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etalquote\LME\LME Average Official Prices\2026\"/>
    </mc:Choice>
  </mc:AlternateContent>
  <xr:revisionPtr revIDLastSave="0" documentId="8_{8E6A75FF-EE2B-4768-82CE-F7FB15549D77}" xr6:coauthVersionLast="47" xr6:coauthVersionMax="47" xr10:uidLastSave="{00000000-0000-0000-0000-000000000000}"/>
  <bookViews>
    <workbookView xWindow="3120" yWindow="1860" windowWidth="21600" windowHeight="14340" tabRatio="993" xr2:uid="{00000000-000D-0000-FFFF-FFFF00000000}"/>
  </bookViews>
  <sheets>
    <sheet name="Copper" sheetId="1" r:id="rId1"/>
    <sheet name="Aluminium Alloy" sheetId="2" r:id="rId2"/>
    <sheet name="NA Alloy" sheetId="3" r:id="rId3"/>
    <sheet name="Primary Aluminium" sheetId="4" r:id="rId4"/>
    <sheet name="Zinc" sheetId="5" r:id="rId5"/>
    <sheet name="Lead" sheetId="6" r:id="rId6"/>
    <sheet name="Tin" sheetId="7" r:id="rId7"/>
    <sheet name="Nickel" sheetId="8" r:id="rId8"/>
    <sheet name="Cobalt" sheetId="10" r:id="rId9"/>
    <sheet name="Averages Inc. Euro Eq" sheetId="1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1" i="10" l="1"/>
  <c r="Q31" i="10"/>
  <c r="P31" i="10"/>
  <c r="O31" i="10"/>
  <c r="N31" i="10"/>
  <c r="M31" i="10"/>
  <c r="L31" i="10"/>
  <c r="J31" i="10"/>
  <c r="I31" i="10"/>
  <c r="G31" i="10"/>
  <c r="F31" i="10"/>
  <c r="D31" i="10"/>
  <c r="C31" i="10"/>
  <c r="S30" i="10"/>
  <c r="Q30" i="10"/>
  <c r="P30" i="10"/>
  <c r="O30" i="10"/>
  <c r="N30" i="10"/>
  <c r="M30" i="10"/>
  <c r="L30" i="10"/>
  <c r="J30" i="10"/>
  <c r="I30" i="10"/>
  <c r="G30" i="10"/>
  <c r="F30" i="10"/>
  <c r="D30" i="10"/>
  <c r="C30" i="10"/>
  <c r="S29" i="10"/>
  <c r="Q29" i="10"/>
  <c r="P29" i="10"/>
  <c r="O29" i="10"/>
  <c r="N29" i="10"/>
  <c r="M29" i="10"/>
  <c r="L29" i="10"/>
  <c r="J29" i="10"/>
  <c r="K29" i="10" s="1"/>
  <c r="I29" i="10"/>
  <c r="G29" i="10"/>
  <c r="H29" i="10" s="1"/>
  <c r="F29" i="10"/>
  <c r="D29" i="10"/>
  <c r="C29" i="10"/>
  <c r="E29" i="10" s="1"/>
  <c r="R28" i="10"/>
  <c r="K28" i="10"/>
  <c r="H28" i="10"/>
  <c r="E28" i="10"/>
  <c r="R27" i="10"/>
  <c r="K27" i="10"/>
  <c r="H27" i="10"/>
  <c r="E27" i="10"/>
  <c r="R26" i="10"/>
  <c r="K26" i="10"/>
  <c r="H26" i="10"/>
  <c r="E26" i="10"/>
  <c r="R25" i="10"/>
  <c r="K25" i="10"/>
  <c r="H25" i="10"/>
  <c r="E25" i="10"/>
  <c r="R24" i="10"/>
  <c r="K24" i="10"/>
  <c r="H24" i="10"/>
  <c r="E24" i="10"/>
  <c r="R23" i="10"/>
  <c r="K23" i="10"/>
  <c r="H23" i="10"/>
  <c r="E23" i="10"/>
  <c r="R22" i="10"/>
  <c r="K22" i="10"/>
  <c r="H22" i="10"/>
  <c r="E22" i="10"/>
  <c r="R21" i="10"/>
  <c r="K21" i="10"/>
  <c r="H21" i="10"/>
  <c r="E21" i="10"/>
  <c r="R20" i="10"/>
  <c r="K20" i="10"/>
  <c r="H20" i="10"/>
  <c r="E20" i="10"/>
  <c r="R19" i="10"/>
  <c r="K19" i="10"/>
  <c r="H19" i="10"/>
  <c r="E19" i="10"/>
  <c r="R18" i="10"/>
  <c r="K18" i="10"/>
  <c r="H18" i="10"/>
  <c r="E18" i="10"/>
  <c r="R17" i="10"/>
  <c r="K17" i="10"/>
  <c r="H17" i="10"/>
  <c r="E17" i="10"/>
  <c r="R16" i="10"/>
  <c r="K16" i="10"/>
  <c r="H16" i="10"/>
  <c r="E16" i="10"/>
  <c r="R15" i="10"/>
  <c r="K15" i="10"/>
  <c r="H15" i="10"/>
  <c r="E15" i="10"/>
  <c r="R14" i="10"/>
  <c r="K14" i="10"/>
  <c r="H14" i="10"/>
  <c r="E14" i="10"/>
  <c r="R13" i="10"/>
  <c r="K13" i="10"/>
  <c r="H13" i="10"/>
  <c r="E13" i="10"/>
  <c r="R12" i="10"/>
  <c r="K12" i="10"/>
  <c r="H12" i="10"/>
  <c r="H31" i="10" s="1"/>
  <c r="E12" i="10"/>
  <c r="R11" i="10"/>
  <c r="K11" i="10"/>
  <c r="K31" i="10" s="1"/>
  <c r="H11" i="10"/>
  <c r="E11" i="10"/>
  <c r="R10" i="10"/>
  <c r="R30" i="10" s="1"/>
  <c r="K10" i="10"/>
  <c r="H10" i="10"/>
  <c r="H30" i="10" s="1"/>
  <c r="E10" i="10"/>
  <c r="R9" i="10"/>
  <c r="R31" i="10" s="1"/>
  <c r="K9" i="10"/>
  <c r="K30" i="10" s="1"/>
  <c r="H9" i="10"/>
  <c r="E9" i="10"/>
  <c r="E31" i="10" s="1"/>
  <c r="Y31" i="8"/>
  <c r="W31" i="8"/>
  <c r="V31" i="8"/>
  <c r="U31" i="8"/>
  <c r="T31" i="8"/>
  <c r="S31" i="8"/>
  <c r="R31" i="8"/>
  <c r="P31" i="8"/>
  <c r="O31" i="8"/>
  <c r="M31" i="8"/>
  <c r="L31" i="8"/>
  <c r="J31" i="8"/>
  <c r="I31" i="8"/>
  <c r="G31" i="8"/>
  <c r="F31" i="8"/>
  <c r="D31" i="8"/>
  <c r="C31" i="8"/>
  <c r="Y30" i="8"/>
  <c r="W30" i="8"/>
  <c r="V30" i="8"/>
  <c r="U30" i="8"/>
  <c r="T30" i="8"/>
  <c r="S30" i="8"/>
  <c r="R30" i="8"/>
  <c r="Q30" i="8"/>
  <c r="P30" i="8"/>
  <c r="O30" i="8"/>
  <c r="M30" i="8"/>
  <c r="L30" i="8"/>
  <c r="J30" i="8"/>
  <c r="I30" i="8"/>
  <c r="G30" i="8"/>
  <c r="F30" i="8"/>
  <c r="D30" i="8"/>
  <c r="C30" i="8"/>
  <c r="Y29" i="8"/>
  <c r="W29" i="8"/>
  <c r="V29" i="8"/>
  <c r="U29" i="8"/>
  <c r="T29" i="8"/>
  <c r="S29" i="8"/>
  <c r="R29" i="8"/>
  <c r="P29" i="8"/>
  <c r="O29" i="8"/>
  <c r="Q29" i="8" s="1"/>
  <c r="N29" i="8"/>
  <c r="M29" i="8"/>
  <c r="L29" i="8"/>
  <c r="J29" i="8"/>
  <c r="I29" i="8"/>
  <c r="K29" i="8" s="1"/>
  <c r="H29" i="8"/>
  <c r="G29" i="8"/>
  <c r="F29" i="8"/>
  <c r="E29" i="8"/>
  <c r="D29" i="8"/>
  <c r="C29" i="8"/>
  <c r="X28" i="8"/>
  <c r="Q28" i="8"/>
  <c r="N28" i="8"/>
  <c r="K28" i="8"/>
  <c r="H28" i="8"/>
  <c r="E28" i="8"/>
  <c r="X27" i="8"/>
  <c r="Q27" i="8"/>
  <c r="N27" i="8"/>
  <c r="K27" i="8"/>
  <c r="H27" i="8"/>
  <c r="E27" i="8"/>
  <c r="X26" i="8"/>
  <c r="Q26" i="8"/>
  <c r="N26" i="8"/>
  <c r="K26" i="8"/>
  <c r="H26" i="8"/>
  <c r="E26" i="8"/>
  <c r="X25" i="8"/>
  <c r="Q25" i="8"/>
  <c r="N25" i="8"/>
  <c r="K25" i="8"/>
  <c r="H25" i="8"/>
  <c r="E25" i="8"/>
  <c r="X24" i="8"/>
  <c r="Q24" i="8"/>
  <c r="N24" i="8"/>
  <c r="K24" i="8"/>
  <c r="H24" i="8"/>
  <c r="E24" i="8"/>
  <c r="X23" i="8"/>
  <c r="Q23" i="8"/>
  <c r="N23" i="8"/>
  <c r="K23" i="8"/>
  <c r="H23" i="8"/>
  <c r="E23" i="8"/>
  <c r="X22" i="8"/>
  <c r="Q22" i="8"/>
  <c r="N22" i="8"/>
  <c r="K22" i="8"/>
  <c r="H22" i="8"/>
  <c r="E22" i="8"/>
  <c r="X21" i="8"/>
  <c r="Q21" i="8"/>
  <c r="N21" i="8"/>
  <c r="K21" i="8"/>
  <c r="H21" i="8"/>
  <c r="E21" i="8"/>
  <c r="X20" i="8"/>
  <c r="Q20" i="8"/>
  <c r="N20" i="8"/>
  <c r="K20" i="8"/>
  <c r="H20" i="8"/>
  <c r="E20" i="8"/>
  <c r="X19" i="8"/>
  <c r="Q19" i="8"/>
  <c r="N19" i="8"/>
  <c r="K19" i="8"/>
  <c r="H19" i="8"/>
  <c r="E19" i="8"/>
  <c r="X18" i="8"/>
  <c r="Q18" i="8"/>
  <c r="N18" i="8"/>
  <c r="K18" i="8"/>
  <c r="H18" i="8"/>
  <c r="E18" i="8"/>
  <c r="X17" i="8"/>
  <c r="Q17" i="8"/>
  <c r="N17" i="8"/>
  <c r="K17" i="8"/>
  <c r="H17" i="8"/>
  <c r="E17" i="8"/>
  <c r="X16" i="8"/>
  <c r="Q16" i="8"/>
  <c r="N16" i="8"/>
  <c r="K16" i="8"/>
  <c r="H16" i="8"/>
  <c r="E16" i="8"/>
  <c r="X15" i="8"/>
  <c r="Q15" i="8"/>
  <c r="N15" i="8"/>
  <c r="K15" i="8"/>
  <c r="H15" i="8"/>
  <c r="E15" i="8"/>
  <c r="X14" i="8"/>
  <c r="Q14" i="8"/>
  <c r="N14" i="8"/>
  <c r="K14" i="8"/>
  <c r="H14" i="8"/>
  <c r="E14" i="8"/>
  <c r="X13" i="8"/>
  <c r="X29" i="8" s="1"/>
  <c r="Q13" i="8"/>
  <c r="N13" i="8"/>
  <c r="K13" i="8"/>
  <c r="H13" i="8"/>
  <c r="E13" i="8"/>
  <c r="E31" i="8" s="1"/>
  <c r="X12" i="8"/>
  <c r="Q12" i="8"/>
  <c r="N12" i="8"/>
  <c r="K12" i="8"/>
  <c r="H12" i="8"/>
  <c r="E12" i="8"/>
  <c r="X11" i="8"/>
  <c r="Q11" i="8"/>
  <c r="N11" i="8"/>
  <c r="N30" i="8" s="1"/>
  <c r="K11" i="8"/>
  <c r="K30" i="8" s="1"/>
  <c r="H11" i="8"/>
  <c r="E11" i="8"/>
  <c r="X10" i="8"/>
  <c r="Q10" i="8"/>
  <c r="N10" i="8"/>
  <c r="K10" i="8"/>
  <c r="H10" i="8"/>
  <c r="H30" i="8" s="1"/>
  <c r="E10" i="8"/>
  <c r="X9" i="8"/>
  <c r="X31" i="8" s="1"/>
  <c r="Q9" i="8"/>
  <c r="Q31" i="8" s="1"/>
  <c r="N9" i="8"/>
  <c r="N31" i="8" s="1"/>
  <c r="K9" i="8"/>
  <c r="H9" i="8"/>
  <c r="H31" i="8" s="1"/>
  <c r="E9" i="8"/>
  <c r="E30" i="8" s="1"/>
  <c r="S31" i="7"/>
  <c r="R31" i="7"/>
  <c r="Q31" i="7"/>
  <c r="P31" i="7"/>
  <c r="O31" i="7"/>
  <c r="N31" i="7"/>
  <c r="M31" i="7"/>
  <c r="L31" i="7"/>
  <c r="J31" i="7"/>
  <c r="I31" i="7"/>
  <c r="G31" i="7"/>
  <c r="F31" i="7"/>
  <c r="D31" i="7"/>
  <c r="C31" i="7"/>
  <c r="S30" i="7"/>
  <c r="R30" i="7"/>
  <c r="Q30" i="7"/>
  <c r="P30" i="7"/>
  <c r="O30" i="7"/>
  <c r="N30" i="7"/>
  <c r="M30" i="7"/>
  <c r="L30" i="7"/>
  <c r="J30" i="7"/>
  <c r="I30" i="7"/>
  <c r="G30" i="7"/>
  <c r="F30" i="7"/>
  <c r="D30" i="7"/>
  <c r="C30" i="7"/>
  <c r="S29" i="7"/>
  <c r="Q29" i="7"/>
  <c r="P29" i="7"/>
  <c r="O29" i="7"/>
  <c r="N29" i="7"/>
  <c r="M29" i="7"/>
  <c r="L29" i="7"/>
  <c r="K29" i="7"/>
  <c r="J29" i="7"/>
  <c r="I29" i="7"/>
  <c r="G29" i="7"/>
  <c r="F29" i="7"/>
  <c r="H29" i="7" s="1"/>
  <c r="D29" i="7"/>
  <c r="C29" i="7"/>
  <c r="E29" i="7" s="1"/>
  <c r="R28" i="7"/>
  <c r="K28" i="7"/>
  <c r="H28" i="7"/>
  <c r="E28" i="7"/>
  <c r="R27" i="7"/>
  <c r="K27" i="7"/>
  <c r="H27" i="7"/>
  <c r="E27" i="7"/>
  <c r="R26" i="7"/>
  <c r="K26" i="7"/>
  <c r="H26" i="7"/>
  <c r="E26" i="7"/>
  <c r="R25" i="7"/>
  <c r="K25" i="7"/>
  <c r="H25" i="7"/>
  <c r="E25" i="7"/>
  <c r="R24" i="7"/>
  <c r="K24" i="7"/>
  <c r="H24" i="7"/>
  <c r="E24" i="7"/>
  <c r="R23" i="7"/>
  <c r="K23" i="7"/>
  <c r="H23" i="7"/>
  <c r="E23" i="7"/>
  <c r="R22" i="7"/>
  <c r="K22" i="7"/>
  <c r="H22" i="7"/>
  <c r="E22" i="7"/>
  <c r="R21" i="7"/>
  <c r="K21" i="7"/>
  <c r="H21" i="7"/>
  <c r="E21" i="7"/>
  <c r="R20" i="7"/>
  <c r="K20" i="7"/>
  <c r="H20" i="7"/>
  <c r="E20" i="7"/>
  <c r="R19" i="7"/>
  <c r="K19" i="7"/>
  <c r="H19" i="7"/>
  <c r="E19" i="7"/>
  <c r="R18" i="7"/>
  <c r="K18" i="7"/>
  <c r="H18" i="7"/>
  <c r="E18" i="7"/>
  <c r="R17" i="7"/>
  <c r="K17" i="7"/>
  <c r="H17" i="7"/>
  <c r="E17" i="7"/>
  <c r="R16" i="7"/>
  <c r="K16" i="7"/>
  <c r="H16" i="7"/>
  <c r="E16" i="7"/>
  <c r="R15" i="7"/>
  <c r="K15" i="7"/>
  <c r="H15" i="7"/>
  <c r="E15" i="7"/>
  <c r="R14" i="7"/>
  <c r="K14" i="7"/>
  <c r="H14" i="7"/>
  <c r="E14" i="7"/>
  <c r="R13" i="7"/>
  <c r="K13" i="7"/>
  <c r="H13" i="7"/>
  <c r="E13" i="7"/>
  <c r="R12" i="7"/>
  <c r="K12" i="7"/>
  <c r="H12" i="7"/>
  <c r="E12" i="7"/>
  <c r="R11" i="7"/>
  <c r="K11" i="7"/>
  <c r="K31" i="7" s="1"/>
  <c r="H11" i="7"/>
  <c r="E11" i="7"/>
  <c r="R10" i="7"/>
  <c r="K10" i="7"/>
  <c r="H10" i="7"/>
  <c r="E10" i="7"/>
  <c r="R9" i="7"/>
  <c r="R29" i="7" s="1"/>
  <c r="K9" i="7"/>
  <c r="K30" i="7" s="1"/>
  <c r="H9" i="7"/>
  <c r="H31" i="7" s="1"/>
  <c r="E9" i="7"/>
  <c r="E31" i="7" s="1"/>
  <c r="Y31" i="6"/>
  <c r="W31" i="6"/>
  <c r="V31" i="6"/>
  <c r="U31" i="6"/>
  <c r="T31" i="6"/>
  <c r="S31" i="6"/>
  <c r="R31" i="6"/>
  <c r="P31" i="6"/>
  <c r="O31" i="6"/>
  <c r="M31" i="6"/>
  <c r="L31" i="6"/>
  <c r="J31" i="6"/>
  <c r="I31" i="6"/>
  <c r="G31" i="6"/>
  <c r="F31" i="6"/>
  <c r="D31" i="6"/>
  <c r="C31" i="6"/>
  <c r="Y30" i="6"/>
  <c r="W30" i="6"/>
  <c r="V30" i="6"/>
  <c r="U30" i="6"/>
  <c r="T30" i="6"/>
  <c r="S30" i="6"/>
  <c r="R30" i="6"/>
  <c r="Q30" i="6"/>
  <c r="P30" i="6"/>
  <c r="O30" i="6"/>
  <c r="M30" i="6"/>
  <c r="L30" i="6"/>
  <c r="J30" i="6"/>
  <c r="I30" i="6"/>
  <c r="G30" i="6"/>
  <c r="F30" i="6"/>
  <c r="D30" i="6"/>
  <c r="C30" i="6"/>
  <c r="Y29" i="6"/>
  <c r="X29" i="6"/>
  <c r="W29" i="6"/>
  <c r="V29" i="6"/>
  <c r="U29" i="6"/>
  <c r="T29" i="6"/>
  <c r="S29" i="6"/>
  <c r="R29" i="6"/>
  <c r="P29" i="6"/>
  <c r="O29" i="6"/>
  <c r="Q29" i="6" s="1"/>
  <c r="M29" i="6"/>
  <c r="N29" i="6" s="1"/>
  <c r="L29" i="6"/>
  <c r="J29" i="6"/>
  <c r="I29" i="6"/>
  <c r="K29" i="6" s="1"/>
  <c r="H29" i="6"/>
  <c r="G29" i="6"/>
  <c r="F29" i="6"/>
  <c r="E29" i="6"/>
  <c r="D29" i="6"/>
  <c r="C29" i="6"/>
  <c r="X28" i="6"/>
  <c r="Q28" i="6"/>
  <c r="N28" i="6"/>
  <c r="K28" i="6"/>
  <c r="H28" i="6"/>
  <c r="E28" i="6"/>
  <c r="X27" i="6"/>
  <c r="Q27" i="6"/>
  <c r="N27" i="6"/>
  <c r="K27" i="6"/>
  <c r="H27" i="6"/>
  <c r="E27" i="6"/>
  <c r="X26" i="6"/>
  <c r="Q26" i="6"/>
  <c r="N26" i="6"/>
  <c r="K26" i="6"/>
  <c r="H26" i="6"/>
  <c r="E26" i="6"/>
  <c r="X25" i="6"/>
  <c r="Q25" i="6"/>
  <c r="N25" i="6"/>
  <c r="K25" i="6"/>
  <c r="H25" i="6"/>
  <c r="E25" i="6"/>
  <c r="X24" i="6"/>
  <c r="Q24" i="6"/>
  <c r="N24" i="6"/>
  <c r="K24" i="6"/>
  <c r="H24" i="6"/>
  <c r="E24" i="6"/>
  <c r="X23" i="6"/>
  <c r="Q23" i="6"/>
  <c r="N23" i="6"/>
  <c r="K23" i="6"/>
  <c r="H23" i="6"/>
  <c r="E23" i="6"/>
  <c r="X22" i="6"/>
  <c r="Q22" i="6"/>
  <c r="N22" i="6"/>
  <c r="K22" i="6"/>
  <c r="H22" i="6"/>
  <c r="E22" i="6"/>
  <c r="X21" i="6"/>
  <c r="Q21" i="6"/>
  <c r="N21" i="6"/>
  <c r="K21" i="6"/>
  <c r="H21" i="6"/>
  <c r="E21" i="6"/>
  <c r="X20" i="6"/>
  <c r="Q20" i="6"/>
  <c r="N20" i="6"/>
  <c r="K20" i="6"/>
  <c r="H20" i="6"/>
  <c r="E20" i="6"/>
  <c r="X19" i="6"/>
  <c r="Q19" i="6"/>
  <c r="N19" i="6"/>
  <c r="K19" i="6"/>
  <c r="H19" i="6"/>
  <c r="E19" i="6"/>
  <c r="X18" i="6"/>
  <c r="Q18" i="6"/>
  <c r="N18" i="6"/>
  <c r="K18" i="6"/>
  <c r="H18" i="6"/>
  <c r="E18" i="6"/>
  <c r="X17" i="6"/>
  <c r="Q17" i="6"/>
  <c r="N17" i="6"/>
  <c r="K17" i="6"/>
  <c r="H17" i="6"/>
  <c r="E17" i="6"/>
  <c r="X16" i="6"/>
  <c r="Q16" i="6"/>
  <c r="N16" i="6"/>
  <c r="K16" i="6"/>
  <c r="H16" i="6"/>
  <c r="E16" i="6"/>
  <c r="X15" i="6"/>
  <c r="Q15" i="6"/>
  <c r="N15" i="6"/>
  <c r="K15" i="6"/>
  <c r="H15" i="6"/>
  <c r="E15" i="6"/>
  <c r="X14" i="6"/>
  <c r="Q14" i="6"/>
  <c r="N14" i="6"/>
  <c r="K14" i="6"/>
  <c r="H14" i="6"/>
  <c r="E14" i="6"/>
  <c r="X13" i="6"/>
  <c r="Q13" i="6"/>
  <c r="N13" i="6"/>
  <c r="K13" i="6"/>
  <c r="H13" i="6"/>
  <c r="E13" i="6"/>
  <c r="E31" i="6" s="1"/>
  <c r="X12" i="6"/>
  <c r="Q12" i="6"/>
  <c r="N12" i="6"/>
  <c r="K12" i="6"/>
  <c r="H12" i="6"/>
  <c r="E12" i="6"/>
  <c r="X11" i="6"/>
  <c r="Q11" i="6"/>
  <c r="N11" i="6"/>
  <c r="N30" i="6" s="1"/>
  <c r="K11" i="6"/>
  <c r="K30" i="6" s="1"/>
  <c r="H11" i="6"/>
  <c r="E11" i="6"/>
  <c r="X10" i="6"/>
  <c r="Q10" i="6"/>
  <c r="N10" i="6"/>
  <c r="K10" i="6"/>
  <c r="H10" i="6"/>
  <c r="H30" i="6" s="1"/>
  <c r="E10" i="6"/>
  <c r="X9" i="6"/>
  <c r="X31" i="6" s="1"/>
  <c r="Q9" i="6"/>
  <c r="Q31" i="6" s="1"/>
  <c r="N9" i="6"/>
  <c r="N31" i="6" s="1"/>
  <c r="K9" i="6"/>
  <c r="H9" i="6"/>
  <c r="H31" i="6" s="1"/>
  <c r="E9" i="6"/>
  <c r="E30" i="6" s="1"/>
  <c r="Y31" i="5"/>
  <c r="W31" i="5"/>
  <c r="V31" i="5"/>
  <c r="U31" i="5"/>
  <c r="T31" i="5"/>
  <c r="S31" i="5"/>
  <c r="R31" i="5"/>
  <c r="P31" i="5"/>
  <c r="O31" i="5"/>
  <c r="M31" i="5"/>
  <c r="L31" i="5"/>
  <c r="J31" i="5"/>
  <c r="I31" i="5"/>
  <c r="G31" i="5"/>
  <c r="F31" i="5"/>
  <c r="D31" i="5"/>
  <c r="C31" i="5"/>
  <c r="Y30" i="5"/>
  <c r="W30" i="5"/>
  <c r="V30" i="5"/>
  <c r="U30" i="5"/>
  <c r="T30" i="5"/>
  <c r="S30" i="5"/>
  <c r="R30" i="5"/>
  <c r="P30" i="5"/>
  <c r="O30" i="5"/>
  <c r="N30" i="5"/>
  <c r="M30" i="5"/>
  <c r="L30" i="5"/>
  <c r="J30" i="5"/>
  <c r="I30" i="5"/>
  <c r="G30" i="5"/>
  <c r="F30" i="5"/>
  <c r="D30" i="5"/>
  <c r="C30" i="5"/>
  <c r="Y29" i="5"/>
  <c r="W29" i="5"/>
  <c r="V29" i="5"/>
  <c r="U29" i="5"/>
  <c r="T29" i="5"/>
  <c r="S29" i="5"/>
  <c r="R29" i="5"/>
  <c r="P29" i="5"/>
  <c r="O29" i="5"/>
  <c r="Q29" i="5" s="1"/>
  <c r="M29" i="5"/>
  <c r="L29" i="5"/>
  <c r="N29" i="5" s="1"/>
  <c r="J29" i="5"/>
  <c r="K29" i="5" s="1"/>
  <c r="I29" i="5"/>
  <c r="G29" i="5"/>
  <c r="F29" i="5"/>
  <c r="H29" i="5" s="1"/>
  <c r="E29" i="5"/>
  <c r="D29" i="5"/>
  <c r="C29" i="5"/>
  <c r="X28" i="5"/>
  <c r="Q28" i="5"/>
  <c r="N28" i="5"/>
  <c r="K28" i="5"/>
  <c r="H28" i="5"/>
  <c r="E28" i="5"/>
  <c r="X27" i="5"/>
  <c r="Q27" i="5"/>
  <c r="N27" i="5"/>
  <c r="K27" i="5"/>
  <c r="H27" i="5"/>
  <c r="E27" i="5"/>
  <c r="X26" i="5"/>
  <c r="Q26" i="5"/>
  <c r="N26" i="5"/>
  <c r="K26" i="5"/>
  <c r="H26" i="5"/>
  <c r="E26" i="5"/>
  <c r="X25" i="5"/>
  <c r="Q25" i="5"/>
  <c r="N25" i="5"/>
  <c r="K25" i="5"/>
  <c r="H25" i="5"/>
  <c r="E25" i="5"/>
  <c r="X24" i="5"/>
  <c r="Q24" i="5"/>
  <c r="N24" i="5"/>
  <c r="K24" i="5"/>
  <c r="H24" i="5"/>
  <c r="E24" i="5"/>
  <c r="X23" i="5"/>
  <c r="Q23" i="5"/>
  <c r="N23" i="5"/>
  <c r="K23" i="5"/>
  <c r="H23" i="5"/>
  <c r="E23" i="5"/>
  <c r="X22" i="5"/>
  <c r="Q22" i="5"/>
  <c r="N22" i="5"/>
  <c r="K22" i="5"/>
  <c r="H22" i="5"/>
  <c r="E22" i="5"/>
  <c r="X21" i="5"/>
  <c r="Q21" i="5"/>
  <c r="N21" i="5"/>
  <c r="K21" i="5"/>
  <c r="H21" i="5"/>
  <c r="E21" i="5"/>
  <c r="X20" i="5"/>
  <c r="Q20" i="5"/>
  <c r="N20" i="5"/>
  <c r="K20" i="5"/>
  <c r="H20" i="5"/>
  <c r="E20" i="5"/>
  <c r="X19" i="5"/>
  <c r="Q19" i="5"/>
  <c r="N19" i="5"/>
  <c r="K19" i="5"/>
  <c r="H19" i="5"/>
  <c r="E19" i="5"/>
  <c r="X18" i="5"/>
  <c r="Q18" i="5"/>
  <c r="N18" i="5"/>
  <c r="K18" i="5"/>
  <c r="H18" i="5"/>
  <c r="E18" i="5"/>
  <c r="X17" i="5"/>
  <c r="Q17" i="5"/>
  <c r="N17" i="5"/>
  <c r="K17" i="5"/>
  <c r="H17" i="5"/>
  <c r="E17" i="5"/>
  <c r="X16" i="5"/>
  <c r="Q16" i="5"/>
  <c r="N16" i="5"/>
  <c r="K16" i="5"/>
  <c r="H16" i="5"/>
  <c r="H30" i="5" s="1"/>
  <c r="E16" i="5"/>
  <c r="X15" i="5"/>
  <c r="Q15" i="5"/>
  <c r="N15" i="5"/>
  <c r="K15" i="5"/>
  <c r="H15" i="5"/>
  <c r="E15" i="5"/>
  <c r="X14" i="5"/>
  <c r="Q14" i="5"/>
  <c r="N14" i="5"/>
  <c r="K14" i="5"/>
  <c r="H14" i="5"/>
  <c r="E14" i="5"/>
  <c r="X13" i="5"/>
  <c r="Q13" i="5"/>
  <c r="N13" i="5"/>
  <c r="K13" i="5"/>
  <c r="H13" i="5"/>
  <c r="E13" i="5"/>
  <c r="X12" i="5"/>
  <c r="Q12" i="5"/>
  <c r="N12" i="5"/>
  <c r="N31" i="5" s="1"/>
  <c r="K12" i="5"/>
  <c r="K30" i="5" s="1"/>
  <c r="H12" i="5"/>
  <c r="E12" i="5"/>
  <c r="X11" i="5"/>
  <c r="Q11" i="5"/>
  <c r="N11" i="5"/>
  <c r="K11" i="5"/>
  <c r="H11" i="5"/>
  <c r="E11" i="5"/>
  <c r="E30" i="5" s="1"/>
  <c r="X10" i="5"/>
  <c r="X30" i="5" s="1"/>
  <c r="Q10" i="5"/>
  <c r="N10" i="5"/>
  <c r="K10" i="5"/>
  <c r="H10" i="5"/>
  <c r="E10" i="5"/>
  <c r="X9" i="5"/>
  <c r="X29" i="5" s="1"/>
  <c r="Q9" i="5"/>
  <c r="Q31" i="5" s="1"/>
  <c r="N9" i="5"/>
  <c r="K9" i="5"/>
  <c r="K31" i="5" s="1"/>
  <c r="H9" i="5"/>
  <c r="E9" i="5"/>
  <c r="E31" i="5" s="1"/>
  <c r="Y31" i="4"/>
  <c r="W31" i="4"/>
  <c r="V31" i="4"/>
  <c r="U31" i="4"/>
  <c r="T31" i="4"/>
  <c r="S31" i="4"/>
  <c r="R31" i="4"/>
  <c r="P31" i="4"/>
  <c r="O31" i="4"/>
  <c r="M31" i="4"/>
  <c r="L31" i="4"/>
  <c r="J31" i="4"/>
  <c r="I31" i="4"/>
  <c r="G31" i="4"/>
  <c r="F31" i="4"/>
  <c r="D31" i="4"/>
  <c r="C31" i="4"/>
  <c r="Y30" i="4"/>
  <c r="W30" i="4"/>
  <c r="V30" i="4"/>
  <c r="U30" i="4"/>
  <c r="T30" i="4"/>
  <c r="S30" i="4"/>
  <c r="R30" i="4"/>
  <c r="P30" i="4"/>
  <c r="O30" i="4"/>
  <c r="M30" i="4"/>
  <c r="L30" i="4"/>
  <c r="K30" i="4"/>
  <c r="J30" i="4"/>
  <c r="I30" i="4"/>
  <c r="G30" i="4"/>
  <c r="F30" i="4"/>
  <c r="D30" i="4"/>
  <c r="C30" i="4"/>
  <c r="Y29" i="4"/>
  <c r="W29" i="4"/>
  <c r="V29" i="4"/>
  <c r="U29" i="4"/>
  <c r="T29" i="4"/>
  <c r="S29" i="4"/>
  <c r="R29" i="4"/>
  <c r="P29" i="4"/>
  <c r="O29" i="4"/>
  <c r="Q29" i="4" s="1"/>
  <c r="M29" i="4"/>
  <c r="L29" i="4"/>
  <c r="N29" i="4" s="1"/>
  <c r="J29" i="4"/>
  <c r="I29" i="4"/>
  <c r="K29" i="4" s="1"/>
  <c r="G29" i="4"/>
  <c r="H29" i="4" s="1"/>
  <c r="F29" i="4"/>
  <c r="D29" i="4"/>
  <c r="C29" i="4"/>
  <c r="E29" i="4" s="1"/>
  <c r="X28" i="4"/>
  <c r="Q28" i="4"/>
  <c r="N28" i="4"/>
  <c r="K28" i="4"/>
  <c r="H28" i="4"/>
  <c r="E28" i="4"/>
  <c r="X27" i="4"/>
  <c r="Q27" i="4"/>
  <c r="N27" i="4"/>
  <c r="K27" i="4"/>
  <c r="H27" i="4"/>
  <c r="E27" i="4"/>
  <c r="X26" i="4"/>
  <c r="Q26" i="4"/>
  <c r="N26" i="4"/>
  <c r="K26" i="4"/>
  <c r="H26" i="4"/>
  <c r="E26" i="4"/>
  <c r="X25" i="4"/>
  <c r="Q25" i="4"/>
  <c r="N25" i="4"/>
  <c r="K25" i="4"/>
  <c r="H25" i="4"/>
  <c r="E25" i="4"/>
  <c r="X24" i="4"/>
  <c r="Q24" i="4"/>
  <c r="N24" i="4"/>
  <c r="K24" i="4"/>
  <c r="H24" i="4"/>
  <c r="E24" i="4"/>
  <c r="X23" i="4"/>
  <c r="Q23" i="4"/>
  <c r="N23" i="4"/>
  <c r="K23" i="4"/>
  <c r="H23" i="4"/>
  <c r="E23" i="4"/>
  <c r="X22" i="4"/>
  <c r="Q22" i="4"/>
  <c r="N22" i="4"/>
  <c r="K22" i="4"/>
  <c r="H22" i="4"/>
  <c r="E22" i="4"/>
  <c r="X21" i="4"/>
  <c r="Q21" i="4"/>
  <c r="N21" i="4"/>
  <c r="K21" i="4"/>
  <c r="H21" i="4"/>
  <c r="E21" i="4"/>
  <c r="X20" i="4"/>
  <c r="Q20" i="4"/>
  <c r="N20" i="4"/>
  <c r="K20" i="4"/>
  <c r="H20" i="4"/>
  <c r="E20" i="4"/>
  <c r="X19" i="4"/>
  <c r="Q19" i="4"/>
  <c r="N19" i="4"/>
  <c r="K19" i="4"/>
  <c r="H19" i="4"/>
  <c r="E19" i="4"/>
  <c r="X18" i="4"/>
  <c r="Q18" i="4"/>
  <c r="N18" i="4"/>
  <c r="K18" i="4"/>
  <c r="H18" i="4"/>
  <c r="E18" i="4"/>
  <c r="X17" i="4"/>
  <c r="Q17" i="4"/>
  <c r="N17" i="4"/>
  <c r="K17" i="4"/>
  <c r="H17" i="4"/>
  <c r="E17" i="4"/>
  <c r="X16" i="4"/>
  <c r="Q16" i="4"/>
  <c r="N16" i="4"/>
  <c r="K16" i="4"/>
  <c r="H16" i="4"/>
  <c r="E16" i="4"/>
  <c r="X15" i="4"/>
  <c r="Q15" i="4"/>
  <c r="Q31" i="4" s="1"/>
  <c r="N15" i="4"/>
  <c r="K15" i="4"/>
  <c r="H15" i="4"/>
  <c r="E15" i="4"/>
  <c r="X14" i="4"/>
  <c r="Q14" i="4"/>
  <c r="N14" i="4"/>
  <c r="N31" i="4" s="1"/>
  <c r="K14" i="4"/>
  <c r="H14" i="4"/>
  <c r="E14" i="4"/>
  <c r="X13" i="4"/>
  <c r="Q13" i="4"/>
  <c r="N13" i="4"/>
  <c r="K13" i="4"/>
  <c r="H13" i="4"/>
  <c r="E13" i="4"/>
  <c r="E30" i="4" s="1"/>
  <c r="X12" i="4"/>
  <c r="Q12" i="4"/>
  <c r="N12" i="4"/>
  <c r="K12" i="4"/>
  <c r="H12" i="4"/>
  <c r="E12" i="4"/>
  <c r="X11" i="4"/>
  <c r="X30" i="4" s="1"/>
  <c r="Q11" i="4"/>
  <c r="N11" i="4"/>
  <c r="K11" i="4"/>
  <c r="H11" i="4"/>
  <c r="E11" i="4"/>
  <c r="X10" i="4"/>
  <c r="Q10" i="4"/>
  <c r="N10" i="4"/>
  <c r="N30" i="4" s="1"/>
  <c r="K10" i="4"/>
  <c r="H10" i="4"/>
  <c r="E10" i="4"/>
  <c r="X9" i="4"/>
  <c r="X31" i="4" s="1"/>
  <c r="Q9" i="4"/>
  <c r="Q30" i="4" s="1"/>
  <c r="N9" i="4"/>
  <c r="K9" i="4"/>
  <c r="K31" i="4" s="1"/>
  <c r="H9" i="4"/>
  <c r="H30" i="4" s="1"/>
  <c r="E9" i="4"/>
  <c r="S31" i="3"/>
  <c r="Q31" i="3"/>
  <c r="P31" i="3"/>
  <c r="O31" i="3"/>
  <c r="N31" i="3"/>
  <c r="M31" i="3"/>
  <c r="L31" i="3"/>
  <c r="J31" i="3"/>
  <c r="I31" i="3"/>
  <c r="H31" i="3"/>
  <c r="G31" i="3"/>
  <c r="F31" i="3"/>
  <c r="D31" i="3"/>
  <c r="C31" i="3"/>
  <c r="S30" i="3"/>
  <c r="Q30" i="3"/>
  <c r="P30" i="3"/>
  <c r="O30" i="3"/>
  <c r="N30" i="3"/>
  <c r="M30" i="3"/>
  <c r="L30" i="3"/>
  <c r="J30" i="3"/>
  <c r="I30" i="3"/>
  <c r="G30" i="3"/>
  <c r="F30" i="3"/>
  <c r="D30" i="3"/>
  <c r="C30" i="3"/>
  <c r="S29" i="3"/>
  <c r="Q29" i="3"/>
  <c r="P29" i="3"/>
  <c r="O29" i="3"/>
  <c r="N29" i="3"/>
  <c r="M29" i="3"/>
  <c r="L29" i="3"/>
  <c r="J29" i="3"/>
  <c r="I29" i="3"/>
  <c r="K29" i="3" s="1"/>
  <c r="G29" i="3"/>
  <c r="H29" i="3" s="1"/>
  <c r="F29" i="3"/>
  <c r="D29" i="3"/>
  <c r="E29" i="3" s="1"/>
  <c r="C29" i="3"/>
  <c r="R28" i="3"/>
  <c r="K28" i="3"/>
  <c r="H28" i="3"/>
  <c r="E28" i="3"/>
  <c r="R27" i="3"/>
  <c r="K27" i="3"/>
  <c r="H27" i="3"/>
  <c r="E27" i="3"/>
  <c r="R26" i="3"/>
  <c r="K26" i="3"/>
  <c r="H26" i="3"/>
  <c r="E26" i="3"/>
  <c r="R25" i="3"/>
  <c r="K25" i="3"/>
  <c r="H25" i="3"/>
  <c r="E25" i="3"/>
  <c r="R24" i="3"/>
  <c r="K24" i="3"/>
  <c r="H24" i="3"/>
  <c r="E24" i="3"/>
  <c r="R23" i="3"/>
  <c r="K23" i="3"/>
  <c r="H23" i="3"/>
  <c r="E23" i="3"/>
  <c r="R22" i="3"/>
  <c r="K22" i="3"/>
  <c r="H22" i="3"/>
  <c r="E22" i="3"/>
  <c r="R21" i="3"/>
  <c r="K21" i="3"/>
  <c r="H21" i="3"/>
  <c r="E21" i="3"/>
  <c r="R20" i="3"/>
  <c r="K20" i="3"/>
  <c r="H20" i="3"/>
  <c r="E20" i="3"/>
  <c r="R19" i="3"/>
  <c r="K19" i="3"/>
  <c r="H19" i="3"/>
  <c r="E19" i="3"/>
  <c r="R18" i="3"/>
  <c r="K18" i="3"/>
  <c r="H18" i="3"/>
  <c r="E18" i="3"/>
  <c r="R17" i="3"/>
  <c r="K17" i="3"/>
  <c r="H17" i="3"/>
  <c r="E17" i="3"/>
  <c r="R16" i="3"/>
  <c r="K16" i="3"/>
  <c r="H16" i="3"/>
  <c r="E16" i="3"/>
  <c r="R15" i="3"/>
  <c r="K15" i="3"/>
  <c r="K31" i="3" s="1"/>
  <c r="H15" i="3"/>
  <c r="E15" i="3"/>
  <c r="R14" i="3"/>
  <c r="K14" i="3"/>
  <c r="H14" i="3"/>
  <c r="E14" i="3"/>
  <c r="R13" i="3"/>
  <c r="K13" i="3"/>
  <c r="H13" i="3"/>
  <c r="E13" i="3"/>
  <c r="R12" i="3"/>
  <c r="K12" i="3"/>
  <c r="H12" i="3"/>
  <c r="E12" i="3"/>
  <c r="R11" i="3"/>
  <c r="K11" i="3"/>
  <c r="H11" i="3"/>
  <c r="E11" i="3"/>
  <c r="R10" i="3"/>
  <c r="R31" i="3" s="1"/>
  <c r="K10" i="3"/>
  <c r="H10" i="3"/>
  <c r="E10" i="3"/>
  <c r="E31" i="3" s="1"/>
  <c r="R9" i="3"/>
  <c r="K9" i="3"/>
  <c r="K30" i="3" s="1"/>
  <c r="H9" i="3"/>
  <c r="H30" i="3" s="1"/>
  <c r="E9" i="3"/>
  <c r="E30" i="3" s="1"/>
  <c r="S31" i="2"/>
  <c r="Q31" i="2"/>
  <c r="P31" i="2"/>
  <c r="O31" i="2"/>
  <c r="N31" i="2"/>
  <c r="M31" i="2"/>
  <c r="L31" i="2"/>
  <c r="J31" i="2"/>
  <c r="I31" i="2"/>
  <c r="G31" i="2"/>
  <c r="F31" i="2"/>
  <c r="D31" i="2"/>
  <c r="C31" i="2"/>
  <c r="S30" i="2"/>
  <c r="Q30" i="2"/>
  <c r="P30" i="2"/>
  <c r="O30" i="2"/>
  <c r="N30" i="2"/>
  <c r="M30" i="2"/>
  <c r="L30" i="2"/>
  <c r="J30" i="2"/>
  <c r="I30" i="2"/>
  <c r="G30" i="2"/>
  <c r="F30" i="2"/>
  <c r="D30" i="2"/>
  <c r="C30" i="2"/>
  <c r="S29" i="2"/>
  <c r="Q29" i="2"/>
  <c r="P29" i="2"/>
  <c r="O29" i="2"/>
  <c r="N29" i="2"/>
  <c r="M29" i="2"/>
  <c r="L29" i="2"/>
  <c r="J29" i="2"/>
  <c r="K29" i="2" s="1"/>
  <c r="I29" i="2"/>
  <c r="G29" i="2"/>
  <c r="H29" i="2" s="1"/>
  <c r="F29" i="2"/>
  <c r="D29" i="2"/>
  <c r="C29" i="2"/>
  <c r="E29" i="2" s="1"/>
  <c r="R28" i="2"/>
  <c r="K28" i="2"/>
  <c r="H28" i="2"/>
  <c r="E28" i="2"/>
  <c r="R27" i="2"/>
  <c r="K27" i="2"/>
  <c r="H27" i="2"/>
  <c r="E27" i="2"/>
  <c r="R26" i="2"/>
  <c r="K26" i="2"/>
  <c r="H26" i="2"/>
  <c r="E26" i="2"/>
  <c r="R25" i="2"/>
  <c r="K25" i="2"/>
  <c r="H25" i="2"/>
  <c r="E25" i="2"/>
  <c r="R24" i="2"/>
  <c r="K24" i="2"/>
  <c r="H24" i="2"/>
  <c r="E24" i="2"/>
  <c r="R23" i="2"/>
  <c r="K23" i="2"/>
  <c r="H23" i="2"/>
  <c r="E23" i="2"/>
  <c r="R22" i="2"/>
  <c r="K22" i="2"/>
  <c r="H22" i="2"/>
  <c r="E22" i="2"/>
  <c r="R21" i="2"/>
  <c r="K21" i="2"/>
  <c r="H21" i="2"/>
  <c r="E21" i="2"/>
  <c r="R20" i="2"/>
  <c r="K20" i="2"/>
  <c r="H20" i="2"/>
  <c r="E20" i="2"/>
  <c r="R19" i="2"/>
  <c r="K19" i="2"/>
  <c r="H19" i="2"/>
  <c r="E19" i="2"/>
  <c r="R18" i="2"/>
  <c r="K18" i="2"/>
  <c r="H18" i="2"/>
  <c r="E18" i="2"/>
  <c r="R17" i="2"/>
  <c r="K17" i="2"/>
  <c r="H17" i="2"/>
  <c r="E17" i="2"/>
  <c r="R16" i="2"/>
  <c r="K16" i="2"/>
  <c r="H16" i="2"/>
  <c r="E16" i="2"/>
  <c r="R15" i="2"/>
  <c r="K15" i="2"/>
  <c r="H15" i="2"/>
  <c r="E15" i="2"/>
  <c r="R14" i="2"/>
  <c r="K14" i="2"/>
  <c r="H14" i="2"/>
  <c r="E14" i="2"/>
  <c r="R13" i="2"/>
  <c r="K13" i="2"/>
  <c r="H13" i="2"/>
  <c r="E13" i="2"/>
  <c r="R12" i="2"/>
  <c r="K12" i="2"/>
  <c r="H12" i="2"/>
  <c r="H31" i="2" s="1"/>
  <c r="E12" i="2"/>
  <c r="R11" i="2"/>
  <c r="K11" i="2"/>
  <c r="K31" i="2" s="1"/>
  <c r="H11" i="2"/>
  <c r="E11" i="2"/>
  <c r="R10" i="2"/>
  <c r="R30" i="2" s="1"/>
  <c r="K10" i="2"/>
  <c r="H10" i="2"/>
  <c r="E10" i="2"/>
  <c r="R9" i="2"/>
  <c r="R31" i="2" s="1"/>
  <c r="K9" i="2"/>
  <c r="K30" i="2" s="1"/>
  <c r="H9" i="2"/>
  <c r="H30" i="2" s="1"/>
  <c r="E9" i="2"/>
  <c r="E31" i="2" s="1"/>
  <c r="Y31" i="1"/>
  <c r="X31" i="1"/>
  <c r="W31" i="1"/>
  <c r="V31" i="1"/>
  <c r="U31" i="1"/>
  <c r="T31" i="1"/>
  <c r="S31" i="1"/>
  <c r="R31" i="1"/>
  <c r="P31" i="1"/>
  <c r="O31" i="1"/>
  <c r="M31" i="1"/>
  <c r="L31" i="1"/>
  <c r="J31" i="1"/>
  <c r="I31" i="1"/>
  <c r="G31" i="1"/>
  <c r="F31" i="1"/>
  <c r="D31" i="1"/>
  <c r="C31" i="1"/>
  <c r="Y30" i="1"/>
  <c r="W30" i="1"/>
  <c r="V30" i="1"/>
  <c r="U30" i="1"/>
  <c r="T30" i="1"/>
  <c r="S30" i="1"/>
  <c r="R30" i="1"/>
  <c r="P30" i="1"/>
  <c r="O30" i="1"/>
  <c r="N30" i="1"/>
  <c r="M30" i="1"/>
  <c r="L30" i="1"/>
  <c r="J30" i="1"/>
  <c r="I30" i="1"/>
  <c r="G30" i="1"/>
  <c r="F30" i="1"/>
  <c r="D30" i="1"/>
  <c r="C30" i="1"/>
  <c r="Y29" i="1"/>
  <c r="W29" i="1"/>
  <c r="V29" i="1"/>
  <c r="U29" i="1"/>
  <c r="T29" i="1"/>
  <c r="S29" i="1"/>
  <c r="R29" i="1"/>
  <c r="P29" i="1"/>
  <c r="O29" i="1"/>
  <c r="Q29" i="1" s="1"/>
  <c r="M29" i="1"/>
  <c r="L29" i="1"/>
  <c r="N29" i="1" s="1"/>
  <c r="J29" i="1"/>
  <c r="I29" i="1"/>
  <c r="K29" i="1" s="1"/>
  <c r="G29" i="1"/>
  <c r="F29" i="1"/>
  <c r="H29" i="1" s="1"/>
  <c r="E29" i="1"/>
  <c r="D29" i="1"/>
  <c r="C29" i="1"/>
  <c r="X28" i="1"/>
  <c r="Q28" i="1"/>
  <c r="N28" i="1"/>
  <c r="K28" i="1"/>
  <c r="H28" i="1"/>
  <c r="E28" i="1"/>
  <c r="X27" i="1"/>
  <c r="Q27" i="1"/>
  <c r="N27" i="1"/>
  <c r="K27" i="1"/>
  <c r="H27" i="1"/>
  <c r="E27" i="1"/>
  <c r="X26" i="1"/>
  <c r="Q26" i="1"/>
  <c r="N26" i="1"/>
  <c r="K26" i="1"/>
  <c r="H26" i="1"/>
  <c r="E26" i="1"/>
  <c r="X25" i="1"/>
  <c r="Q25" i="1"/>
  <c r="N25" i="1"/>
  <c r="K25" i="1"/>
  <c r="H25" i="1"/>
  <c r="E25" i="1"/>
  <c r="X24" i="1"/>
  <c r="Q24" i="1"/>
  <c r="N24" i="1"/>
  <c r="K24" i="1"/>
  <c r="H24" i="1"/>
  <c r="E24" i="1"/>
  <c r="X23" i="1"/>
  <c r="Q23" i="1"/>
  <c r="N23" i="1"/>
  <c r="K23" i="1"/>
  <c r="H23" i="1"/>
  <c r="E23" i="1"/>
  <c r="X22" i="1"/>
  <c r="Q22" i="1"/>
  <c r="N22" i="1"/>
  <c r="K22" i="1"/>
  <c r="H22" i="1"/>
  <c r="E22" i="1"/>
  <c r="X21" i="1"/>
  <c r="Q21" i="1"/>
  <c r="N21" i="1"/>
  <c r="K21" i="1"/>
  <c r="H21" i="1"/>
  <c r="E21" i="1"/>
  <c r="X20" i="1"/>
  <c r="Q20" i="1"/>
  <c r="N20" i="1"/>
  <c r="K20" i="1"/>
  <c r="H20" i="1"/>
  <c r="E20" i="1"/>
  <c r="X19" i="1"/>
  <c r="Q19" i="1"/>
  <c r="N19" i="1"/>
  <c r="K19" i="1"/>
  <c r="H19" i="1"/>
  <c r="E19" i="1"/>
  <c r="X18" i="1"/>
  <c r="Q18" i="1"/>
  <c r="N18" i="1"/>
  <c r="K18" i="1"/>
  <c r="H18" i="1"/>
  <c r="E18" i="1"/>
  <c r="X17" i="1"/>
  <c r="Q17" i="1"/>
  <c r="N17" i="1"/>
  <c r="K17" i="1"/>
  <c r="H17" i="1"/>
  <c r="E17" i="1"/>
  <c r="X16" i="1"/>
  <c r="Q16" i="1"/>
  <c r="N16" i="1"/>
  <c r="K16" i="1"/>
  <c r="H16" i="1"/>
  <c r="H30" i="1" s="1"/>
  <c r="E16" i="1"/>
  <c r="X15" i="1"/>
  <c r="Q15" i="1"/>
  <c r="N15" i="1"/>
  <c r="K15" i="1"/>
  <c r="H15" i="1"/>
  <c r="E15" i="1"/>
  <c r="X14" i="1"/>
  <c r="Q14" i="1"/>
  <c r="N14" i="1"/>
  <c r="K14" i="1"/>
  <c r="H14" i="1"/>
  <c r="E14" i="1"/>
  <c r="X13" i="1"/>
  <c r="Q13" i="1"/>
  <c r="N13" i="1"/>
  <c r="K13" i="1"/>
  <c r="H13" i="1"/>
  <c r="E13" i="1"/>
  <c r="X12" i="1"/>
  <c r="Q12" i="1"/>
  <c r="N12" i="1"/>
  <c r="N31" i="1" s="1"/>
  <c r="K12" i="1"/>
  <c r="K30" i="1" s="1"/>
  <c r="H12" i="1"/>
  <c r="E12" i="1"/>
  <c r="X11" i="1"/>
  <c r="Q11" i="1"/>
  <c r="N11" i="1"/>
  <c r="K11" i="1"/>
  <c r="H11" i="1"/>
  <c r="E11" i="1"/>
  <c r="E30" i="1" s="1"/>
  <c r="X10" i="1"/>
  <c r="X30" i="1" s="1"/>
  <c r="Q10" i="1"/>
  <c r="N10" i="1"/>
  <c r="K10" i="1"/>
  <c r="H10" i="1"/>
  <c r="E10" i="1"/>
  <c r="X9" i="1"/>
  <c r="X29" i="1" s="1"/>
  <c r="Q9" i="1"/>
  <c r="Q31" i="1" s="1"/>
  <c r="N9" i="1"/>
  <c r="K9" i="1"/>
  <c r="K31" i="1" s="1"/>
  <c r="H9" i="1"/>
  <c r="E9" i="1"/>
  <c r="E31" i="1" s="1"/>
  <c r="E31" i="4" l="1"/>
  <c r="E30" i="7"/>
  <c r="H31" i="5"/>
  <c r="Q30" i="1"/>
  <c r="H31" i="4"/>
  <c r="X31" i="5"/>
  <c r="K31" i="8"/>
  <c r="R29" i="2"/>
  <c r="R29" i="10"/>
  <c r="R29" i="3"/>
  <c r="K31" i="6"/>
  <c r="Q30" i="5"/>
  <c r="E30" i="2"/>
  <c r="R30" i="3"/>
  <c r="X29" i="4"/>
  <c r="H30" i="7"/>
  <c r="E30" i="10"/>
  <c r="X30" i="6"/>
  <c r="X30" i="8"/>
  <c r="H31" i="1"/>
</calcChain>
</file>

<file path=xl/sharedStrings.xml><?xml version="1.0" encoding="utf-8"?>
<sst xmlns="http://schemas.openxmlformats.org/spreadsheetml/2006/main" count="391" uniqueCount="88">
  <si>
    <t>CASH</t>
  </si>
  <si>
    <t>Mean</t>
  </si>
  <si>
    <t>3-MONTHS</t>
  </si>
  <si>
    <t>15-MONTHS</t>
  </si>
  <si>
    <t>SETTLEMENT</t>
  </si>
  <si>
    <t xml:space="preserve">    Sterling Equivalents</t>
  </si>
  <si>
    <t>BUYER</t>
  </si>
  <si>
    <t>SELLER</t>
  </si>
  <si>
    <t>Cash Seller's</t>
  </si>
  <si>
    <t>3mths Seller's</t>
  </si>
  <si>
    <t>Stg/$</t>
  </si>
  <si>
    <t>Average</t>
  </si>
  <si>
    <t>High</t>
  </si>
  <si>
    <t>Low</t>
  </si>
  <si>
    <t xml:space="preserve">Neither the LME nor any of its directors, officers or employees shall, except in the case of fraud or wilful neglect, be under any liability whatsoever either in </t>
  </si>
  <si>
    <t xml:space="preserve">contract or in tort in respect of any act or omission (including negligence) in relation to the preparation or publication of the data contained in the report </t>
  </si>
  <si>
    <t>EURO</t>
  </si>
  <si>
    <t>Yen</t>
  </si>
  <si>
    <t>Euro Equivalents</t>
  </si>
  <si>
    <t>LME DAILY OFFICIAL AND SETTLEMENT PRICES</t>
  </si>
  <si>
    <t>3MStg/$</t>
  </si>
  <si>
    <t xml:space="preserve">Exchange Rate </t>
  </si>
  <si>
    <t>DECEMBER 3</t>
  </si>
  <si>
    <t>DECEMBER 2</t>
  </si>
  <si>
    <t>DECEMBER 1</t>
  </si>
  <si>
    <t>LME NICKEL $USD/Tonne</t>
  </si>
  <si>
    <t>LME PRIMARY ALUMINIUM $USD/Tonne</t>
  </si>
  <si>
    <t>LME ZINC $USD/Tonne</t>
  </si>
  <si>
    <t>LME LEAD $USD/Tonne</t>
  </si>
  <si>
    <t>LME TIN $USD/Tonne</t>
  </si>
  <si>
    <t>LME NA ALLOY $USD/Tonne</t>
  </si>
  <si>
    <t>LME ALUMINIUM ALLOY $USD/Tonne</t>
  </si>
  <si>
    <t>LME COPPER $USD/Tonne</t>
  </si>
  <si>
    <t>LME COBALT $USD/Tonne</t>
  </si>
  <si>
    <t>Market Operations</t>
  </si>
  <si>
    <t>Euro</t>
  </si>
  <si>
    <t xml:space="preserve">   Lead  3-months Seller:</t>
  </si>
  <si>
    <t>$/JY</t>
  </si>
  <si>
    <t xml:space="preserve">   Lead  Cash Seller &amp; Settlement:</t>
  </si>
  <si>
    <t xml:space="preserve">   Copper  3-months Seller:</t>
  </si>
  <si>
    <t xml:space="preserve">                    Exchange Rates  </t>
  </si>
  <si>
    <t xml:space="preserve">   Copper  Cash Seller &amp; Settlement:</t>
  </si>
  <si>
    <t xml:space="preserve">             Settlement Conversion</t>
  </si>
  <si>
    <t xml:space="preserve">  The following sterling equivalents have been calculated, on the basis of daily conversions: </t>
  </si>
  <si>
    <t>Nasaac</t>
  </si>
  <si>
    <t>SHG Zinc</t>
  </si>
  <si>
    <t>Tin</t>
  </si>
  <si>
    <t>Nickel</t>
  </si>
  <si>
    <t>Lead</t>
  </si>
  <si>
    <t>Copper</t>
  </si>
  <si>
    <t>Aluminium Alloy</t>
  </si>
  <si>
    <t>Primary Aluminium</t>
  </si>
  <si>
    <t>Conversion Rate</t>
  </si>
  <si>
    <t>Euro Settlement</t>
  </si>
  <si>
    <t>Metal</t>
  </si>
  <si>
    <t>LME AVERAGE SETTLEMENT PRICES IN EURO</t>
  </si>
  <si>
    <t>15-months Mean</t>
  </si>
  <si>
    <t>15-months Seller</t>
  </si>
  <si>
    <t>15-months Buyer</t>
  </si>
  <si>
    <t>December 3 Mean</t>
  </si>
  <si>
    <t>December 3 Seller</t>
  </si>
  <si>
    <t>December 3 Buyer</t>
  </si>
  <si>
    <t>December 2 Mean</t>
  </si>
  <si>
    <t>December 2 Seller</t>
  </si>
  <si>
    <t>December 1 Mean</t>
  </si>
  <si>
    <t>December 1 Seller</t>
  </si>
  <si>
    <t>December 1 Buyer</t>
  </si>
  <si>
    <t>3-months Mean</t>
  </si>
  <si>
    <t>3-months Seller</t>
  </si>
  <si>
    <t xml:space="preserve">Cash Mean  </t>
  </si>
  <si>
    <t xml:space="preserve"> &amp; Settlement</t>
  </si>
  <si>
    <t>Cash Seller</t>
  </si>
  <si>
    <t xml:space="preserve">Cash Buyer </t>
  </si>
  <si>
    <t>(dollars)</t>
  </si>
  <si>
    <t>Alloy</t>
  </si>
  <si>
    <t>Aluminium</t>
  </si>
  <si>
    <t>Molybdenum</t>
  </si>
  <si>
    <t xml:space="preserve">Cobalt </t>
  </si>
  <si>
    <t>Steel Billet</t>
  </si>
  <si>
    <t>NASAAC</t>
  </si>
  <si>
    <t>Special Hg</t>
  </si>
  <si>
    <t>Primary</t>
  </si>
  <si>
    <t xml:space="preserve">                AVERAGE OFFICIAL AND SETTLEMENT PRICES US$/TONNE</t>
  </si>
  <si>
    <t xml:space="preserve">             THE  LONDON  METAL  EXCHANGE  LIMITED</t>
  </si>
  <si>
    <t>FOR THE MONTH OF AUGUST 2026</t>
  </si>
  <si>
    <t>contract or in tort in respect of any act or omission (including negligence) in relation to the preparation or publication of the data contained in the report.</t>
  </si>
  <si>
    <t>3-months Buyer</t>
  </si>
  <si>
    <t>December 2 Buyer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</si>
</sst>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£&quot;#,##0.00;[Red]\-&quot;£&quot;#,##0.00"/>
    <numFmt numFmtId="165" formatCode="\$#,##0.00\ ;\(\$#,##0.00\)"/>
    <numFmt numFmtId="166" formatCode="\$#,##0.00\ "/>
    <numFmt numFmtId="167" formatCode="\$#,###.00"/>
    <numFmt numFmtId="168" formatCode="0.0000"/>
    <numFmt numFmtId="169" formatCode="#,##0.0000"/>
    <numFmt numFmtId="170" formatCode="[$$-409]#,##0.00"/>
    <numFmt numFmtId="171" formatCode="&quot;$&quot;#,##0.00_);[Red]\(&quot;$&quot;#,##0.00\)"/>
    <numFmt numFmtId="172" formatCode="&quot;$&quot;#,##0.00_);\(&quot;$&quot;#,##0.00\)"/>
    <numFmt numFmtId="173" formatCode="\$#,##0.00"/>
    <numFmt numFmtId="174" formatCode="\£#,##0.00"/>
    <numFmt numFmtId="175" formatCode="mmm\-yyyy"/>
    <numFmt numFmtId="176" formatCode="mmmm\-yyyy"/>
  </numFmts>
  <fonts count="12" x14ac:knownFonts="1">
    <font>
      <sz val="10"/>
      <name val="Arial"/>
    </font>
    <font>
      <sz val="10"/>
      <name val="Times New Roman"/>
    </font>
    <font>
      <sz val="8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</font>
    <font>
      <sz val="9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i/>
      <sz val="10"/>
      <name val="Times New Roman"/>
      <family val="1"/>
    </font>
    <font>
      <sz val="8.5"/>
      <name val="Times New Roman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17" fontId="5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Protection="1">
      <protection locked="0"/>
    </xf>
    <xf numFmtId="165" fontId="4" fillId="0" borderId="0" xfId="0" applyNumberFormat="1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 applyProtection="1">
      <alignment horizontal="centerContinuous"/>
      <protection locked="0"/>
    </xf>
    <xf numFmtId="0" fontId="5" fillId="0" borderId="5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168" fontId="3" fillId="0" borderId="1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168" fontId="3" fillId="0" borderId="20" xfId="0" applyNumberFormat="1" applyFont="1" applyBorder="1" applyAlignment="1">
      <alignment horizontal="center"/>
    </xf>
    <xf numFmtId="168" fontId="3" fillId="0" borderId="7" xfId="0" applyNumberFormat="1" applyFont="1" applyBorder="1" applyAlignment="1">
      <alignment horizontal="center"/>
    </xf>
    <xf numFmtId="170" fontId="3" fillId="0" borderId="9" xfId="0" applyNumberFormat="1" applyFont="1" applyBorder="1" applyAlignment="1">
      <alignment horizontal="center"/>
    </xf>
    <xf numFmtId="170" fontId="3" fillId="0" borderId="19" xfId="0" applyNumberFormat="1" applyFont="1" applyBorder="1" applyAlignment="1">
      <alignment horizontal="center"/>
    </xf>
    <xf numFmtId="170" fontId="3" fillId="0" borderId="8" xfId="0" applyNumberFormat="1" applyFont="1" applyBorder="1" applyAlignment="1">
      <alignment horizontal="center"/>
    </xf>
    <xf numFmtId="170" fontId="3" fillId="0" borderId="6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168" fontId="3" fillId="0" borderId="12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68" fontId="3" fillId="0" borderId="18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70" fontId="3" fillId="0" borderId="11" xfId="0" applyNumberFormat="1" applyFont="1" applyBorder="1" applyAlignment="1">
      <alignment horizontal="center"/>
    </xf>
    <xf numFmtId="170" fontId="3" fillId="0" borderId="12" xfId="0" applyNumberFormat="1" applyFont="1" applyBorder="1" applyAlignment="1">
      <alignment horizontal="center"/>
    </xf>
    <xf numFmtId="170" fontId="3" fillId="0" borderId="18" xfId="0" applyNumberFormat="1" applyFont="1" applyBorder="1" applyAlignment="1">
      <alignment horizontal="center"/>
    </xf>
    <xf numFmtId="170" fontId="3" fillId="0" borderId="17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8" fontId="3" fillId="0" borderId="14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168" fontId="3" fillId="0" borderId="15" xfId="0" applyNumberFormat="1" applyFont="1" applyBorder="1" applyAlignment="1">
      <alignment horizontal="center"/>
    </xf>
    <xf numFmtId="168" fontId="3" fillId="0" borderId="21" xfId="0" applyNumberFormat="1" applyFont="1" applyBorder="1" applyAlignment="1">
      <alignment horizontal="center"/>
    </xf>
    <xf numFmtId="170" fontId="3" fillId="0" borderId="16" xfId="0" applyNumberFormat="1" applyFont="1" applyBorder="1" applyAlignment="1">
      <alignment horizontal="center"/>
    </xf>
    <xf numFmtId="170" fontId="3" fillId="0" borderId="14" xfId="0" applyNumberFormat="1" applyFont="1" applyBorder="1" applyAlignment="1">
      <alignment horizontal="center"/>
    </xf>
    <xf numFmtId="170" fontId="3" fillId="0" borderId="13" xfId="0" applyNumberFormat="1" applyFont="1" applyBorder="1" applyAlignment="1">
      <alignment horizontal="center"/>
    </xf>
    <xf numFmtId="170" fontId="3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4" fontId="7" fillId="0" borderId="11" xfId="0" applyNumberFormat="1" applyFont="1" applyBorder="1" applyAlignment="1" applyProtection="1">
      <alignment horizontal="center"/>
      <protection locked="0"/>
    </xf>
    <xf numFmtId="166" fontId="7" fillId="0" borderId="1" xfId="0" applyNumberFormat="1" applyFont="1" applyBorder="1" applyAlignment="1">
      <alignment horizontal="center"/>
    </xf>
    <xf numFmtId="166" fontId="7" fillId="0" borderId="0" xfId="0" applyNumberFormat="1" applyFont="1" applyAlignment="1" applyProtection="1">
      <alignment horizontal="center"/>
      <protection locked="0"/>
    </xf>
    <xf numFmtId="166" fontId="7" fillId="0" borderId="10" xfId="0" applyNumberFormat="1" applyFont="1" applyBorder="1" applyAlignment="1" applyProtection="1">
      <alignment horizontal="center"/>
      <protection locked="0"/>
    </xf>
    <xf numFmtId="15" fontId="3" fillId="0" borderId="10" xfId="0" applyNumberFormat="1" applyFont="1" applyBorder="1"/>
    <xf numFmtId="169" fontId="7" fillId="0" borderId="12" xfId="0" applyNumberFormat="1" applyFont="1" applyBorder="1" applyAlignment="1">
      <alignment horizontal="center"/>
    </xf>
    <xf numFmtId="4" fontId="7" fillId="0" borderId="11" xfId="0" applyNumberFormat="1" applyFont="1" applyBorder="1" applyAlignment="1">
      <alignment horizontal="center"/>
    </xf>
    <xf numFmtId="2" fontId="7" fillId="0" borderId="0" xfId="0" applyNumberFormat="1" applyFont="1" applyAlignment="1" applyProtection="1">
      <alignment horizontal="center"/>
      <protection locked="0"/>
    </xf>
    <xf numFmtId="168" fontId="7" fillId="0" borderId="0" xfId="0" applyNumberFormat="1" applyFont="1" applyAlignment="1" applyProtection="1">
      <alignment horizontal="center"/>
      <protection locked="0"/>
    </xf>
    <xf numFmtId="167" fontId="7" fillId="0" borderId="11" xfId="0" applyNumberFormat="1" applyFont="1" applyBorder="1" applyAlignment="1">
      <alignment horizontal="center"/>
    </xf>
    <xf numFmtId="168" fontId="7" fillId="0" borderId="15" xfId="0" applyNumberFormat="1" applyFont="1" applyBorder="1" applyAlignment="1" applyProtection="1">
      <alignment horizontal="center"/>
      <protection locked="0"/>
    </xf>
    <xf numFmtId="4" fontId="3" fillId="0" borderId="5" xfId="0" applyNumberFormat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4" fontId="3" fillId="0" borderId="7" xfId="0" applyNumberFormat="1" applyFont="1" applyBorder="1" applyAlignment="1" applyProtection="1">
      <alignment horizontal="center"/>
      <protection locked="0"/>
    </xf>
    <xf numFmtId="4" fontId="3" fillId="0" borderId="5" xfId="0" applyNumberFormat="1" applyFont="1" applyBorder="1" applyAlignment="1">
      <alignment horizontal="center"/>
    </xf>
    <xf numFmtId="165" fontId="3" fillId="0" borderId="6" xfId="0" applyNumberFormat="1" applyFont="1" applyBorder="1"/>
    <xf numFmtId="165" fontId="3" fillId="0" borderId="4" xfId="0" applyNumberFormat="1" applyFont="1" applyBorder="1"/>
    <xf numFmtId="165" fontId="5" fillId="0" borderId="0" xfId="0" applyNumberFormat="1" applyFont="1"/>
    <xf numFmtId="0" fontId="5" fillId="0" borderId="0" xfId="0" applyFont="1"/>
    <xf numFmtId="0" fontId="8" fillId="0" borderId="29" xfId="0" applyFont="1" applyBorder="1" applyAlignment="1">
      <alignment horizontal="centerContinuous"/>
    </xf>
    <xf numFmtId="0" fontId="8" fillId="0" borderId="30" xfId="0" applyFont="1" applyBorder="1" applyAlignment="1">
      <alignment horizontal="centerContinuous"/>
    </xf>
    <xf numFmtId="0" fontId="8" fillId="0" borderId="31" xfId="0" applyFont="1" applyBorder="1" applyAlignment="1">
      <alignment horizontal="centerContinuous"/>
    </xf>
    <xf numFmtId="0" fontId="9" fillId="0" borderId="32" xfId="0" applyFont="1" applyBorder="1" applyAlignment="1">
      <alignment horizontal="centerContinuous"/>
    </xf>
    <xf numFmtId="166" fontId="8" fillId="0" borderId="33" xfId="0" applyNumberFormat="1" applyFont="1" applyBorder="1" applyAlignment="1">
      <alignment horizontal="centerContinuous"/>
    </xf>
    <xf numFmtId="0" fontId="8" fillId="0" borderId="33" xfId="0" applyFont="1" applyBorder="1" applyAlignment="1">
      <alignment horizontal="centerContinuous"/>
    </xf>
    <xf numFmtId="166" fontId="9" fillId="0" borderId="33" xfId="0" applyNumberFormat="1" applyFont="1" applyBorder="1" applyAlignment="1">
      <alignment horizontal="centerContinuous"/>
    </xf>
    <xf numFmtId="171" fontId="9" fillId="0" borderId="33" xfId="0" applyNumberFormat="1" applyFont="1" applyBorder="1" applyAlignment="1">
      <alignment horizontal="centerContinuous"/>
    </xf>
    <xf numFmtId="172" fontId="9" fillId="0" borderId="33" xfId="0" applyNumberFormat="1" applyFont="1" applyBorder="1" applyAlignment="1">
      <alignment horizontal="centerContinuous"/>
    </xf>
    <xf numFmtId="173" fontId="9" fillId="0" borderId="33" xfId="0" applyNumberFormat="1" applyFont="1" applyBorder="1" applyAlignment="1">
      <alignment horizontal="centerContinuous"/>
    </xf>
    <xf numFmtId="0" fontId="8" fillId="0" borderId="34" xfId="0" applyFont="1" applyBorder="1" applyAlignment="1">
      <alignment horizontal="centerContinuous"/>
    </xf>
    <xf numFmtId="171" fontId="3" fillId="0" borderId="0" xfId="0" applyNumberFormat="1" applyFont="1" applyAlignment="1">
      <alignment horizontal="left"/>
    </xf>
    <xf numFmtId="0" fontId="10" fillId="0" borderId="0" xfId="0" applyFont="1"/>
    <xf numFmtId="168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74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2" fontId="3" fillId="0" borderId="35" xfId="0" applyNumberFormat="1" applyFont="1" applyBorder="1" applyAlignment="1">
      <alignment horizontal="right"/>
    </xf>
    <xf numFmtId="0" fontId="3" fillId="0" borderId="36" xfId="0" applyFont="1" applyBorder="1"/>
    <xf numFmtId="0" fontId="3" fillId="0" borderId="28" xfId="0" applyFont="1" applyBorder="1"/>
    <xf numFmtId="0" fontId="3" fillId="0" borderId="37" xfId="0" applyFont="1" applyBorder="1"/>
    <xf numFmtId="2" fontId="3" fillId="0" borderId="38" xfId="0" applyNumberFormat="1" applyFont="1" applyBorder="1" applyAlignment="1">
      <alignment horizontal="right"/>
    </xf>
    <xf numFmtId="4" fontId="3" fillId="0" borderId="38" xfId="0" applyNumberFormat="1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7" fontId="5" fillId="0" borderId="0" xfId="0" applyNumberFormat="1" applyFont="1" applyAlignment="1">
      <alignment horizontal="center"/>
    </xf>
    <xf numFmtId="17" fontId="5" fillId="0" borderId="0" xfId="0" applyNumberFormat="1" applyFont="1" applyAlignment="1">
      <alignment horizontal="left"/>
    </xf>
    <xf numFmtId="2" fontId="3" fillId="0" borderId="39" xfId="0" applyNumberFormat="1" applyFont="1" applyBorder="1" applyAlignment="1">
      <alignment horizontal="right"/>
    </xf>
    <xf numFmtId="2" fontId="3" fillId="0" borderId="20" xfId="0" applyNumberFormat="1" applyFont="1" applyBorder="1" applyAlignment="1">
      <alignment horizontal="right"/>
    </xf>
    <xf numFmtId="0" fontId="3" fillId="0" borderId="24" xfId="0" applyFont="1" applyBorder="1"/>
    <xf numFmtId="2" fontId="3" fillId="0" borderId="26" xfId="0" applyNumberFormat="1" applyFont="1" applyBorder="1" applyAlignment="1">
      <alignment horizontal="right"/>
    </xf>
    <xf numFmtId="2" fontId="3" fillId="0" borderId="40" xfId="0" applyNumberFormat="1" applyFont="1" applyBorder="1" applyAlignment="1">
      <alignment horizontal="right"/>
    </xf>
    <xf numFmtId="0" fontId="3" fillId="0" borderId="27" xfId="0" applyFont="1" applyBorder="1"/>
    <xf numFmtId="4" fontId="3" fillId="0" borderId="25" xfId="0" applyNumberFormat="1" applyFont="1" applyBorder="1"/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10" xfId="0" applyFont="1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/>
    <xf numFmtId="175" fontId="3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/>
    <xf numFmtId="17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4" fontId="3" fillId="0" borderId="0" xfId="0" applyNumberFormat="1" applyFont="1"/>
    <xf numFmtId="2" fontId="7" fillId="0" borderId="14" xfId="0" applyNumberFormat="1" applyFont="1" applyBorder="1" applyAlignment="1" applyProtection="1">
      <alignment horizontal="center"/>
      <protection locked="0"/>
    </xf>
    <xf numFmtId="4" fontId="5" fillId="0" borderId="16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23" xfId="0" applyNumberFormat="1" applyFont="1" applyBorder="1" applyAlignment="1" applyProtection="1">
      <alignment horizontal="center"/>
      <protection locked="0"/>
    </xf>
    <xf numFmtId="4" fontId="5" fillId="0" borderId="44" xfId="0" applyNumberFormat="1" applyFont="1" applyBorder="1" applyAlignment="1" applyProtection="1">
      <alignment horizontal="center"/>
      <protection locked="0"/>
    </xf>
    <xf numFmtId="4" fontId="5" fillId="0" borderId="22" xfId="0" applyNumberFormat="1" applyFont="1" applyBorder="1" applyAlignment="1" applyProtection="1">
      <alignment horizontal="center"/>
      <protection locked="0"/>
    </xf>
    <xf numFmtId="4" fontId="5" fillId="0" borderId="4" xfId="0" applyNumberFormat="1" applyFont="1" applyBorder="1" applyAlignment="1" applyProtection="1">
      <alignment horizontal="center"/>
      <protection locked="0"/>
    </xf>
    <xf numFmtId="4" fontId="5" fillId="0" borderId="43" xfId="0" applyNumberFormat="1" applyFont="1" applyBorder="1" applyAlignment="1" applyProtection="1">
      <alignment horizontal="center"/>
      <protection locked="0"/>
    </xf>
    <xf numFmtId="4" fontId="5" fillId="0" borderId="15" xfId="0" applyNumberFormat="1" applyFont="1" applyBorder="1" applyAlignment="1" applyProtection="1">
      <alignment horizontal="center"/>
      <protection locked="0"/>
    </xf>
    <xf numFmtId="49" fontId="5" fillId="0" borderId="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43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Y34"/>
  <sheetViews>
    <sheetView tabSelected="1" workbookViewId="0">
      <pane ySplit="8" topLeftCell="A9" activePane="bottomLeft" state="frozen"/>
      <selection activeCell="C46" sqref="C46"/>
      <selection pane="bottomLeft"/>
    </sheetView>
  </sheetViews>
  <sheetFormatPr baseColWidth="10" defaultColWidth="9.140625" defaultRowHeight="12.75" x14ac:dyDescent="0.2"/>
  <cols>
    <col min="2" max="2" width="9.7109375" bestFit="1" customWidth="1"/>
    <col min="3" max="3" width="12.42578125" style="4" bestFit="1" customWidth="1"/>
    <col min="4" max="4" width="12" style="4" bestFit="1" customWidth="1"/>
    <col min="5" max="5" width="9.42578125" bestFit="1" customWidth="1"/>
    <col min="6" max="7" width="10.7109375" style="4" customWidth="1"/>
    <col min="8" max="8" width="10.7109375" customWidth="1"/>
    <col min="9" max="10" width="10.7109375" style="4" customWidth="1"/>
    <col min="11" max="11" width="10.7109375" customWidth="1"/>
    <col min="12" max="13" width="10.7109375" style="4" customWidth="1"/>
    <col min="14" max="14" width="10.7109375" customWidth="1"/>
    <col min="15" max="16" width="10.7109375" style="4" customWidth="1"/>
    <col min="17" max="17" width="10.7109375" customWidth="1"/>
    <col min="18" max="18" width="12.5703125" style="4" bestFit="1" customWidth="1"/>
    <col min="19" max="19" width="10" style="4" bestFit="1" customWidth="1"/>
    <col min="20" max="20" width="14.140625" bestFit="1" customWidth="1"/>
    <col min="21" max="21" width="12.5703125" style="4" bestFit="1" customWidth="1"/>
    <col min="22" max="22" width="10.5703125" bestFit="1" customWidth="1"/>
    <col min="23" max="23" width="11.28515625" bestFit="1" customWidth="1"/>
    <col min="24" max="24" width="14.140625" bestFit="1" customWidth="1"/>
    <col min="25" max="25" width="10.5703125" bestFit="1" customWidth="1"/>
  </cols>
  <sheetData>
    <row r="3" spans="1:25" ht="15.75" x14ac:dyDescent="0.25">
      <c r="B3" s="5" t="s">
        <v>19</v>
      </c>
    </row>
    <row r="4" spans="1:25" x14ac:dyDescent="0.2">
      <c r="B4" s="58" t="s">
        <v>32</v>
      </c>
    </row>
    <row r="6" spans="1:25" ht="13.5" thickBot="1" x14ac:dyDescent="0.25">
      <c r="B6" s="1">
        <v>46237</v>
      </c>
    </row>
    <row r="7" spans="1:25" ht="13.5" thickBot="1" x14ac:dyDescent="0.25">
      <c r="B7" s="57"/>
      <c r="C7" s="121" t="s">
        <v>0</v>
      </c>
      <c r="D7" s="123"/>
      <c r="E7" s="122"/>
      <c r="F7" s="121" t="s">
        <v>2</v>
      </c>
      <c r="G7" s="123"/>
      <c r="H7" s="122"/>
      <c r="I7" s="124" t="s">
        <v>24</v>
      </c>
      <c r="J7" s="125"/>
      <c r="K7" s="126"/>
      <c r="L7" s="124" t="s">
        <v>23</v>
      </c>
      <c r="M7" s="125"/>
      <c r="N7" s="126"/>
      <c r="O7" s="124" t="s">
        <v>22</v>
      </c>
      <c r="P7" s="125"/>
      <c r="Q7" s="126"/>
      <c r="R7" s="116" t="s">
        <v>4</v>
      </c>
      <c r="S7" s="118" t="s">
        <v>21</v>
      </c>
      <c r="T7" s="119"/>
      <c r="U7" s="120"/>
      <c r="V7" s="121" t="s">
        <v>5</v>
      </c>
      <c r="W7" s="122"/>
      <c r="X7" s="9" t="s">
        <v>18</v>
      </c>
      <c r="Y7" s="116" t="s">
        <v>20</v>
      </c>
    </row>
    <row r="8" spans="1:25" ht="13.5" thickBot="1" x14ac:dyDescent="0.25">
      <c r="A8" s="3"/>
      <c r="B8" s="56"/>
      <c r="C8" s="52" t="s">
        <v>6</v>
      </c>
      <c r="D8" s="52" t="s">
        <v>7</v>
      </c>
      <c r="E8" s="55" t="s">
        <v>1</v>
      </c>
      <c r="F8" s="52" t="s">
        <v>6</v>
      </c>
      <c r="G8" s="52" t="s">
        <v>7</v>
      </c>
      <c r="H8" s="55" t="s">
        <v>1</v>
      </c>
      <c r="I8" s="52" t="s">
        <v>6</v>
      </c>
      <c r="J8" s="52" t="s">
        <v>7</v>
      </c>
      <c r="K8" s="55" t="s">
        <v>1</v>
      </c>
      <c r="L8" s="52" t="s">
        <v>6</v>
      </c>
      <c r="M8" s="52" t="s">
        <v>7</v>
      </c>
      <c r="N8" s="55" t="s">
        <v>1</v>
      </c>
      <c r="O8" s="52" t="s">
        <v>6</v>
      </c>
      <c r="P8" s="52" t="s">
        <v>7</v>
      </c>
      <c r="Q8" s="55" t="s">
        <v>1</v>
      </c>
      <c r="R8" s="117"/>
      <c r="S8" s="54" t="s">
        <v>10</v>
      </c>
      <c r="T8" s="53" t="s">
        <v>16</v>
      </c>
      <c r="U8" s="10" t="s">
        <v>17</v>
      </c>
      <c r="V8" s="52" t="s">
        <v>8</v>
      </c>
      <c r="W8" s="52" t="s">
        <v>9</v>
      </c>
      <c r="X8" s="11" t="s">
        <v>8</v>
      </c>
      <c r="Y8" s="117" t="s">
        <v>20</v>
      </c>
    </row>
    <row r="9" spans="1:25" x14ac:dyDescent="0.2">
      <c r="B9" s="45">
        <v>46237</v>
      </c>
      <c r="C9" s="44">
        <v>13944</v>
      </c>
      <c r="D9" s="43">
        <v>13945</v>
      </c>
      <c r="E9" s="42">
        <f t="shared" ref="E9:E28" si="0">AVERAGE(C9:D9)</f>
        <v>13944.5</v>
      </c>
      <c r="F9" s="44">
        <v>13875</v>
      </c>
      <c r="G9" s="43">
        <v>13876</v>
      </c>
      <c r="H9" s="42">
        <f t="shared" ref="H9:H28" si="1">AVERAGE(F9:G9)</f>
        <v>13875.5</v>
      </c>
      <c r="I9" s="44">
        <v>13785</v>
      </c>
      <c r="J9" s="43">
        <v>13795</v>
      </c>
      <c r="K9" s="42">
        <f t="shared" ref="K9:K28" si="2">AVERAGE(I9:J9)</f>
        <v>13790</v>
      </c>
      <c r="L9" s="44">
        <v>13770</v>
      </c>
      <c r="M9" s="43">
        <v>13780</v>
      </c>
      <c r="N9" s="42">
        <f t="shared" ref="N9:N28" si="3">AVERAGE(L9:M9)</f>
        <v>13775</v>
      </c>
      <c r="O9" s="44">
        <v>13810</v>
      </c>
      <c r="P9" s="43">
        <v>13820</v>
      </c>
      <c r="Q9" s="42">
        <f t="shared" ref="Q9:Q28" si="4">AVERAGE(O9:P9)</f>
        <v>13815</v>
      </c>
      <c r="R9" s="50">
        <v>13945</v>
      </c>
      <c r="S9" s="49">
        <v>1.3468</v>
      </c>
      <c r="T9" s="51">
        <v>1.1533</v>
      </c>
      <c r="U9" s="48">
        <v>156.66999999999999</v>
      </c>
      <c r="V9" s="41">
        <v>10354.17</v>
      </c>
      <c r="W9" s="41">
        <v>10302.18</v>
      </c>
      <c r="X9" s="47">
        <f t="shared" ref="X9:X28" si="5">R9/T9</f>
        <v>12091.389924564293</v>
      </c>
      <c r="Y9" s="46">
        <v>1.3469</v>
      </c>
    </row>
    <row r="10" spans="1:25" x14ac:dyDescent="0.2">
      <c r="B10" s="45">
        <v>46238</v>
      </c>
      <c r="C10" s="44">
        <v>14193</v>
      </c>
      <c r="D10" s="43">
        <v>14195</v>
      </c>
      <c r="E10" s="42">
        <f t="shared" si="0"/>
        <v>14194</v>
      </c>
      <c r="F10" s="44">
        <v>14065</v>
      </c>
      <c r="G10" s="43">
        <v>14070</v>
      </c>
      <c r="H10" s="42">
        <f t="shared" si="1"/>
        <v>14067.5</v>
      </c>
      <c r="I10" s="44">
        <v>13955</v>
      </c>
      <c r="J10" s="43">
        <v>13965</v>
      </c>
      <c r="K10" s="42">
        <f t="shared" si="2"/>
        <v>13960</v>
      </c>
      <c r="L10" s="44">
        <v>13935</v>
      </c>
      <c r="M10" s="43">
        <v>13945</v>
      </c>
      <c r="N10" s="42">
        <f t="shared" si="3"/>
        <v>13940</v>
      </c>
      <c r="O10" s="44">
        <v>13955</v>
      </c>
      <c r="P10" s="43">
        <v>13965</v>
      </c>
      <c r="Q10" s="42">
        <f t="shared" si="4"/>
        <v>13960</v>
      </c>
      <c r="R10" s="50">
        <v>14195</v>
      </c>
      <c r="S10" s="49">
        <v>1.3447</v>
      </c>
      <c r="T10" s="49">
        <v>1.1516999999999999</v>
      </c>
      <c r="U10" s="48">
        <v>157.47</v>
      </c>
      <c r="V10" s="41">
        <v>10556.26</v>
      </c>
      <c r="W10" s="41">
        <v>10462.52</v>
      </c>
      <c r="X10" s="47">
        <f t="shared" si="5"/>
        <v>12325.258313796996</v>
      </c>
      <c r="Y10" s="46">
        <v>1.3448</v>
      </c>
    </row>
    <row r="11" spans="1:25" x14ac:dyDescent="0.2">
      <c r="B11" s="45">
        <v>46239</v>
      </c>
      <c r="C11" s="44">
        <v>14167</v>
      </c>
      <c r="D11" s="43">
        <v>14167.5</v>
      </c>
      <c r="E11" s="42">
        <f t="shared" si="0"/>
        <v>14167.25</v>
      </c>
      <c r="F11" s="44">
        <v>14053</v>
      </c>
      <c r="G11" s="43">
        <v>14055</v>
      </c>
      <c r="H11" s="42">
        <f t="shared" si="1"/>
        <v>14054</v>
      </c>
      <c r="I11" s="44">
        <v>13965</v>
      </c>
      <c r="J11" s="43">
        <v>13975</v>
      </c>
      <c r="K11" s="42">
        <f t="shared" si="2"/>
        <v>13970</v>
      </c>
      <c r="L11" s="44">
        <v>13945</v>
      </c>
      <c r="M11" s="43">
        <v>13955</v>
      </c>
      <c r="N11" s="42">
        <f t="shared" si="3"/>
        <v>13950</v>
      </c>
      <c r="O11" s="44">
        <v>13985</v>
      </c>
      <c r="P11" s="43">
        <v>13995</v>
      </c>
      <c r="Q11" s="42">
        <f t="shared" si="4"/>
        <v>13990</v>
      </c>
      <c r="R11" s="50">
        <v>14167.5</v>
      </c>
      <c r="S11" s="49">
        <v>1.3479000000000001</v>
      </c>
      <c r="T11" s="49">
        <v>1.1553</v>
      </c>
      <c r="U11" s="48">
        <v>157.56</v>
      </c>
      <c r="V11" s="41">
        <v>10510.79</v>
      </c>
      <c r="W11" s="41">
        <v>10427.33</v>
      </c>
      <c r="X11" s="47">
        <f t="shared" si="5"/>
        <v>12263.048558815892</v>
      </c>
      <c r="Y11" s="46">
        <v>1.3479000000000001</v>
      </c>
    </row>
    <row r="12" spans="1:25" x14ac:dyDescent="0.2">
      <c r="B12" s="45">
        <v>46240</v>
      </c>
      <c r="C12" s="44">
        <v>14450</v>
      </c>
      <c r="D12" s="43">
        <v>14455</v>
      </c>
      <c r="E12" s="42">
        <f t="shared" si="0"/>
        <v>14452.5</v>
      </c>
      <c r="F12" s="44">
        <v>14258</v>
      </c>
      <c r="G12" s="43">
        <v>14260</v>
      </c>
      <c r="H12" s="42">
        <f t="shared" si="1"/>
        <v>14259</v>
      </c>
      <c r="I12" s="44">
        <v>14155</v>
      </c>
      <c r="J12" s="43">
        <v>14165</v>
      </c>
      <c r="K12" s="42">
        <f t="shared" si="2"/>
        <v>14160</v>
      </c>
      <c r="L12" s="44">
        <v>14130</v>
      </c>
      <c r="M12" s="43">
        <v>14140</v>
      </c>
      <c r="N12" s="42">
        <f t="shared" si="3"/>
        <v>14135</v>
      </c>
      <c r="O12" s="44">
        <v>14120</v>
      </c>
      <c r="P12" s="43">
        <v>14130</v>
      </c>
      <c r="Q12" s="42">
        <f t="shared" si="4"/>
        <v>14125</v>
      </c>
      <c r="R12" s="50">
        <v>14455</v>
      </c>
      <c r="S12" s="49">
        <v>1.3469</v>
      </c>
      <c r="T12" s="49">
        <v>1.1546000000000001</v>
      </c>
      <c r="U12" s="48">
        <v>157.86000000000001</v>
      </c>
      <c r="V12" s="41">
        <v>10732.05</v>
      </c>
      <c r="W12" s="41">
        <v>10587.27</v>
      </c>
      <c r="X12" s="47">
        <f t="shared" si="5"/>
        <v>12519.487268318031</v>
      </c>
      <c r="Y12" s="46">
        <v>1.3469</v>
      </c>
    </row>
    <row r="13" spans="1:25" x14ac:dyDescent="0.2">
      <c r="B13" s="45">
        <v>46241</v>
      </c>
      <c r="C13" s="44">
        <v>14238</v>
      </c>
      <c r="D13" s="43">
        <v>14240</v>
      </c>
      <c r="E13" s="42">
        <f t="shared" si="0"/>
        <v>14239</v>
      </c>
      <c r="F13" s="44">
        <v>14090</v>
      </c>
      <c r="G13" s="43">
        <v>14092</v>
      </c>
      <c r="H13" s="42">
        <f t="shared" si="1"/>
        <v>14091</v>
      </c>
      <c r="I13" s="44">
        <v>13995</v>
      </c>
      <c r="J13" s="43">
        <v>14005</v>
      </c>
      <c r="K13" s="42">
        <f t="shared" si="2"/>
        <v>14000</v>
      </c>
      <c r="L13" s="44">
        <v>13970</v>
      </c>
      <c r="M13" s="43">
        <v>13980</v>
      </c>
      <c r="N13" s="42">
        <f t="shared" si="3"/>
        <v>13975</v>
      </c>
      <c r="O13" s="44">
        <v>13960</v>
      </c>
      <c r="P13" s="43">
        <v>13970</v>
      </c>
      <c r="Q13" s="42">
        <f t="shared" si="4"/>
        <v>13965</v>
      </c>
      <c r="R13" s="50">
        <v>14240</v>
      </c>
      <c r="S13" s="49">
        <v>1.345</v>
      </c>
      <c r="T13" s="49">
        <v>1.1534</v>
      </c>
      <c r="U13" s="48">
        <v>158.33000000000001</v>
      </c>
      <c r="V13" s="41">
        <v>10587.36</v>
      </c>
      <c r="W13" s="41">
        <v>10477.32</v>
      </c>
      <c r="X13" s="47">
        <f t="shared" si="5"/>
        <v>12346.107161435755</v>
      </c>
      <c r="Y13" s="46">
        <v>1.345</v>
      </c>
    </row>
    <row r="14" spans="1:25" x14ac:dyDescent="0.2">
      <c r="B14" s="45">
        <v>46244</v>
      </c>
      <c r="C14" s="44">
        <v>14289.5</v>
      </c>
      <c r="D14" s="43">
        <v>14290</v>
      </c>
      <c r="E14" s="42">
        <f t="shared" si="0"/>
        <v>14289.75</v>
      </c>
      <c r="F14" s="44">
        <v>14150</v>
      </c>
      <c r="G14" s="43">
        <v>14152</v>
      </c>
      <c r="H14" s="42">
        <f t="shared" si="1"/>
        <v>14151</v>
      </c>
      <c r="I14" s="44">
        <v>14055</v>
      </c>
      <c r="J14" s="43">
        <v>14065</v>
      </c>
      <c r="K14" s="42">
        <f t="shared" si="2"/>
        <v>14060</v>
      </c>
      <c r="L14" s="44">
        <v>14030</v>
      </c>
      <c r="M14" s="43">
        <v>14040</v>
      </c>
      <c r="N14" s="42">
        <f t="shared" si="3"/>
        <v>14035</v>
      </c>
      <c r="O14" s="44">
        <v>14045</v>
      </c>
      <c r="P14" s="43">
        <v>14055</v>
      </c>
      <c r="Q14" s="42">
        <f t="shared" si="4"/>
        <v>14050</v>
      </c>
      <c r="R14" s="50">
        <v>14290</v>
      </c>
      <c r="S14" s="49">
        <v>1.3501000000000001</v>
      </c>
      <c r="T14" s="49">
        <v>1.1553</v>
      </c>
      <c r="U14" s="48">
        <v>158.82</v>
      </c>
      <c r="V14" s="41">
        <v>10584.4</v>
      </c>
      <c r="W14" s="41">
        <v>10482.19</v>
      </c>
      <c r="X14" s="47">
        <f t="shared" si="5"/>
        <v>12369.081623820653</v>
      </c>
      <c r="Y14" s="46">
        <v>1.3501000000000001</v>
      </c>
    </row>
    <row r="15" spans="1:25" x14ac:dyDescent="0.2">
      <c r="B15" s="45">
        <v>46245</v>
      </c>
      <c r="C15" s="44">
        <v>14424</v>
      </c>
      <c r="D15" s="43">
        <v>14424.5</v>
      </c>
      <c r="E15" s="42">
        <f t="shared" si="0"/>
        <v>14424.25</v>
      </c>
      <c r="F15" s="44">
        <v>14215</v>
      </c>
      <c r="G15" s="43">
        <v>14217</v>
      </c>
      <c r="H15" s="42">
        <f t="shared" si="1"/>
        <v>14216</v>
      </c>
      <c r="I15" s="44">
        <v>14110</v>
      </c>
      <c r="J15" s="43">
        <v>14120</v>
      </c>
      <c r="K15" s="42">
        <f t="shared" si="2"/>
        <v>14115</v>
      </c>
      <c r="L15" s="44">
        <v>14085</v>
      </c>
      <c r="M15" s="43">
        <v>14095</v>
      </c>
      <c r="N15" s="42">
        <f t="shared" si="3"/>
        <v>14090</v>
      </c>
      <c r="O15" s="44">
        <v>14115</v>
      </c>
      <c r="P15" s="43">
        <v>14125</v>
      </c>
      <c r="Q15" s="42">
        <f t="shared" si="4"/>
        <v>14120</v>
      </c>
      <c r="R15" s="50">
        <v>14424.5</v>
      </c>
      <c r="S15" s="49">
        <v>1.3493999999999999</v>
      </c>
      <c r="T15" s="49">
        <v>1.1536999999999999</v>
      </c>
      <c r="U15" s="48">
        <v>159.26</v>
      </c>
      <c r="V15" s="41">
        <v>10689.57</v>
      </c>
      <c r="W15" s="41">
        <v>10535.79</v>
      </c>
      <c r="X15" s="47">
        <f t="shared" si="5"/>
        <v>12502.817023489642</v>
      </c>
      <c r="Y15" s="46">
        <v>1.3493999999999999</v>
      </c>
    </row>
    <row r="16" spans="1:25" x14ac:dyDescent="0.2">
      <c r="B16" s="45">
        <v>46246</v>
      </c>
      <c r="C16" s="44">
        <v>14375</v>
      </c>
      <c r="D16" s="43">
        <v>14376</v>
      </c>
      <c r="E16" s="42">
        <f t="shared" si="0"/>
        <v>14375.5</v>
      </c>
      <c r="F16" s="44">
        <v>14200</v>
      </c>
      <c r="G16" s="43">
        <v>14201</v>
      </c>
      <c r="H16" s="42">
        <f t="shared" si="1"/>
        <v>14200.5</v>
      </c>
      <c r="I16" s="44">
        <v>14085</v>
      </c>
      <c r="J16" s="43">
        <v>14095</v>
      </c>
      <c r="K16" s="42">
        <f t="shared" si="2"/>
        <v>14090</v>
      </c>
      <c r="L16" s="44">
        <v>14040</v>
      </c>
      <c r="M16" s="43">
        <v>14050</v>
      </c>
      <c r="N16" s="42">
        <f t="shared" si="3"/>
        <v>14045</v>
      </c>
      <c r="O16" s="44">
        <v>14040</v>
      </c>
      <c r="P16" s="43">
        <v>14050</v>
      </c>
      <c r="Q16" s="42">
        <f t="shared" si="4"/>
        <v>14045</v>
      </c>
      <c r="R16" s="50">
        <v>14376</v>
      </c>
      <c r="S16" s="49">
        <v>1.3527</v>
      </c>
      <c r="T16" s="49">
        <v>1.1544000000000001</v>
      </c>
      <c r="U16" s="48">
        <v>159.1</v>
      </c>
      <c r="V16" s="41">
        <v>10627.63</v>
      </c>
      <c r="W16" s="41">
        <v>10499.04</v>
      </c>
      <c r="X16" s="47">
        <f t="shared" si="5"/>
        <v>12453.222453222452</v>
      </c>
      <c r="Y16" s="46">
        <v>1.3526</v>
      </c>
    </row>
    <row r="17" spans="2:25" x14ac:dyDescent="0.2">
      <c r="B17" s="45">
        <v>46247</v>
      </c>
      <c r="C17" s="44">
        <v>14284</v>
      </c>
      <c r="D17" s="43">
        <v>14285</v>
      </c>
      <c r="E17" s="42">
        <f t="shared" si="0"/>
        <v>14284.5</v>
      </c>
      <c r="F17" s="44">
        <v>14080</v>
      </c>
      <c r="G17" s="43">
        <v>14082</v>
      </c>
      <c r="H17" s="42">
        <f t="shared" si="1"/>
        <v>14081</v>
      </c>
      <c r="I17" s="44">
        <v>13970</v>
      </c>
      <c r="J17" s="43">
        <v>13980</v>
      </c>
      <c r="K17" s="42">
        <f t="shared" si="2"/>
        <v>13975</v>
      </c>
      <c r="L17" s="44">
        <v>13940</v>
      </c>
      <c r="M17" s="43">
        <v>13950</v>
      </c>
      <c r="N17" s="42">
        <f t="shared" si="3"/>
        <v>13945</v>
      </c>
      <c r="O17" s="44">
        <v>13940</v>
      </c>
      <c r="P17" s="43">
        <v>13950</v>
      </c>
      <c r="Q17" s="42">
        <f t="shared" si="4"/>
        <v>13945</v>
      </c>
      <c r="R17" s="50">
        <v>14285</v>
      </c>
      <c r="S17" s="49">
        <v>1.3492999999999999</v>
      </c>
      <c r="T17" s="49">
        <v>1.1535</v>
      </c>
      <c r="U17" s="48">
        <v>159.34</v>
      </c>
      <c r="V17" s="41">
        <v>10586.97</v>
      </c>
      <c r="W17" s="41">
        <v>10437.299999999999</v>
      </c>
      <c r="X17" s="47">
        <f t="shared" si="5"/>
        <v>12384.048547897703</v>
      </c>
      <c r="Y17" s="46">
        <v>1.3492</v>
      </c>
    </row>
    <row r="18" spans="2:25" x14ac:dyDescent="0.2">
      <c r="B18" s="45">
        <v>46248</v>
      </c>
      <c r="C18" s="44">
        <v>14540</v>
      </c>
      <c r="D18" s="43">
        <v>14545</v>
      </c>
      <c r="E18" s="42">
        <f t="shared" si="0"/>
        <v>14542.5</v>
      </c>
      <c r="F18" s="44">
        <v>14133</v>
      </c>
      <c r="G18" s="43">
        <v>14134</v>
      </c>
      <c r="H18" s="42">
        <f t="shared" si="1"/>
        <v>14133.5</v>
      </c>
      <c r="I18" s="44">
        <v>14000</v>
      </c>
      <c r="J18" s="43">
        <v>14010</v>
      </c>
      <c r="K18" s="42">
        <f t="shared" si="2"/>
        <v>14005</v>
      </c>
      <c r="L18" s="44">
        <v>13970</v>
      </c>
      <c r="M18" s="43">
        <v>13980</v>
      </c>
      <c r="N18" s="42">
        <f t="shared" si="3"/>
        <v>13975</v>
      </c>
      <c r="O18" s="44">
        <v>13970</v>
      </c>
      <c r="P18" s="43">
        <v>13980</v>
      </c>
      <c r="Q18" s="42">
        <f t="shared" si="4"/>
        <v>13975</v>
      </c>
      <c r="R18" s="50">
        <v>14545</v>
      </c>
      <c r="S18" s="49">
        <v>1.3535999999999999</v>
      </c>
      <c r="T18" s="49">
        <v>1.1566000000000001</v>
      </c>
      <c r="U18" s="48">
        <v>159.12</v>
      </c>
      <c r="V18" s="41">
        <v>10745.42</v>
      </c>
      <c r="W18" s="41">
        <v>10442.56</v>
      </c>
      <c r="X18" s="47">
        <f t="shared" si="5"/>
        <v>12575.652775376102</v>
      </c>
      <c r="Y18" s="46">
        <v>1.3534999999999999</v>
      </c>
    </row>
    <row r="19" spans="2:25" x14ac:dyDescent="0.2">
      <c r="B19" s="45">
        <v>46251</v>
      </c>
      <c r="C19" s="44">
        <v>14845</v>
      </c>
      <c r="D19" s="43">
        <v>14850</v>
      </c>
      <c r="E19" s="42">
        <f t="shared" si="0"/>
        <v>14847.5</v>
      </c>
      <c r="F19" s="44">
        <v>14310</v>
      </c>
      <c r="G19" s="43">
        <v>14315</v>
      </c>
      <c r="H19" s="42">
        <f t="shared" si="1"/>
        <v>14312.5</v>
      </c>
      <c r="I19" s="44">
        <v>14185</v>
      </c>
      <c r="J19" s="43">
        <v>14195</v>
      </c>
      <c r="K19" s="42">
        <f t="shared" si="2"/>
        <v>14190</v>
      </c>
      <c r="L19" s="44">
        <v>14140</v>
      </c>
      <c r="M19" s="43">
        <v>14150</v>
      </c>
      <c r="N19" s="42">
        <f t="shared" si="3"/>
        <v>14145</v>
      </c>
      <c r="O19" s="44">
        <v>14150</v>
      </c>
      <c r="P19" s="43">
        <v>14160</v>
      </c>
      <c r="Q19" s="42">
        <f t="shared" si="4"/>
        <v>14155</v>
      </c>
      <c r="R19" s="50">
        <v>14850</v>
      </c>
      <c r="S19" s="49">
        <v>1.3556999999999999</v>
      </c>
      <c r="T19" s="49">
        <v>1.1593</v>
      </c>
      <c r="U19" s="48">
        <v>159.24</v>
      </c>
      <c r="V19" s="41">
        <v>10953.75</v>
      </c>
      <c r="W19" s="41">
        <v>10559.9</v>
      </c>
      <c r="X19" s="47">
        <f t="shared" si="5"/>
        <v>12809.453980850512</v>
      </c>
      <c r="Y19" s="46">
        <v>1.3555999999999999</v>
      </c>
    </row>
    <row r="20" spans="2:25" x14ac:dyDescent="0.2">
      <c r="B20" s="45">
        <v>46252</v>
      </c>
      <c r="C20" s="44">
        <v>14333</v>
      </c>
      <c r="D20" s="43">
        <v>14335</v>
      </c>
      <c r="E20" s="42">
        <f t="shared" si="0"/>
        <v>14334</v>
      </c>
      <c r="F20" s="44">
        <v>14075</v>
      </c>
      <c r="G20" s="43">
        <v>14080</v>
      </c>
      <c r="H20" s="42">
        <f t="shared" si="1"/>
        <v>14077.5</v>
      </c>
      <c r="I20" s="44">
        <v>13985</v>
      </c>
      <c r="J20" s="43">
        <v>13995</v>
      </c>
      <c r="K20" s="42">
        <f t="shared" si="2"/>
        <v>13990</v>
      </c>
      <c r="L20" s="44">
        <v>13965</v>
      </c>
      <c r="M20" s="43">
        <v>13975</v>
      </c>
      <c r="N20" s="42">
        <f t="shared" si="3"/>
        <v>13970</v>
      </c>
      <c r="O20" s="44">
        <v>13980</v>
      </c>
      <c r="P20" s="43">
        <v>13990</v>
      </c>
      <c r="Q20" s="42">
        <f t="shared" si="4"/>
        <v>13985</v>
      </c>
      <c r="R20" s="50">
        <v>14335</v>
      </c>
      <c r="S20" s="49">
        <v>1.3528</v>
      </c>
      <c r="T20" s="49">
        <v>1.1577</v>
      </c>
      <c r="U20" s="48">
        <v>159.69999999999999</v>
      </c>
      <c r="V20" s="41">
        <v>10596.54</v>
      </c>
      <c r="W20" s="41">
        <v>10408.81</v>
      </c>
      <c r="X20" s="47">
        <f t="shared" si="5"/>
        <v>12382.30975209467</v>
      </c>
      <c r="Y20" s="46">
        <v>1.3527</v>
      </c>
    </row>
    <row r="21" spans="2:25" x14ac:dyDescent="0.2">
      <c r="B21" s="45">
        <v>46253</v>
      </c>
      <c r="C21" s="44">
        <v>14178</v>
      </c>
      <c r="D21" s="43">
        <v>14180</v>
      </c>
      <c r="E21" s="42">
        <f t="shared" si="0"/>
        <v>14179</v>
      </c>
      <c r="F21" s="44">
        <v>13888</v>
      </c>
      <c r="G21" s="43">
        <v>13890</v>
      </c>
      <c r="H21" s="42">
        <f t="shared" si="1"/>
        <v>13889</v>
      </c>
      <c r="I21" s="44">
        <v>13830</v>
      </c>
      <c r="J21" s="43">
        <v>13840</v>
      </c>
      <c r="K21" s="42">
        <f t="shared" si="2"/>
        <v>13835</v>
      </c>
      <c r="L21" s="44">
        <v>13805</v>
      </c>
      <c r="M21" s="43">
        <v>13815</v>
      </c>
      <c r="N21" s="42">
        <f t="shared" si="3"/>
        <v>13810</v>
      </c>
      <c r="O21" s="44">
        <v>13765</v>
      </c>
      <c r="P21" s="43">
        <v>13775</v>
      </c>
      <c r="Q21" s="42">
        <f t="shared" si="4"/>
        <v>13770</v>
      </c>
      <c r="R21" s="50">
        <v>14180</v>
      </c>
      <c r="S21" s="49">
        <v>1.3554999999999999</v>
      </c>
      <c r="T21" s="49">
        <v>1.1603000000000001</v>
      </c>
      <c r="U21" s="48">
        <v>159.15</v>
      </c>
      <c r="V21" s="41">
        <v>10461.08</v>
      </c>
      <c r="W21" s="41">
        <v>10247.9</v>
      </c>
      <c r="X21" s="47">
        <f t="shared" si="5"/>
        <v>12220.977333448245</v>
      </c>
      <c r="Y21" s="46">
        <v>1.3553999999999999</v>
      </c>
    </row>
    <row r="22" spans="2:25" x14ac:dyDescent="0.2">
      <c r="B22" s="45">
        <v>46254</v>
      </c>
      <c r="C22" s="44">
        <v>14168</v>
      </c>
      <c r="D22" s="43">
        <v>14170</v>
      </c>
      <c r="E22" s="42">
        <f t="shared" si="0"/>
        <v>14169</v>
      </c>
      <c r="F22" s="44">
        <v>13970</v>
      </c>
      <c r="G22" s="43">
        <v>13970.5</v>
      </c>
      <c r="H22" s="42">
        <f t="shared" si="1"/>
        <v>13970.25</v>
      </c>
      <c r="I22" s="44">
        <v>13910</v>
      </c>
      <c r="J22" s="43">
        <v>13920</v>
      </c>
      <c r="K22" s="42">
        <f t="shared" si="2"/>
        <v>13915</v>
      </c>
      <c r="L22" s="44">
        <v>13880</v>
      </c>
      <c r="M22" s="43">
        <v>13890</v>
      </c>
      <c r="N22" s="42">
        <f t="shared" si="3"/>
        <v>13885</v>
      </c>
      <c r="O22" s="44">
        <v>13855</v>
      </c>
      <c r="P22" s="43">
        <v>13865</v>
      </c>
      <c r="Q22" s="42">
        <f t="shared" si="4"/>
        <v>13860</v>
      </c>
      <c r="R22" s="50">
        <v>14170</v>
      </c>
      <c r="S22" s="49">
        <v>1.3632</v>
      </c>
      <c r="T22" s="49">
        <v>1.1686000000000001</v>
      </c>
      <c r="U22" s="48">
        <v>158.66</v>
      </c>
      <c r="V22" s="41">
        <v>10394.66</v>
      </c>
      <c r="W22" s="41">
        <v>10249.06</v>
      </c>
      <c r="X22" s="47">
        <f t="shared" si="5"/>
        <v>12125.620400479205</v>
      </c>
      <c r="Y22" s="46">
        <v>1.3631</v>
      </c>
    </row>
    <row r="23" spans="2:25" x14ac:dyDescent="0.2">
      <c r="B23" s="45">
        <v>46255</v>
      </c>
      <c r="C23" s="44">
        <v>14290</v>
      </c>
      <c r="D23" s="43">
        <v>14291</v>
      </c>
      <c r="E23" s="42">
        <f t="shared" si="0"/>
        <v>14290.5</v>
      </c>
      <c r="F23" s="44">
        <v>14233</v>
      </c>
      <c r="G23" s="43">
        <v>14235</v>
      </c>
      <c r="H23" s="42">
        <f t="shared" si="1"/>
        <v>14234</v>
      </c>
      <c r="I23" s="44">
        <v>14190</v>
      </c>
      <c r="J23" s="43">
        <v>14200</v>
      </c>
      <c r="K23" s="42">
        <f t="shared" si="2"/>
        <v>14195</v>
      </c>
      <c r="L23" s="44">
        <v>14180</v>
      </c>
      <c r="M23" s="43">
        <v>14190</v>
      </c>
      <c r="N23" s="42">
        <f t="shared" si="3"/>
        <v>14185</v>
      </c>
      <c r="O23" s="44">
        <v>14175</v>
      </c>
      <c r="P23" s="43">
        <v>14185</v>
      </c>
      <c r="Q23" s="42">
        <f t="shared" si="4"/>
        <v>14180</v>
      </c>
      <c r="R23" s="50">
        <v>14291</v>
      </c>
      <c r="S23" s="49">
        <v>1.3657999999999999</v>
      </c>
      <c r="T23" s="49">
        <v>1.1700999999999999</v>
      </c>
      <c r="U23" s="48">
        <v>158.69</v>
      </c>
      <c r="V23" s="41">
        <v>10463.459999999999</v>
      </c>
      <c r="W23" s="41">
        <v>10423.23</v>
      </c>
      <c r="X23" s="47">
        <f t="shared" si="5"/>
        <v>12213.486026835313</v>
      </c>
      <c r="Y23" s="46">
        <v>1.3656999999999999</v>
      </c>
    </row>
    <row r="24" spans="2:25" x14ac:dyDescent="0.2">
      <c r="B24" s="45">
        <v>46258</v>
      </c>
      <c r="C24" s="44">
        <v>14342</v>
      </c>
      <c r="D24" s="43">
        <v>14344</v>
      </c>
      <c r="E24" s="42">
        <f t="shared" si="0"/>
        <v>14343</v>
      </c>
      <c r="F24" s="44">
        <v>14240</v>
      </c>
      <c r="G24" s="43">
        <v>14245</v>
      </c>
      <c r="H24" s="42">
        <f t="shared" si="1"/>
        <v>14242.5</v>
      </c>
      <c r="I24" s="44">
        <v>14175</v>
      </c>
      <c r="J24" s="43">
        <v>14185</v>
      </c>
      <c r="K24" s="42">
        <f t="shared" si="2"/>
        <v>14180</v>
      </c>
      <c r="L24" s="44">
        <v>14150</v>
      </c>
      <c r="M24" s="43">
        <v>14160</v>
      </c>
      <c r="N24" s="42">
        <f t="shared" si="3"/>
        <v>14155</v>
      </c>
      <c r="O24" s="44">
        <v>14130</v>
      </c>
      <c r="P24" s="43">
        <v>14140</v>
      </c>
      <c r="Q24" s="42">
        <f t="shared" si="4"/>
        <v>14135</v>
      </c>
      <c r="R24" s="50">
        <v>14344</v>
      </c>
      <c r="S24" s="49">
        <v>1.3638999999999999</v>
      </c>
      <c r="T24" s="49">
        <v>1.1667000000000001</v>
      </c>
      <c r="U24" s="48">
        <v>159.07</v>
      </c>
      <c r="V24" s="41">
        <v>10516.9</v>
      </c>
      <c r="W24" s="41">
        <v>10444.31</v>
      </c>
      <c r="X24" s="47">
        <f t="shared" si="5"/>
        <v>12294.505871260821</v>
      </c>
      <c r="Y24" s="46">
        <v>1.3638999999999999</v>
      </c>
    </row>
    <row r="25" spans="2:25" x14ac:dyDescent="0.2">
      <c r="B25" s="45">
        <v>46259</v>
      </c>
      <c r="C25" s="44">
        <v>14423</v>
      </c>
      <c r="D25" s="43">
        <v>14425</v>
      </c>
      <c r="E25" s="42">
        <f t="shared" si="0"/>
        <v>14424</v>
      </c>
      <c r="F25" s="44">
        <v>14296</v>
      </c>
      <c r="G25" s="43">
        <v>14298</v>
      </c>
      <c r="H25" s="42">
        <f t="shared" si="1"/>
        <v>14297</v>
      </c>
      <c r="I25" s="44">
        <v>14215</v>
      </c>
      <c r="J25" s="43">
        <v>14225</v>
      </c>
      <c r="K25" s="42">
        <f t="shared" si="2"/>
        <v>14220</v>
      </c>
      <c r="L25" s="44">
        <v>14195</v>
      </c>
      <c r="M25" s="43">
        <v>14205</v>
      </c>
      <c r="N25" s="42">
        <f t="shared" si="3"/>
        <v>14200</v>
      </c>
      <c r="O25" s="44">
        <v>14175</v>
      </c>
      <c r="P25" s="43">
        <v>14185</v>
      </c>
      <c r="Q25" s="42">
        <f t="shared" si="4"/>
        <v>14180</v>
      </c>
      <c r="R25" s="50">
        <v>14425</v>
      </c>
      <c r="S25" s="49">
        <v>1.3633</v>
      </c>
      <c r="T25" s="49">
        <v>1.1659999999999999</v>
      </c>
      <c r="U25" s="48">
        <v>159.26</v>
      </c>
      <c r="V25" s="41">
        <v>10580.94</v>
      </c>
      <c r="W25" s="41">
        <v>10487.79</v>
      </c>
      <c r="X25" s="47">
        <f t="shared" si="5"/>
        <v>12371.355060034306</v>
      </c>
      <c r="Y25" s="46">
        <v>1.3633</v>
      </c>
    </row>
    <row r="26" spans="2:25" x14ac:dyDescent="0.2">
      <c r="B26" s="45">
        <v>46260</v>
      </c>
      <c r="C26" s="44">
        <v>14524</v>
      </c>
      <c r="D26" s="43">
        <v>14525</v>
      </c>
      <c r="E26" s="42">
        <f t="shared" si="0"/>
        <v>14524.5</v>
      </c>
      <c r="F26" s="44">
        <v>14335</v>
      </c>
      <c r="G26" s="43">
        <v>14336</v>
      </c>
      <c r="H26" s="42">
        <f t="shared" si="1"/>
        <v>14335.5</v>
      </c>
      <c r="I26" s="44">
        <v>14255</v>
      </c>
      <c r="J26" s="43">
        <v>14265</v>
      </c>
      <c r="K26" s="42">
        <f t="shared" si="2"/>
        <v>14260</v>
      </c>
      <c r="L26" s="44">
        <v>14225</v>
      </c>
      <c r="M26" s="43">
        <v>14235</v>
      </c>
      <c r="N26" s="42">
        <f t="shared" si="3"/>
        <v>14230</v>
      </c>
      <c r="O26" s="44">
        <v>14210</v>
      </c>
      <c r="P26" s="43">
        <v>14220</v>
      </c>
      <c r="Q26" s="42">
        <f t="shared" si="4"/>
        <v>14215</v>
      </c>
      <c r="R26" s="50">
        <v>14525</v>
      </c>
      <c r="S26" s="49">
        <v>1.3629</v>
      </c>
      <c r="T26" s="49">
        <v>1.1669</v>
      </c>
      <c r="U26" s="48">
        <v>159.09</v>
      </c>
      <c r="V26" s="41">
        <v>10657.42</v>
      </c>
      <c r="W26" s="41">
        <v>10518.75</v>
      </c>
      <c r="X26" s="47">
        <f t="shared" si="5"/>
        <v>12447.510497900419</v>
      </c>
      <c r="Y26" s="46">
        <v>1.3629</v>
      </c>
    </row>
    <row r="27" spans="2:25" x14ac:dyDescent="0.2">
      <c r="B27" s="45">
        <v>46261</v>
      </c>
      <c r="C27" s="44">
        <v>14488</v>
      </c>
      <c r="D27" s="43">
        <v>14490</v>
      </c>
      <c r="E27" s="42">
        <f t="shared" si="0"/>
        <v>14489</v>
      </c>
      <c r="F27" s="44">
        <v>14235</v>
      </c>
      <c r="G27" s="43">
        <v>14236</v>
      </c>
      <c r="H27" s="42">
        <f t="shared" si="1"/>
        <v>14235.5</v>
      </c>
      <c r="I27" s="44">
        <v>14155</v>
      </c>
      <c r="J27" s="43">
        <v>14165</v>
      </c>
      <c r="K27" s="42">
        <f t="shared" si="2"/>
        <v>14160</v>
      </c>
      <c r="L27" s="44">
        <v>14130</v>
      </c>
      <c r="M27" s="43">
        <v>14140</v>
      </c>
      <c r="N27" s="42">
        <f t="shared" si="3"/>
        <v>14135</v>
      </c>
      <c r="O27" s="44">
        <v>14115</v>
      </c>
      <c r="P27" s="43">
        <v>14125</v>
      </c>
      <c r="Q27" s="42">
        <f t="shared" si="4"/>
        <v>14120</v>
      </c>
      <c r="R27" s="50">
        <v>14490</v>
      </c>
      <c r="S27" s="49">
        <v>1.3579000000000001</v>
      </c>
      <c r="T27" s="49">
        <v>1.1640999999999999</v>
      </c>
      <c r="U27" s="48">
        <v>159.44</v>
      </c>
      <c r="V27" s="41">
        <v>10670.89</v>
      </c>
      <c r="W27" s="41">
        <v>10483.84</v>
      </c>
      <c r="X27" s="47">
        <f t="shared" si="5"/>
        <v>12447.384245339748</v>
      </c>
      <c r="Y27" s="46">
        <v>1.3579000000000001</v>
      </c>
    </row>
    <row r="28" spans="2:25" x14ac:dyDescent="0.2">
      <c r="B28" s="45">
        <v>46262</v>
      </c>
      <c r="C28" s="44">
        <v>14534.5</v>
      </c>
      <c r="D28" s="43">
        <v>14535</v>
      </c>
      <c r="E28" s="42">
        <f t="shared" si="0"/>
        <v>14534.75</v>
      </c>
      <c r="F28" s="44">
        <v>14365</v>
      </c>
      <c r="G28" s="43">
        <v>14370</v>
      </c>
      <c r="H28" s="42">
        <f t="shared" si="1"/>
        <v>14367.5</v>
      </c>
      <c r="I28" s="44">
        <v>14285</v>
      </c>
      <c r="J28" s="43">
        <v>14295</v>
      </c>
      <c r="K28" s="42">
        <f t="shared" si="2"/>
        <v>14290</v>
      </c>
      <c r="L28" s="44">
        <v>14265</v>
      </c>
      <c r="M28" s="43">
        <v>14275</v>
      </c>
      <c r="N28" s="42">
        <f t="shared" si="3"/>
        <v>14270</v>
      </c>
      <c r="O28" s="44">
        <v>14250</v>
      </c>
      <c r="P28" s="43">
        <v>14260</v>
      </c>
      <c r="Q28" s="42">
        <f t="shared" si="4"/>
        <v>14255</v>
      </c>
      <c r="R28" s="50">
        <v>14535</v>
      </c>
      <c r="S28" s="49">
        <v>1.3586</v>
      </c>
      <c r="T28" s="49">
        <v>1.1646000000000001</v>
      </c>
      <c r="U28" s="48">
        <v>159.66</v>
      </c>
      <c r="V28" s="41">
        <v>10698.51</v>
      </c>
      <c r="W28" s="41">
        <v>10577.06</v>
      </c>
      <c r="X28" s="47">
        <f t="shared" si="5"/>
        <v>12480.680061823801</v>
      </c>
      <c r="Y28" s="46">
        <v>1.3586</v>
      </c>
    </row>
    <row r="29" spans="2:25" x14ac:dyDescent="0.2">
      <c r="B29" s="40" t="s">
        <v>11</v>
      </c>
      <c r="C29" s="39">
        <f>ROUND(AVERAGE(C9:C28),2)</f>
        <v>14351.5</v>
      </c>
      <c r="D29" s="38">
        <f>ROUND(AVERAGE(D9:D28),2)</f>
        <v>14353.4</v>
      </c>
      <c r="E29" s="37">
        <f>ROUND(AVERAGE(C29:D29),2)</f>
        <v>14352.45</v>
      </c>
      <c r="F29" s="39">
        <f>ROUND(AVERAGE(F9:F28),2)</f>
        <v>14153.3</v>
      </c>
      <c r="G29" s="38">
        <f>ROUND(AVERAGE(G9:G28),2)</f>
        <v>14155.73</v>
      </c>
      <c r="H29" s="37">
        <f>ROUND(AVERAGE(F29:G29),2)</f>
        <v>14154.52</v>
      </c>
      <c r="I29" s="39">
        <f>ROUND(AVERAGE(I9:I28),2)</f>
        <v>14063</v>
      </c>
      <c r="J29" s="38">
        <f>ROUND(AVERAGE(J9:J28),2)</f>
        <v>14073</v>
      </c>
      <c r="K29" s="37">
        <f>ROUND(AVERAGE(I29:J29),2)</f>
        <v>14068</v>
      </c>
      <c r="L29" s="39">
        <f>ROUND(AVERAGE(L9:L28),2)</f>
        <v>14037.5</v>
      </c>
      <c r="M29" s="38">
        <f>ROUND(AVERAGE(M9:M28),2)</f>
        <v>14047.5</v>
      </c>
      <c r="N29" s="37">
        <f>ROUND(AVERAGE(L29:M29),2)</f>
        <v>14042.5</v>
      </c>
      <c r="O29" s="39">
        <f>ROUND(AVERAGE(O9:O28),2)</f>
        <v>14037.25</v>
      </c>
      <c r="P29" s="38">
        <f>ROUND(AVERAGE(P9:P28),2)</f>
        <v>14047.25</v>
      </c>
      <c r="Q29" s="37">
        <f>ROUND(AVERAGE(O29:P29),2)</f>
        <v>14042.25</v>
      </c>
      <c r="R29" s="36">
        <f>ROUND(AVERAGE(R9:R28),2)</f>
        <v>14353.4</v>
      </c>
      <c r="S29" s="35">
        <f>ROUND(AVERAGE(S9:S28),4)</f>
        <v>1.3543000000000001</v>
      </c>
      <c r="T29" s="34">
        <f>ROUND(AVERAGE(T9:T28),4)</f>
        <v>1.1593</v>
      </c>
      <c r="U29" s="115">
        <f>ROUND(AVERAGE(U9:U28),2)</f>
        <v>158.77000000000001</v>
      </c>
      <c r="V29" s="33">
        <f>AVERAGE(V9:V28)</f>
        <v>10598.4385</v>
      </c>
      <c r="W29" s="33">
        <f>AVERAGE(W9:W28)</f>
        <v>10452.7075</v>
      </c>
      <c r="X29" s="33">
        <f>AVERAGE(X9:X28)</f>
        <v>12381.169844040229</v>
      </c>
      <c r="Y29" s="32">
        <f>AVERAGE(Y9:Y28)</f>
        <v>1.3542699999999999</v>
      </c>
    </row>
    <row r="30" spans="2:25" x14ac:dyDescent="0.2">
      <c r="B30" s="31" t="s">
        <v>12</v>
      </c>
      <c r="C30" s="30">
        <f t="shared" ref="C30:Y30" si="6">MAX(C9:C28)</f>
        <v>14845</v>
      </c>
      <c r="D30" s="29">
        <f t="shared" si="6"/>
        <v>14850</v>
      </c>
      <c r="E30" s="28">
        <f t="shared" si="6"/>
        <v>14847.5</v>
      </c>
      <c r="F30" s="30">
        <f t="shared" si="6"/>
        <v>14365</v>
      </c>
      <c r="G30" s="29">
        <f t="shared" si="6"/>
        <v>14370</v>
      </c>
      <c r="H30" s="28">
        <f t="shared" si="6"/>
        <v>14367.5</v>
      </c>
      <c r="I30" s="30">
        <f t="shared" si="6"/>
        <v>14285</v>
      </c>
      <c r="J30" s="29">
        <f t="shared" si="6"/>
        <v>14295</v>
      </c>
      <c r="K30" s="28">
        <f t="shared" si="6"/>
        <v>14290</v>
      </c>
      <c r="L30" s="30">
        <f t="shared" si="6"/>
        <v>14265</v>
      </c>
      <c r="M30" s="29">
        <f t="shared" si="6"/>
        <v>14275</v>
      </c>
      <c r="N30" s="28">
        <f t="shared" si="6"/>
        <v>14270</v>
      </c>
      <c r="O30" s="30">
        <f t="shared" si="6"/>
        <v>14250</v>
      </c>
      <c r="P30" s="29">
        <f t="shared" si="6"/>
        <v>14260</v>
      </c>
      <c r="Q30" s="28">
        <f t="shared" si="6"/>
        <v>14255</v>
      </c>
      <c r="R30" s="27">
        <f t="shared" si="6"/>
        <v>14850</v>
      </c>
      <c r="S30" s="26">
        <f t="shared" si="6"/>
        <v>1.3657999999999999</v>
      </c>
      <c r="T30" s="25">
        <f t="shared" si="6"/>
        <v>1.1700999999999999</v>
      </c>
      <c r="U30" s="24">
        <f t="shared" si="6"/>
        <v>159.69999999999999</v>
      </c>
      <c r="V30" s="23">
        <f t="shared" si="6"/>
        <v>10953.75</v>
      </c>
      <c r="W30" s="23">
        <f t="shared" si="6"/>
        <v>10587.27</v>
      </c>
      <c r="X30" s="23">
        <f t="shared" si="6"/>
        <v>12809.453980850512</v>
      </c>
      <c r="Y30" s="22">
        <f t="shared" si="6"/>
        <v>1.3656999999999999</v>
      </c>
    </row>
    <row r="31" spans="2:25" ht="13.5" thickBot="1" x14ac:dyDescent="0.25">
      <c r="B31" s="21" t="s">
        <v>13</v>
      </c>
      <c r="C31" s="20">
        <f t="shared" ref="C31:Y31" si="7">MIN(C9:C28)</f>
        <v>13944</v>
      </c>
      <c r="D31" s="19">
        <f t="shared" si="7"/>
        <v>13945</v>
      </c>
      <c r="E31" s="18">
        <f t="shared" si="7"/>
        <v>13944.5</v>
      </c>
      <c r="F31" s="20">
        <f t="shared" si="7"/>
        <v>13875</v>
      </c>
      <c r="G31" s="19">
        <f t="shared" si="7"/>
        <v>13876</v>
      </c>
      <c r="H31" s="18">
        <f t="shared" si="7"/>
        <v>13875.5</v>
      </c>
      <c r="I31" s="20">
        <f t="shared" si="7"/>
        <v>13785</v>
      </c>
      <c r="J31" s="19">
        <f t="shared" si="7"/>
        <v>13795</v>
      </c>
      <c r="K31" s="18">
        <f t="shared" si="7"/>
        <v>13790</v>
      </c>
      <c r="L31" s="20">
        <f t="shared" si="7"/>
        <v>13770</v>
      </c>
      <c r="M31" s="19">
        <f t="shared" si="7"/>
        <v>13780</v>
      </c>
      <c r="N31" s="18">
        <f t="shared" si="7"/>
        <v>13775</v>
      </c>
      <c r="O31" s="20">
        <f t="shared" si="7"/>
        <v>13765</v>
      </c>
      <c r="P31" s="19">
        <f t="shared" si="7"/>
        <v>13775</v>
      </c>
      <c r="Q31" s="18">
        <f t="shared" si="7"/>
        <v>13770</v>
      </c>
      <c r="R31" s="17">
        <f t="shared" si="7"/>
        <v>13945</v>
      </c>
      <c r="S31" s="16">
        <f t="shared" si="7"/>
        <v>1.3447</v>
      </c>
      <c r="T31" s="15">
        <f t="shared" si="7"/>
        <v>1.1516999999999999</v>
      </c>
      <c r="U31" s="14">
        <f t="shared" si="7"/>
        <v>156.66999999999999</v>
      </c>
      <c r="V31" s="13">
        <f t="shared" si="7"/>
        <v>10354.17</v>
      </c>
      <c r="W31" s="13">
        <f t="shared" si="7"/>
        <v>10247.9</v>
      </c>
      <c r="X31" s="13">
        <f t="shared" si="7"/>
        <v>12091.389924564293</v>
      </c>
      <c r="Y31" s="12">
        <f t="shared" si="7"/>
        <v>1.3448</v>
      </c>
    </row>
    <row r="33" spans="2:14" x14ac:dyDescent="0.2">
      <c r="B33" s="6" t="s">
        <v>14</v>
      </c>
      <c r="C33" s="8"/>
      <c r="D33" s="8"/>
      <c r="E33" s="7"/>
      <c r="F33" s="8"/>
      <c r="G33" s="8"/>
      <c r="H33" s="7"/>
      <c r="I33" s="8"/>
      <c r="J33" s="8"/>
      <c r="K33" s="7"/>
      <c r="L33" s="8"/>
      <c r="M33" s="8"/>
      <c r="N33" s="7"/>
    </row>
    <row r="34" spans="2:14" x14ac:dyDescent="0.2">
      <c r="B34" s="6" t="s">
        <v>15</v>
      </c>
      <c r="C34" s="8"/>
      <c r="D34" s="8"/>
      <c r="E34" s="7"/>
      <c r="F34" s="8"/>
      <c r="G34" s="8"/>
      <c r="H34" s="7"/>
      <c r="I34" s="8"/>
      <c r="J34" s="8"/>
      <c r="K34" s="7"/>
      <c r="L34" s="8"/>
      <c r="M34" s="8"/>
      <c r="N34" s="7"/>
    </row>
  </sheetData>
  <mergeCells count="9">
    <mergeCell ref="R7:R8"/>
    <mergeCell ref="S7:U7"/>
    <mergeCell ref="V7:W7"/>
    <mergeCell ref="Y7:Y8"/>
    <mergeCell ref="C7:E7"/>
    <mergeCell ref="F7:H7"/>
    <mergeCell ref="I7:K7"/>
    <mergeCell ref="L7:N7"/>
    <mergeCell ref="O7:Q7"/>
  </mergeCells>
  <phoneticPr fontId="6" type="noConversion"/>
  <printOptions horizontalCentered="1" verticalCentered="1" gridLines="1" gridLinesSet="0"/>
  <pageMargins left="0.19685039370078741" right="0.19685039370078741" top="0.98425196850393704" bottom="0.98425196850393704" header="0.51181102362204722" footer="0.51181102362204722"/>
  <pageSetup paperSize="9" scale="96" orientation="landscape" horizontalDpi="204" verticalDpi="19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S34"/>
  <sheetViews>
    <sheetView workbookViewId="0">
      <pane ySplit="8" topLeftCell="A9" activePane="bottomLeft" state="frozen"/>
      <selection activeCell="C46" sqref="C46"/>
      <selection pane="bottomLeft"/>
    </sheetView>
  </sheetViews>
  <sheetFormatPr baseColWidth="10" defaultColWidth="9.140625" defaultRowHeight="12.75" x14ac:dyDescent="0.2"/>
  <cols>
    <col min="2" max="2" width="9.7109375" bestFit="1" customWidth="1"/>
    <col min="3" max="3" width="12.42578125" style="4" bestFit="1" customWidth="1"/>
    <col min="4" max="4" width="12" style="4" bestFit="1" customWidth="1"/>
    <col min="5" max="5" width="9.42578125" bestFit="1" customWidth="1"/>
    <col min="6" max="7" width="10.7109375" style="4" customWidth="1"/>
    <col min="8" max="8" width="10.7109375" customWidth="1"/>
    <col min="9" max="10" width="10.7109375" style="4" customWidth="1"/>
    <col min="11" max="11" width="10.7109375" customWidth="1"/>
    <col min="12" max="12" width="12.5703125" style="4" bestFit="1" customWidth="1"/>
    <col min="13" max="13" width="10" style="4" bestFit="1" customWidth="1"/>
    <col min="14" max="14" width="14.140625" bestFit="1" customWidth="1"/>
    <col min="15" max="15" width="12.5703125" style="4" bestFit="1" customWidth="1"/>
    <col min="16" max="16" width="10.5703125" bestFit="1" customWidth="1"/>
    <col min="17" max="17" width="11.28515625" bestFit="1" customWidth="1"/>
    <col min="18" max="18" width="14.140625" bestFit="1" customWidth="1"/>
    <col min="19" max="19" width="10.5703125" bestFit="1" customWidth="1"/>
  </cols>
  <sheetData>
    <row r="3" spans="1:19" ht="15.75" x14ac:dyDescent="0.25">
      <c r="B3" s="5" t="s">
        <v>19</v>
      </c>
    </row>
    <row r="4" spans="1:19" x14ac:dyDescent="0.2">
      <c r="B4" s="58" t="s">
        <v>31</v>
      </c>
    </row>
    <row r="6" spans="1:19" ht="13.5" thickBot="1" x14ac:dyDescent="0.25">
      <c r="B6" s="1">
        <v>46237</v>
      </c>
    </row>
    <row r="7" spans="1:19" ht="13.5" thickBot="1" x14ac:dyDescent="0.25">
      <c r="B7" s="57"/>
      <c r="C7" s="121" t="s">
        <v>0</v>
      </c>
      <c r="D7" s="123"/>
      <c r="E7" s="122"/>
      <c r="F7" s="121" t="s">
        <v>2</v>
      </c>
      <c r="G7" s="123"/>
      <c r="H7" s="122"/>
      <c r="I7" s="124" t="s">
        <v>24</v>
      </c>
      <c r="J7" s="125"/>
      <c r="K7" s="126"/>
      <c r="L7" s="116" t="s">
        <v>4</v>
      </c>
      <c r="M7" s="118" t="s">
        <v>21</v>
      </c>
      <c r="N7" s="119"/>
      <c r="O7" s="120"/>
      <c r="P7" s="121" t="s">
        <v>5</v>
      </c>
      <c r="Q7" s="122"/>
      <c r="R7" s="9" t="s">
        <v>18</v>
      </c>
      <c r="S7" s="116" t="s">
        <v>20</v>
      </c>
    </row>
    <row r="8" spans="1:19" ht="13.5" thickBot="1" x14ac:dyDescent="0.25">
      <c r="A8" s="3"/>
      <c r="B8" s="56"/>
      <c r="C8" s="52" t="s">
        <v>6</v>
      </c>
      <c r="D8" s="52" t="s">
        <v>7</v>
      </c>
      <c r="E8" s="55" t="s">
        <v>1</v>
      </c>
      <c r="F8" s="52" t="s">
        <v>6</v>
      </c>
      <c r="G8" s="52" t="s">
        <v>7</v>
      </c>
      <c r="H8" s="55" t="s">
        <v>1</v>
      </c>
      <c r="I8" s="52" t="s">
        <v>6</v>
      </c>
      <c r="J8" s="52" t="s">
        <v>7</v>
      </c>
      <c r="K8" s="55" t="s">
        <v>1</v>
      </c>
      <c r="L8" s="117"/>
      <c r="M8" s="54" t="s">
        <v>10</v>
      </c>
      <c r="N8" s="53" t="s">
        <v>16</v>
      </c>
      <c r="O8" s="10" t="s">
        <v>17</v>
      </c>
      <c r="P8" s="52" t="s">
        <v>8</v>
      </c>
      <c r="Q8" s="52" t="s">
        <v>9</v>
      </c>
      <c r="R8" s="11" t="s">
        <v>8</v>
      </c>
      <c r="S8" s="117" t="s">
        <v>20</v>
      </c>
    </row>
    <row r="9" spans="1:19" x14ac:dyDescent="0.2">
      <c r="B9" s="45">
        <v>46237</v>
      </c>
      <c r="C9" s="44">
        <v>3190</v>
      </c>
      <c r="D9" s="43">
        <v>3200</v>
      </c>
      <c r="E9" s="42">
        <f t="shared" ref="E9:E28" si="0">AVERAGE(C9:D9)</f>
        <v>3195</v>
      </c>
      <c r="F9" s="44">
        <v>3190</v>
      </c>
      <c r="G9" s="43">
        <v>3200</v>
      </c>
      <c r="H9" s="42">
        <f t="shared" ref="H9:H28" si="1">AVERAGE(F9:G9)</f>
        <v>3195</v>
      </c>
      <c r="I9" s="44">
        <v>3190</v>
      </c>
      <c r="J9" s="43">
        <v>3200</v>
      </c>
      <c r="K9" s="42">
        <f t="shared" ref="K9:K28" si="2">AVERAGE(I9:J9)</f>
        <v>3195</v>
      </c>
      <c r="L9" s="50">
        <v>3200</v>
      </c>
      <c r="M9" s="49">
        <v>1.3468</v>
      </c>
      <c r="N9" s="51">
        <v>1.1533</v>
      </c>
      <c r="O9" s="48">
        <v>156.66999999999999</v>
      </c>
      <c r="P9" s="41">
        <v>2376</v>
      </c>
      <c r="Q9" s="41">
        <v>2375.83</v>
      </c>
      <c r="R9" s="47">
        <f t="shared" ref="R9:R28" si="3">L9/N9</f>
        <v>2774.6466660886153</v>
      </c>
      <c r="S9" s="46">
        <v>1.3469</v>
      </c>
    </row>
    <row r="10" spans="1:19" x14ac:dyDescent="0.2">
      <c r="B10" s="45">
        <v>46238</v>
      </c>
      <c r="C10" s="44">
        <v>3190</v>
      </c>
      <c r="D10" s="43">
        <v>3200</v>
      </c>
      <c r="E10" s="42">
        <f t="shared" si="0"/>
        <v>3195</v>
      </c>
      <c r="F10" s="44">
        <v>3190</v>
      </c>
      <c r="G10" s="43">
        <v>3200</v>
      </c>
      <c r="H10" s="42">
        <f t="shared" si="1"/>
        <v>3195</v>
      </c>
      <c r="I10" s="44">
        <v>3190</v>
      </c>
      <c r="J10" s="43">
        <v>3200</v>
      </c>
      <c r="K10" s="42">
        <f t="shared" si="2"/>
        <v>3195</v>
      </c>
      <c r="L10" s="50">
        <v>3200</v>
      </c>
      <c r="M10" s="49">
        <v>1.3447</v>
      </c>
      <c r="N10" s="49">
        <v>1.1516999999999999</v>
      </c>
      <c r="O10" s="48">
        <v>157.47</v>
      </c>
      <c r="P10" s="41">
        <v>2379.71</v>
      </c>
      <c r="Q10" s="41">
        <v>2379.54</v>
      </c>
      <c r="R10" s="47">
        <f t="shared" si="3"/>
        <v>2778.5013458365897</v>
      </c>
      <c r="S10" s="46">
        <v>1.3448</v>
      </c>
    </row>
    <row r="11" spans="1:19" x14ac:dyDescent="0.2">
      <c r="B11" s="45">
        <v>46239</v>
      </c>
      <c r="C11" s="44">
        <v>3190</v>
      </c>
      <c r="D11" s="43">
        <v>3200</v>
      </c>
      <c r="E11" s="42">
        <f t="shared" si="0"/>
        <v>3195</v>
      </c>
      <c r="F11" s="44">
        <v>3190</v>
      </c>
      <c r="G11" s="43">
        <v>3200</v>
      </c>
      <c r="H11" s="42">
        <f t="shared" si="1"/>
        <v>3195</v>
      </c>
      <c r="I11" s="44">
        <v>3190</v>
      </c>
      <c r="J11" s="43">
        <v>3200</v>
      </c>
      <c r="K11" s="42">
        <f t="shared" si="2"/>
        <v>3195</v>
      </c>
      <c r="L11" s="50">
        <v>3200</v>
      </c>
      <c r="M11" s="49">
        <v>1.3479000000000001</v>
      </c>
      <c r="N11" s="49">
        <v>1.1553</v>
      </c>
      <c r="O11" s="48">
        <v>157.56</v>
      </c>
      <c r="P11" s="41">
        <v>2374.06</v>
      </c>
      <c r="Q11" s="41">
        <v>2374.06</v>
      </c>
      <c r="R11" s="47">
        <f t="shared" si="3"/>
        <v>2769.8433307366054</v>
      </c>
      <c r="S11" s="46">
        <v>1.3479000000000001</v>
      </c>
    </row>
    <row r="12" spans="1:19" x14ac:dyDescent="0.2">
      <c r="B12" s="45">
        <v>46240</v>
      </c>
      <c r="C12" s="44">
        <v>3190</v>
      </c>
      <c r="D12" s="43">
        <v>3200</v>
      </c>
      <c r="E12" s="42">
        <f t="shared" si="0"/>
        <v>3195</v>
      </c>
      <c r="F12" s="44">
        <v>3190</v>
      </c>
      <c r="G12" s="43">
        <v>3200</v>
      </c>
      <c r="H12" s="42">
        <f t="shared" si="1"/>
        <v>3195</v>
      </c>
      <c r="I12" s="44">
        <v>3190</v>
      </c>
      <c r="J12" s="43">
        <v>3200</v>
      </c>
      <c r="K12" s="42">
        <f t="shared" si="2"/>
        <v>3195</v>
      </c>
      <c r="L12" s="50">
        <v>3200</v>
      </c>
      <c r="M12" s="49">
        <v>1.3469</v>
      </c>
      <c r="N12" s="49">
        <v>1.1546000000000001</v>
      </c>
      <c r="O12" s="48">
        <v>157.86000000000001</v>
      </c>
      <c r="P12" s="41">
        <v>2375.83</v>
      </c>
      <c r="Q12" s="41">
        <v>2375.83</v>
      </c>
      <c r="R12" s="47">
        <f t="shared" si="3"/>
        <v>2771.5226052312487</v>
      </c>
      <c r="S12" s="46">
        <v>1.3469</v>
      </c>
    </row>
    <row r="13" spans="1:19" x14ac:dyDescent="0.2">
      <c r="B13" s="45">
        <v>46241</v>
      </c>
      <c r="C13" s="44">
        <v>3190</v>
      </c>
      <c r="D13" s="43">
        <v>3200</v>
      </c>
      <c r="E13" s="42">
        <f t="shared" si="0"/>
        <v>3195</v>
      </c>
      <c r="F13" s="44">
        <v>3190</v>
      </c>
      <c r="G13" s="43">
        <v>3200</v>
      </c>
      <c r="H13" s="42">
        <f t="shared" si="1"/>
        <v>3195</v>
      </c>
      <c r="I13" s="44">
        <v>3190</v>
      </c>
      <c r="J13" s="43">
        <v>3200</v>
      </c>
      <c r="K13" s="42">
        <f t="shared" si="2"/>
        <v>3195</v>
      </c>
      <c r="L13" s="50">
        <v>3200</v>
      </c>
      <c r="M13" s="49">
        <v>1.345</v>
      </c>
      <c r="N13" s="49">
        <v>1.1534</v>
      </c>
      <c r="O13" s="48">
        <v>158.33000000000001</v>
      </c>
      <c r="P13" s="41">
        <v>2379.1799999999998</v>
      </c>
      <c r="Q13" s="41">
        <v>2379.1799999999998</v>
      </c>
      <c r="R13" s="47">
        <f t="shared" si="3"/>
        <v>2774.4061036934281</v>
      </c>
      <c r="S13" s="46">
        <v>1.345</v>
      </c>
    </row>
    <row r="14" spans="1:19" x14ac:dyDescent="0.2">
      <c r="B14" s="45">
        <v>46244</v>
      </c>
      <c r="C14" s="44">
        <v>3190</v>
      </c>
      <c r="D14" s="43">
        <v>3200</v>
      </c>
      <c r="E14" s="42">
        <f t="shared" si="0"/>
        <v>3195</v>
      </c>
      <c r="F14" s="44">
        <v>3190</v>
      </c>
      <c r="G14" s="43">
        <v>3200</v>
      </c>
      <c r="H14" s="42">
        <f t="shared" si="1"/>
        <v>3195</v>
      </c>
      <c r="I14" s="44">
        <v>3190</v>
      </c>
      <c r="J14" s="43">
        <v>3200</v>
      </c>
      <c r="K14" s="42">
        <f t="shared" si="2"/>
        <v>3195</v>
      </c>
      <c r="L14" s="50">
        <v>3200</v>
      </c>
      <c r="M14" s="49">
        <v>1.3501000000000001</v>
      </c>
      <c r="N14" s="49">
        <v>1.1553</v>
      </c>
      <c r="O14" s="48">
        <v>158.82</v>
      </c>
      <c r="P14" s="41">
        <v>2370.19</v>
      </c>
      <c r="Q14" s="41">
        <v>2370.19</v>
      </c>
      <c r="R14" s="47">
        <f t="shared" si="3"/>
        <v>2769.8433307366054</v>
      </c>
      <c r="S14" s="46">
        <v>1.3501000000000001</v>
      </c>
    </row>
    <row r="15" spans="1:19" x14ac:dyDescent="0.2">
      <c r="B15" s="45">
        <v>46245</v>
      </c>
      <c r="C15" s="44">
        <v>3190</v>
      </c>
      <c r="D15" s="43">
        <v>3200</v>
      </c>
      <c r="E15" s="42">
        <f t="shared" si="0"/>
        <v>3195</v>
      </c>
      <c r="F15" s="44">
        <v>3190</v>
      </c>
      <c r="G15" s="43">
        <v>3200</v>
      </c>
      <c r="H15" s="42">
        <f t="shared" si="1"/>
        <v>3195</v>
      </c>
      <c r="I15" s="44">
        <v>3190</v>
      </c>
      <c r="J15" s="43">
        <v>3200</v>
      </c>
      <c r="K15" s="42">
        <f t="shared" si="2"/>
        <v>3195</v>
      </c>
      <c r="L15" s="50">
        <v>3200</v>
      </c>
      <c r="M15" s="49">
        <v>1.3493999999999999</v>
      </c>
      <c r="N15" s="49">
        <v>1.1536999999999999</v>
      </c>
      <c r="O15" s="48">
        <v>159.26</v>
      </c>
      <c r="P15" s="41">
        <v>2371.42</v>
      </c>
      <c r="Q15" s="41">
        <v>2371.42</v>
      </c>
      <c r="R15" s="47">
        <f t="shared" si="3"/>
        <v>2773.6846667244517</v>
      </c>
      <c r="S15" s="46">
        <v>1.3493999999999999</v>
      </c>
    </row>
    <row r="16" spans="1:19" x14ac:dyDescent="0.2">
      <c r="B16" s="45">
        <v>46246</v>
      </c>
      <c r="C16" s="44">
        <v>3190</v>
      </c>
      <c r="D16" s="43">
        <v>3200</v>
      </c>
      <c r="E16" s="42">
        <f t="shared" si="0"/>
        <v>3195</v>
      </c>
      <c r="F16" s="44">
        <v>3190</v>
      </c>
      <c r="G16" s="43">
        <v>3200</v>
      </c>
      <c r="H16" s="42">
        <f t="shared" si="1"/>
        <v>3195</v>
      </c>
      <c r="I16" s="44">
        <v>3190</v>
      </c>
      <c r="J16" s="43">
        <v>3200</v>
      </c>
      <c r="K16" s="42">
        <f t="shared" si="2"/>
        <v>3195</v>
      </c>
      <c r="L16" s="50">
        <v>3200</v>
      </c>
      <c r="M16" s="49">
        <v>1.3527</v>
      </c>
      <c r="N16" s="49">
        <v>1.1544000000000001</v>
      </c>
      <c r="O16" s="48">
        <v>159.1</v>
      </c>
      <c r="P16" s="41">
        <v>2365.64</v>
      </c>
      <c r="Q16" s="41">
        <v>2365.81</v>
      </c>
      <c r="R16" s="47">
        <f t="shared" si="3"/>
        <v>2772.002772002772</v>
      </c>
      <c r="S16" s="46">
        <v>1.3526</v>
      </c>
    </row>
    <row r="17" spans="2:19" x14ac:dyDescent="0.2">
      <c r="B17" s="45">
        <v>46247</v>
      </c>
      <c r="C17" s="44">
        <v>3190</v>
      </c>
      <c r="D17" s="43">
        <v>3200</v>
      </c>
      <c r="E17" s="42">
        <f t="shared" si="0"/>
        <v>3195</v>
      </c>
      <c r="F17" s="44">
        <v>3190</v>
      </c>
      <c r="G17" s="43">
        <v>3200</v>
      </c>
      <c r="H17" s="42">
        <f t="shared" si="1"/>
        <v>3195</v>
      </c>
      <c r="I17" s="44">
        <v>3190</v>
      </c>
      <c r="J17" s="43">
        <v>3200</v>
      </c>
      <c r="K17" s="42">
        <f t="shared" si="2"/>
        <v>3195</v>
      </c>
      <c r="L17" s="50">
        <v>3200</v>
      </c>
      <c r="M17" s="49">
        <v>1.3492999999999999</v>
      </c>
      <c r="N17" s="49">
        <v>1.1535</v>
      </c>
      <c r="O17" s="48">
        <v>159.34</v>
      </c>
      <c r="P17" s="41">
        <v>2371.6</v>
      </c>
      <c r="Q17" s="41">
        <v>2371.7800000000002</v>
      </c>
      <c r="R17" s="47">
        <f t="shared" si="3"/>
        <v>2774.1655830082359</v>
      </c>
      <c r="S17" s="46">
        <v>1.3492</v>
      </c>
    </row>
    <row r="18" spans="2:19" x14ac:dyDescent="0.2">
      <c r="B18" s="45">
        <v>46248</v>
      </c>
      <c r="C18" s="44">
        <v>3190</v>
      </c>
      <c r="D18" s="43">
        <v>3200</v>
      </c>
      <c r="E18" s="42">
        <f t="shared" si="0"/>
        <v>3195</v>
      </c>
      <c r="F18" s="44">
        <v>3190</v>
      </c>
      <c r="G18" s="43">
        <v>3200</v>
      </c>
      <c r="H18" s="42">
        <f t="shared" si="1"/>
        <v>3195</v>
      </c>
      <c r="I18" s="44">
        <v>3190</v>
      </c>
      <c r="J18" s="43">
        <v>3200</v>
      </c>
      <c r="K18" s="42">
        <f t="shared" si="2"/>
        <v>3195</v>
      </c>
      <c r="L18" s="50">
        <v>3200</v>
      </c>
      <c r="M18" s="49">
        <v>1.3535999999999999</v>
      </c>
      <c r="N18" s="49">
        <v>1.1566000000000001</v>
      </c>
      <c r="O18" s="48">
        <v>159.12</v>
      </c>
      <c r="P18" s="41">
        <v>2364.0700000000002</v>
      </c>
      <c r="Q18" s="41">
        <v>2364.2399999999998</v>
      </c>
      <c r="R18" s="47">
        <f t="shared" si="3"/>
        <v>2766.7300708974581</v>
      </c>
      <c r="S18" s="46">
        <v>1.3534999999999999</v>
      </c>
    </row>
    <row r="19" spans="2:19" x14ac:dyDescent="0.2">
      <c r="B19" s="45">
        <v>46251</v>
      </c>
      <c r="C19" s="44">
        <v>3190</v>
      </c>
      <c r="D19" s="43">
        <v>3200</v>
      </c>
      <c r="E19" s="42">
        <f t="shared" si="0"/>
        <v>3195</v>
      </c>
      <c r="F19" s="44">
        <v>3190</v>
      </c>
      <c r="G19" s="43">
        <v>3200</v>
      </c>
      <c r="H19" s="42">
        <f t="shared" si="1"/>
        <v>3195</v>
      </c>
      <c r="I19" s="44">
        <v>3190</v>
      </c>
      <c r="J19" s="43">
        <v>3200</v>
      </c>
      <c r="K19" s="42">
        <f t="shared" si="2"/>
        <v>3195</v>
      </c>
      <c r="L19" s="50">
        <v>3200</v>
      </c>
      <c r="M19" s="49">
        <v>1.3556999999999999</v>
      </c>
      <c r="N19" s="49">
        <v>1.1593</v>
      </c>
      <c r="O19" s="48">
        <v>159.24</v>
      </c>
      <c r="P19" s="41">
        <v>2360.4</v>
      </c>
      <c r="Q19" s="41">
        <v>2360.58</v>
      </c>
      <c r="R19" s="47">
        <f t="shared" si="3"/>
        <v>2760.2863797118953</v>
      </c>
      <c r="S19" s="46">
        <v>1.3555999999999999</v>
      </c>
    </row>
    <row r="20" spans="2:19" x14ac:dyDescent="0.2">
      <c r="B20" s="45">
        <v>46252</v>
      </c>
      <c r="C20" s="44">
        <v>3190</v>
      </c>
      <c r="D20" s="43">
        <v>3200</v>
      </c>
      <c r="E20" s="42">
        <f t="shared" si="0"/>
        <v>3195</v>
      </c>
      <c r="F20" s="44">
        <v>3190</v>
      </c>
      <c r="G20" s="43">
        <v>3200</v>
      </c>
      <c r="H20" s="42">
        <f t="shared" si="1"/>
        <v>3195</v>
      </c>
      <c r="I20" s="44">
        <v>3190</v>
      </c>
      <c r="J20" s="43">
        <v>3200</v>
      </c>
      <c r="K20" s="42">
        <f t="shared" si="2"/>
        <v>3195</v>
      </c>
      <c r="L20" s="50">
        <v>3200</v>
      </c>
      <c r="M20" s="49">
        <v>1.3528</v>
      </c>
      <c r="N20" s="49">
        <v>1.1577</v>
      </c>
      <c r="O20" s="48">
        <v>159.69999999999999</v>
      </c>
      <c r="P20" s="41">
        <v>2365.46</v>
      </c>
      <c r="Q20" s="41">
        <v>2365.64</v>
      </c>
      <c r="R20" s="47">
        <f t="shared" si="3"/>
        <v>2764.1012352077396</v>
      </c>
      <c r="S20" s="46">
        <v>1.3527</v>
      </c>
    </row>
    <row r="21" spans="2:19" x14ac:dyDescent="0.2">
      <c r="B21" s="45">
        <v>46253</v>
      </c>
      <c r="C21" s="44">
        <v>3190</v>
      </c>
      <c r="D21" s="43">
        <v>3200</v>
      </c>
      <c r="E21" s="42">
        <f t="shared" si="0"/>
        <v>3195</v>
      </c>
      <c r="F21" s="44">
        <v>3190</v>
      </c>
      <c r="G21" s="43">
        <v>3200</v>
      </c>
      <c r="H21" s="42">
        <f t="shared" si="1"/>
        <v>3195</v>
      </c>
      <c r="I21" s="44">
        <v>3190</v>
      </c>
      <c r="J21" s="43">
        <v>3200</v>
      </c>
      <c r="K21" s="42">
        <f t="shared" si="2"/>
        <v>3195</v>
      </c>
      <c r="L21" s="50">
        <v>3200</v>
      </c>
      <c r="M21" s="49">
        <v>1.3554999999999999</v>
      </c>
      <c r="N21" s="49">
        <v>1.1603000000000001</v>
      </c>
      <c r="O21" s="48">
        <v>159.15</v>
      </c>
      <c r="P21" s="41">
        <v>2360.75</v>
      </c>
      <c r="Q21" s="41">
        <v>2360.9299999999998</v>
      </c>
      <c r="R21" s="47">
        <f t="shared" si="3"/>
        <v>2757.907437731621</v>
      </c>
      <c r="S21" s="46">
        <v>1.3553999999999999</v>
      </c>
    </row>
    <row r="22" spans="2:19" x14ac:dyDescent="0.2">
      <c r="B22" s="45">
        <v>46254</v>
      </c>
      <c r="C22" s="44">
        <v>3190</v>
      </c>
      <c r="D22" s="43">
        <v>3200</v>
      </c>
      <c r="E22" s="42">
        <f t="shared" si="0"/>
        <v>3195</v>
      </c>
      <c r="F22" s="44">
        <v>3190</v>
      </c>
      <c r="G22" s="43">
        <v>3200</v>
      </c>
      <c r="H22" s="42">
        <f t="shared" si="1"/>
        <v>3195</v>
      </c>
      <c r="I22" s="44">
        <v>3190</v>
      </c>
      <c r="J22" s="43">
        <v>3200</v>
      </c>
      <c r="K22" s="42">
        <f t="shared" si="2"/>
        <v>3195</v>
      </c>
      <c r="L22" s="50">
        <v>3200</v>
      </c>
      <c r="M22" s="49">
        <v>1.3632</v>
      </c>
      <c r="N22" s="49">
        <v>1.1686000000000001</v>
      </c>
      <c r="O22" s="48">
        <v>158.66</v>
      </c>
      <c r="P22" s="41">
        <v>2347.42</v>
      </c>
      <c r="Q22" s="41">
        <v>2347.59</v>
      </c>
      <c r="R22" s="47">
        <f t="shared" si="3"/>
        <v>2738.3193564949511</v>
      </c>
      <c r="S22" s="46">
        <v>1.3631</v>
      </c>
    </row>
    <row r="23" spans="2:19" x14ac:dyDescent="0.2">
      <c r="B23" s="45">
        <v>46255</v>
      </c>
      <c r="C23" s="44">
        <v>3190</v>
      </c>
      <c r="D23" s="43">
        <v>3200</v>
      </c>
      <c r="E23" s="42">
        <f t="shared" si="0"/>
        <v>3195</v>
      </c>
      <c r="F23" s="44">
        <v>3190</v>
      </c>
      <c r="G23" s="43">
        <v>3200</v>
      </c>
      <c r="H23" s="42">
        <f t="shared" si="1"/>
        <v>3195</v>
      </c>
      <c r="I23" s="44">
        <v>3190</v>
      </c>
      <c r="J23" s="43">
        <v>3200</v>
      </c>
      <c r="K23" s="42">
        <f t="shared" si="2"/>
        <v>3195</v>
      </c>
      <c r="L23" s="50">
        <v>3200</v>
      </c>
      <c r="M23" s="49">
        <v>1.3657999999999999</v>
      </c>
      <c r="N23" s="49">
        <v>1.1700999999999999</v>
      </c>
      <c r="O23" s="48">
        <v>158.69</v>
      </c>
      <c r="P23" s="41">
        <v>2342.9499999999998</v>
      </c>
      <c r="Q23" s="41">
        <v>2343.12</v>
      </c>
      <c r="R23" s="47">
        <f t="shared" si="3"/>
        <v>2734.8089906845571</v>
      </c>
      <c r="S23" s="46">
        <v>1.3656999999999999</v>
      </c>
    </row>
    <row r="24" spans="2:19" x14ac:dyDescent="0.2">
      <c r="B24" s="45">
        <v>46258</v>
      </c>
      <c r="C24" s="44">
        <v>3190</v>
      </c>
      <c r="D24" s="43">
        <v>3200</v>
      </c>
      <c r="E24" s="42">
        <f t="shared" si="0"/>
        <v>3195</v>
      </c>
      <c r="F24" s="44">
        <v>3190</v>
      </c>
      <c r="G24" s="43">
        <v>3200</v>
      </c>
      <c r="H24" s="42">
        <f t="shared" si="1"/>
        <v>3195</v>
      </c>
      <c r="I24" s="44">
        <v>3190</v>
      </c>
      <c r="J24" s="43">
        <v>3200</v>
      </c>
      <c r="K24" s="42">
        <f t="shared" si="2"/>
        <v>3195</v>
      </c>
      <c r="L24" s="50">
        <v>3200</v>
      </c>
      <c r="M24" s="49">
        <v>1.3638999999999999</v>
      </c>
      <c r="N24" s="49">
        <v>1.1667000000000001</v>
      </c>
      <c r="O24" s="48">
        <v>159.07</v>
      </c>
      <c r="P24" s="41">
        <v>2346.21</v>
      </c>
      <c r="Q24" s="41">
        <v>2346.21</v>
      </c>
      <c r="R24" s="47">
        <f t="shared" si="3"/>
        <v>2742.7787777492072</v>
      </c>
      <c r="S24" s="46">
        <v>1.3638999999999999</v>
      </c>
    </row>
    <row r="25" spans="2:19" x14ac:dyDescent="0.2">
      <c r="B25" s="45">
        <v>46259</v>
      </c>
      <c r="C25" s="44">
        <v>3190</v>
      </c>
      <c r="D25" s="43">
        <v>3200</v>
      </c>
      <c r="E25" s="42">
        <f t="shared" si="0"/>
        <v>3195</v>
      </c>
      <c r="F25" s="44">
        <v>3190</v>
      </c>
      <c r="G25" s="43">
        <v>3200</v>
      </c>
      <c r="H25" s="42">
        <f t="shared" si="1"/>
        <v>3195</v>
      </c>
      <c r="I25" s="44">
        <v>3190</v>
      </c>
      <c r="J25" s="43">
        <v>3200</v>
      </c>
      <c r="K25" s="42">
        <f t="shared" si="2"/>
        <v>3195</v>
      </c>
      <c r="L25" s="50">
        <v>3200</v>
      </c>
      <c r="M25" s="49">
        <v>1.3633</v>
      </c>
      <c r="N25" s="49">
        <v>1.1659999999999999</v>
      </c>
      <c r="O25" s="48">
        <v>159.26</v>
      </c>
      <c r="P25" s="41">
        <v>2347.25</v>
      </c>
      <c r="Q25" s="41">
        <v>2347.25</v>
      </c>
      <c r="R25" s="47">
        <f t="shared" si="3"/>
        <v>2744.42538593482</v>
      </c>
      <c r="S25" s="46">
        <v>1.3633</v>
      </c>
    </row>
    <row r="26" spans="2:19" x14ac:dyDescent="0.2">
      <c r="B26" s="45">
        <v>46260</v>
      </c>
      <c r="C26" s="44">
        <v>3190</v>
      </c>
      <c r="D26" s="43">
        <v>3200</v>
      </c>
      <c r="E26" s="42">
        <f t="shared" si="0"/>
        <v>3195</v>
      </c>
      <c r="F26" s="44">
        <v>3190</v>
      </c>
      <c r="G26" s="43">
        <v>3200</v>
      </c>
      <c r="H26" s="42">
        <f t="shared" si="1"/>
        <v>3195</v>
      </c>
      <c r="I26" s="44">
        <v>3190</v>
      </c>
      <c r="J26" s="43">
        <v>3200</v>
      </c>
      <c r="K26" s="42">
        <f t="shared" si="2"/>
        <v>3195</v>
      </c>
      <c r="L26" s="50">
        <v>3200</v>
      </c>
      <c r="M26" s="49">
        <v>1.3629</v>
      </c>
      <c r="N26" s="49">
        <v>1.1669</v>
      </c>
      <c r="O26" s="48">
        <v>159.09</v>
      </c>
      <c r="P26" s="41">
        <v>2347.9299999999998</v>
      </c>
      <c r="Q26" s="41">
        <v>2347.9299999999998</v>
      </c>
      <c r="R26" s="47">
        <f t="shared" si="3"/>
        <v>2742.3086811209187</v>
      </c>
      <c r="S26" s="46">
        <v>1.3629</v>
      </c>
    </row>
    <row r="27" spans="2:19" x14ac:dyDescent="0.2">
      <c r="B27" s="45">
        <v>46261</v>
      </c>
      <c r="C27" s="44">
        <v>3190</v>
      </c>
      <c r="D27" s="43">
        <v>3200</v>
      </c>
      <c r="E27" s="42">
        <f t="shared" si="0"/>
        <v>3195</v>
      </c>
      <c r="F27" s="44">
        <v>3190</v>
      </c>
      <c r="G27" s="43">
        <v>3200</v>
      </c>
      <c r="H27" s="42">
        <f t="shared" si="1"/>
        <v>3195</v>
      </c>
      <c r="I27" s="44">
        <v>3190</v>
      </c>
      <c r="J27" s="43">
        <v>3200</v>
      </c>
      <c r="K27" s="42">
        <f t="shared" si="2"/>
        <v>3195</v>
      </c>
      <c r="L27" s="50">
        <v>3200</v>
      </c>
      <c r="M27" s="49">
        <v>1.3579000000000001</v>
      </c>
      <c r="N27" s="49">
        <v>1.1640999999999999</v>
      </c>
      <c r="O27" s="48">
        <v>159.44</v>
      </c>
      <c r="P27" s="41">
        <v>2356.58</v>
      </c>
      <c r="Q27" s="41">
        <v>2356.58</v>
      </c>
      <c r="R27" s="47">
        <f t="shared" si="3"/>
        <v>2748.9047332703376</v>
      </c>
      <c r="S27" s="46">
        <v>1.3579000000000001</v>
      </c>
    </row>
    <row r="28" spans="2:19" x14ac:dyDescent="0.2">
      <c r="B28" s="45">
        <v>46262</v>
      </c>
      <c r="C28" s="44">
        <v>3190</v>
      </c>
      <c r="D28" s="43">
        <v>3200</v>
      </c>
      <c r="E28" s="42">
        <f t="shared" si="0"/>
        <v>3195</v>
      </c>
      <c r="F28" s="44">
        <v>3190</v>
      </c>
      <c r="G28" s="43">
        <v>3200</v>
      </c>
      <c r="H28" s="42">
        <f t="shared" si="1"/>
        <v>3195</v>
      </c>
      <c r="I28" s="44">
        <v>3190</v>
      </c>
      <c r="J28" s="43">
        <v>3200</v>
      </c>
      <c r="K28" s="42">
        <f t="shared" si="2"/>
        <v>3195</v>
      </c>
      <c r="L28" s="50">
        <v>3200</v>
      </c>
      <c r="M28" s="49">
        <v>1.3586</v>
      </c>
      <c r="N28" s="49">
        <v>1.1646000000000001</v>
      </c>
      <c r="O28" s="48">
        <v>159.66</v>
      </c>
      <c r="P28" s="41">
        <v>2355.37</v>
      </c>
      <c r="Q28" s="41">
        <v>2355.37</v>
      </c>
      <c r="R28" s="47">
        <f t="shared" si="3"/>
        <v>2747.7245406148031</v>
      </c>
      <c r="S28" s="46">
        <v>1.3586</v>
      </c>
    </row>
    <row r="29" spans="2:19" x14ac:dyDescent="0.2">
      <c r="B29" s="40" t="s">
        <v>11</v>
      </c>
      <c r="C29" s="39">
        <f>ROUND(AVERAGE(C9:C28),2)</f>
        <v>3190</v>
      </c>
      <c r="D29" s="38">
        <f>ROUND(AVERAGE(D9:D28),2)</f>
        <v>3200</v>
      </c>
      <c r="E29" s="37">
        <f>ROUND(AVERAGE(C29:D29),2)</f>
        <v>3195</v>
      </c>
      <c r="F29" s="39">
        <f>ROUND(AVERAGE(F9:F28),2)</f>
        <v>3190</v>
      </c>
      <c r="G29" s="38">
        <f>ROUND(AVERAGE(G9:G28),2)</f>
        <v>3200</v>
      </c>
      <c r="H29" s="37">
        <f>ROUND(AVERAGE(F29:G29),2)</f>
        <v>3195</v>
      </c>
      <c r="I29" s="39">
        <f>ROUND(AVERAGE(I9:I28),2)</f>
        <v>3190</v>
      </c>
      <c r="J29" s="38">
        <f>ROUND(AVERAGE(J9:J28),2)</f>
        <v>3200</v>
      </c>
      <c r="K29" s="37">
        <f>ROUND(AVERAGE(I29:J29),2)</f>
        <v>3195</v>
      </c>
      <c r="L29" s="36">
        <f>ROUND(AVERAGE(L9:L28),2)</f>
        <v>3200</v>
      </c>
      <c r="M29" s="35">
        <f>ROUND(AVERAGE(M9:M28),4)</f>
        <v>1.3543000000000001</v>
      </c>
      <c r="N29" s="34">
        <f>ROUND(AVERAGE(N9:N28),4)</f>
        <v>1.1593</v>
      </c>
      <c r="O29" s="115">
        <f>ROUND(AVERAGE(O9:O28),2)</f>
        <v>158.77000000000001</v>
      </c>
      <c r="P29" s="33">
        <f>AVERAGE(P9:P28)</f>
        <v>2362.9009999999998</v>
      </c>
      <c r="Q29" s="33">
        <f>AVERAGE(Q9:Q28)</f>
        <v>2362.9540000000006</v>
      </c>
      <c r="R29" s="33">
        <f>AVERAGE(R9:R28)</f>
        <v>2760.3455996738426</v>
      </c>
      <c r="S29" s="32">
        <f>AVERAGE(S9:S28)</f>
        <v>1.3542699999999999</v>
      </c>
    </row>
    <row r="30" spans="2:19" x14ac:dyDescent="0.2">
      <c r="B30" s="31" t="s">
        <v>12</v>
      </c>
      <c r="C30" s="30">
        <f t="shared" ref="C30:S30" si="4">MAX(C9:C28)</f>
        <v>3190</v>
      </c>
      <c r="D30" s="29">
        <f t="shared" si="4"/>
        <v>3200</v>
      </c>
      <c r="E30" s="28">
        <f t="shared" si="4"/>
        <v>3195</v>
      </c>
      <c r="F30" s="30">
        <f t="shared" si="4"/>
        <v>3190</v>
      </c>
      <c r="G30" s="29">
        <f t="shared" si="4"/>
        <v>3200</v>
      </c>
      <c r="H30" s="28">
        <f t="shared" si="4"/>
        <v>3195</v>
      </c>
      <c r="I30" s="30">
        <f t="shared" si="4"/>
        <v>3190</v>
      </c>
      <c r="J30" s="29">
        <f t="shared" si="4"/>
        <v>3200</v>
      </c>
      <c r="K30" s="28">
        <f t="shared" si="4"/>
        <v>3195</v>
      </c>
      <c r="L30" s="27">
        <f t="shared" si="4"/>
        <v>3200</v>
      </c>
      <c r="M30" s="26">
        <f t="shared" si="4"/>
        <v>1.3657999999999999</v>
      </c>
      <c r="N30" s="25">
        <f t="shared" si="4"/>
        <v>1.1700999999999999</v>
      </c>
      <c r="O30" s="24">
        <f t="shared" si="4"/>
        <v>159.69999999999999</v>
      </c>
      <c r="P30" s="23">
        <f t="shared" si="4"/>
        <v>2379.71</v>
      </c>
      <c r="Q30" s="23">
        <f t="shared" si="4"/>
        <v>2379.54</v>
      </c>
      <c r="R30" s="23">
        <f t="shared" si="4"/>
        <v>2778.5013458365897</v>
      </c>
      <c r="S30" s="22">
        <f t="shared" si="4"/>
        <v>1.3656999999999999</v>
      </c>
    </row>
    <row r="31" spans="2:19" ht="13.5" thickBot="1" x14ac:dyDescent="0.25">
      <c r="B31" s="21" t="s">
        <v>13</v>
      </c>
      <c r="C31" s="20">
        <f t="shared" ref="C31:S31" si="5">MIN(C9:C28)</f>
        <v>3190</v>
      </c>
      <c r="D31" s="19">
        <f t="shared" si="5"/>
        <v>3200</v>
      </c>
      <c r="E31" s="18">
        <f t="shared" si="5"/>
        <v>3195</v>
      </c>
      <c r="F31" s="20">
        <f t="shared" si="5"/>
        <v>3190</v>
      </c>
      <c r="G31" s="19">
        <f t="shared" si="5"/>
        <v>3200</v>
      </c>
      <c r="H31" s="18">
        <f t="shared" si="5"/>
        <v>3195</v>
      </c>
      <c r="I31" s="20">
        <f t="shared" si="5"/>
        <v>3190</v>
      </c>
      <c r="J31" s="19">
        <f t="shared" si="5"/>
        <v>3200</v>
      </c>
      <c r="K31" s="18">
        <f t="shared" si="5"/>
        <v>3195</v>
      </c>
      <c r="L31" s="17">
        <f t="shared" si="5"/>
        <v>3200</v>
      </c>
      <c r="M31" s="16">
        <f t="shared" si="5"/>
        <v>1.3447</v>
      </c>
      <c r="N31" s="15">
        <f t="shared" si="5"/>
        <v>1.1516999999999999</v>
      </c>
      <c r="O31" s="14">
        <f t="shared" si="5"/>
        <v>156.66999999999999</v>
      </c>
      <c r="P31" s="13">
        <f t="shared" si="5"/>
        <v>2342.9499999999998</v>
      </c>
      <c r="Q31" s="13">
        <f t="shared" si="5"/>
        <v>2343.12</v>
      </c>
      <c r="R31" s="13">
        <f t="shared" si="5"/>
        <v>2734.8089906845571</v>
      </c>
      <c r="S31" s="12">
        <f t="shared" si="5"/>
        <v>1.3448</v>
      </c>
    </row>
    <row r="33" spans="2:14" x14ac:dyDescent="0.2">
      <c r="B33" s="6" t="s">
        <v>14</v>
      </c>
      <c r="C33" s="8"/>
      <c r="D33" s="8"/>
      <c r="E33" s="7"/>
      <c r="F33" s="8"/>
      <c r="G33" s="8"/>
      <c r="H33" s="7"/>
      <c r="I33" s="8"/>
      <c r="J33" s="8"/>
      <c r="K33" s="7"/>
      <c r="L33" s="8"/>
      <c r="M33" s="8"/>
      <c r="N33" s="7"/>
    </row>
    <row r="34" spans="2:14" x14ac:dyDescent="0.2">
      <c r="B34" s="6" t="s">
        <v>15</v>
      </c>
      <c r="C34" s="8"/>
      <c r="D34" s="8"/>
      <c r="E34" s="7"/>
      <c r="F34" s="8"/>
      <c r="G34" s="8"/>
      <c r="H34" s="7"/>
      <c r="I34" s="8"/>
      <c r="J34" s="8"/>
      <c r="K34" s="7"/>
      <c r="L34" s="8"/>
      <c r="M34" s="8"/>
      <c r="N34" s="7"/>
    </row>
  </sheetData>
  <mergeCells count="7">
    <mergeCell ref="P7:Q7"/>
    <mergeCell ref="S7:S8"/>
    <mergeCell ref="C7:E7"/>
    <mergeCell ref="F7:H7"/>
    <mergeCell ref="I7:K7"/>
    <mergeCell ref="L7:L8"/>
    <mergeCell ref="M7:O7"/>
  </mergeCells>
  <phoneticPr fontId="6" type="noConversion"/>
  <printOptions horizontalCentered="1" verticalCentered="1" gridLines="1" gridLinesSet="0"/>
  <pageMargins left="0.19685039370078741" right="0.19685039370078741" top="0.98425196850393704" bottom="0.98425196850393704" header="0.51181102362204722" footer="0.51181102362204722"/>
  <pageSetup paperSize="9" scale="96" orientation="landscape" horizontalDpi="204" verticalDpi="19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S34"/>
  <sheetViews>
    <sheetView workbookViewId="0">
      <pane ySplit="8" topLeftCell="A9" activePane="bottomLeft" state="frozen"/>
      <selection activeCell="C46" sqref="C46"/>
      <selection pane="bottomLeft" activeCell="X34" sqref="X34"/>
    </sheetView>
  </sheetViews>
  <sheetFormatPr baseColWidth="10" defaultColWidth="9.140625" defaultRowHeight="12.75" x14ac:dyDescent="0.2"/>
  <cols>
    <col min="2" max="2" width="9.7109375" bestFit="1" customWidth="1"/>
    <col min="3" max="3" width="12.42578125" style="4" bestFit="1" customWidth="1"/>
    <col min="4" max="4" width="12" style="4" bestFit="1" customWidth="1"/>
    <col min="5" max="5" width="9.42578125" bestFit="1" customWidth="1"/>
    <col min="6" max="7" width="10.7109375" style="4" customWidth="1"/>
    <col min="8" max="8" width="10.7109375" customWidth="1"/>
    <col min="9" max="10" width="10.7109375" style="4" customWidth="1"/>
    <col min="11" max="11" width="10.7109375" customWidth="1"/>
    <col min="12" max="12" width="12.5703125" style="4" bestFit="1" customWidth="1"/>
    <col min="13" max="13" width="10" style="4" bestFit="1" customWidth="1"/>
    <col min="14" max="14" width="14.140625" bestFit="1" customWidth="1"/>
    <col min="15" max="15" width="12.5703125" style="4" bestFit="1" customWidth="1"/>
    <col min="16" max="16" width="10.5703125" bestFit="1" customWidth="1"/>
    <col min="17" max="17" width="11.28515625" bestFit="1" customWidth="1"/>
    <col min="18" max="18" width="14.140625" bestFit="1" customWidth="1"/>
    <col min="19" max="19" width="10.5703125" bestFit="1" customWidth="1"/>
  </cols>
  <sheetData>
    <row r="3" spans="1:19" ht="15.75" x14ac:dyDescent="0.25">
      <c r="B3" s="5" t="s">
        <v>19</v>
      </c>
    </row>
    <row r="4" spans="1:19" x14ac:dyDescent="0.2">
      <c r="B4" s="58" t="s">
        <v>30</v>
      </c>
    </row>
    <row r="6" spans="1:19" ht="13.5" thickBot="1" x14ac:dyDescent="0.25">
      <c r="B6" s="1">
        <v>46237</v>
      </c>
    </row>
    <row r="7" spans="1:19" ht="13.5" thickBot="1" x14ac:dyDescent="0.25">
      <c r="B7" s="57"/>
      <c r="C7" s="121" t="s">
        <v>0</v>
      </c>
      <c r="D7" s="123"/>
      <c r="E7" s="122"/>
      <c r="F7" s="121" t="s">
        <v>2</v>
      </c>
      <c r="G7" s="123"/>
      <c r="H7" s="122"/>
      <c r="I7" s="124" t="s">
        <v>24</v>
      </c>
      <c r="J7" s="125"/>
      <c r="K7" s="126"/>
      <c r="L7" s="116" t="s">
        <v>4</v>
      </c>
      <c r="M7" s="118" t="s">
        <v>21</v>
      </c>
      <c r="N7" s="119"/>
      <c r="O7" s="120"/>
      <c r="P7" s="121" t="s">
        <v>5</v>
      </c>
      <c r="Q7" s="122"/>
      <c r="R7" s="9" t="s">
        <v>18</v>
      </c>
      <c r="S7" s="116" t="s">
        <v>20</v>
      </c>
    </row>
    <row r="8" spans="1:19" ht="13.5" thickBot="1" x14ac:dyDescent="0.25">
      <c r="A8" s="3"/>
      <c r="B8" s="56"/>
      <c r="C8" s="52" t="s">
        <v>6</v>
      </c>
      <c r="D8" s="52" t="s">
        <v>7</v>
      </c>
      <c r="E8" s="55" t="s">
        <v>1</v>
      </c>
      <c r="F8" s="52" t="s">
        <v>6</v>
      </c>
      <c r="G8" s="52" t="s">
        <v>7</v>
      </c>
      <c r="H8" s="55" t="s">
        <v>1</v>
      </c>
      <c r="I8" s="52" t="s">
        <v>6</v>
      </c>
      <c r="J8" s="52" t="s">
        <v>7</v>
      </c>
      <c r="K8" s="55" t="s">
        <v>1</v>
      </c>
      <c r="L8" s="117"/>
      <c r="M8" s="54" t="s">
        <v>10</v>
      </c>
      <c r="N8" s="53" t="s">
        <v>16</v>
      </c>
      <c r="O8" s="10" t="s">
        <v>17</v>
      </c>
      <c r="P8" s="52" t="s">
        <v>8</v>
      </c>
      <c r="Q8" s="52" t="s">
        <v>9</v>
      </c>
      <c r="R8" s="11" t="s">
        <v>8</v>
      </c>
      <c r="S8" s="117" t="s">
        <v>20</v>
      </c>
    </row>
    <row r="9" spans="1:19" x14ac:dyDescent="0.2">
      <c r="B9" s="45">
        <v>46237</v>
      </c>
      <c r="C9" s="44">
        <v>2740</v>
      </c>
      <c r="D9" s="43">
        <v>2750</v>
      </c>
      <c r="E9" s="42">
        <f t="shared" ref="E9:E28" si="0">AVERAGE(C9:D9)</f>
        <v>2745</v>
      </c>
      <c r="F9" s="44">
        <v>2740</v>
      </c>
      <c r="G9" s="43">
        <v>2750</v>
      </c>
      <c r="H9" s="42">
        <f t="shared" ref="H9:H28" si="1">AVERAGE(F9:G9)</f>
        <v>2745</v>
      </c>
      <c r="I9" s="44">
        <v>2740</v>
      </c>
      <c r="J9" s="43">
        <v>2750</v>
      </c>
      <c r="K9" s="42">
        <f t="shared" ref="K9:K28" si="2">AVERAGE(I9:J9)</f>
        <v>2745</v>
      </c>
      <c r="L9" s="50">
        <v>2750</v>
      </c>
      <c r="M9" s="49">
        <v>1.3468</v>
      </c>
      <c r="N9" s="51">
        <v>1.1533</v>
      </c>
      <c r="O9" s="48">
        <v>156.66999999999999</v>
      </c>
      <c r="P9" s="41">
        <v>2041.88</v>
      </c>
      <c r="Q9" s="41">
        <v>2041.73</v>
      </c>
      <c r="R9" s="47">
        <f t="shared" ref="R9:R28" si="3">L9/N9</f>
        <v>2384.4619786699036</v>
      </c>
      <c r="S9" s="46">
        <v>1.3469</v>
      </c>
    </row>
    <row r="10" spans="1:19" x14ac:dyDescent="0.2">
      <c r="B10" s="45">
        <v>46238</v>
      </c>
      <c r="C10" s="44">
        <v>2740</v>
      </c>
      <c r="D10" s="43">
        <v>2750</v>
      </c>
      <c r="E10" s="42">
        <f t="shared" si="0"/>
        <v>2745</v>
      </c>
      <c r="F10" s="44">
        <v>2740</v>
      </c>
      <c r="G10" s="43">
        <v>2750</v>
      </c>
      <c r="H10" s="42">
        <f t="shared" si="1"/>
        <v>2745</v>
      </c>
      <c r="I10" s="44">
        <v>2740</v>
      </c>
      <c r="J10" s="43">
        <v>2750</v>
      </c>
      <c r="K10" s="42">
        <f t="shared" si="2"/>
        <v>2745</v>
      </c>
      <c r="L10" s="50">
        <v>2750</v>
      </c>
      <c r="M10" s="49">
        <v>1.3447</v>
      </c>
      <c r="N10" s="49">
        <v>1.1516999999999999</v>
      </c>
      <c r="O10" s="48">
        <v>157.47</v>
      </c>
      <c r="P10" s="41">
        <v>2045.07</v>
      </c>
      <c r="Q10" s="41">
        <v>2044.91</v>
      </c>
      <c r="R10" s="47">
        <f t="shared" si="3"/>
        <v>2387.7745940783193</v>
      </c>
      <c r="S10" s="46">
        <v>1.3448</v>
      </c>
    </row>
    <row r="11" spans="1:19" x14ac:dyDescent="0.2">
      <c r="B11" s="45">
        <v>46239</v>
      </c>
      <c r="C11" s="44">
        <v>2740</v>
      </c>
      <c r="D11" s="43">
        <v>2750</v>
      </c>
      <c r="E11" s="42">
        <f t="shared" si="0"/>
        <v>2745</v>
      </c>
      <c r="F11" s="44">
        <v>2740</v>
      </c>
      <c r="G11" s="43">
        <v>2750</v>
      </c>
      <c r="H11" s="42">
        <f t="shared" si="1"/>
        <v>2745</v>
      </c>
      <c r="I11" s="44">
        <v>2740</v>
      </c>
      <c r="J11" s="43">
        <v>2750</v>
      </c>
      <c r="K11" s="42">
        <f t="shared" si="2"/>
        <v>2745</v>
      </c>
      <c r="L11" s="50">
        <v>2750</v>
      </c>
      <c r="M11" s="49">
        <v>1.3479000000000001</v>
      </c>
      <c r="N11" s="49">
        <v>1.1553</v>
      </c>
      <c r="O11" s="48">
        <v>157.56</v>
      </c>
      <c r="P11" s="41">
        <v>2040.21</v>
      </c>
      <c r="Q11" s="41">
        <v>2040.21</v>
      </c>
      <c r="R11" s="47">
        <f t="shared" si="3"/>
        <v>2380.3341123517703</v>
      </c>
      <c r="S11" s="46">
        <v>1.3479000000000001</v>
      </c>
    </row>
    <row r="12" spans="1:19" x14ac:dyDescent="0.2">
      <c r="B12" s="45">
        <v>46240</v>
      </c>
      <c r="C12" s="44">
        <v>2740</v>
      </c>
      <c r="D12" s="43">
        <v>2750</v>
      </c>
      <c r="E12" s="42">
        <f t="shared" si="0"/>
        <v>2745</v>
      </c>
      <c r="F12" s="44">
        <v>2740</v>
      </c>
      <c r="G12" s="43">
        <v>2750</v>
      </c>
      <c r="H12" s="42">
        <f t="shared" si="1"/>
        <v>2745</v>
      </c>
      <c r="I12" s="44">
        <v>2740</v>
      </c>
      <c r="J12" s="43">
        <v>2750</v>
      </c>
      <c r="K12" s="42">
        <f t="shared" si="2"/>
        <v>2745</v>
      </c>
      <c r="L12" s="50">
        <v>2750</v>
      </c>
      <c r="M12" s="49">
        <v>1.3469</v>
      </c>
      <c r="N12" s="49">
        <v>1.1546000000000001</v>
      </c>
      <c r="O12" s="48">
        <v>157.86000000000001</v>
      </c>
      <c r="P12" s="41">
        <v>2041.73</v>
      </c>
      <c r="Q12" s="41">
        <v>2041.73</v>
      </c>
      <c r="R12" s="47">
        <f t="shared" si="3"/>
        <v>2381.7772388706044</v>
      </c>
      <c r="S12" s="46">
        <v>1.3469</v>
      </c>
    </row>
    <row r="13" spans="1:19" x14ac:dyDescent="0.2">
      <c r="B13" s="45">
        <v>46241</v>
      </c>
      <c r="C13" s="44">
        <v>2740</v>
      </c>
      <c r="D13" s="43">
        <v>2750</v>
      </c>
      <c r="E13" s="42">
        <f t="shared" si="0"/>
        <v>2745</v>
      </c>
      <c r="F13" s="44">
        <v>2740</v>
      </c>
      <c r="G13" s="43">
        <v>2750</v>
      </c>
      <c r="H13" s="42">
        <f t="shared" si="1"/>
        <v>2745</v>
      </c>
      <c r="I13" s="44">
        <v>2740</v>
      </c>
      <c r="J13" s="43">
        <v>2750</v>
      </c>
      <c r="K13" s="42">
        <f t="shared" si="2"/>
        <v>2745</v>
      </c>
      <c r="L13" s="50">
        <v>2750</v>
      </c>
      <c r="M13" s="49">
        <v>1.345</v>
      </c>
      <c r="N13" s="49">
        <v>1.1534</v>
      </c>
      <c r="O13" s="48">
        <v>158.33000000000001</v>
      </c>
      <c r="P13" s="41">
        <v>2044.61</v>
      </c>
      <c r="Q13" s="41">
        <v>2044.61</v>
      </c>
      <c r="R13" s="47">
        <f t="shared" si="3"/>
        <v>2384.2552453615399</v>
      </c>
      <c r="S13" s="46">
        <v>1.345</v>
      </c>
    </row>
    <row r="14" spans="1:19" x14ac:dyDescent="0.2">
      <c r="B14" s="45">
        <v>46244</v>
      </c>
      <c r="C14" s="44">
        <v>2740</v>
      </c>
      <c r="D14" s="43">
        <v>2750</v>
      </c>
      <c r="E14" s="42">
        <f t="shared" si="0"/>
        <v>2745</v>
      </c>
      <c r="F14" s="44">
        <v>2740</v>
      </c>
      <c r="G14" s="43">
        <v>2750</v>
      </c>
      <c r="H14" s="42">
        <f t="shared" si="1"/>
        <v>2745</v>
      </c>
      <c r="I14" s="44">
        <v>2740</v>
      </c>
      <c r="J14" s="43">
        <v>2750</v>
      </c>
      <c r="K14" s="42">
        <f t="shared" si="2"/>
        <v>2745</v>
      </c>
      <c r="L14" s="50">
        <v>2750</v>
      </c>
      <c r="M14" s="49">
        <v>1.3501000000000001</v>
      </c>
      <c r="N14" s="49">
        <v>1.1553</v>
      </c>
      <c r="O14" s="48">
        <v>158.82</v>
      </c>
      <c r="P14" s="41">
        <v>2036.89</v>
      </c>
      <c r="Q14" s="41">
        <v>2036.89</v>
      </c>
      <c r="R14" s="47">
        <f t="shared" si="3"/>
        <v>2380.3341123517703</v>
      </c>
      <c r="S14" s="46">
        <v>1.3501000000000001</v>
      </c>
    </row>
    <row r="15" spans="1:19" x14ac:dyDescent="0.2">
      <c r="B15" s="45">
        <v>46245</v>
      </c>
      <c r="C15" s="44">
        <v>2740</v>
      </c>
      <c r="D15" s="43">
        <v>2750</v>
      </c>
      <c r="E15" s="42">
        <f t="shared" si="0"/>
        <v>2745</v>
      </c>
      <c r="F15" s="44">
        <v>2740</v>
      </c>
      <c r="G15" s="43">
        <v>2750</v>
      </c>
      <c r="H15" s="42">
        <f t="shared" si="1"/>
        <v>2745</v>
      </c>
      <c r="I15" s="44">
        <v>2740</v>
      </c>
      <c r="J15" s="43">
        <v>2750</v>
      </c>
      <c r="K15" s="42">
        <f t="shared" si="2"/>
        <v>2745</v>
      </c>
      <c r="L15" s="50">
        <v>2750</v>
      </c>
      <c r="M15" s="49">
        <v>1.3493999999999999</v>
      </c>
      <c r="N15" s="49">
        <v>1.1536999999999999</v>
      </c>
      <c r="O15" s="48">
        <v>159.26</v>
      </c>
      <c r="P15" s="41">
        <v>2037.94</v>
      </c>
      <c r="Q15" s="41">
        <v>2037.94</v>
      </c>
      <c r="R15" s="47">
        <f t="shared" si="3"/>
        <v>2383.6352604663257</v>
      </c>
      <c r="S15" s="46">
        <v>1.3493999999999999</v>
      </c>
    </row>
    <row r="16" spans="1:19" x14ac:dyDescent="0.2">
      <c r="B16" s="45">
        <v>46246</v>
      </c>
      <c r="C16" s="44">
        <v>2740</v>
      </c>
      <c r="D16" s="43">
        <v>2750</v>
      </c>
      <c r="E16" s="42">
        <f t="shared" si="0"/>
        <v>2745</v>
      </c>
      <c r="F16" s="44">
        <v>2740</v>
      </c>
      <c r="G16" s="43">
        <v>2750</v>
      </c>
      <c r="H16" s="42">
        <f t="shared" si="1"/>
        <v>2745</v>
      </c>
      <c r="I16" s="44">
        <v>2740</v>
      </c>
      <c r="J16" s="43">
        <v>2750</v>
      </c>
      <c r="K16" s="42">
        <f t="shared" si="2"/>
        <v>2745</v>
      </c>
      <c r="L16" s="50">
        <v>2750</v>
      </c>
      <c r="M16" s="49">
        <v>1.3527</v>
      </c>
      <c r="N16" s="49">
        <v>1.1544000000000001</v>
      </c>
      <c r="O16" s="48">
        <v>159.1</v>
      </c>
      <c r="P16" s="41">
        <v>2032.97</v>
      </c>
      <c r="Q16" s="41">
        <v>2033.12</v>
      </c>
      <c r="R16" s="47">
        <f t="shared" si="3"/>
        <v>2382.1898821898822</v>
      </c>
      <c r="S16" s="46">
        <v>1.3526</v>
      </c>
    </row>
    <row r="17" spans="2:19" x14ac:dyDescent="0.2">
      <c r="B17" s="45">
        <v>46247</v>
      </c>
      <c r="C17" s="44">
        <v>2740</v>
      </c>
      <c r="D17" s="43">
        <v>2750</v>
      </c>
      <c r="E17" s="42">
        <f t="shared" si="0"/>
        <v>2745</v>
      </c>
      <c r="F17" s="44">
        <v>2740</v>
      </c>
      <c r="G17" s="43">
        <v>2750</v>
      </c>
      <c r="H17" s="42">
        <f t="shared" si="1"/>
        <v>2745</v>
      </c>
      <c r="I17" s="44">
        <v>2740</v>
      </c>
      <c r="J17" s="43">
        <v>2750</v>
      </c>
      <c r="K17" s="42">
        <f t="shared" si="2"/>
        <v>2745</v>
      </c>
      <c r="L17" s="50">
        <v>2750</v>
      </c>
      <c r="M17" s="49">
        <v>1.3492999999999999</v>
      </c>
      <c r="N17" s="49">
        <v>1.1535</v>
      </c>
      <c r="O17" s="48">
        <v>159.34</v>
      </c>
      <c r="P17" s="41">
        <v>2038.09</v>
      </c>
      <c r="Q17" s="41">
        <v>2038.24</v>
      </c>
      <c r="R17" s="47">
        <f t="shared" si="3"/>
        <v>2384.0485478977025</v>
      </c>
      <c r="S17" s="46">
        <v>1.3492</v>
      </c>
    </row>
    <row r="18" spans="2:19" x14ac:dyDescent="0.2">
      <c r="B18" s="45">
        <v>46248</v>
      </c>
      <c r="C18" s="44">
        <v>2740</v>
      </c>
      <c r="D18" s="43">
        <v>2750</v>
      </c>
      <c r="E18" s="42">
        <f t="shared" si="0"/>
        <v>2745</v>
      </c>
      <c r="F18" s="44">
        <v>2740</v>
      </c>
      <c r="G18" s="43">
        <v>2750</v>
      </c>
      <c r="H18" s="42">
        <f t="shared" si="1"/>
        <v>2745</v>
      </c>
      <c r="I18" s="44">
        <v>2740</v>
      </c>
      <c r="J18" s="43">
        <v>2750</v>
      </c>
      <c r="K18" s="42">
        <f t="shared" si="2"/>
        <v>2745</v>
      </c>
      <c r="L18" s="50">
        <v>2750</v>
      </c>
      <c r="M18" s="49">
        <v>1.3535999999999999</v>
      </c>
      <c r="N18" s="49">
        <v>1.1566000000000001</v>
      </c>
      <c r="O18" s="48">
        <v>159.12</v>
      </c>
      <c r="P18" s="41">
        <v>2031.62</v>
      </c>
      <c r="Q18" s="41">
        <v>2031.77</v>
      </c>
      <c r="R18" s="47">
        <f t="shared" si="3"/>
        <v>2377.6586546775029</v>
      </c>
      <c r="S18" s="46">
        <v>1.3534999999999999</v>
      </c>
    </row>
    <row r="19" spans="2:19" x14ac:dyDescent="0.2">
      <c r="B19" s="45">
        <v>46251</v>
      </c>
      <c r="C19" s="44">
        <v>2740</v>
      </c>
      <c r="D19" s="43">
        <v>2750</v>
      </c>
      <c r="E19" s="42">
        <f t="shared" si="0"/>
        <v>2745</v>
      </c>
      <c r="F19" s="44">
        <v>2740</v>
      </c>
      <c r="G19" s="43">
        <v>2750</v>
      </c>
      <c r="H19" s="42">
        <f t="shared" si="1"/>
        <v>2745</v>
      </c>
      <c r="I19" s="44">
        <v>2740</v>
      </c>
      <c r="J19" s="43">
        <v>2750</v>
      </c>
      <c r="K19" s="42">
        <f t="shared" si="2"/>
        <v>2745</v>
      </c>
      <c r="L19" s="50">
        <v>2750</v>
      </c>
      <c r="M19" s="49">
        <v>1.3556999999999999</v>
      </c>
      <c r="N19" s="49">
        <v>1.1593</v>
      </c>
      <c r="O19" s="48">
        <v>159.24</v>
      </c>
      <c r="P19" s="41">
        <v>2028.47</v>
      </c>
      <c r="Q19" s="41">
        <v>2028.62</v>
      </c>
      <c r="R19" s="47">
        <f t="shared" si="3"/>
        <v>2372.1211075649098</v>
      </c>
      <c r="S19" s="46">
        <v>1.3555999999999999</v>
      </c>
    </row>
    <row r="20" spans="2:19" x14ac:dyDescent="0.2">
      <c r="B20" s="45">
        <v>46252</v>
      </c>
      <c r="C20" s="44">
        <v>2740</v>
      </c>
      <c r="D20" s="43">
        <v>2750</v>
      </c>
      <c r="E20" s="42">
        <f t="shared" si="0"/>
        <v>2745</v>
      </c>
      <c r="F20" s="44">
        <v>2740</v>
      </c>
      <c r="G20" s="43">
        <v>2750</v>
      </c>
      <c r="H20" s="42">
        <f t="shared" si="1"/>
        <v>2745</v>
      </c>
      <c r="I20" s="44">
        <v>2740</v>
      </c>
      <c r="J20" s="43">
        <v>2750</v>
      </c>
      <c r="K20" s="42">
        <f t="shared" si="2"/>
        <v>2745</v>
      </c>
      <c r="L20" s="50">
        <v>2750</v>
      </c>
      <c r="M20" s="49">
        <v>1.3528</v>
      </c>
      <c r="N20" s="49">
        <v>1.1577</v>
      </c>
      <c r="O20" s="48">
        <v>159.69999999999999</v>
      </c>
      <c r="P20" s="41">
        <v>2032.82</v>
      </c>
      <c r="Q20" s="41">
        <v>2032.97</v>
      </c>
      <c r="R20" s="47">
        <f t="shared" si="3"/>
        <v>2375.3994990066512</v>
      </c>
      <c r="S20" s="46">
        <v>1.3527</v>
      </c>
    </row>
    <row r="21" spans="2:19" x14ac:dyDescent="0.2">
      <c r="B21" s="45">
        <v>46253</v>
      </c>
      <c r="C21" s="44">
        <v>2740</v>
      </c>
      <c r="D21" s="43">
        <v>2750</v>
      </c>
      <c r="E21" s="42">
        <f t="shared" si="0"/>
        <v>2745</v>
      </c>
      <c r="F21" s="44">
        <v>2740</v>
      </c>
      <c r="G21" s="43">
        <v>2750</v>
      </c>
      <c r="H21" s="42">
        <f t="shared" si="1"/>
        <v>2745</v>
      </c>
      <c r="I21" s="44">
        <v>2740</v>
      </c>
      <c r="J21" s="43">
        <v>2750</v>
      </c>
      <c r="K21" s="42">
        <f t="shared" si="2"/>
        <v>2745</v>
      </c>
      <c r="L21" s="50">
        <v>2750</v>
      </c>
      <c r="M21" s="49">
        <v>1.3554999999999999</v>
      </c>
      <c r="N21" s="49">
        <v>1.1603000000000001</v>
      </c>
      <c r="O21" s="48">
        <v>159.15</v>
      </c>
      <c r="P21" s="41">
        <v>2028.77</v>
      </c>
      <c r="Q21" s="41">
        <v>2028.92</v>
      </c>
      <c r="R21" s="47">
        <f t="shared" si="3"/>
        <v>2370.0767043006117</v>
      </c>
      <c r="S21" s="46">
        <v>1.3553999999999999</v>
      </c>
    </row>
    <row r="22" spans="2:19" x14ac:dyDescent="0.2">
      <c r="B22" s="45">
        <v>46254</v>
      </c>
      <c r="C22" s="44">
        <v>2740</v>
      </c>
      <c r="D22" s="43">
        <v>2750</v>
      </c>
      <c r="E22" s="42">
        <f t="shared" si="0"/>
        <v>2745</v>
      </c>
      <c r="F22" s="44">
        <v>2740</v>
      </c>
      <c r="G22" s="43">
        <v>2750</v>
      </c>
      <c r="H22" s="42">
        <f t="shared" si="1"/>
        <v>2745</v>
      </c>
      <c r="I22" s="44">
        <v>2740</v>
      </c>
      <c r="J22" s="43">
        <v>2750</v>
      </c>
      <c r="K22" s="42">
        <f t="shared" si="2"/>
        <v>2745</v>
      </c>
      <c r="L22" s="50">
        <v>2750</v>
      </c>
      <c r="M22" s="49">
        <v>1.3632</v>
      </c>
      <c r="N22" s="49">
        <v>1.1686000000000001</v>
      </c>
      <c r="O22" s="48">
        <v>158.66</v>
      </c>
      <c r="P22" s="41">
        <v>2017.31</v>
      </c>
      <c r="Q22" s="41">
        <v>2017.46</v>
      </c>
      <c r="R22" s="47">
        <f t="shared" si="3"/>
        <v>2353.2431969878485</v>
      </c>
      <c r="S22" s="46">
        <v>1.3631</v>
      </c>
    </row>
    <row r="23" spans="2:19" x14ac:dyDescent="0.2">
      <c r="B23" s="45">
        <v>46255</v>
      </c>
      <c r="C23" s="44">
        <v>2740</v>
      </c>
      <c r="D23" s="43">
        <v>2750</v>
      </c>
      <c r="E23" s="42">
        <f t="shared" si="0"/>
        <v>2745</v>
      </c>
      <c r="F23" s="44">
        <v>2740</v>
      </c>
      <c r="G23" s="43">
        <v>2750</v>
      </c>
      <c r="H23" s="42">
        <f t="shared" si="1"/>
        <v>2745</v>
      </c>
      <c r="I23" s="44">
        <v>2740</v>
      </c>
      <c r="J23" s="43">
        <v>2750</v>
      </c>
      <c r="K23" s="42">
        <f t="shared" si="2"/>
        <v>2745</v>
      </c>
      <c r="L23" s="50">
        <v>2750</v>
      </c>
      <c r="M23" s="49">
        <v>1.3657999999999999</v>
      </c>
      <c r="N23" s="49">
        <v>1.1700999999999999</v>
      </c>
      <c r="O23" s="48">
        <v>158.69</v>
      </c>
      <c r="P23" s="41">
        <v>2013.47</v>
      </c>
      <c r="Q23" s="41">
        <v>2013.62</v>
      </c>
      <c r="R23" s="47">
        <f t="shared" si="3"/>
        <v>2350.2264763695412</v>
      </c>
      <c r="S23" s="46">
        <v>1.3656999999999999</v>
      </c>
    </row>
    <row r="24" spans="2:19" x14ac:dyDescent="0.2">
      <c r="B24" s="45">
        <v>46258</v>
      </c>
      <c r="C24" s="44">
        <v>2740</v>
      </c>
      <c r="D24" s="43">
        <v>2750</v>
      </c>
      <c r="E24" s="42">
        <f t="shared" si="0"/>
        <v>2745</v>
      </c>
      <c r="F24" s="44">
        <v>2740</v>
      </c>
      <c r="G24" s="43">
        <v>2750</v>
      </c>
      <c r="H24" s="42">
        <f t="shared" si="1"/>
        <v>2745</v>
      </c>
      <c r="I24" s="44">
        <v>2740</v>
      </c>
      <c r="J24" s="43">
        <v>2750</v>
      </c>
      <c r="K24" s="42">
        <f t="shared" si="2"/>
        <v>2745</v>
      </c>
      <c r="L24" s="50">
        <v>2750</v>
      </c>
      <c r="M24" s="49">
        <v>1.3638999999999999</v>
      </c>
      <c r="N24" s="49">
        <v>1.1667000000000001</v>
      </c>
      <c r="O24" s="48">
        <v>159.07</v>
      </c>
      <c r="P24" s="41">
        <v>2016.28</v>
      </c>
      <c r="Q24" s="41">
        <v>2016.28</v>
      </c>
      <c r="R24" s="47">
        <f t="shared" si="3"/>
        <v>2357.0755121282245</v>
      </c>
      <c r="S24" s="46">
        <v>1.3638999999999999</v>
      </c>
    </row>
    <row r="25" spans="2:19" x14ac:dyDescent="0.2">
      <c r="B25" s="45">
        <v>46259</v>
      </c>
      <c r="C25" s="44">
        <v>2740</v>
      </c>
      <c r="D25" s="43">
        <v>2750</v>
      </c>
      <c r="E25" s="42">
        <f t="shared" si="0"/>
        <v>2745</v>
      </c>
      <c r="F25" s="44">
        <v>2740</v>
      </c>
      <c r="G25" s="43">
        <v>2750</v>
      </c>
      <c r="H25" s="42">
        <f t="shared" si="1"/>
        <v>2745</v>
      </c>
      <c r="I25" s="44">
        <v>2740</v>
      </c>
      <c r="J25" s="43">
        <v>2750</v>
      </c>
      <c r="K25" s="42">
        <f t="shared" si="2"/>
        <v>2745</v>
      </c>
      <c r="L25" s="50">
        <v>2750</v>
      </c>
      <c r="M25" s="49">
        <v>1.3633</v>
      </c>
      <c r="N25" s="49">
        <v>1.1659999999999999</v>
      </c>
      <c r="O25" s="48">
        <v>159.26</v>
      </c>
      <c r="P25" s="41">
        <v>2017.16</v>
      </c>
      <c r="Q25" s="41">
        <v>2017.16</v>
      </c>
      <c r="R25" s="47">
        <f t="shared" si="3"/>
        <v>2358.4905660377358</v>
      </c>
      <c r="S25" s="46">
        <v>1.3633</v>
      </c>
    </row>
    <row r="26" spans="2:19" x14ac:dyDescent="0.2">
      <c r="B26" s="45">
        <v>46260</v>
      </c>
      <c r="C26" s="44">
        <v>2740</v>
      </c>
      <c r="D26" s="43">
        <v>2750</v>
      </c>
      <c r="E26" s="42">
        <f t="shared" si="0"/>
        <v>2745</v>
      </c>
      <c r="F26" s="44">
        <v>2740</v>
      </c>
      <c r="G26" s="43">
        <v>2750</v>
      </c>
      <c r="H26" s="42">
        <f t="shared" si="1"/>
        <v>2745</v>
      </c>
      <c r="I26" s="44">
        <v>2740</v>
      </c>
      <c r="J26" s="43">
        <v>2750</v>
      </c>
      <c r="K26" s="42">
        <f t="shared" si="2"/>
        <v>2745</v>
      </c>
      <c r="L26" s="50">
        <v>2750</v>
      </c>
      <c r="M26" s="49">
        <v>1.3629</v>
      </c>
      <c r="N26" s="49">
        <v>1.1669</v>
      </c>
      <c r="O26" s="48">
        <v>159.09</v>
      </c>
      <c r="P26" s="41">
        <v>2017.76</v>
      </c>
      <c r="Q26" s="41">
        <v>2017.76</v>
      </c>
      <c r="R26" s="47">
        <f t="shared" si="3"/>
        <v>2356.6715228382895</v>
      </c>
      <c r="S26" s="46">
        <v>1.3629</v>
      </c>
    </row>
    <row r="27" spans="2:19" x14ac:dyDescent="0.2">
      <c r="B27" s="45">
        <v>46261</v>
      </c>
      <c r="C27" s="44">
        <v>2740</v>
      </c>
      <c r="D27" s="43">
        <v>2750</v>
      </c>
      <c r="E27" s="42">
        <f t="shared" si="0"/>
        <v>2745</v>
      </c>
      <c r="F27" s="44">
        <v>2740</v>
      </c>
      <c r="G27" s="43">
        <v>2750</v>
      </c>
      <c r="H27" s="42">
        <f t="shared" si="1"/>
        <v>2745</v>
      </c>
      <c r="I27" s="44">
        <v>2740</v>
      </c>
      <c r="J27" s="43">
        <v>2750</v>
      </c>
      <c r="K27" s="42">
        <f t="shared" si="2"/>
        <v>2745</v>
      </c>
      <c r="L27" s="50">
        <v>2750</v>
      </c>
      <c r="M27" s="49">
        <v>1.3579000000000001</v>
      </c>
      <c r="N27" s="49">
        <v>1.1640999999999999</v>
      </c>
      <c r="O27" s="48">
        <v>159.44</v>
      </c>
      <c r="P27" s="41">
        <v>2025.19</v>
      </c>
      <c r="Q27" s="41">
        <v>2025.19</v>
      </c>
      <c r="R27" s="47">
        <f t="shared" si="3"/>
        <v>2362.3400051541967</v>
      </c>
      <c r="S27" s="46">
        <v>1.3579000000000001</v>
      </c>
    </row>
    <row r="28" spans="2:19" x14ac:dyDescent="0.2">
      <c r="B28" s="45">
        <v>46262</v>
      </c>
      <c r="C28" s="44">
        <v>2740</v>
      </c>
      <c r="D28" s="43">
        <v>2750</v>
      </c>
      <c r="E28" s="42">
        <f t="shared" si="0"/>
        <v>2745</v>
      </c>
      <c r="F28" s="44">
        <v>2740</v>
      </c>
      <c r="G28" s="43">
        <v>2750</v>
      </c>
      <c r="H28" s="42">
        <f t="shared" si="1"/>
        <v>2745</v>
      </c>
      <c r="I28" s="44">
        <v>2740</v>
      </c>
      <c r="J28" s="43">
        <v>2750</v>
      </c>
      <c r="K28" s="42">
        <f t="shared" si="2"/>
        <v>2745</v>
      </c>
      <c r="L28" s="50">
        <v>2750</v>
      </c>
      <c r="M28" s="49">
        <v>1.3586</v>
      </c>
      <c r="N28" s="49">
        <v>1.1646000000000001</v>
      </c>
      <c r="O28" s="48">
        <v>159.66</v>
      </c>
      <c r="P28" s="41">
        <v>2024.14</v>
      </c>
      <c r="Q28" s="41">
        <v>2024.14</v>
      </c>
      <c r="R28" s="47">
        <f t="shared" si="3"/>
        <v>2361.3257770908463</v>
      </c>
      <c r="S28" s="46">
        <v>1.3586</v>
      </c>
    </row>
    <row r="29" spans="2:19" x14ac:dyDescent="0.2">
      <c r="B29" s="40" t="s">
        <v>11</v>
      </c>
      <c r="C29" s="39">
        <f>ROUND(AVERAGE(C9:C28),2)</f>
        <v>2740</v>
      </c>
      <c r="D29" s="38">
        <f>ROUND(AVERAGE(D9:D28),2)</f>
        <v>2750</v>
      </c>
      <c r="E29" s="37">
        <f>ROUND(AVERAGE(C29:D29),2)</f>
        <v>2745</v>
      </c>
      <c r="F29" s="39">
        <f>ROUND(AVERAGE(F9:F28),2)</f>
        <v>2740</v>
      </c>
      <c r="G29" s="38">
        <f>ROUND(AVERAGE(G9:G28),2)</f>
        <v>2750</v>
      </c>
      <c r="H29" s="37">
        <f>ROUND(AVERAGE(F29:G29),2)</f>
        <v>2745</v>
      </c>
      <c r="I29" s="39">
        <f>ROUND(AVERAGE(I9:I28),2)</f>
        <v>2740</v>
      </c>
      <c r="J29" s="38">
        <f>ROUND(AVERAGE(J9:J28),2)</f>
        <v>2750</v>
      </c>
      <c r="K29" s="37">
        <f>ROUND(AVERAGE(I29:J29),2)</f>
        <v>2745</v>
      </c>
      <c r="L29" s="36">
        <f>ROUND(AVERAGE(L9:L28),2)</f>
        <v>2750</v>
      </c>
      <c r="M29" s="35">
        <f>ROUND(AVERAGE(M9:M28),4)</f>
        <v>1.3543000000000001</v>
      </c>
      <c r="N29" s="34">
        <f>ROUND(AVERAGE(N9:N28),4)</f>
        <v>1.1593</v>
      </c>
      <c r="O29" s="115">
        <f>ROUND(AVERAGE(O9:O28),2)</f>
        <v>158.77000000000001</v>
      </c>
      <c r="P29" s="33">
        <f>AVERAGE(P9:P28)</f>
        <v>2030.6190000000001</v>
      </c>
      <c r="Q29" s="33">
        <f>AVERAGE(Q9:Q28)</f>
        <v>2030.6635000000001</v>
      </c>
      <c r="R29" s="33">
        <f>AVERAGE(R9:R28)</f>
        <v>2372.1719997197088</v>
      </c>
      <c r="S29" s="32">
        <f>AVERAGE(S9:S28)</f>
        <v>1.3542699999999999</v>
      </c>
    </row>
    <row r="30" spans="2:19" x14ac:dyDescent="0.2">
      <c r="B30" s="31" t="s">
        <v>12</v>
      </c>
      <c r="C30" s="30">
        <f t="shared" ref="C30:S30" si="4">MAX(C9:C28)</f>
        <v>2740</v>
      </c>
      <c r="D30" s="29">
        <f t="shared" si="4"/>
        <v>2750</v>
      </c>
      <c r="E30" s="28">
        <f t="shared" si="4"/>
        <v>2745</v>
      </c>
      <c r="F30" s="30">
        <f t="shared" si="4"/>
        <v>2740</v>
      </c>
      <c r="G30" s="29">
        <f t="shared" si="4"/>
        <v>2750</v>
      </c>
      <c r="H30" s="28">
        <f t="shared" si="4"/>
        <v>2745</v>
      </c>
      <c r="I30" s="30">
        <f t="shared" si="4"/>
        <v>2740</v>
      </c>
      <c r="J30" s="29">
        <f t="shared" si="4"/>
        <v>2750</v>
      </c>
      <c r="K30" s="28">
        <f t="shared" si="4"/>
        <v>2745</v>
      </c>
      <c r="L30" s="27">
        <f t="shared" si="4"/>
        <v>2750</v>
      </c>
      <c r="M30" s="26">
        <f t="shared" si="4"/>
        <v>1.3657999999999999</v>
      </c>
      <c r="N30" s="25">
        <f t="shared" si="4"/>
        <v>1.1700999999999999</v>
      </c>
      <c r="O30" s="24">
        <f t="shared" si="4"/>
        <v>159.69999999999999</v>
      </c>
      <c r="P30" s="23">
        <f t="shared" si="4"/>
        <v>2045.07</v>
      </c>
      <c r="Q30" s="23">
        <f t="shared" si="4"/>
        <v>2044.91</v>
      </c>
      <c r="R30" s="23">
        <f t="shared" si="4"/>
        <v>2387.7745940783193</v>
      </c>
      <c r="S30" s="22">
        <f t="shared" si="4"/>
        <v>1.3656999999999999</v>
      </c>
    </row>
    <row r="31" spans="2:19" ht="13.5" thickBot="1" x14ac:dyDescent="0.25">
      <c r="B31" s="21" t="s">
        <v>13</v>
      </c>
      <c r="C31" s="20">
        <f t="shared" ref="C31:S31" si="5">MIN(C9:C28)</f>
        <v>2740</v>
      </c>
      <c r="D31" s="19">
        <f t="shared" si="5"/>
        <v>2750</v>
      </c>
      <c r="E31" s="18">
        <f t="shared" si="5"/>
        <v>2745</v>
      </c>
      <c r="F31" s="20">
        <f t="shared" si="5"/>
        <v>2740</v>
      </c>
      <c r="G31" s="19">
        <f t="shared" si="5"/>
        <v>2750</v>
      </c>
      <c r="H31" s="18">
        <f t="shared" si="5"/>
        <v>2745</v>
      </c>
      <c r="I31" s="20">
        <f t="shared" si="5"/>
        <v>2740</v>
      </c>
      <c r="J31" s="19">
        <f t="shared" si="5"/>
        <v>2750</v>
      </c>
      <c r="K31" s="18">
        <f t="shared" si="5"/>
        <v>2745</v>
      </c>
      <c r="L31" s="17">
        <f t="shared" si="5"/>
        <v>2750</v>
      </c>
      <c r="M31" s="16">
        <f t="shared" si="5"/>
        <v>1.3447</v>
      </c>
      <c r="N31" s="15">
        <f t="shared" si="5"/>
        <v>1.1516999999999999</v>
      </c>
      <c r="O31" s="14">
        <f t="shared" si="5"/>
        <v>156.66999999999999</v>
      </c>
      <c r="P31" s="13">
        <f t="shared" si="5"/>
        <v>2013.47</v>
      </c>
      <c r="Q31" s="13">
        <f t="shared" si="5"/>
        <v>2013.62</v>
      </c>
      <c r="R31" s="13">
        <f t="shared" si="5"/>
        <v>2350.2264763695412</v>
      </c>
      <c r="S31" s="12">
        <f t="shared" si="5"/>
        <v>1.3448</v>
      </c>
    </row>
    <row r="33" spans="2:14" x14ac:dyDescent="0.2">
      <c r="B33" s="6" t="s">
        <v>14</v>
      </c>
      <c r="C33" s="8"/>
      <c r="D33" s="8"/>
      <c r="E33" s="7"/>
      <c r="F33" s="8"/>
      <c r="G33" s="8"/>
      <c r="H33" s="7"/>
      <c r="I33" s="8"/>
      <c r="J33" s="8"/>
      <c r="K33" s="7"/>
      <c r="L33" s="8"/>
      <c r="M33" s="8"/>
      <c r="N33" s="7"/>
    </row>
    <row r="34" spans="2:14" x14ac:dyDescent="0.2">
      <c r="B34" s="6" t="s">
        <v>15</v>
      </c>
      <c r="C34" s="8"/>
      <c r="D34" s="8"/>
      <c r="E34" s="7"/>
      <c r="F34" s="8"/>
      <c r="G34" s="8"/>
      <c r="H34" s="7"/>
      <c r="I34" s="8"/>
      <c r="J34" s="8"/>
      <c r="K34" s="7"/>
      <c r="L34" s="8"/>
      <c r="M34" s="8"/>
      <c r="N34" s="7"/>
    </row>
  </sheetData>
  <mergeCells count="7">
    <mergeCell ref="P7:Q7"/>
    <mergeCell ref="S7:S8"/>
    <mergeCell ref="C7:E7"/>
    <mergeCell ref="F7:H7"/>
    <mergeCell ref="I7:K7"/>
    <mergeCell ref="L7:L8"/>
    <mergeCell ref="M7:O7"/>
  </mergeCells>
  <phoneticPr fontId="6" type="noConversion"/>
  <printOptions horizontalCentered="1" verticalCentered="1" gridLines="1" gridLinesSet="0"/>
  <pageMargins left="0.19685039370078741" right="0.19685039370078741" top="0.98425196850393704" bottom="0.98425196850393704" header="0.51181102362204722" footer="0.51181102362204722"/>
  <pageSetup paperSize="9" scale="96" orientation="landscape" horizontalDpi="204" verticalDpi="196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Y34"/>
  <sheetViews>
    <sheetView workbookViewId="0">
      <pane ySplit="8" topLeftCell="A9" activePane="bottomLeft" state="frozen"/>
      <selection activeCell="C46" sqref="C46"/>
      <selection pane="bottomLeft"/>
    </sheetView>
  </sheetViews>
  <sheetFormatPr baseColWidth="10" defaultColWidth="9.140625" defaultRowHeight="12.75" x14ac:dyDescent="0.2"/>
  <cols>
    <col min="2" max="2" width="9.7109375" bestFit="1" customWidth="1"/>
    <col min="3" max="3" width="12.42578125" style="4" bestFit="1" customWidth="1"/>
    <col min="4" max="4" width="12" style="4" bestFit="1" customWidth="1"/>
    <col min="5" max="5" width="9.42578125" bestFit="1" customWidth="1"/>
    <col min="6" max="7" width="10.7109375" style="4" customWidth="1"/>
    <col min="8" max="8" width="10.7109375" customWidth="1"/>
    <col min="9" max="10" width="10.7109375" style="4" customWidth="1"/>
    <col min="11" max="11" width="10.7109375" customWidth="1"/>
    <col min="12" max="13" width="10.7109375" style="4" customWidth="1"/>
    <col min="14" max="14" width="10.7109375" customWidth="1"/>
    <col min="15" max="16" width="10.7109375" style="4" customWidth="1"/>
    <col min="17" max="17" width="10.7109375" customWidth="1"/>
    <col min="18" max="18" width="12.5703125" style="4" bestFit="1" customWidth="1"/>
    <col min="19" max="19" width="10" style="4" bestFit="1" customWidth="1"/>
    <col min="20" max="20" width="14.140625" bestFit="1" customWidth="1"/>
    <col min="21" max="21" width="12.5703125" style="4" bestFit="1" customWidth="1"/>
    <col min="22" max="22" width="10.5703125" bestFit="1" customWidth="1"/>
    <col min="23" max="23" width="11.28515625" bestFit="1" customWidth="1"/>
    <col min="24" max="24" width="14.140625" bestFit="1" customWidth="1"/>
    <col min="25" max="25" width="10.5703125" bestFit="1" customWidth="1"/>
  </cols>
  <sheetData>
    <row r="3" spans="1:25" ht="15.75" x14ac:dyDescent="0.25">
      <c r="B3" s="5" t="s">
        <v>19</v>
      </c>
    </row>
    <row r="4" spans="1:25" x14ac:dyDescent="0.2">
      <c r="B4" s="58" t="s">
        <v>26</v>
      </c>
    </row>
    <row r="6" spans="1:25" ht="13.5" thickBot="1" x14ac:dyDescent="0.25">
      <c r="B6" s="1">
        <v>46237</v>
      </c>
    </row>
    <row r="7" spans="1:25" ht="13.5" thickBot="1" x14ac:dyDescent="0.25">
      <c r="B7" s="57"/>
      <c r="C7" s="121" t="s">
        <v>0</v>
      </c>
      <c r="D7" s="123"/>
      <c r="E7" s="122"/>
      <c r="F7" s="121" t="s">
        <v>2</v>
      </c>
      <c r="G7" s="123"/>
      <c r="H7" s="122"/>
      <c r="I7" s="124" t="s">
        <v>24</v>
      </c>
      <c r="J7" s="125"/>
      <c r="K7" s="126"/>
      <c r="L7" s="124" t="s">
        <v>23</v>
      </c>
      <c r="M7" s="125"/>
      <c r="N7" s="126"/>
      <c r="O7" s="124" t="s">
        <v>22</v>
      </c>
      <c r="P7" s="125"/>
      <c r="Q7" s="126"/>
      <c r="R7" s="116" t="s">
        <v>4</v>
      </c>
      <c r="S7" s="118" t="s">
        <v>21</v>
      </c>
      <c r="T7" s="119"/>
      <c r="U7" s="120"/>
      <c r="V7" s="121" t="s">
        <v>5</v>
      </c>
      <c r="W7" s="122"/>
      <c r="X7" s="9" t="s">
        <v>18</v>
      </c>
      <c r="Y7" s="116" t="s">
        <v>20</v>
      </c>
    </row>
    <row r="8" spans="1:25" ht="13.5" thickBot="1" x14ac:dyDescent="0.25">
      <c r="A8" s="3"/>
      <c r="B8" s="56"/>
      <c r="C8" s="52" t="s">
        <v>6</v>
      </c>
      <c r="D8" s="52" t="s">
        <v>7</v>
      </c>
      <c r="E8" s="55" t="s">
        <v>1</v>
      </c>
      <c r="F8" s="52" t="s">
        <v>6</v>
      </c>
      <c r="G8" s="52" t="s">
        <v>7</v>
      </c>
      <c r="H8" s="55" t="s">
        <v>1</v>
      </c>
      <c r="I8" s="52" t="s">
        <v>6</v>
      </c>
      <c r="J8" s="52" t="s">
        <v>7</v>
      </c>
      <c r="K8" s="55" t="s">
        <v>1</v>
      </c>
      <c r="L8" s="52" t="s">
        <v>6</v>
      </c>
      <c r="M8" s="52" t="s">
        <v>7</v>
      </c>
      <c r="N8" s="55" t="s">
        <v>1</v>
      </c>
      <c r="O8" s="52" t="s">
        <v>6</v>
      </c>
      <c r="P8" s="52" t="s">
        <v>7</v>
      </c>
      <c r="Q8" s="55" t="s">
        <v>1</v>
      </c>
      <c r="R8" s="117"/>
      <c r="S8" s="54" t="s">
        <v>10</v>
      </c>
      <c r="T8" s="53" t="s">
        <v>16</v>
      </c>
      <c r="U8" s="10" t="s">
        <v>17</v>
      </c>
      <c r="V8" s="52" t="s">
        <v>8</v>
      </c>
      <c r="W8" s="52" t="s">
        <v>9</v>
      </c>
      <c r="X8" s="11" t="s">
        <v>8</v>
      </c>
      <c r="Y8" s="117" t="s">
        <v>20</v>
      </c>
    </row>
    <row r="9" spans="1:25" x14ac:dyDescent="0.2">
      <c r="B9" s="45">
        <v>46237</v>
      </c>
      <c r="C9" s="44">
        <v>3259</v>
      </c>
      <c r="D9" s="43">
        <v>3260</v>
      </c>
      <c r="E9" s="42">
        <f t="shared" ref="E9:E28" si="0">AVERAGE(C9:D9)</f>
        <v>3259.5</v>
      </c>
      <c r="F9" s="44">
        <v>3210</v>
      </c>
      <c r="G9" s="43">
        <v>3212</v>
      </c>
      <c r="H9" s="42">
        <f t="shared" ref="H9:H28" si="1">AVERAGE(F9:G9)</f>
        <v>3211</v>
      </c>
      <c r="I9" s="44">
        <v>3133</v>
      </c>
      <c r="J9" s="43">
        <v>3138</v>
      </c>
      <c r="K9" s="42">
        <f t="shared" ref="K9:K28" si="2">AVERAGE(I9:J9)</f>
        <v>3135.5</v>
      </c>
      <c r="L9" s="44">
        <v>3090</v>
      </c>
      <c r="M9" s="43">
        <v>3095</v>
      </c>
      <c r="N9" s="42">
        <f t="shared" ref="N9:N28" si="3">AVERAGE(L9:M9)</f>
        <v>3092.5</v>
      </c>
      <c r="O9" s="44">
        <v>3080</v>
      </c>
      <c r="P9" s="43">
        <v>3085</v>
      </c>
      <c r="Q9" s="42">
        <f t="shared" ref="Q9:Q28" si="4">AVERAGE(O9:P9)</f>
        <v>3082.5</v>
      </c>
      <c r="R9" s="50">
        <v>3260</v>
      </c>
      <c r="S9" s="49">
        <v>1.3468</v>
      </c>
      <c r="T9" s="51">
        <v>1.1533</v>
      </c>
      <c r="U9" s="48">
        <v>156.66999999999999</v>
      </c>
      <c r="V9" s="41">
        <v>2420.5500000000002</v>
      </c>
      <c r="W9" s="41">
        <v>2384.7399999999998</v>
      </c>
      <c r="X9" s="47">
        <f t="shared" ref="X9:X28" si="5">R9/T9</f>
        <v>2826.6712910777769</v>
      </c>
      <c r="Y9" s="46">
        <v>1.3469</v>
      </c>
    </row>
    <row r="10" spans="1:25" x14ac:dyDescent="0.2">
      <c r="B10" s="45">
        <v>46238</v>
      </c>
      <c r="C10" s="44">
        <v>3270</v>
      </c>
      <c r="D10" s="43">
        <v>3271</v>
      </c>
      <c r="E10" s="42">
        <f t="shared" si="0"/>
        <v>3270.5</v>
      </c>
      <c r="F10" s="44">
        <v>3236</v>
      </c>
      <c r="G10" s="43">
        <v>3236.5</v>
      </c>
      <c r="H10" s="42">
        <f t="shared" si="1"/>
        <v>3236.25</v>
      </c>
      <c r="I10" s="44">
        <v>3148</v>
      </c>
      <c r="J10" s="43">
        <v>3153</v>
      </c>
      <c r="K10" s="42">
        <f t="shared" si="2"/>
        <v>3150.5</v>
      </c>
      <c r="L10" s="44">
        <v>3083</v>
      </c>
      <c r="M10" s="43">
        <v>3088</v>
      </c>
      <c r="N10" s="42">
        <f t="shared" si="3"/>
        <v>3085.5</v>
      </c>
      <c r="O10" s="44">
        <v>3053</v>
      </c>
      <c r="P10" s="43">
        <v>3058</v>
      </c>
      <c r="Q10" s="42">
        <f t="shared" si="4"/>
        <v>3055.5</v>
      </c>
      <c r="R10" s="50">
        <v>3271</v>
      </c>
      <c r="S10" s="49">
        <v>1.3447</v>
      </c>
      <c r="T10" s="49">
        <v>1.1516999999999999</v>
      </c>
      <c r="U10" s="48">
        <v>157.47</v>
      </c>
      <c r="V10" s="41">
        <v>2432.5100000000002</v>
      </c>
      <c r="W10" s="41">
        <v>2406.6799999999998</v>
      </c>
      <c r="X10" s="47">
        <f t="shared" si="5"/>
        <v>2840.149344447339</v>
      </c>
      <c r="Y10" s="46">
        <v>1.3448</v>
      </c>
    </row>
    <row r="11" spans="1:25" x14ac:dyDescent="0.2">
      <c r="B11" s="45">
        <v>46239</v>
      </c>
      <c r="C11" s="44">
        <v>3228.5</v>
      </c>
      <c r="D11" s="43">
        <v>3229</v>
      </c>
      <c r="E11" s="42">
        <f t="shared" si="0"/>
        <v>3228.75</v>
      </c>
      <c r="F11" s="44">
        <v>3229</v>
      </c>
      <c r="G11" s="43">
        <v>3229.5</v>
      </c>
      <c r="H11" s="42">
        <f t="shared" si="1"/>
        <v>3229.25</v>
      </c>
      <c r="I11" s="44">
        <v>3160</v>
      </c>
      <c r="J11" s="43">
        <v>3165</v>
      </c>
      <c r="K11" s="42">
        <f t="shared" si="2"/>
        <v>3162.5</v>
      </c>
      <c r="L11" s="44">
        <v>3103</v>
      </c>
      <c r="M11" s="43">
        <v>3108</v>
      </c>
      <c r="N11" s="42">
        <f t="shared" si="3"/>
        <v>3105.5</v>
      </c>
      <c r="O11" s="44">
        <v>3073</v>
      </c>
      <c r="P11" s="43">
        <v>3078</v>
      </c>
      <c r="Q11" s="42">
        <f t="shared" si="4"/>
        <v>3075.5</v>
      </c>
      <c r="R11" s="50">
        <v>3229</v>
      </c>
      <c r="S11" s="49">
        <v>1.3479000000000001</v>
      </c>
      <c r="T11" s="49">
        <v>1.1553</v>
      </c>
      <c r="U11" s="48">
        <v>157.56</v>
      </c>
      <c r="V11" s="41">
        <v>2395.58</v>
      </c>
      <c r="W11" s="41">
        <v>2395.9499999999998</v>
      </c>
      <c r="X11" s="47">
        <f t="shared" si="5"/>
        <v>2794.9450359214056</v>
      </c>
      <c r="Y11" s="46">
        <v>1.3479000000000001</v>
      </c>
    </row>
    <row r="12" spans="1:25" x14ac:dyDescent="0.2">
      <c r="B12" s="45">
        <v>46240</v>
      </c>
      <c r="C12" s="44">
        <v>3260</v>
      </c>
      <c r="D12" s="43">
        <v>3261</v>
      </c>
      <c r="E12" s="42">
        <f t="shared" si="0"/>
        <v>3260.5</v>
      </c>
      <c r="F12" s="44">
        <v>3258</v>
      </c>
      <c r="G12" s="43">
        <v>3260</v>
      </c>
      <c r="H12" s="42">
        <f t="shared" si="1"/>
        <v>3259</v>
      </c>
      <c r="I12" s="44">
        <v>3188</v>
      </c>
      <c r="J12" s="43">
        <v>3193</v>
      </c>
      <c r="K12" s="42">
        <f t="shared" si="2"/>
        <v>3190.5</v>
      </c>
      <c r="L12" s="44">
        <v>3135</v>
      </c>
      <c r="M12" s="43">
        <v>3140</v>
      </c>
      <c r="N12" s="42">
        <f t="shared" si="3"/>
        <v>3137.5</v>
      </c>
      <c r="O12" s="44">
        <v>3115</v>
      </c>
      <c r="P12" s="43">
        <v>3120</v>
      </c>
      <c r="Q12" s="42">
        <f t="shared" si="4"/>
        <v>3117.5</v>
      </c>
      <c r="R12" s="50">
        <v>3261</v>
      </c>
      <c r="S12" s="49">
        <v>1.3469</v>
      </c>
      <c r="T12" s="49">
        <v>1.1546000000000001</v>
      </c>
      <c r="U12" s="48">
        <v>157.86000000000001</v>
      </c>
      <c r="V12" s="41">
        <v>2421.12</v>
      </c>
      <c r="W12" s="41">
        <v>2420.37</v>
      </c>
      <c r="X12" s="47">
        <f t="shared" si="5"/>
        <v>2824.3547548934694</v>
      </c>
      <c r="Y12" s="46">
        <v>1.3469</v>
      </c>
    </row>
    <row r="13" spans="1:25" x14ac:dyDescent="0.2">
      <c r="B13" s="45">
        <v>46241</v>
      </c>
      <c r="C13" s="44">
        <v>3279</v>
      </c>
      <c r="D13" s="43">
        <v>3279.5</v>
      </c>
      <c r="E13" s="42">
        <f t="shared" si="0"/>
        <v>3279.25</v>
      </c>
      <c r="F13" s="44">
        <v>3279</v>
      </c>
      <c r="G13" s="43">
        <v>3280</v>
      </c>
      <c r="H13" s="42">
        <f t="shared" si="1"/>
        <v>3279.5</v>
      </c>
      <c r="I13" s="44">
        <v>3205</v>
      </c>
      <c r="J13" s="43">
        <v>3210</v>
      </c>
      <c r="K13" s="42">
        <f t="shared" si="2"/>
        <v>3207.5</v>
      </c>
      <c r="L13" s="44">
        <v>3150</v>
      </c>
      <c r="M13" s="43">
        <v>3155</v>
      </c>
      <c r="N13" s="42">
        <f t="shared" si="3"/>
        <v>3152.5</v>
      </c>
      <c r="O13" s="44">
        <v>3140</v>
      </c>
      <c r="P13" s="43">
        <v>3145</v>
      </c>
      <c r="Q13" s="42">
        <f t="shared" si="4"/>
        <v>3142.5</v>
      </c>
      <c r="R13" s="50">
        <v>3279.5</v>
      </c>
      <c r="S13" s="49">
        <v>1.345</v>
      </c>
      <c r="T13" s="49">
        <v>1.1534</v>
      </c>
      <c r="U13" s="48">
        <v>158.33000000000001</v>
      </c>
      <c r="V13" s="41">
        <v>2438.29</v>
      </c>
      <c r="W13" s="41">
        <v>2438.66</v>
      </c>
      <c r="X13" s="47">
        <f t="shared" si="5"/>
        <v>2843.3327553320619</v>
      </c>
      <c r="Y13" s="46">
        <v>1.345</v>
      </c>
    </row>
    <row r="14" spans="1:25" x14ac:dyDescent="0.2">
      <c r="B14" s="45">
        <v>46244</v>
      </c>
      <c r="C14" s="44">
        <v>3327</v>
      </c>
      <c r="D14" s="43">
        <v>3327.5</v>
      </c>
      <c r="E14" s="42">
        <f t="shared" si="0"/>
        <v>3327.25</v>
      </c>
      <c r="F14" s="44">
        <v>3320</v>
      </c>
      <c r="G14" s="43">
        <v>3320.5</v>
      </c>
      <c r="H14" s="42">
        <f t="shared" si="1"/>
        <v>3320.25</v>
      </c>
      <c r="I14" s="44">
        <v>3227</v>
      </c>
      <c r="J14" s="43">
        <v>3232</v>
      </c>
      <c r="K14" s="42">
        <f t="shared" si="2"/>
        <v>3229.5</v>
      </c>
      <c r="L14" s="44">
        <v>3162</v>
      </c>
      <c r="M14" s="43">
        <v>3167</v>
      </c>
      <c r="N14" s="42">
        <f t="shared" si="3"/>
        <v>3164.5</v>
      </c>
      <c r="O14" s="44">
        <v>3147</v>
      </c>
      <c r="P14" s="43">
        <v>3152</v>
      </c>
      <c r="Q14" s="42">
        <f t="shared" si="4"/>
        <v>3149.5</v>
      </c>
      <c r="R14" s="50">
        <v>3327.5</v>
      </c>
      <c r="S14" s="49">
        <v>1.3501000000000001</v>
      </c>
      <c r="T14" s="49">
        <v>1.1553</v>
      </c>
      <c r="U14" s="48">
        <v>158.82</v>
      </c>
      <c r="V14" s="41">
        <v>2464.63</v>
      </c>
      <c r="W14" s="41">
        <v>2459.4499999999998</v>
      </c>
      <c r="X14" s="47">
        <f t="shared" si="5"/>
        <v>2880.2042759456417</v>
      </c>
      <c r="Y14" s="46">
        <v>1.3501000000000001</v>
      </c>
    </row>
    <row r="15" spans="1:25" x14ac:dyDescent="0.2">
      <c r="B15" s="45">
        <v>46245</v>
      </c>
      <c r="C15" s="44">
        <v>3372</v>
      </c>
      <c r="D15" s="43">
        <v>3373</v>
      </c>
      <c r="E15" s="42">
        <f t="shared" si="0"/>
        <v>3372.5</v>
      </c>
      <c r="F15" s="44">
        <v>3373</v>
      </c>
      <c r="G15" s="43">
        <v>3374</v>
      </c>
      <c r="H15" s="42">
        <f t="shared" si="1"/>
        <v>3373.5</v>
      </c>
      <c r="I15" s="44">
        <v>3260</v>
      </c>
      <c r="J15" s="43">
        <v>3265</v>
      </c>
      <c r="K15" s="42">
        <f t="shared" si="2"/>
        <v>3262.5</v>
      </c>
      <c r="L15" s="44">
        <v>3175</v>
      </c>
      <c r="M15" s="43">
        <v>3180</v>
      </c>
      <c r="N15" s="42">
        <f t="shared" si="3"/>
        <v>3177.5</v>
      </c>
      <c r="O15" s="44">
        <v>3140</v>
      </c>
      <c r="P15" s="43">
        <v>3145</v>
      </c>
      <c r="Q15" s="42">
        <f t="shared" si="4"/>
        <v>3142.5</v>
      </c>
      <c r="R15" s="50">
        <v>3373</v>
      </c>
      <c r="S15" s="49">
        <v>1.3493999999999999</v>
      </c>
      <c r="T15" s="49">
        <v>1.1536999999999999</v>
      </c>
      <c r="U15" s="48">
        <v>159.26</v>
      </c>
      <c r="V15" s="41">
        <v>2499.63</v>
      </c>
      <c r="W15" s="41">
        <v>2500.37</v>
      </c>
      <c r="X15" s="47">
        <f t="shared" si="5"/>
        <v>2923.6369940192426</v>
      </c>
      <c r="Y15" s="46">
        <v>1.3493999999999999</v>
      </c>
    </row>
    <row r="16" spans="1:25" x14ac:dyDescent="0.2">
      <c r="B16" s="45">
        <v>46246</v>
      </c>
      <c r="C16" s="44">
        <v>3307</v>
      </c>
      <c r="D16" s="43">
        <v>3307.5</v>
      </c>
      <c r="E16" s="42">
        <f t="shared" si="0"/>
        <v>3307.25</v>
      </c>
      <c r="F16" s="44">
        <v>3308</v>
      </c>
      <c r="G16" s="43">
        <v>3308.5</v>
      </c>
      <c r="H16" s="42">
        <f t="shared" si="1"/>
        <v>3308.25</v>
      </c>
      <c r="I16" s="44">
        <v>3217</v>
      </c>
      <c r="J16" s="43">
        <v>3222</v>
      </c>
      <c r="K16" s="42">
        <f t="shared" si="2"/>
        <v>3219.5</v>
      </c>
      <c r="L16" s="44">
        <v>3145</v>
      </c>
      <c r="M16" s="43">
        <v>3150</v>
      </c>
      <c r="N16" s="42">
        <f t="shared" si="3"/>
        <v>3147.5</v>
      </c>
      <c r="O16" s="44">
        <v>3118</v>
      </c>
      <c r="P16" s="43">
        <v>3123</v>
      </c>
      <c r="Q16" s="42">
        <f t="shared" si="4"/>
        <v>3120.5</v>
      </c>
      <c r="R16" s="50">
        <v>3307.5</v>
      </c>
      <c r="S16" s="49">
        <v>1.3527</v>
      </c>
      <c r="T16" s="49">
        <v>1.1544000000000001</v>
      </c>
      <c r="U16" s="48">
        <v>159.1</v>
      </c>
      <c r="V16" s="41">
        <v>2445.11</v>
      </c>
      <c r="W16" s="41">
        <v>2446.0300000000002</v>
      </c>
      <c r="X16" s="47">
        <f t="shared" si="5"/>
        <v>2865.1247401247397</v>
      </c>
      <c r="Y16" s="46">
        <v>1.3526</v>
      </c>
    </row>
    <row r="17" spans="2:25" x14ac:dyDescent="0.2">
      <c r="B17" s="45">
        <v>46247</v>
      </c>
      <c r="C17" s="44">
        <v>3278</v>
      </c>
      <c r="D17" s="43">
        <v>3279</v>
      </c>
      <c r="E17" s="42">
        <f t="shared" si="0"/>
        <v>3278.5</v>
      </c>
      <c r="F17" s="44">
        <v>3274</v>
      </c>
      <c r="G17" s="43">
        <v>3275</v>
      </c>
      <c r="H17" s="42">
        <f t="shared" si="1"/>
        <v>3274.5</v>
      </c>
      <c r="I17" s="44">
        <v>3183</v>
      </c>
      <c r="J17" s="43">
        <v>3188</v>
      </c>
      <c r="K17" s="42">
        <f t="shared" si="2"/>
        <v>3185.5</v>
      </c>
      <c r="L17" s="44">
        <v>3120</v>
      </c>
      <c r="M17" s="43">
        <v>3125</v>
      </c>
      <c r="N17" s="42">
        <f t="shared" si="3"/>
        <v>3122.5</v>
      </c>
      <c r="O17" s="44">
        <v>3090</v>
      </c>
      <c r="P17" s="43">
        <v>3095</v>
      </c>
      <c r="Q17" s="42">
        <f t="shared" si="4"/>
        <v>3092.5</v>
      </c>
      <c r="R17" s="50">
        <v>3279</v>
      </c>
      <c r="S17" s="49">
        <v>1.3492999999999999</v>
      </c>
      <c r="T17" s="49">
        <v>1.1535</v>
      </c>
      <c r="U17" s="48">
        <v>159.34</v>
      </c>
      <c r="V17" s="41">
        <v>2430.15</v>
      </c>
      <c r="W17" s="41">
        <v>2427.36</v>
      </c>
      <c r="X17" s="47">
        <f t="shared" si="5"/>
        <v>2842.6527958387519</v>
      </c>
      <c r="Y17" s="46">
        <v>1.3492</v>
      </c>
    </row>
    <row r="18" spans="2:25" x14ac:dyDescent="0.2">
      <c r="B18" s="45">
        <v>46248</v>
      </c>
      <c r="C18" s="44">
        <v>3247</v>
      </c>
      <c r="D18" s="43">
        <v>3248</v>
      </c>
      <c r="E18" s="42">
        <f t="shared" si="0"/>
        <v>3247.5</v>
      </c>
      <c r="F18" s="44">
        <v>3244</v>
      </c>
      <c r="G18" s="43">
        <v>3246</v>
      </c>
      <c r="H18" s="42">
        <f t="shared" si="1"/>
        <v>3245</v>
      </c>
      <c r="I18" s="44">
        <v>3170</v>
      </c>
      <c r="J18" s="43">
        <v>3175</v>
      </c>
      <c r="K18" s="42">
        <f t="shared" si="2"/>
        <v>3172.5</v>
      </c>
      <c r="L18" s="44">
        <v>3115</v>
      </c>
      <c r="M18" s="43">
        <v>3120</v>
      </c>
      <c r="N18" s="42">
        <f t="shared" si="3"/>
        <v>3117.5</v>
      </c>
      <c r="O18" s="44">
        <v>3100</v>
      </c>
      <c r="P18" s="43">
        <v>3105</v>
      </c>
      <c r="Q18" s="42">
        <f t="shared" si="4"/>
        <v>3102.5</v>
      </c>
      <c r="R18" s="50">
        <v>3248</v>
      </c>
      <c r="S18" s="49">
        <v>1.3535999999999999</v>
      </c>
      <c r="T18" s="49">
        <v>1.1566000000000001</v>
      </c>
      <c r="U18" s="48">
        <v>159.12</v>
      </c>
      <c r="V18" s="41">
        <v>2399.5300000000002</v>
      </c>
      <c r="W18" s="41">
        <v>2398.23</v>
      </c>
      <c r="X18" s="47">
        <f t="shared" si="5"/>
        <v>2808.2310219609199</v>
      </c>
      <c r="Y18" s="46">
        <v>1.3534999999999999</v>
      </c>
    </row>
    <row r="19" spans="2:25" x14ac:dyDescent="0.2">
      <c r="B19" s="45">
        <v>46251</v>
      </c>
      <c r="C19" s="44">
        <v>3271</v>
      </c>
      <c r="D19" s="43">
        <v>3272</v>
      </c>
      <c r="E19" s="42">
        <f t="shared" si="0"/>
        <v>3271.5</v>
      </c>
      <c r="F19" s="44">
        <v>3270</v>
      </c>
      <c r="G19" s="43">
        <v>3272</v>
      </c>
      <c r="H19" s="42">
        <f t="shared" si="1"/>
        <v>3271</v>
      </c>
      <c r="I19" s="44">
        <v>3190</v>
      </c>
      <c r="J19" s="43">
        <v>3195</v>
      </c>
      <c r="K19" s="42">
        <f t="shared" si="2"/>
        <v>3192.5</v>
      </c>
      <c r="L19" s="44">
        <v>3128</v>
      </c>
      <c r="M19" s="43">
        <v>3133</v>
      </c>
      <c r="N19" s="42">
        <f t="shared" si="3"/>
        <v>3130.5</v>
      </c>
      <c r="O19" s="44">
        <v>3108</v>
      </c>
      <c r="P19" s="43">
        <v>3113</v>
      </c>
      <c r="Q19" s="42">
        <f t="shared" si="4"/>
        <v>3110.5</v>
      </c>
      <c r="R19" s="50">
        <v>3272</v>
      </c>
      <c r="S19" s="49">
        <v>1.3556999999999999</v>
      </c>
      <c r="T19" s="49">
        <v>1.1593</v>
      </c>
      <c r="U19" s="48">
        <v>159.24</v>
      </c>
      <c r="V19" s="41">
        <v>2413.5100000000002</v>
      </c>
      <c r="W19" s="41">
        <v>2413.69</v>
      </c>
      <c r="X19" s="47">
        <f t="shared" si="5"/>
        <v>2822.3928232554126</v>
      </c>
      <c r="Y19" s="46">
        <v>1.3555999999999999</v>
      </c>
    </row>
    <row r="20" spans="2:25" x14ac:dyDescent="0.2">
      <c r="B20" s="45">
        <v>46252</v>
      </c>
      <c r="C20" s="44">
        <v>3218.5</v>
      </c>
      <c r="D20" s="43">
        <v>3219</v>
      </c>
      <c r="E20" s="42">
        <f t="shared" si="0"/>
        <v>3218.75</v>
      </c>
      <c r="F20" s="44">
        <v>3232</v>
      </c>
      <c r="G20" s="43">
        <v>3234</v>
      </c>
      <c r="H20" s="42">
        <f t="shared" si="1"/>
        <v>3233</v>
      </c>
      <c r="I20" s="44">
        <v>3152</v>
      </c>
      <c r="J20" s="43">
        <v>3157</v>
      </c>
      <c r="K20" s="42">
        <f t="shared" si="2"/>
        <v>3154.5</v>
      </c>
      <c r="L20" s="44">
        <v>3087</v>
      </c>
      <c r="M20" s="43">
        <v>3092</v>
      </c>
      <c r="N20" s="42">
        <f t="shared" si="3"/>
        <v>3089.5</v>
      </c>
      <c r="O20" s="44">
        <v>3062</v>
      </c>
      <c r="P20" s="43">
        <v>3067</v>
      </c>
      <c r="Q20" s="42">
        <f t="shared" si="4"/>
        <v>3064.5</v>
      </c>
      <c r="R20" s="50">
        <v>3219</v>
      </c>
      <c r="S20" s="49">
        <v>1.3528</v>
      </c>
      <c r="T20" s="49">
        <v>1.1577</v>
      </c>
      <c r="U20" s="48">
        <v>159.69999999999999</v>
      </c>
      <c r="V20" s="41">
        <v>2379.5100000000002</v>
      </c>
      <c r="W20" s="41">
        <v>2390.77</v>
      </c>
      <c r="X20" s="47">
        <f t="shared" si="5"/>
        <v>2780.5130862917854</v>
      </c>
      <c r="Y20" s="46">
        <v>1.3527</v>
      </c>
    </row>
    <row r="21" spans="2:25" x14ac:dyDescent="0.2">
      <c r="B21" s="45">
        <v>46253</v>
      </c>
      <c r="C21" s="44">
        <v>3191</v>
      </c>
      <c r="D21" s="43">
        <v>3191.5</v>
      </c>
      <c r="E21" s="42">
        <f t="shared" si="0"/>
        <v>3191.25</v>
      </c>
      <c r="F21" s="44">
        <v>3211</v>
      </c>
      <c r="G21" s="43">
        <v>3212</v>
      </c>
      <c r="H21" s="42">
        <f t="shared" si="1"/>
        <v>3211.5</v>
      </c>
      <c r="I21" s="44">
        <v>3145</v>
      </c>
      <c r="J21" s="43">
        <v>3150</v>
      </c>
      <c r="K21" s="42">
        <f t="shared" si="2"/>
        <v>3147.5</v>
      </c>
      <c r="L21" s="44">
        <v>3085</v>
      </c>
      <c r="M21" s="43">
        <v>3090</v>
      </c>
      <c r="N21" s="42">
        <f t="shared" si="3"/>
        <v>3087.5</v>
      </c>
      <c r="O21" s="44">
        <v>3068</v>
      </c>
      <c r="P21" s="43">
        <v>3073</v>
      </c>
      <c r="Q21" s="42">
        <f t="shared" si="4"/>
        <v>3070.5</v>
      </c>
      <c r="R21" s="50">
        <v>3191.5</v>
      </c>
      <c r="S21" s="49">
        <v>1.3554999999999999</v>
      </c>
      <c r="T21" s="49">
        <v>1.1603000000000001</v>
      </c>
      <c r="U21" s="48">
        <v>159.15</v>
      </c>
      <c r="V21" s="41">
        <v>2354.48</v>
      </c>
      <c r="W21" s="41">
        <v>2369.7800000000002</v>
      </c>
      <c r="X21" s="47">
        <f t="shared" si="5"/>
        <v>2750.5817461001461</v>
      </c>
      <c r="Y21" s="46">
        <v>1.3553999999999999</v>
      </c>
    </row>
    <row r="22" spans="2:25" x14ac:dyDescent="0.2">
      <c r="B22" s="45">
        <v>46254</v>
      </c>
      <c r="C22" s="44">
        <v>3180</v>
      </c>
      <c r="D22" s="43">
        <v>3182</v>
      </c>
      <c r="E22" s="42">
        <f t="shared" si="0"/>
        <v>3181</v>
      </c>
      <c r="F22" s="44">
        <v>3182</v>
      </c>
      <c r="G22" s="43">
        <v>3183</v>
      </c>
      <c r="H22" s="42">
        <f t="shared" si="1"/>
        <v>3182.5</v>
      </c>
      <c r="I22" s="44">
        <v>3122</v>
      </c>
      <c r="J22" s="43">
        <v>3127</v>
      </c>
      <c r="K22" s="42">
        <f t="shared" si="2"/>
        <v>3124.5</v>
      </c>
      <c r="L22" s="44">
        <v>3070</v>
      </c>
      <c r="M22" s="43">
        <v>3075</v>
      </c>
      <c r="N22" s="42">
        <f t="shared" si="3"/>
        <v>3072.5</v>
      </c>
      <c r="O22" s="44">
        <v>3055</v>
      </c>
      <c r="P22" s="43">
        <v>3060</v>
      </c>
      <c r="Q22" s="42">
        <f t="shared" si="4"/>
        <v>3057.5</v>
      </c>
      <c r="R22" s="50">
        <v>3182</v>
      </c>
      <c r="S22" s="49">
        <v>1.3632</v>
      </c>
      <c r="T22" s="49">
        <v>1.1686000000000001</v>
      </c>
      <c r="U22" s="48">
        <v>158.66</v>
      </c>
      <c r="V22" s="41">
        <v>2334.21</v>
      </c>
      <c r="W22" s="41">
        <v>2335.12</v>
      </c>
      <c r="X22" s="47">
        <f t="shared" si="5"/>
        <v>2722.9163101146669</v>
      </c>
      <c r="Y22" s="46">
        <v>1.3631</v>
      </c>
    </row>
    <row r="23" spans="2:25" x14ac:dyDescent="0.2">
      <c r="B23" s="45">
        <v>46255</v>
      </c>
      <c r="C23" s="44">
        <v>3226.5</v>
      </c>
      <c r="D23" s="43">
        <v>3227</v>
      </c>
      <c r="E23" s="42">
        <f t="shared" si="0"/>
        <v>3226.75</v>
      </c>
      <c r="F23" s="44">
        <v>3242</v>
      </c>
      <c r="G23" s="43">
        <v>3244</v>
      </c>
      <c r="H23" s="42">
        <f t="shared" si="1"/>
        <v>3243</v>
      </c>
      <c r="I23" s="44">
        <v>3180</v>
      </c>
      <c r="J23" s="43">
        <v>3185</v>
      </c>
      <c r="K23" s="42">
        <f t="shared" si="2"/>
        <v>3182.5</v>
      </c>
      <c r="L23" s="44">
        <v>3125</v>
      </c>
      <c r="M23" s="43">
        <v>3130</v>
      </c>
      <c r="N23" s="42">
        <f t="shared" si="3"/>
        <v>3127.5</v>
      </c>
      <c r="O23" s="44">
        <v>3103</v>
      </c>
      <c r="P23" s="43">
        <v>3108</v>
      </c>
      <c r="Q23" s="42">
        <f t="shared" si="4"/>
        <v>3105.5</v>
      </c>
      <c r="R23" s="50">
        <v>3227</v>
      </c>
      <c r="S23" s="49">
        <v>1.3657999999999999</v>
      </c>
      <c r="T23" s="49">
        <v>1.1700999999999999</v>
      </c>
      <c r="U23" s="48">
        <v>158.69</v>
      </c>
      <c r="V23" s="41">
        <v>2362.7199999999998</v>
      </c>
      <c r="W23" s="41">
        <v>2375.34</v>
      </c>
      <c r="X23" s="47">
        <f t="shared" si="5"/>
        <v>2757.8839415434581</v>
      </c>
      <c r="Y23" s="46">
        <v>1.3656999999999999</v>
      </c>
    </row>
    <row r="24" spans="2:25" x14ac:dyDescent="0.2">
      <c r="B24" s="45">
        <v>46258</v>
      </c>
      <c r="C24" s="44">
        <v>3215</v>
      </c>
      <c r="D24" s="43">
        <v>3215.5</v>
      </c>
      <c r="E24" s="42">
        <f t="shared" si="0"/>
        <v>3215.25</v>
      </c>
      <c r="F24" s="44">
        <v>3233</v>
      </c>
      <c r="G24" s="43">
        <v>3235</v>
      </c>
      <c r="H24" s="42">
        <f t="shared" si="1"/>
        <v>3234</v>
      </c>
      <c r="I24" s="44">
        <v>3153</v>
      </c>
      <c r="J24" s="43">
        <v>3158</v>
      </c>
      <c r="K24" s="42">
        <f t="shared" si="2"/>
        <v>3155.5</v>
      </c>
      <c r="L24" s="44">
        <v>3093</v>
      </c>
      <c r="M24" s="43">
        <v>3098</v>
      </c>
      <c r="N24" s="42">
        <f t="shared" si="3"/>
        <v>3095.5</v>
      </c>
      <c r="O24" s="44">
        <v>3058</v>
      </c>
      <c r="P24" s="43">
        <v>3063</v>
      </c>
      <c r="Q24" s="42">
        <f t="shared" si="4"/>
        <v>3060.5</v>
      </c>
      <c r="R24" s="50">
        <v>3215.5</v>
      </c>
      <c r="S24" s="49">
        <v>1.3638999999999999</v>
      </c>
      <c r="T24" s="49">
        <v>1.1667000000000001</v>
      </c>
      <c r="U24" s="48">
        <v>159.07</v>
      </c>
      <c r="V24" s="41">
        <v>2357.58</v>
      </c>
      <c r="W24" s="41">
        <v>2371.87</v>
      </c>
      <c r="X24" s="47">
        <f t="shared" si="5"/>
        <v>2756.0641124539297</v>
      </c>
      <c r="Y24" s="46">
        <v>1.3638999999999999</v>
      </c>
    </row>
    <row r="25" spans="2:25" x14ac:dyDescent="0.2">
      <c r="B25" s="45">
        <v>46259</v>
      </c>
      <c r="C25" s="44">
        <v>3187.5</v>
      </c>
      <c r="D25" s="43">
        <v>3188</v>
      </c>
      <c r="E25" s="42">
        <f t="shared" si="0"/>
        <v>3187.75</v>
      </c>
      <c r="F25" s="44">
        <v>3205.5</v>
      </c>
      <c r="G25" s="43">
        <v>3206.5</v>
      </c>
      <c r="H25" s="42">
        <f t="shared" si="1"/>
        <v>3206</v>
      </c>
      <c r="I25" s="44">
        <v>3122</v>
      </c>
      <c r="J25" s="43">
        <v>3127</v>
      </c>
      <c r="K25" s="42">
        <f t="shared" si="2"/>
        <v>3124.5</v>
      </c>
      <c r="L25" s="44">
        <v>3057</v>
      </c>
      <c r="M25" s="43">
        <v>3062</v>
      </c>
      <c r="N25" s="42">
        <f t="shared" si="3"/>
        <v>3059.5</v>
      </c>
      <c r="O25" s="44">
        <v>3022</v>
      </c>
      <c r="P25" s="43">
        <v>3027</v>
      </c>
      <c r="Q25" s="42">
        <f t="shared" si="4"/>
        <v>3024.5</v>
      </c>
      <c r="R25" s="50">
        <v>3188</v>
      </c>
      <c r="S25" s="49">
        <v>1.3633</v>
      </c>
      <c r="T25" s="49">
        <v>1.1659999999999999</v>
      </c>
      <c r="U25" s="48">
        <v>159.26</v>
      </c>
      <c r="V25" s="41">
        <v>2338.44</v>
      </c>
      <c r="W25" s="41">
        <v>2352.0100000000002</v>
      </c>
      <c r="X25" s="47">
        <f t="shared" si="5"/>
        <v>2734.1337907375646</v>
      </c>
      <c r="Y25" s="46">
        <v>1.3633</v>
      </c>
    </row>
    <row r="26" spans="2:25" x14ac:dyDescent="0.2">
      <c r="B26" s="45">
        <v>46260</v>
      </c>
      <c r="C26" s="44">
        <v>3227</v>
      </c>
      <c r="D26" s="43">
        <v>3227.5</v>
      </c>
      <c r="E26" s="42">
        <f t="shared" si="0"/>
        <v>3227.25</v>
      </c>
      <c r="F26" s="44">
        <v>3238</v>
      </c>
      <c r="G26" s="43">
        <v>3239</v>
      </c>
      <c r="H26" s="42">
        <f t="shared" si="1"/>
        <v>3238.5</v>
      </c>
      <c r="I26" s="44">
        <v>3143</v>
      </c>
      <c r="J26" s="43">
        <v>3148</v>
      </c>
      <c r="K26" s="42">
        <f t="shared" si="2"/>
        <v>3145.5</v>
      </c>
      <c r="L26" s="44">
        <v>3068</v>
      </c>
      <c r="M26" s="43">
        <v>3073</v>
      </c>
      <c r="N26" s="42">
        <f t="shared" si="3"/>
        <v>3070.5</v>
      </c>
      <c r="O26" s="44">
        <v>3038</v>
      </c>
      <c r="P26" s="43">
        <v>3043</v>
      </c>
      <c r="Q26" s="42">
        <f t="shared" si="4"/>
        <v>3040.5</v>
      </c>
      <c r="R26" s="50">
        <v>3227.5</v>
      </c>
      <c r="S26" s="49">
        <v>1.3629</v>
      </c>
      <c r="T26" s="49">
        <v>1.1669</v>
      </c>
      <c r="U26" s="48">
        <v>159.09</v>
      </c>
      <c r="V26" s="41">
        <v>2368.11</v>
      </c>
      <c r="W26" s="41">
        <v>2376.5500000000002</v>
      </c>
      <c r="X26" s="47">
        <f t="shared" si="5"/>
        <v>2765.8753963493014</v>
      </c>
      <c r="Y26" s="46">
        <v>1.3629</v>
      </c>
    </row>
    <row r="27" spans="2:25" x14ac:dyDescent="0.2">
      <c r="B27" s="45">
        <v>46261</v>
      </c>
      <c r="C27" s="44">
        <v>3212</v>
      </c>
      <c r="D27" s="43">
        <v>3212.5</v>
      </c>
      <c r="E27" s="42">
        <f t="shared" si="0"/>
        <v>3212.25</v>
      </c>
      <c r="F27" s="44">
        <v>3215</v>
      </c>
      <c r="G27" s="43">
        <v>3216</v>
      </c>
      <c r="H27" s="42">
        <f t="shared" si="1"/>
        <v>3215.5</v>
      </c>
      <c r="I27" s="44">
        <v>3128</v>
      </c>
      <c r="J27" s="43">
        <v>3133</v>
      </c>
      <c r="K27" s="42">
        <f t="shared" si="2"/>
        <v>3130.5</v>
      </c>
      <c r="L27" s="44">
        <v>3058</v>
      </c>
      <c r="M27" s="43">
        <v>3063</v>
      </c>
      <c r="N27" s="42">
        <f t="shared" si="3"/>
        <v>3060.5</v>
      </c>
      <c r="O27" s="44">
        <v>3018</v>
      </c>
      <c r="P27" s="43">
        <v>3023</v>
      </c>
      <c r="Q27" s="42">
        <f t="shared" si="4"/>
        <v>3020.5</v>
      </c>
      <c r="R27" s="50">
        <v>3212.5</v>
      </c>
      <c r="S27" s="49">
        <v>1.3579000000000001</v>
      </c>
      <c r="T27" s="49">
        <v>1.1640999999999999</v>
      </c>
      <c r="U27" s="48">
        <v>159.44</v>
      </c>
      <c r="V27" s="41">
        <v>2365.79</v>
      </c>
      <c r="W27" s="41">
        <v>2368.36</v>
      </c>
      <c r="X27" s="47">
        <f t="shared" si="5"/>
        <v>2759.6426423846751</v>
      </c>
      <c r="Y27" s="46">
        <v>1.3579000000000001</v>
      </c>
    </row>
    <row r="28" spans="2:25" x14ac:dyDescent="0.2">
      <c r="B28" s="45">
        <v>46262</v>
      </c>
      <c r="C28" s="44">
        <v>3221.5</v>
      </c>
      <c r="D28" s="43">
        <v>3222</v>
      </c>
      <c r="E28" s="42">
        <f t="shared" si="0"/>
        <v>3221.75</v>
      </c>
      <c r="F28" s="44">
        <v>3240</v>
      </c>
      <c r="G28" s="43">
        <v>3241</v>
      </c>
      <c r="H28" s="42">
        <f t="shared" si="1"/>
        <v>3240.5</v>
      </c>
      <c r="I28" s="44">
        <v>3153</v>
      </c>
      <c r="J28" s="43">
        <v>3158</v>
      </c>
      <c r="K28" s="42">
        <f t="shared" si="2"/>
        <v>3155.5</v>
      </c>
      <c r="L28" s="44">
        <v>3088</v>
      </c>
      <c r="M28" s="43">
        <v>3093</v>
      </c>
      <c r="N28" s="42">
        <f t="shared" si="3"/>
        <v>3090.5</v>
      </c>
      <c r="O28" s="44">
        <v>3047</v>
      </c>
      <c r="P28" s="43">
        <v>3052</v>
      </c>
      <c r="Q28" s="42">
        <f t="shared" si="4"/>
        <v>3049.5</v>
      </c>
      <c r="R28" s="50">
        <v>3222</v>
      </c>
      <c r="S28" s="49">
        <v>1.3586</v>
      </c>
      <c r="T28" s="49">
        <v>1.1646000000000001</v>
      </c>
      <c r="U28" s="48">
        <v>159.66</v>
      </c>
      <c r="V28" s="41">
        <v>2371.56</v>
      </c>
      <c r="W28" s="41">
        <v>2385.54</v>
      </c>
      <c r="X28" s="47">
        <f t="shared" si="5"/>
        <v>2766.6151468315297</v>
      </c>
      <c r="Y28" s="46">
        <v>1.3586</v>
      </c>
    </row>
    <row r="29" spans="2:25" x14ac:dyDescent="0.2">
      <c r="B29" s="40" t="s">
        <v>11</v>
      </c>
      <c r="C29" s="39">
        <f>ROUND(AVERAGE(C9:C28),2)</f>
        <v>3248.88</v>
      </c>
      <c r="D29" s="38">
        <f>ROUND(AVERAGE(D9:D28),2)</f>
        <v>3249.63</v>
      </c>
      <c r="E29" s="37">
        <f>ROUND(AVERAGE(C29:D29),2)</f>
        <v>3249.26</v>
      </c>
      <c r="F29" s="39">
        <f>ROUND(AVERAGE(F9:F28),2)</f>
        <v>3249.98</v>
      </c>
      <c r="G29" s="38">
        <f>ROUND(AVERAGE(G9:G28),2)</f>
        <v>3251.23</v>
      </c>
      <c r="H29" s="37">
        <f>ROUND(AVERAGE(F29:G29),2)</f>
        <v>3250.61</v>
      </c>
      <c r="I29" s="39">
        <f>ROUND(AVERAGE(I9:I28),2)</f>
        <v>3168.95</v>
      </c>
      <c r="J29" s="38">
        <f>ROUND(AVERAGE(J9:J28),2)</f>
        <v>3173.95</v>
      </c>
      <c r="K29" s="37">
        <f>ROUND(AVERAGE(I29:J29),2)</f>
        <v>3171.45</v>
      </c>
      <c r="L29" s="39">
        <f>ROUND(AVERAGE(L9:L28),2)</f>
        <v>3106.85</v>
      </c>
      <c r="M29" s="38">
        <f>ROUND(AVERAGE(M9:M28),2)</f>
        <v>3111.85</v>
      </c>
      <c r="N29" s="37">
        <f>ROUND(AVERAGE(L29:M29),2)</f>
        <v>3109.35</v>
      </c>
      <c r="O29" s="39">
        <f>ROUND(AVERAGE(O9:O28),2)</f>
        <v>3081.75</v>
      </c>
      <c r="P29" s="38">
        <f>ROUND(AVERAGE(P9:P28),2)</f>
        <v>3086.75</v>
      </c>
      <c r="Q29" s="37">
        <f>ROUND(AVERAGE(O29:P29),2)</f>
        <v>3084.25</v>
      </c>
      <c r="R29" s="36">
        <f>ROUND(AVERAGE(R9:R28),2)</f>
        <v>3249.63</v>
      </c>
      <c r="S29" s="35">
        <f>ROUND(AVERAGE(S9:S28),4)</f>
        <v>1.3543000000000001</v>
      </c>
      <c r="T29" s="34">
        <f>ROUND(AVERAGE(T9:T28),4)</f>
        <v>1.1593</v>
      </c>
      <c r="U29" s="115">
        <f>ROUND(AVERAGE(U9:U28),2)</f>
        <v>158.77000000000001</v>
      </c>
      <c r="V29" s="33">
        <f>AVERAGE(V9:V28)</f>
        <v>2399.6505000000006</v>
      </c>
      <c r="W29" s="33">
        <f>AVERAGE(W9:W28)</f>
        <v>2400.8434999999999</v>
      </c>
      <c r="X29" s="33">
        <f>AVERAGE(X9:X28)</f>
        <v>2803.2961002811908</v>
      </c>
      <c r="Y29" s="32">
        <f>AVERAGE(Y9:Y28)</f>
        <v>1.3542699999999999</v>
      </c>
    </row>
    <row r="30" spans="2:25" x14ac:dyDescent="0.2">
      <c r="B30" s="31" t="s">
        <v>12</v>
      </c>
      <c r="C30" s="30">
        <f t="shared" ref="C30:Y30" si="6">MAX(C9:C28)</f>
        <v>3372</v>
      </c>
      <c r="D30" s="29">
        <f t="shared" si="6"/>
        <v>3373</v>
      </c>
      <c r="E30" s="28">
        <f t="shared" si="6"/>
        <v>3372.5</v>
      </c>
      <c r="F30" s="30">
        <f t="shared" si="6"/>
        <v>3373</v>
      </c>
      <c r="G30" s="29">
        <f t="shared" si="6"/>
        <v>3374</v>
      </c>
      <c r="H30" s="28">
        <f t="shared" si="6"/>
        <v>3373.5</v>
      </c>
      <c r="I30" s="30">
        <f t="shared" si="6"/>
        <v>3260</v>
      </c>
      <c r="J30" s="29">
        <f t="shared" si="6"/>
        <v>3265</v>
      </c>
      <c r="K30" s="28">
        <f t="shared" si="6"/>
        <v>3262.5</v>
      </c>
      <c r="L30" s="30">
        <f t="shared" si="6"/>
        <v>3175</v>
      </c>
      <c r="M30" s="29">
        <f t="shared" si="6"/>
        <v>3180</v>
      </c>
      <c r="N30" s="28">
        <f t="shared" si="6"/>
        <v>3177.5</v>
      </c>
      <c r="O30" s="30">
        <f t="shared" si="6"/>
        <v>3147</v>
      </c>
      <c r="P30" s="29">
        <f t="shared" si="6"/>
        <v>3152</v>
      </c>
      <c r="Q30" s="28">
        <f t="shared" si="6"/>
        <v>3149.5</v>
      </c>
      <c r="R30" s="27">
        <f t="shared" si="6"/>
        <v>3373</v>
      </c>
      <c r="S30" s="26">
        <f t="shared" si="6"/>
        <v>1.3657999999999999</v>
      </c>
      <c r="T30" s="25">
        <f t="shared" si="6"/>
        <v>1.1700999999999999</v>
      </c>
      <c r="U30" s="24">
        <f t="shared" si="6"/>
        <v>159.69999999999999</v>
      </c>
      <c r="V30" s="23">
        <f t="shared" si="6"/>
        <v>2499.63</v>
      </c>
      <c r="W30" s="23">
        <f t="shared" si="6"/>
        <v>2500.37</v>
      </c>
      <c r="X30" s="23">
        <f t="shared" si="6"/>
        <v>2923.6369940192426</v>
      </c>
      <c r="Y30" s="22">
        <f t="shared" si="6"/>
        <v>1.3656999999999999</v>
      </c>
    </row>
    <row r="31" spans="2:25" ht="13.5" thickBot="1" x14ac:dyDescent="0.25">
      <c r="B31" s="21" t="s">
        <v>13</v>
      </c>
      <c r="C31" s="20">
        <f t="shared" ref="C31:Y31" si="7">MIN(C9:C28)</f>
        <v>3180</v>
      </c>
      <c r="D31" s="19">
        <f t="shared" si="7"/>
        <v>3182</v>
      </c>
      <c r="E31" s="18">
        <f t="shared" si="7"/>
        <v>3181</v>
      </c>
      <c r="F31" s="20">
        <f t="shared" si="7"/>
        <v>3182</v>
      </c>
      <c r="G31" s="19">
        <f t="shared" si="7"/>
        <v>3183</v>
      </c>
      <c r="H31" s="18">
        <f t="shared" si="7"/>
        <v>3182.5</v>
      </c>
      <c r="I31" s="20">
        <f t="shared" si="7"/>
        <v>3122</v>
      </c>
      <c r="J31" s="19">
        <f t="shared" si="7"/>
        <v>3127</v>
      </c>
      <c r="K31" s="18">
        <f t="shared" si="7"/>
        <v>3124.5</v>
      </c>
      <c r="L31" s="20">
        <f t="shared" si="7"/>
        <v>3057</v>
      </c>
      <c r="M31" s="19">
        <f t="shared" si="7"/>
        <v>3062</v>
      </c>
      <c r="N31" s="18">
        <f t="shared" si="7"/>
        <v>3059.5</v>
      </c>
      <c r="O31" s="20">
        <f t="shared" si="7"/>
        <v>3018</v>
      </c>
      <c r="P31" s="19">
        <f t="shared" si="7"/>
        <v>3023</v>
      </c>
      <c r="Q31" s="18">
        <f t="shared" si="7"/>
        <v>3020.5</v>
      </c>
      <c r="R31" s="17">
        <f t="shared" si="7"/>
        <v>3182</v>
      </c>
      <c r="S31" s="16">
        <f t="shared" si="7"/>
        <v>1.3447</v>
      </c>
      <c r="T31" s="15">
        <f t="shared" si="7"/>
        <v>1.1516999999999999</v>
      </c>
      <c r="U31" s="14">
        <f t="shared" si="7"/>
        <v>156.66999999999999</v>
      </c>
      <c r="V31" s="13">
        <f t="shared" si="7"/>
        <v>2334.21</v>
      </c>
      <c r="W31" s="13">
        <f t="shared" si="7"/>
        <v>2335.12</v>
      </c>
      <c r="X31" s="13">
        <f t="shared" si="7"/>
        <v>2722.9163101146669</v>
      </c>
      <c r="Y31" s="12">
        <f t="shared" si="7"/>
        <v>1.3448</v>
      </c>
    </row>
    <row r="33" spans="2:14" x14ac:dyDescent="0.2">
      <c r="B33" s="6" t="s">
        <v>14</v>
      </c>
      <c r="C33" s="8"/>
      <c r="D33" s="8"/>
      <c r="E33" s="7"/>
      <c r="F33" s="8"/>
      <c r="G33" s="8"/>
      <c r="H33" s="7"/>
      <c r="I33" s="8"/>
      <c r="J33" s="8"/>
      <c r="K33" s="7"/>
      <c r="L33" s="8"/>
      <c r="M33" s="8"/>
      <c r="N33" s="7"/>
    </row>
    <row r="34" spans="2:14" x14ac:dyDescent="0.2">
      <c r="B34" s="6" t="s">
        <v>15</v>
      </c>
      <c r="C34" s="8"/>
      <c r="D34" s="8"/>
      <c r="E34" s="7"/>
      <c r="F34" s="8"/>
      <c r="G34" s="8"/>
      <c r="H34" s="7"/>
      <c r="I34" s="8"/>
      <c r="J34" s="8"/>
      <c r="K34" s="7"/>
      <c r="L34" s="8"/>
      <c r="M34" s="8"/>
      <c r="N34" s="7"/>
    </row>
  </sheetData>
  <mergeCells count="9">
    <mergeCell ref="R7:R8"/>
    <mergeCell ref="S7:U7"/>
    <mergeCell ref="V7:W7"/>
    <mergeCell ref="Y7:Y8"/>
    <mergeCell ref="C7:E7"/>
    <mergeCell ref="F7:H7"/>
    <mergeCell ref="I7:K7"/>
    <mergeCell ref="L7:N7"/>
    <mergeCell ref="O7:Q7"/>
  </mergeCells>
  <phoneticPr fontId="6" type="noConversion"/>
  <printOptions horizontalCentered="1" verticalCentered="1" gridLines="1" gridLinesSet="0"/>
  <pageMargins left="0.19685039370078741" right="0.19685039370078741" top="0.98425196850393704" bottom="0.98425196850393704" header="0.51181102362204722" footer="0.51181102362204722"/>
  <pageSetup paperSize="9" scale="96" orientation="landscape" horizontalDpi="204" verticalDpi="196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Y34"/>
  <sheetViews>
    <sheetView workbookViewId="0">
      <pane ySplit="8" topLeftCell="A9" activePane="bottomLeft" state="frozen"/>
      <selection activeCell="C46" sqref="C46"/>
      <selection pane="bottomLeft"/>
    </sheetView>
  </sheetViews>
  <sheetFormatPr baseColWidth="10" defaultColWidth="9.140625" defaultRowHeight="12.75" x14ac:dyDescent="0.2"/>
  <cols>
    <col min="2" max="2" width="9.7109375" bestFit="1" customWidth="1"/>
    <col min="3" max="3" width="12.42578125" style="4" bestFit="1" customWidth="1"/>
    <col min="4" max="4" width="12" style="4" bestFit="1" customWidth="1"/>
    <col min="5" max="5" width="9.42578125" bestFit="1" customWidth="1"/>
    <col min="6" max="7" width="10.7109375" style="4" customWidth="1"/>
    <col min="8" max="8" width="10.7109375" customWidth="1"/>
    <col min="9" max="10" width="10.7109375" style="4" customWidth="1"/>
    <col min="11" max="11" width="10.7109375" customWidth="1"/>
    <col min="12" max="13" width="10.7109375" style="4" customWidth="1"/>
    <col min="14" max="14" width="10.7109375" customWidth="1"/>
    <col min="15" max="16" width="10.7109375" style="4" customWidth="1"/>
    <col min="17" max="17" width="10.7109375" customWidth="1"/>
    <col min="18" max="18" width="12.5703125" style="4" bestFit="1" customWidth="1"/>
    <col min="19" max="19" width="10" style="4" bestFit="1" customWidth="1"/>
    <col min="20" max="20" width="14.140625" bestFit="1" customWidth="1"/>
    <col min="21" max="21" width="12.5703125" style="4" bestFit="1" customWidth="1"/>
    <col min="22" max="22" width="10.5703125" bestFit="1" customWidth="1"/>
    <col min="23" max="23" width="11.28515625" bestFit="1" customWidth="1"/>
    <col min="24" max="24" width="14.140625" bestFit="1" customWidth="1"/>
    <col min="25" max="25" width="10.5703125" bestFit="1" customWidth="1"/>
  </cols>
  <sheetData>
    <row r="3" spans="1:25" ht="15.75" x14ac:dyDescent="0.25">
      <c r="B3" s="5" t="s">
        <v>19</v>
      </c>
    </row>
    <row r="4" spans="1:25" x14ac:dyDescent="0.2">
      <c r="B4" s="58" t="s">
        <v>27</v>
      </c>
    </row>
    <row r="6" spans="1:25" ht="13.5" thickBot="1" x14ac:dyDescent="0.25">
      <c r="B6" s="1">
        <v>46237</v>
      </c>
    </row>
    <row r="7" spans="1:25" ht="13.5" thickBot="1" x14ac:dyDescent="0.25">
      <c r="B7" s="57"/>
      <c r="C7" s="121" t="s">
        <v>0</v>
      </c>
      <c r="D7" s="123"/>
      <c r="E7" s="122"/>
      <c r="F7" s="121" t="s">
        <v>2</v>
      </c>
      <c r="G7" s="123"/>
      <c r="H7" s="122"/>
      <c r="I7" s="124" t="s">
        <v>24</v>
      </c>
      <c r="J7" s="125"/>
      <c r="K7" s="126"/>
      <c r="L7" s="124" t="s">
        <v>23</v>
      </c>
      <c r="M7" s="125"/>
      <c r="N7" s="126"/>
      <c r="O7" s="124" t="s">
        <v>22</v>
      </c>
      <c r="P7" s="125"/>
      <c r="Q7" s="126"/>
      <c r="R7" s="116" t="s">
        <v>4</v>
      </c>
      <c r="S7" s="118" t="s">
        <v>21</v>
      </c>
      <c r="T7" s="119"/>
      <c r="U7" s="120"/>
      <c r="V7" s="121" t="s">
        <v>5</v>
      </c>
      <c r="W7" s="122"/>
      <c r="X7" s="9" t="s">
        <v>18</v>
      </c>
      <c r="Y7" s="116" t="s">
        <v>20</v>
      </c>
    </row>
    <row r="8" spans="1:25" ht="13.5" thickBot="1" x14ac:dyDescent="0.25">
      <c r="A8" s="3"/>
      <c r="B8" s="56"/>
      <c r="C8" s="52" t="s">
        <v>6</v>
      </c>
      <c r="D8" s="52" t="s">
        <v>7</v>
      </c>
      <c r="E8" s="55" t="s">
        <v>1</v>
      </c>
      <c r="F8" s="52" t="s">
        <v>6</v>
      </c>
      <c r="G8" s="52" t="s">
        <v>7</v>
      </c>
      <c r="H8" s="55" t="s">
        <v>1</v>
      </c>
      <c r="I8" s="52" t="s">
        <v>6</v>
      </c>
      <c r="J8" s="52" t="s">
        <v>7</v>
      </c>
      <c r="K8" s="55" t="s">
        <v>1</v>
      </c>
      <c r="L8" s="52" t="s">
        <v>6</v>
      </c>
      <c r="M8" s="52" t="s">
        <v>7</v>
      </c>
      <c r="N8" s="55" t="s">
        <v>1</v>
      </c>
      <c r="O8" s="52" t="s">
        <v>6</v>
      </c>
      <c r="P8" s="52" t="s">
        <v>7</v>
      </c>
      <c r="Q8" s="55" t="s">
        <v>1</v>
      </c>
      <c r="R8" s="117"/>
      <c r="S8" s="54" t="s">
        <v>10</v>
      </c>
      <c r="T8" s="53" t="s">
        <v>16</v>
      </c>
      <c r="U8" s="10" t="s">
        <v>17</v>
      </c>
      <c r="V8" s="52" t="s">
        <v>8</v>
      </c>
      <c r="W8" s="52" t="s">
        <v>9</v>
      </c>
      <c r="X8" s="11" t="s">
        <v>8</v>
      </c>
      <c r="Y8" s="117" t="s">
        <v>20</v>
      </c>
    </row>
    <row r="9" spans="1:25" x14ac:dyDescent="0.2">
      <c r="B9" s="45">
        <v>46237</v>
      </c>
      <c r="C9" s="44">
        <v>3750</v>
      </c>
      <c r="D9" s="43">
        <v>3751</v>
      </c>
      <c r="E9" s="42">
        <f t="shared" ref="E9:E28" si="0">AVERAGE(C9:D9)</f>
        <v>3750.5</v>
      </c>
      <c r="F9" s="44">
        <v>3676</v>
      </c>
      <c r="G9" s="43">
        <v>3678</v>
      </c>
      <c r="H9" s="42">
        <f t="shared" ref="H9:H28" si="1">AVERAGE(F9:G9)</f>
        <v>3677</v>
      </c>
      <c r="I9" s="44">
        <v>3525</v>
      </c>
      <c r="J9" s="43">
        <v>3530</v>
      </c>
      <c r="K9" s="42">
        <f t="shared" ref="K9:K28" si="2">AVERAGE(I9:J9)</f>
        <v>3527.5</v>
      </c>
      <c r="L9" s="44">
        <v>3305</v>
      </c>
      <c r="M9" s="43">
        <v>3310</v>
      </c>
      <c r="N9" s="42">
        <f t="shared" ref="N9:N28" si="3">AVERAGE(L9:M9)</f>
        <v>3307.5</v>
      </c>
      <c r="O9" s="44">
        <v>3073</v>
      </c>
      <c r="P9" s="43">
        <v>3078</v>
      </c>
      <c r="Q9" s="42">
        <f t="shared" ref="Q9:Q28" si="4">AVERAGE(O9:P9)</f>
        <v>3075.5</v>
      </c>
      <c r="R9" s="50">
        <v>3751</v>
      </c>
      <c r="S9" s="49">
        <v>1.3468</v>
      </c>
      <c r="T9" s="51">
        <v>1.1533</v>
      </c>
      <c r="U9" s="48">
        <v>156.66999999999999</v>
      </c>
      <c r="V9" s="41">
        <v>2785.12</v>
      </c>
      <c r="W9" s="41">
        <v>2730.71</v>
      </c>
      <c r="X9" s="47">
        <f t="shared" ref="X9:X28" si="5">R9/T9</f>
        <v>3252.4061389057488</v>
      </c>
      <c r="Y9" s="46">
        <v>1.3469</v>
      </c>
    </row>
    <row r="10" spans="1:25" x14ac:dyDescent="0.2">
      <c r="B10" s="45">
        <v>46238</v>
      </c>
      <c r="C10" s="44">
        <v>3728</v>
      </c>
      <c r="D10" s="43">
        <v>3730</v>
      </c>
      <c r="E10" s="42">
        <f t="shared" si="0"/>
        <v>3729</v>
      </c>
      <c r="F10" s="44">
        <v>3672</v>
      </c>
      <c r="G10" s="43">
        <v>3672.5</v>
      </c>
      <c r="H10" s="42">
        <f t="shared" si="1"/>
        <v>3672.25</v>
      </c>
      <c r="I10" s="44">
        <v>3523</v>
      </c>
      <c r="J10" s="43">
        <v>3528</v>
      </c>
      <c r="K10" s="42">
        <f t="shared" si="2"/>
        <v>3525.5</v>
      </c>
      <c r="L10" s="44">
        <v>3298</v>
      </c>
      <c r="M10" s="43">
        <v>3303</v>
      </c>
      <c r="N10" s="42">
        <f t="shared" si="3"/>
        <v>3300.5</v>
      </c>
      <c r="O10" s="44">
        <v>3065</v>
      </c>
      <c r="P10" s="43">
        <v>3070</v>
      </c>
      <c r="Q10" s="42">
        <f t="shared" si="4"/>
        <v>3067.5</v>
      </c>
      <c r="R10" s="50">
        <v>3730</v>
      </c>
      <c r="S10" s="49">
        <v>1.3447</v>
      </c>
      <c r="T10" s="49">
        <v>1.1516999999999999</v>
      </c>
      <c r="U10" s="48">
        <v>157.47</v>
      </c>
      <c r="V10" s="41">
        <v>2773.85</v>
      </c>
      <c r="W10" s="41">
        <v>2730.89</v>
      </c>
      <c r="X10" s="47">
        <f t="shared" si="5"/>
        <v>3238.6906312407746</v>
      </c>
      <c r="Y10" s="46">
        <v>1.3448</v>
      </c>
    </row>
    <row r="11" spans="1:25" x14ac:dyDescent="0.2">
      <c r="B11" s="45">
        <v>46239</v>
      </c>
      <c r="C11" s="44">
        <v>3735</v>
      </c>
      <c r="D11" s="43">
        <v>3737</v>
      </c>
      <c r="E11" s="42">
        <f t="shared" si="0"/>
        <v>3736</v>
      </c>
      <c r="F11" s="44">
        <v>3691</v>
      </c>
      <c r="G11" s="43">
        <v>3693</v>
      </c>
      <c r="H11" s="42">
        <f t="shared" si="1"/>
        <v>3692</v>
      </c>
      <c r="I11" s="44">
        <v>3548</v>
      </c>
      <c r="J11" s="43">
        <v>3553</v>
      </c>
      <c r="K11" s="42">
        <f t="shared" si="2"/>
        <v>3550.5</v>
      </c>
      <c r="L11" s="44">
        <v>3318</v>
      </c>
      <c r="M11" s="43">
        <v>3323</v>
      </c>
      <c r="N11" s="42">
        <f t="shared" si="3"/>
        <v>3320.5</v>
      </c>
      <c r="O11" s="44">
        <v>3085</v>
      </c>
      <c r="P11" s="43">
        <v>3090</v>
      </c>
      <c r="Q11" s="42">
        <f t="shared" si="4"/>
        <v>3087.5</v>
      </c>
      <c r="R11" s="50">
        <v>3737</v>
      </c>
      <c r="S11" s="49">
        <v>1.3479000000000001</v>
      </c>
      <c r="T11" s="49">
        <v>1.1553</v>
      </c>
      <c r="U11" s="48">
        <v>157.56</v>
      </c>
      <c r="V11" s="41">
        <v>2772.46</v>
      </c>
      <c r="W11" s="41">
        <v>2739.82</v>
      </c>
      <c r="X11" s="47">
        <f t="shared" si="5"/>
        <v>3234.6576646758417</v>
      </c>
      <c r="Y11" s="46">
        <v>1.3479000000000001</v>
      </c>
    </row>
    <row r="12" spans="1:25" x14ac:dyDescent="0.2">
      <c r="B12" s="45">
        <v>46240</v>
      </c>
      <c r="C12" s="44">
        <v>3856</v>
      </c>
      <c r="D12" s="43">
        <v>3857</v>
      </c>
      <c r="E12" s="42">
        <f t="shared" si="0"/>
        <v>3856.5</v>
      </c>
      <c r="F12" s="44">
        <v>3795</v>
      </c>
      <c r="G12" s="43">
        <v>3797</v>
      </c>
      <c r="H12" s="42">
        <f t="shared" si="1"/>
        <v>3796</v>
      </c>
      <c r="I12" s="44">
        <v>3630</v>
      </c>
      <c r="J12" s="43">
        <v>3635</v>
      </c>
      <c r="K12" s="42">
        <f t="shared" si="2"/>
        <v>3632.5</v>
      </c>
      <c r="L12" s="44">
        <v>3400</v>
      </c>
      <c r="M12" s="43">
        <v>3405</v>
      </c>
      <c r="N12" s="42">
        <f t="shared" si="3"/>
        <v>3402.5</v>
      </c>
      <c r="O12" s="44">
        <v>3168</v>
      </c>
      <c r="P12" s="43">
        <v>3173</v>
      </c>
      <c r="Q12" s="42">
        <f t="shared" si="4"/>
        <v>3170.5</v>
      </c>
      <c r="R12" s="50">
        <v>3857</v>
      </c>
      <c r="S12" s="49">
        <v>1.3469</v>
      </c>
      <c r="T12" s="49">
        <v>1.1546000000000001</v>
      </c>
      <c r="U12" s="48">
        <v>157.86000000000001</v>
      </c>
      <c r="V12" s="41">
        <v>2863.61</v>
      </c>
      <c r="W12" s="41">
        <v>2819.07</v>
      </c>
      <c r="X12" s="47">
        <f t="shared" si="5"/>
        <v>3340.5508401177894</v>
      </c>
      <c r="Y12" s="46">
        <v>1.3469</v>
      </c>
    </row>
    <row r="13" spans="1:25" x14ac:dyDescent="0.2">
      <c r="B13" s="45">
        <v>46241</v>
      </c>
      <c r="C13" s="44">
        <v>3784.5</v>
      </c>
      <c r="D13" s="43">
        <v>3785</v>
      </c>
      <c r="E13" s="42">
        <f t="shared" si="0"/>
        <v>3784.75</v>
      </c>
      <c r="F13" s="44">
        <v>3730</v>
      </c>
      <c r="G13" s="43">
        <v>3732</v>
      </c>
      <c r="H13" s="42">
        <f t="shared" si="1"/>
        <v>3731</v>
      </c>
      <c r="I13" s="44">
        <v>3575</v>
      </c>
      <c r="J13" s="43">
        <v>3580</v>
      </c>
      <c r="K13" s="42">
        <f t="shared" si="2"/>
        <v>3577.5</v>
      </c>
      <c r="L13" s="44">
        <v>3340</v>
      </c>
      <c r="M13" s="43">
        <v>3345</v>
      </c>
      <c r="N13" s="42">
        <f t="shared" si="3"/>
        <v>3342.5</v>
      </c>
      <c r="O13" s="44">
        <v>3108</v>
      </c>
      <c r="P13" s="43">
        <v>3113</v>
      </c>
      <c r="Q13" s="42">
        <f t="shared" si="4"/>
        <v>3110.5</v>
      </c>
      <c r="R13" s="50">
        <v>3785</v>
      </c>
      <c r="S13" s="49">
        <v>1.345</v>
      </c>
      <c r="T13" s="49">
        <v>1.1534</v>
      </c>
      <c r="U13" s="48">
        <v>158.33000000000001</v>
      </c>
      <c r="V13" s="41">
        <v>2814.13</v>
      </c>
      <c r="W13" s="41">
        <v>2774.72</v>
      </c>
      <c r="X13" s="47">
        <f t="shared" si="5"/>
        <v>3281.6022195248829</v>
      </c>
      <c r="Y13" s="46">
        <v>1.345</v>
      </c>
    </row>
    <row r="14" spans="1:25" x14ac:dyDescent="0.2">
      <c r="B14" s="45">
        <v>46244</v>
      </c>
      <c r="C14" s="44">
        <v>3785</v>
      </c>
      <c r="D14" s="43">
        <v>3786</v>
      </c>
      <c r="E14" s="42">
        <f t="shared" si="0"/>
        <v>3785.5</v>
      </c>
      <c r="F14" s="44">
        <v>3720</v>
      </c>
      <c r="G14" s="43">
        <v>3721</v>
      </c>
      <c r="H14" s="42">
        <f t="shared" si="1"/>
        <v>3720.5</v>
      </c>
      <c r="I14" s="44">
        <v>3570</v>
      </c>
      <c r="J14" s="43">
        <v>3575</v>
      </c>
      <c r="K14" s="42">
        <f t="shared" si="2"/>
        <v>3572.5</v>
      </c>
      <c r="L14" s="44">
        <v>3348</v>
      </c>
      <c r="M14" s="43">
        <v>3353</v>
      </c>
      <c r="N14" s="42">
        <f t="shared" si="3"/>
        <v>3350.5</v>
      </c>
      <c r="O14" s="44">
        <v>3115</v>
      </c>
      <c r="P14" s="43">
        <v>3120</v>
      </c>
      <c r="Q14" s="42">
        <f t="shared" si="4"/>
        <v>3117.5</v>
      </c>
      <c r="R14" s="50">
        <v>3786</v>
      </c>
      <c r="S14" s="49">
        <v>1.3501000000000001</v>
      </c>
      <c r="T14" s="49">
        <v>1.1553</v>
      </c>
      <c r="U14" s="48">
        <v>158.82</v>
      </c>
      <c r="V14" s="41">
        <v>2804.24</v>
      </c>
      <c r="W14" s="41">
        <v>2756.09</v>
      </c>
      <c r="X14" s="47">
        <f t="shared" si="5"/>
        <v>3277.0708906777459</v>
      </c>
      <c r="Y14" s="46">
        <v>1.3501000000000001</v>
      </c>
    </row>
    <row r="15" spans="1:25" x14ac:dyDescent="0.2">
      <c r="B15" s="45">
        <v>46245</v>
      </c>
      <c r="C15" s="44">
        <v>3821</v>
      </c>
      <c r="D15" s="43">
        <v>3822</v>
      </c>
      <c r="E15" s="42">
        <f t="shared" si="0"/>
        <v>3821.5</v>
      </c>
      <c r="F15" s="44">
        <v>3739</v>
      </c>
      <c r="G15" s="43">
        <v>3741</v>
      </c>
      <c r="H15" s="42">
        <f t="shared" si="1"/>
        <v>3740</v>
      </c>
      <c r="I15" s="44">
        <v>3595</v>
      </c>
      <c r="J15" s="43">
        <v>3600</v>
      </c>
      <c r="K15" s="42">
        <f t="shared" si="2"/>
        <v>3597.5</v>
      </c>
      <c r="L15" s="44">
        <v>3373</v>
      </c>
      <c r="M15" s="43">
        <v>3378</v>
      </c>
      <c r="N15" s="42">
        <f t="shared" si="3"/>
        <v>3375.5</v>
      </c>
      <c r="O15" s="44">
        <v>3140</v>
      </c>
      <c r="P15" s="43">
        <v>3145</v>
      </c>
      <c r="Q15" s="42">
        <f t="shared" si="4"/>
        <v>3142.5</v>
      </c>
      <c r="R15" s="50">
        <v>3822</v>
      </c>
      <c r="S15" s="49">
        <v>1.3493999999999999</v>
      </c>
      <c r="T15" s="49">
        <v>1.1536999999999999</v>
      </c>
      <c r="U15" s="48">
        <v>159.26</v>
      </c>
      <c r="V15" s="41">
        <v>2832.37</v>
      </c>
      <c r="W15" s="41">
        <v>2772.34</v>
      </c>
      <c r="X15" s="47">
        <f t="shared" si="5"/>
        <v>3312.8196238190171</v>
      </c>
      <c r="Y15" s="46">
        <v>1.3493999999999999</v>
      </c>
    </row>
    <row r="16" spans="1:25" x14ac:dyDescent="0.2">
      <c r="B16" s="45">
        <v>46246</v>
      </c>
      <c r="C16" s="44">
        <v>3850</v>
      </c>
      <c r="D16" s="43">
        <v>3852</v>
      </c>
      <c r="E16" s="42">
        <f t="shared" si="0"/>
        <v>3851</v>
      </c>
      <c r="F16" s="44">
        <v>3779</v>
      </c>
      <c r="G16" s="43">
        <v>3780</v>
      </c>
      <c r="H16" s="42">
        <f t="shared" si="1"/>
        <v>3779.5</v>
      </c>
      <c r="I16" s="44">
        <v>3635</v>
      </c>
      <c r="J16" s="43">
        <v>3640</v>
      </c>
      <c r="K16" s="42">
        <f t="shared" si="2"/>
        <v>3637.5</v>
      </c>
      <c r="L16" s="44">
        <v>3413</v>
      </c>
      <c r="M16" s="43">
        <v>3418</v>
      </c>
      <c r="N16" s="42">
        <f t="shared" si="3"/>
        <v>3415.5</v>
      </c>
      <c r="O16" s="44">
        <v>3180</v>
      </c>
      <c r="P16" s="43">
        <v>3185</v>
      </c>
      <c r="Q16" s="42">
        <f t="shared" si="4"/>
        <v>3182.5</v>
      </c>
      <c r="R16" s="50">
        <v>3852</v>
      </c>
      <c r="S16" s="49">
        <v>1.3527</v>
      </c>
      <c r="T16" s="49">
        <v>1.1544000000000001</v>
      </c>
      <c r="U16" s="48">
        <v>159.1</v>
      </c>
      <c r="V16" s="41">
        <v>2847.64</v>
      </c>
      <c r="W16" s="41">
        <v>2794.62</v>
      </c>
      <c r="X16" s="47">
        <f t="shared" si="5"/>
        <v>3336.7983367983365</v>
      </c>
      <c r="Y16" s="46">
        <v>1.3526</v>
      </c>
    </row>
    <row r="17" spans="2:25" x14ac:dyDescent="0.2">
      <c r="B17" s="45">
        <v>46247</v>
      </c>
      <c r="C17" s="44">
        <v>3805</v>
      </c>
      <c r="D17" s="43">
        <v>3806</v>
      </c>
      <c r="E17" s="42">
        <f t="shared" si="0"/>
        <v>3805.5</v>
      </c>
      <c r="F17" s="44">
        <v>3727</v>
      </c>
      <c r="G17" s="43">
        <v>3727.5</v>
      </c>
      <c r="H17" s="42">
        <f t="shared" si="1"/>
        <v>3727.25</v>
      </c>
      <c r="I17" s="44">
        <v>3577</v>
      </c>
      <c r="J17" s="43">
        <v>3582</v>
      </c>
      <c r="K17" s="42">
        <f t="shared" si="2"/>
        <v>3579.5</v>
      </c>
      <c r="L17" s="44">
        <v>3355</v>
      </c>
      <c r="M17" s="43">
        <v>3360</v>
      </c>
      <c r="N17" s="42">
        <f t="shared" si="3"/>
        <v>3357.5</v>
      </c>
      <c r="O17" s="44">
        <v>3122</v>
      </c>
      <c r="P17" s="43">
        <v>3127</v>
      </c>
      <c r="Q17" s="42">
        <f t="shared" si="4"/>
        <v>3124.5</v>
      </c>
      <c r="R17" s="50">
        <v>3806</v>
      </c>
      <c r="S17" s="49">
        <v>1.3492999999999999</v>
      </c>
      <c r="T17" s="49">
        <v>1.1535</v>
      </c>
      <c r="U17" s="48">
        <v>159.34</v>
      </c>
      <c r="V17" s="41">
        <v>2820.72</v>
      </c>
      <c r="W17" s="41">
        <v>2762.75</v>
      </c>
      <c r="X17" s="47">
        <f t="shared" si="5"/>
        <v>3299.5231902904206</v>
      </c>
      <c r="Y17" s="46">
        <v>1.3492</v>
      </c>
    </row>
    <row r="18" spans="2:25" x14ac:dyDescent="0.2">
      <c r="B18" s="45">
        <v>46248</v>
      </c>
      <c r="C18" s="44">
        <v>3874</v>
      </c>
      <c r="D18" s="43">
        <v>3875</v>
      </c>
      <c r="E18" s="42">
        <f t="shared" si="0"/>
        <v>3874.5</v>
      </c>
      <c r="F18" s="44">
        <v>3763</v>
      </c>
      <c r="G18" s="43">
        <v>3763.5</v>
      </c>
      <c r="H18" s="42">
        <f t="shared" si="1"/>
        <v>3763.25</v>
      </c>
      <c r="I18" s="44">
        <v>3600</v>
      </c>
      <c r="J18" s="43">
        <v>3605</v>
      </c>
      <c r="K18" s="42">
        <f t="shared" si="2"/>
        <v>3602.5</v>
      </c>
      <c r="L18" s="44">
        <v>3378</v>
      </c>
      <c r="M18" s="43">
        <v>3383</v>
      </c>
      <c r="N18" s="42">
        <f t="shared" si="3"/>
        <v>3380.5</v>
      </c>
      <c r="O18" s="44">
        <v>3145</v>
      </c>
      <c r="P18" s="43">
        <v>3150</v>
      </c>
      <c r="Q18" s="42">
        <f t="shared" si="4"/>
        <v>3147.5</v>
      </c>
      <c r="R18" s="50">
        <v>3875</v>
      </c>
      <c r="S18" s="49">
        <v>1.3535999999999999</v>
      </c>
      <c r="T18" s="49">
        <v>1.1566000000000001</v>
      </c>
      <c r="U18" s="48">
        <v>159.12</v>
      </c>
      <c r="V18" s="41">
        <v>2862.74</v>
      </c>
      <c r="W18" s="41">
        <v>2780.57</v>
      </c>
      <c r="X18" s="47">
        <f t="shared" si="5"/>
        <v>3350.3371952273906</v>
      </c>
      <c r="Y18" s="46">
        <v>1.3534999999999999</v>
      </c>
    </row>
    <row r="19" spans="2:25" x14ac:dyDescent="0.2">
      <c r="B19" s="45">
        <v>46251</v>
      </c>
      <c r="C19" s="44">
        <v>3853</v>
      </c>
      <c r="D19" s="43">
        <v>3855</v>
      </c>
      <c r="E19" s="42">
        <f t="shared" si="0"/>
        <v>3854</v>
      </c>
      <c r="F19" s="44">
        <v>3766</v>
      </c>
      <c r="G19" s="43">
        <v>3768</v>
      </c>
      <c r="H19" s="42">
        <f t="shared" si="1"/>
        <v>3767</v>
      </c>
      <c r="I19" s="44">
        <v>3612</v>
      </c>
      <c r="J19" s="43">
        <v>3617</v>
      </c>
      <c r="K19" s="42">
        <f t="shared" si="2"/>
        <v>3614.5</v>
      </c>
      <c r="L19" s="44">
        <v>3395</v>
      </c>
      <c r="M19" s="43">
        <v>3400</v>
      </c>
      <c r="N19" s="42">
        <f t="shared" si="3"/>
        <v>3397.5</v>
      </c>
      <c r="O19" s="44">
        <v>3163</v>
      </c>
      <c r="P19" s="43">
        <v>3168</v>
      </c>
      <c r="Q19" s="42">
        <f t="shared" si="4"/>
        <v>3165.5</v>
      </c>
      <c r="R19" s="50">
        <v>3855</v>
      </c>
      <c r="S19" s="49">
        <v>1.3556999999999999</v>
      </c>
      <c r="T19" s="49">
        <v>1.1593</v>
      </c>
      <c r="U19" s="48">
        <v>159.24</v>
      </c>
      <c r="V19" s="41">
        <v>2843.55</v>
      </c>
      <c r="W19" s="41">
        <v>2779.58</v>
      </c>
      <c r="X19" s="47">
        <f t="shared" si="5"/>
        <v>3325.2824980591736</v>
      </c>
      <c r="Y19" s="46">
        <v>1.3555999999999999</v>
      </c>
    </row>
    <row r="20" spans="2:25" x14ac:dyDescent="0.2">
      <c r="B20" s="45">
        <v>46252</v>
      </c>
      <c r="C20" s="44">
        <v>3794</v>
      </c>
      <c r="D20" s="43">
        <v>3795</v>
      </c>
      <c r="E20" s="42">
        <f t="shared" si="0"/>
        <v>3794.5</v>
      </c>
      <c r="F20" s="44">
        <v>3722</v>
      </c>
      <c r="G20" s="43">
        <v>3724</v>
      </c>
      <c r="H20" s="42">
        <f t="shared" si="1"/>
        <v>3723</v>
      </c>
      <c r="I20" s="44">
        <v>3585</v>
      </c>
      <c r="J20" s="43">
        <v>3590</v>
      </c>
      <c r="K20" s="42">
        <f t="shared" si="2"/>
        <v>3587.5</v>
      </c>
      <c r="L20" s="44">
        <v>3373</v>
      </c>
      <c r="M20" s="43">
        <v>3378</v>
      </c>
      <c r="N20" s="42">
        <f t="shared" si="3"/>
        <v>3375.5</v>
      </c>
      <c r="O20" s="44">
        <v>3140</v>
      </c>
      <c r="P20" s="43">
        <v>3145</v>
      </c>
      <c r="Q20" s="42">
        <f t="shared" si="4"/>
        <v>3142.5</v>
      </c>
      <c r="R20" s="50">
        <v>3795</v>
      </c>
      <c r="S20" s="49">
        <v>1.3528</v>
      </c>
      <c r="T20" s="49">
        <v>1.1577</v>
      </c>
      <c r="U20" s="48">
        <v>159.69999999999999</v>
      </c>
      <c r="V20" s="41">
        <v>2805.29</v>
      </c>
      <c r="W20" s="41">
        <v>2753.01</v>
      </c>
      <c r="X20" s="47">
        <f t="shared" si="5"/>
        <v>3278.0513086291785</v>
      </c>
      <c r="Y20" s="46">
        <v>1.3527</v>
      </c>
    </row>
    <row r="21" spans="2:25" x14ac:dyDescent="0.2">
      <c r="B21" s="45">
        <v>46253</v>
      </c>
      <c r="C21" s="44">
        <v>3749.5</v>
      </c>
      <c r="D21" s="43">
        <v>3750</v>
      </c>
      <c r="E21" s="42">
        <f t="shared" si="0"/>
        <v>3749.75</v>
      </c>
      <c r="F21" s="44">
        <v>3650</v>
      </c>
      <c r="G21" s="43">
        <v>3652</v>
      </c>
      <c r="H21" s="42">
        <f t="shared" si="1"/>
        <v>3651</v>
      </c>
      <c r="I21" s="44">
        <v>3512</v>
      </c>
      <c r="J21" s="43">
        <v>3517</v>
      </c>
      <c r="K21" s="42">
        <f t="shared" si="2"/>
        <v>3514.5</v>
      </c>
      <c r="L21" s="44">
        <v>3305</v>
      </c>
      <c r="M21" s="43">
        <v>3310</v>
      </c>
      <c r="N21" s="42">
        <f t="shared" si="3"/>
        <v>3307.5</v>
      </c>
      <c r="O21" s="44">
        <v>3073</v>
      </c>
      <c r="P21" s="43">
        <v>3078</v>
      </c>
      <c r="Q21" s="42">
        <f t="shared" si="4"/>
        <v>3075.5</v>
      </c>
      <c r="R21" s="50">
        <v>3750</v>
      </c>
      <c r="S21" s="49">
        <v>1.3554999999999999</v>
      </c>
      <c r="T21" s="49">
        <v>1.1603000000000001</v>
      </c>
      <c r="U21" s="48">
        <v>159.15</v>
      </c>
      <c r="V21" s="41">
        <v>2766.51</v>
      </c>
      <c r="W21" s="41">
        <v>2694.41</v>
      </c>
      <c r="X21" s="47">
        <f t="shared" si="5"/>
        <v>3231.9227785917433</v>
      </c>
      <c r="Y21" s="46">
        <v>1.3553999999999999</v>
      </c>
    </row>
    <row r="22" spans="2:25" x14ac:dyDescent="0.2">
      <c r="B22" s="45">
        <v>46254</v>
      </c>
      <c r="C22" s="44">
        <v>3865</v>
      </c>
      <c r="D22" s="43">
        <v>3865.5</v>
      </c>
      <c r="E22" s="42">
        <f t="shared" si="0"/>
        <v>3865.25</v>
      </c>
      <c r="F22" s="44">
        <v>3742</v>
      </c>
      <c r="G22" s="43">
        <v>3743</v>
      </c>
      <c r="H22" s="42">
        <f t="shared" si="1"/>
        <v>3742.5</v>
      </c>
      <c r="I22" s="44">
        <v>3573</v>
      </c>
      <c r="J22" s="43">
        <v>3578</v>
      </c>
      <c r="K22" s="42">
        <f t="shared" si="2"/>
        <v>3575.5</v>
      </c>
      <c r="L22" s="44">
        <v>3363</v>
      </c>
      <c r="M22" s="43">
        <v>3368</v>
      </c>
      <c r="N22" s="42">
        <f t="shared" si="3"/>
        <v>3365.5</v>
      </c>
      <c r="O22" s="44">
        <v>3130</v>
      </c>
      <c r="P22" s="43">
        <v>3135</v>
      </c>
      <c r="Q22" s="42">
        <f t="shared" si="4"/>
        <v>3132.5</v>
      </c>
      <c r="R22" s="50">
        <v>3865.5</v>
      </c>
      <c r="S22" s="49">
        <v>1.3632</v>
      </c>
      <c r="T22" s="49">
        <v>1.1686000000000001</v>
      </c>
      <c r="U22" s="48">
        <v>158.66</v>
      </c>
      <c r="V22" s="41">
        <v>2835.61</v>
      </c>
      <c r="W22" s="41">
        <v>2745.95</v>
      </c>
      <c r="X22" s="47">
        <f t="shared" si="5"/>
        <v>3307.8042101660103</v>
      </c>
      <c r="Y22" s="46">
        <v>1.3631</v>
      </c>
    </row>
    <row r="23" spans="2:25" x14ac:dyDescent="0.2">
      <c r="B23" s="45">
        <v>46255</v>
      </c>
      <c r="C23" s="44">
        <v>3978</v>
      </c>
      <c r="D23" s="43">
        <v>3980</v>
      </c>
      <c r="E23" s="42">
        <f t="shared" si="0"/>
        <v>3979</v>
      </c>
      <c r="F23" s="44">
        <v>3823</v>
      </c>
      <c r="G23" s="43">
        <v>3824</v>
      </c>
      <c r="H23" s="42">
        <f t="shared" si="1"/>
        <v>3823.5</v>
      </c>
      <c r="I23" s="44">
        <v>3658</v>
      </c>
      <c r="J23" s="43">
        <v>3663</v>
      </c>
      <c r="K23" s="42">
        <f t="shared" si="2"/>
        <v>3660.5</v>
      </c>
      <c r="L23" s="44">
        <v>3433</v>
      </c>
      <c r="M23" s="43">
        <v>3438</v>
      </c>
      <c r="N23" s="42">
        <f t="shared" si="3"/>
        <v>3435.5</v>
      </c>
      <c r="O23" s="44">
        <v>3200</v>
      </c>
      <c r="P23" s="43">
        <v>3205</v>
      </c>
      <c r="Q23" s="42">
        <f t="shared" si="4"/>
        <v>3202.5</v>
      </c>
      <c r="R23" s="50">
        <v>3980</v>
      </c>
      <c r="S23" s="49">
        <v>1.3657999999999999</v>
      </c>
      <c r="T23" s="49">
        <v>1.1700999999999999</v>
      </c>
      <c r="U23" s="48">
        <v>158.69</v>
      </c>
      <c r="V23" s="41">
        <v>2914.04</v>
      </c>
      <c r="W23" s="41">
        <v>2800.03</v>
      </c>
      <c r="X23" s="47">
        <f t="shared" si="5"/>
        <v>3401.4186821639178</v>
      </c>
      <c r="Y23" s="46">
        <v>1.3656999999999999</v>
      </c>
    </row>
    <row r="24" spans="2:25" x14ac:dyDescent="0.2">
      <c r="B24" s="45">
        <v>46258</v>
      </c>
      <c r="C24" s="44">
        <v>3984</v>
      </c>
      <c r="D24" s="43">
        <v>3985</v>
      </c>
      <c r="E24" s="42">
        <f t="shared" si="0"/>
        <v>3984.5</v>
      </c>
      <c r="F24" s="44">
        <v>3838</v>
      </c>
      <c r="G24" s="43">
        <v>3840</v>
      </c>
      <c r="H24" s="42">
        <f t="shared" si="1"/>
        <v>3839</v>
      </c>
      <c r="I24" s="44">
        <v>3650</v>
      </c>
      <c r="J24" s="43">
        <v>3655</v>
      </c>
      <c r="K24" s="42">
        <f t="shared" si="2"/>
        <v>3652.5</v>
      </c>
      <c r="L24" s="44">
        <v>3405</v>
      </c>
      <c r="M24" s="43">
        <v>3410</v>
      </c>
      <c r="N24" s="42">
        <f t="shared" si="3"/>
        <v>3407.5</v>
      </c>
      <c r="O24" s="44">
        <v>3172</v>
      </c>
      <c r="P24" s="43">
        <v>3177</v>
      </c>
      <c r="Q24" s="42">
        <f t="shared" si="4"/>
        <v>3174.5</v>
      </c>
      <c r="R24" s="50">
        <v>3985</v>
      </c>
      <c r="S24" s="49">
        <v>1.3638999999999999</v>
      </c>
      <c r="T24" s="49">
        <v>1.1667000000000001</v>
      </c>
      <c r="U24" s="48">
        <v>159.07</v>
      </c>
      <c r="V24" s="41">
        <v>2921.77</v>
      </c>
      <c r="W24" s="41">
        <v>2815.46</v>
      </c>
      <c r="X24" s="47">
        <f t="shared" si="5"/>
        <v>3415.6166966658093</v>
      </c>
      <c r="Y24" s="46">
        <v>1.3638999999999999</v>
      </c>
    </row>
    <row r="25" spans="2:25" x14ac:dyDescent="0.2">
      <c r="B25" s="45">
        <v>46259</v>
      </c>
      <c r="C25" s="44">
        <v>3985</v>
      </c>
      <c r="D25" s="43">
        <v>3987</v>
      </c>
      <c r="E25" s="42">
        <f t="shared" si="0"/>
        <v>3986</v>
      </c>
      <c r="F25" s="44">
        <v>3852</v>
      </c>
      <c r="G25" s="43">
        <v>3853</v>
      </c>
      <c r="H25" s="42">
        <f t="shared" si="1"/>
        <v>3852.5</v>
      </c>
      <c r="I25" s="44">
        <v>3683</v>
      </c>
      <c r="J25" s="43">
        <v>3688</v>
      </c>
      <c r="K25" s="42">
        <f t="shared" si="2"/>
        <v>3685.5</v>
      </c>
      <c r="L25" s="44">
        <v>3438</v>
      </c>
      <c r="M25" s="43">
        <v>3443</v>
      </c>
      <c r="N25" s="42">
        <f t="shared" si="3"/>
        <v>3440.5</v>
      </c>
      <c r="O25" s="44">
        <v>3205</v>
      </c>
      <c r="P25" s="43">
        <v>3210</v>
      </c>
      <c r="Q25" s="42">
        <f t="shared" si="4"/>
        <v>3207.5</v>
      </c>
      <c r="R25" s="50">
        <v>3987</v>
      </c>
      <c r="S25" s="49">
        <v>1.3633</v>
      </c>
      <c r="T25" s="49">
        <v>1.1659999999999999</v>
      </c>
      <c r="U25" s="48">
        <v>159.26</v>
      </c>
      <c r="V25" s="41">
        <v>2924.52</v>
      </c>
      <c r="W25" s="41">
        <v>2826.23</v>
      </c>
      <c r="X25" s="47">
        <f t="shared" si="5"/>
        <v>3419.3825042881649</v>
      </c>
      <c r="Y25" s="46">
        <v>1.3633</v>
      </c>
    </row>
    <row r="26" spans="2:25" x14ac:dyDescent="0.2">
      <c r="B26" s="45">
        <v>46260</v>
      </c>
      <c r="C26" s="44">
        <v>4105</v>
      </c>
      <c r="D26" s="43">
        <v>4107</v>
      </c>
      <c r="E26" s="42">
        <f t="shared" si="0"/>
        <v>4106</v>
      </c>
      <c r="F26" s="44">
        <v>3932</v>
      </c>
      <c r="G26" s="43">
        <v>3933</v>
      </c>
      <c r="H26" s="42">
        <f t="shared" si="1"/>
        <v>3932.5</v>
      </c>
      <c r="I26" s="44">
        <v>3743</v>
      </c>
      <c r="J26" s="43">
        <v>3748</v>
      </c>
      <c r="K26" s="42">
        <f t="shared" si="2"/>
        <v>3745.5</v>
      </c>
      <c r="L26" s="44">
        <v>3493</v>
      </c>
      <c r="M26" s="43">
        <v>3498</v>
      </c>
      <c r="N26" s="42">
        <f t="shared" si="3"/>
        <v>3495.5</v>
      </c>
      <c r="O26" s="44">
        <v>3213</v>
      </c>
      <c r="P26" s="43">
        <v>3218</v>
      </c>
      <c r="Q26" s="42">
        <f t="shared" si="4"/>
        <v>3215.5</v>
      </c>
      <c r="R26" s="50">
        <v>4107</v>
      </c>
      <c r="S26" s="49">
        <v>1.3629</v>
      </c>
      <c r="T26" s="49">
        <v>1.1669</v>
      </c>
      <c r="U26" s="48">
        <v>159.09</v>
      </c>
      <c r="V26" s="41">
        <v>3013.43</v>
      </c>
      <c r="W26" s="41">
        <v>2885.76</v>
      </c>
      <c r="X26" s="47">
        <f t="shared" si="5"/>
        <v>3519.5817979261287</v>
      </c>
      <c r="Y26" s="46">
        <v>1.3629</v>
      </c>
    </row>
    <row r="27" spans="2:25" x14ac:dyDescent="0.2">
      <c r="B27" s="45">
        <v>46261</v>
      </c>
      <c r="C27" s="44">
        <v>4105</v>
      </c>
      <c r="D27" s="43">
        <v>4107</v>
      </c>
      <c r="E27" s="42">
        <f t="shared" si="0"/>
        <v>4106</v>
      </c>
      <c r="F27" s="44">
        <v>3888</v>
      </c>
      <c r="G27" s="43">
        <v>3890</v>
      </c>
      <c r="H27" s="42">
        <f t="shared" si="1"/>
        <v>3889</v>
      </c>
      <c r="I27" s="44">
        <v>3695</v>
      </c>
      <c r="J27" s="43">
        <v>3700</v>
      </c>
      <c r="K27" s="42">
        <f t="shared" si="2"/>
        <v>3697.5</v>
      </c>
      <c r="L27" s="44">
        <v>3445</v>
      </c>
      <c r="M27" s="43">
        <v>3450</v>
      </c>
      <c r="N27" s="42">
        <f t="shared" si="3"/>
        <v>3447.5</v>
      </c>
      <c r="O27" s="44">
        <v>3145</v>
      </c>
      <c r="P27" s="43">
        <v>3150</v>
      </c>
      <c r="Q27" s="42">
        <f t="shared" si="4"/>
        <v>3147.5</v>
      </c>
      <c r="R27" s="50">
        <v>4107</v>
      </c>
      <c r="S27" s="49">
        <v>1.3579000000000001</v>
      </c>
      <c r="T27" s="49">
        <v>1.1640999999999999</v>
      </c>
      <c r="U27" s="48">
        <v>159.44</v>
      </c>
      <c r="V27" s="41">
        <v>3024.52</v>
      </c>
      <c r="W27" s="41">
        <v>2864.72</v>
      </c>
      <c r="X27" s="47">
        <f t="shared" si="5"/>
        <v>3528.047418606649</v>
      </c>
      <c r="Y27" s="46">
        <v>1.3579000000000001</v>
      </c>
    </row>
    <row r="28" spans="2:25" x14ac:dyDescent="0.2">
      <c r="B28" s="45">
        <v>46262</v>
      </c>
      <c r="C28" s="44">
        <v>4069.5</v>
      </c>
      <c r="D28" s="43">
        <v>4070</v>
      </c>
      <c r="E28" s="42">
        <f t="shared" si="0"/>
        <v>4069.75</v>
      </c>
      <c r="F28" s="44">
        <v>3929</v>
      </c>
      <c r="G28" s="43">
        <v>3930</v>
      </c>
      <c r="H28" s="42">
        <f t="shared" si="1"/>
        <v>3929.5</v>
      </c>
      <c r="I28" s="44">
        <v>3730</v>
      </c>
      <c r="J28" s="43">
        <v>3735</v>
      </c>
      <c r="K28" s="42">
        <f t="shared" si="2"/>
        <v>3732.5</v>
      </c>
      <c r="L28" s="44">
        <v>3480</v>
      </c>
      <c r="M28" s="43">
        <v>3485</v>
      </c>
      <c r="N28" s="42">
        <f t="shared" si="3"/>
        <v>3482.5</v>
      </c>
      <c r="O28" s="44">
        <v>3155</v>
      </c>
      <c r="P28" s="43">
        <v>3160</v>
      </c>
      <c r="Q28" s="42">
        <f t="shared" si="4"/>
        <v>3157.5</v>
      </c>
      <c r="R28" s="50">
        <v>4070</v>
      </c>
      <c r="S28" s="49">
        <v>1.3586</v>
      </c>
      <c r="T28" s="49">
        <v>1.1646000000000001</v>
      </c>
      <c r="U28" s="48">
        <v>159.66</v>
      </c>
      <c r="V28" s="41">
        <v>2995.73</v>
      </c>
      <c r="W28" s="41">
        <v>2892.68</v>
      </c>
      <c r="X28" s="47">
        <f t="shared" si="5"/>
        <v>3494.7621500944529</v>
      </c>
      <c r="Y28" s="46">
        <v>1.3586</v>
      </c>
    </row>
    <row r="29" spans="2:25" x14ac:dyDescent="0.2">
      <c r="B29" s="40" t="s">
        <v>11</v>
      </c>
      <c r="C29" s="39">
        <f>ROUND(AVERAGE(C9:C28),2)</f>
        <v>3873.83</v>
      </c>
      <c r="D29" s="38">
        <f>ROUND(AVERAGE(D9:D28),2)</f>
        <v>3875.13</v>
      </c>
      <c r="E29" s="37">
        <f>ROUND(AVERAGE(C29:D29),2)</f>
        <v>3874.48</v>
      </c>
      <c r="F29" s="39">
        <f>ROUND(AVERAGE(F9:F28),2)</f>
        <v>3771.7</v>
      </c>
      <c r="G29" s="38">
        <f>ROUND(AVERAGE(G9:G28),2)</f>
        <v>3773.13</v>
      </c>
      <c r="H29" s="37">
        <f>ROUND(AVERAGE(F29:G29),2)</f>
        <v>3772.42</v>
      </c>
      <c r="I29" s="39">
        <f>ROUND(AVERAGE(I9:I28),2)</f>
        <v>3610.95</v>
      </c>
      <c r="J29" s="38">
        <f>ROUND(AVERAGE(J9:J28),2)</f>
        <v>3615.95</v>
      </c>
      <c r="K29" s="37">
        <f>ROUND(AVERAGE(I29:J29),2)</f>
        <v>3613.45</v>
      </c>
      <c r="L29" s="39">
        <f>ROUND(AVERAGE(L9:L28),2)</f>
        <v>3382.9</v>
      </c>
      <c r="M29" s="38">
        <f>ROUND(AVERAGE(M9:M28),2)</f>
        <v>3387.9</v>
      </c>
      <c r="N29" s="37">
        <f>ROUND(AVERAGE(L29:M29),2)</f>
        <v>3385.4</v>
      </c>
      <c r="O29" s="39">
        <f>ROUND(AVERAGE(O9:O28),2)</f>
        <v>3139.85</v>
      </c>
      <c r="P29" s="38">
        <f>ROUND(AVERAGE(P9:P28),2)</f>
        <v>3144.85</v>
      </c>
      <c r="Q29" s="37">
        <f>ROUND(AVERAGE(O29:P29),2)</f>
        <v>3142.35</v>
      </c>
      <c r="R29" s="36">
        <f>ROUND(AVERAGE(R9:R28),2)</f>
        <v>3875.13</v>
      </c>
      <c r="S29" s="35">
        <f>ROUND(AVERAGE(S9:S28),4)</f>
        <v>1.3543000000000001</v>
      </c>
      <c r="T29" s="34">
        <f>ROUND(AVERAGE(T9:T28),4)</f>
        <v>1.1593</v>
      </c>
      <c r="U29" s="115">
        <f>ROUND(AVERAGE(U9:U28),2)</f>
        <v>158.77000000000001</v>
      </c>
      <c r="V29" s="33">
        <f>AVERAGE(V9:V28)</f>
        <v>2861.0924999999997</v>
      </c>
      <c r="W29" s="33">
        <f>AVERAGE(W9:W28)</f>
        <v>2785.9705000000004</v>
      </c>
      <c r="X29" s="33">
        <f>AVERAGE(X9:X28)</f>
        <v>3342.3163388234584</v>
      </c>
      <c r="Y29" s="32">
        <f>AVERAGE(Y9:Y28)</f>
        <v>1.3542699999999999</v>
      </c>
    </row>
    <row r="30" spans="2:25" x14ac:dyDescent="0.2">
      <c r="B30" s="31" t="s">
        <v>12</v>
      </c>
      <c r="C30" s="30">
        <f t="shared" ref="C30:Y30" si="6">MAX(C9:C28)</f>
        <v>4105</v>
      </c>
      <c r="D30" s="29">
        <f t="shared" si="6"/>
        <v>4107</v>
      </c>
      <c r="E30" s="28">
        <f t="shared" si="6"/>
        <v>4106</v>
      </c>
      <c r="F30" s="30">
        <f t="shared" si="6"/>
        <v>3932</v>
      </c>
      <c r="G30" s="29">
        <f t="shared" si="6"/>
        <v>3933</v>
      </c>
      <c r="H30" s="28">
        <f t="shared" si="6"/>
        <v>3932.5</v>
      </c>
      <c r="I30" s="30">
        <f t="shared" si="6"/>
        <v>3743</v>
      </c>
      <c r="J30" s="29">
        <f t="shared" si="6"/>
        <v>3748</v>
      </c>
      <c r="K30" s="28">
        <f t="shared" si="6"/>
        <v>3745.5</v>
      </c>
      <c r="L30" s="30">
        <f t="shared" si="6"/>
        <v>3493</v>
      </c>
      <c r="M30" s="29">
        <f t="shared" si="6"/>
        <v>3498</v>
      </c>
      <c r="N30" s="28">
        <f t="shared" si="6"/>
        <v>3495.5</v>
      </c>
      <c r="O30" s="30">
        <f t="shared" si="6"/>
        <v>3213</v>
      </c>
      <c r="P30" s="29">
        <f t="shared" si="6"/>
        <v>3218</v>
      </c>
      <c r="Q30" s="28">
        <f t="shared" si="6"/>
        <v>3215.5</v>
      </c>
      <c r="R30" s="27">
        <f t="shared" si="6"/>
        <v>4107</v>
      </c>
      <c r="S30" s="26">
        <f t="shared" si="6"/>
        <v>1.3657999999999999</v>
      </c>
      <c r="T30" s="25">
        <f t="shared" si="6"/>
        <v>1.1700999999999999</v>
      </c>
      <c r="U30" s="24">
        <f t="shared" si="6"/>
        <v>159.69999999999999</v>
      </c>
      <c r="V30" s="23">
        <f t="shared" si="6"/>
        <v>3024.52</v>
      </c>
      <c r="W30" s="23">
        <f t="shared" si="6"/>
        <v>2892.68</v>
      </c>
      <c r="X30" s="23">
        <f t="shared" si="6"/>
        <v>3528.047418606649</v>
      </c>
      <c r="Y30" s="22">
        <f t="shared" si="6"/>
        <v>1.3656999999999999</v>
      </c>
    </row>
    <row r="31" spans="2:25" ht="13.5" thickBot="1" x14ac:dyDescent="0.25">
      <c r="B31" s="21" t="s">
        <v>13</v>
      </c>
      <c r="C31" s="20">
        <f t="shared" ref="C31:Y31" si="7">MIN(C9:C28)</f>
        <v>3728</v>
      </c>
      <c r="D31" s="19">
        <f t="shared" si="7"/>
        <v>3730</v>
      </c>
      <c r="E31" s="18">
        <f t="shared" si="7"/>
        <v>3729</v>
      </c>
      <c r="F31" s="20">
        <f t="shared" si="7"/>
        <v>3650</v>
      </c>
      <c r="G31" s="19">
        <f t="shared" si="7"/>
        <v>3652</v>
      </c>
      <c r="H31" s="18">
        <f t="shared" si="7"/>
        <v>3651</v>
      </c>
      <c r="I31" s="20">
        <f t="shared" si="7"/>
        <v>3512</v>
      </c>
      <c r="J31" s="19">
        <f t="shared" si="7"/>
        <v>3517</v>
      </c>
      <c r="K31" s="18">
        <f t="shared" si="7"/>
        <v>3514.5</v>
      </c>
      <c r="L31" s="20">
        <f t="shared" si="7"/>
        <v>3298</v>
      </c>
      <c r="M31" s="19">
        <f t="shared" si="7"/>
        <v>3303</v>
      </c>
      <c r="N31" s="18">
        <f t="shared" si="7"/>
        <v>3300.5</v>
      </c>
      <c r="O31" s="20">
        <f t="shared" si="7"/>
        <v>3065</v>
      </c>
      <c r="P31" s="19">
        <f t="shared" si="7"/>
        <v>3070</v>
      </c>
      <c r="Q31" s="18">
        <f t="shared" si="7"/>
        <v>3067.5</v>
      </c>
      <c r="R31" s="17">
        <f t="shared" si="7"/>
        <v>3730</v>
      </c>
      <c r="S31" s="16">
        <f t="shared" si="7"/>
        <v>1.3447</v>
      </c>
      <c r="T31" s="15">
        <f t="shared" si="7"/>
        <v>1.1516999999999999</v>
      </c>
      <c r="U31" s="14">
        <f t="shared" si="7"/>
        <v>156.66999999999999</v>
      </c>
      <c r="V31" s="13">
        <f t="shared" si="7"/>
        <v>2766.51</v>
      </c>
      <c r="W31" s="13">
        <f t="shared" si="7"/>
        <v>2694.41</v>
      </c>
      <c r="X31" s="13">
        <f t="shared" si="7"/>
        <v>3231.9227785917433</v>
      </c>
      <c r="Y31" s="12">
        <f t="shared" si="7"/>
        <v>1.3448</v>
      </c>
    </row>
    <row r="33" spans="2:14" x14ac:dyDescent="0.2">
      <c r="B33" s="6" t="s">
        <v>14</v>
      </c>
      <c r="C33" s="8"/>
      <c r="D33" s="8"/>
      <c r="E33" s="7"/>
      <c r="F33" s="8"/>
      <c r="G33" s="8"/>
      <c r="H33" s="7"/>
      <c r="I33" s="8"/>
      <c r="J33" s="8"/>
      <c r="K33" s="7"/>
      <c r="L33" s="8"/>
      <c r="M33" s="8"/>
      <c r="N33" s="7"/>
    </row>
    <row r="34" spans="2:14" x14ac:dyDescent="0.2">
      <c r="B34" s="6" t="s">
        <v>15</v>
      </c>
      <c r="C34" s="8"/>
      <c r="D34" s="8"/>
      <c r="E34" s="7"/>
      <c r="F34" s="8"/>
      <c r="G34" s="8"/>
      <c r="H34" s="7"/>
      <c r="I34" s="8"/>
      <c r="J34" s="8"/>
      <c r="K34" s="7"/>
      <c r="L34" s="8"/>
      <c r="M34" s="8"/>
      <c r="N34" s="7"/>
    </row>
  </sheetData>
  <mergeCells count="9">
    <mergeCell ref="R7:R8"/>
    <mergeCell ref="S7:U7"/>
    <mergeCell ref="V7:W7"/>
    <mergeCell ref="Y7:Y8"/>
    <mergeCell ref="C7:E7"/>
    <mergeCell ref="F7:H7"/>
    <mergeCell ref="I7:K7"/>
    <mergeCell ref="L7:N7"/>
    <mergeCell ref="O7:Q7"/>
  </mergeCells>
  <phoneticPr fontId="6" type="noConversion"/>
  <printOptions horizontalCentered="1" verticalCentered="1" gridLines="1" gridLinesSet="0"/>
  <pageMargins left="0.19685039370078741" right="0.19685039370078741" top="0.98425196850393704" bottom="0.98425196850393704" header="0.51181102362204722" footer="0.51181102362204722"/>
  <pageSetup paperSize="9" scale="96" orientation="landscape" horizontalDpi="204" verticalDpi="196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Y34"/>
  <sheetViews>
    <sheetView workbookViewId="0">
      <pane ySplit="8" topLeftCell="A9" activePane="bottomLeft" state="frozen"/>
      <selection activeCell="C46" sqref="C46"/>
      <selection pane="bottomLeft"/>
    </sheetView>
  </sheetViews>
  <sheetFormatPr baseColWidth="10" defaultColWidth="9.140625" defaultRowHeight="12.75" x14ac:dyDescent="0.2"/>
  <cols>
    <col min="2" max="2" width="9.7109375" bestFit="1" customWidth="1"/>
    <col min="3" max="3" width="12.42578125" style="4" bestFit="1" customWidth="1"/>
    <col min="4" max="4" width="12" style="4" bestFit="1" customWidth="1"/>
    <col min="5" max="5" width="9.42578125" bestFit="1" customWidth="1"/>
    <col min="6" max="7" width="10.7109375" style="4" customWidth="1"/>
    <col min="8" max="8" width="10.7109375" customWidth="1"/>
    <col min="9" max="10" width="10.7109375" style="4" customWidth="1"/>
    <col min="11" max="11" width="10.7109375" customWidth="1"/>
    <col min="12" max="13" width="10.7109375" style="4" customWidth="1"/>
    <col min="14" max="14" width="10.7109375" customWidth="1"/>
    <col min="15" max="16" width="10.7109375" style="4" customWidth="1"/>
    <col min="17" max="17" width="10.7109375" customWidth="1"/>
    <col min="18" max="18" width="12.5703125" style="4" bestFit="1" customWidth="1"/>
    <col min="19" max="19" width="10" style="4" bestFit="1" customWidth="1"/>
    <col min="20" max="20" width="14.140625" bestFit="1" customWidth="1"/>
    <col min="21" max="21" width="12.5703125" style="4" bestFit="1" customWidth="1"/>
    <col min="22" max="22" width="10.5703125" bestFit="1" customWidth="1"/>
    <col min="23" max="23" width="11.28515625" bestFit="1" customWidth="1"/>
    <col min="24" max="24" width="14.140625" bestFit="1" customWidth="1"/>
    <col min="25" max="25" width="10.5703125" bestFit="1" customWidth="1"/>
  </cols>
  <sheetData>
    <row r="3" spans="1:25" ht="15.75" x14ac:dyDescent="0.25">
      <c r="B3" s="5" t="s">
        <v>19</v>
      </c>
    </row>
    <row r="4" spans="1:25" x14ac:dyDescent="0.2">
      <c r="B4" s="58" t="s">
        <v>28</v>
      </c>
    </row>
    <row r="6" spans="1:25" ht="13.5" thickBot="1" x14ac:dyDescent="0.25">
      <c r="B6" s="1">
        <v>46237</v>
      </c>
    </row>
    <row r="7" spans="1:25" ht="13.5" thickBot="1" x14ac:dyDescent="0.25">
      <c r="B7" s="57"/>
      <c r="C7" s="121" t="s">
        <v>0</v>
      </c>
      <c r="D7" s="123"/>
      <c r="E7" s="122"/>
      <c r="F7" s="121" t="s">
        <v>2</v>
      </c>
      <c r="G7" s="123"/>
      <c r="H7" s="122"/>
      <c r="I7" s="124" t="s">
        <v>24</v>
      </c>
      <c r="J7" s="125"/>
      <c r="K7" s="126"/>
      <c r="L7" s="124" t="s">
        <v>23</v>
      </c>
      <c r="M7" s="125"/>
      <c r="N7" s="126"/>
      <c r="O7" s="124" t="s">
        <v>22</v>
      </c>
      <c r="P7" s="125"/>
      <c r="Q7" s="126"/>
      <c r="R7" s="116" t="s">
        <v>4</v>
      </c>
      <c r="S7" s="118" t="s">
        <v>21</v>
      </c>
      <c r="T7" s="119"/>
      <c r="U7" s="120"/>
      <c r="V7" s="121" t="s">
        <v>5</v>
      </c>
      <c r="W7" s="122"/>
      <c r="X7" s="9" t="s">
        <v>18</v>
      </c>
      <c r="Y7" s="116" t="s">
        <v>20</v>
      </c>
    </row>
    <row r="8" spans="1:25" ht="13.5" thickBot="1" x14ac:dyDescent="0.25">
      <c r="A8" s="3"/>
      <c r="B8" s="56"/>
      <c r="C8" s="52" t="s">
        <v>6</v>
      </c>
      <c r="D8" s="52" t="s">
        <v>7</v>
      </c>
      <c r="E8" s="55" t="s">
        <v>1</v>
      </c>
      <c r="F8" s="52" t="s">
        <v>6</v>
      </c>
      <c r="G8" s="52" t="s">
        <v>7</v>
      </c>
      <c r="H8" s="55" t="s">
        <v>1</v>
      </c>
      <c r="I8" s="52" t="s">
        <v>6</v>
      </c>
      <c r="J8" s="52" t="s">
        <v>7</v>
      </c>
      <c r="K8" s="55" t="s">
        <v>1</v>
      </c>
      <c r="L8" s="52" t="s">
        <v>6</v>
      </c>
      <c r="M8" s="52" t="s">
        <v>7</v>
      </c>
      <c r="N8" s="55" t="s">
        <v>1</v>
      </c>
      <c r="O8" s="52" t="s">
        <v>6</v>
      </c>
      <c r="P8" s="52" t="s">
        <v>7</v>
      </c>
      <c r="Q8" s="55" t="s">
        <v>1</v>
      </c>
      <c r="R8" s="117"/>
      <c r="S8" s="54" t="s">
        <v>10</v>
      </c>
      <c r="T8" s="53" t="s">
        <v>16</v>
      </c>
      <c r="U8" s="10" t="s">
        <v>17</v>
      </c>
      <c r="V8" s="52" t="s">
        <v>8</v>
      </c>
      <c r="W8" s="52" t="s">
        <v>9</v>
      </c>
      <c r="X8" s="11" t="s">
        <v>8</v>
      </c>
      <c r="Y8" s="117" t="s">
        <v>20</v>
      </c>
    </row>
    <row r="9" spans="1:25" x14ac:dyDescent="0.2">
      <c r="B9" s="45">
        <v>46237</v>
      </c>
      <c r="C9" s="44">
        <v>1827</v>
      </c>
      <c r="D9" s="43">
        <v>1828</v>
      </c>
      <c r="E9" s="42">
        <f t="shared" ref="E9:E28" si="0">AVERAGE(C9:D9)</f>
        <v>1827.5</v>
      </c>
      <c r="F9" s="44">
        <v>1871</v>
      </c>
      <c r="G9" s="43">
        <v>1873</v>
      </c>
      <c r="H9" s="42">
        <f t="shared" ref="H9:H28" si="1">AVERAGE(F9:G9)</f>
        <v>1872</v>
      </c>
      <c r="I9" s="44">
        <v>2013</v>
      </c>
      <c r="J9" s="43">
        <v>2018</v>
      </c>
      <c r="K9" s="42">
        <f t="shared" ref="K9:K28" si="2">AVERAGE(I9:J9)</f>
        <v>2015.5</v>
      </c>
      <c r="L9" s="44">
        <v>2093</v>
      </c>
      <c r="M9" s="43">
        <v>2098</v>
      </c>
      <c r="N9" s="42">
        <f t="shared" ref="N9:N28" si="3">AVERAGE(L9:M9)</f>
        <v>2095.5</v>
      </c>
      <c r="O9" s="44">
        <v>2153</v>
      </c>
      <c r="P9" s="43">
        <v>2158</v>
      </c>
      <c r="Q9" s="42">
        <f t="shared" ref="Q9:Q28" si="4">AVERAGE(O9:P9)</f>
        <v>2155.5</v>
      </c>
      <c r="R9" s="50">
        <v>1828</v>
      </c>
      <c r="S9" s="49">
        <v>1.3468</v>
      </c>
      <c r="T9" s="51">
        <v>1.1533</v>
      </c>
      <c r="U9" s="48">
        <v>156.66999999999999</v>
      </c>
      <c r="V9" s="41">
        <v>1357.29</v>
      </c>
      <c r="W9" s="41">
        <v>1390.6</v>
      </c>
      <c r="X9" s="47">
        <f t="shared" ref="X9:X28" si="5">R9/T9</f>
        <v>1585.0169080031214</v>
      </c>
      <c r="Y9" s="46">
        <v>1.3469</v>
      </c>
    </row>
    <row r="10" spans="1:25" x14ac:dyDescent="0.2">
      <c r="B10" s="45">
        <v>46238</v>
      </c>
      <c r="C10" s="44">
        <v>1845</v>
      </c>
      <c r="D10" s="43">
        <v>1847</v>
      </c>
      <c r="E10" s="42">
        <f t="shared" si="0"/>
        <v>1846</v>
      </c>
      <c r="F10" s="44">
        <v>1890</v>
      </c>
      <c r="G10" s="43">
        <v>1891</v>
      </c>
      <c r="H10" s="42">
        <f t="shared" si="1"/>
        <v>1890.5</v>
      </c>
      <c r="I10" s="44">
        <v>2033</v>
      </c>
      <c r="J10" s="43">
        <v>2038</v>
      </c>
      <c r="K10" s="42">
        <f t="shared" si="2"/>
        <v>2035.5</v>
      </c>
      <c r="L10" s="44">
        <v>2113</v>
      </c>
      <c r="M10" s="43">
        <v>2118</v>
      </c>
      <c r="N10" s="42">
        <f t="shared" si="3"/>
        <v>2115.5</v>
      </c>
      <c r="O10" s="44">
        <v>2173</v>
      </c>
      <c r="P10" s="43">
        <v>2178</v>
      </c>
      <c r="Q10" s="42">
        <f t="shared" si="4"/>
        <v>2175.5</v>
      </c>
      <c r="R10" s="50">
        <v>1847</v>
      </c>
      <c r="S10" s="49">
        <v>1.3447</v>
      </c>
      <c r="T10" s="49">
        <v>1.1516999999999999</v>
      </c>
      <c r="U10" s="48">
        <v>157.47</v>
      </c>
      <c r="V10" s="41">
        <v>1373.54</v>
      </c>
      <c r="W10" s="41">
        <v>1406.16</v>
      </c>
      <c r="X10" s="47">
        <f t="shared" si="5"/>
        <v>1603.7162455500566</v>
      </c>
      <c r="Y10" s="46">
        <v>1.3448</v>
      </c>
    </row>
    <row r="11" spans="1:25" x14ac:dyDescent="0.2">
      <c r="B11" s="45">
        <v>46239</v>
      </c>
      <c r="C11" s="44">
        <v>1843</v>
      </c>
      <c r="D11" s="43">
        <v>1845</v>
      </c>
      <c r="E11" s="42">
        <f t="shared" si="0"/>
        <v>1844</v>
      </c>
      <c r="F11" s="44">
        <v>1889.5</v>
      </c>
      <c r="G11" s="43">
        <v>1890</v>
      </c>
      <c r="H11" s="42">
        <f t="shared" si="1"/>
        <v>1889.75</v>
      </c>
      <c r="I11" s="44">
        <v>2030</v>
      </c>
      <c r="J11" s="43">
        <v>2035</v>
      </c>
      <c r="K11" s="42">
        <f t="shared" si="2"/>
        <v>2032.5</v>
      </c>
      <c r="L11" s="44">
        <v>2110</v>
      </c>
      <c r="M11" s="43">
        <v>2115</v>
      </c>
      <c r="N11" s="42">
        <f t="shared" si="3"/>
        <v>2112.5</v>
      </c>
      <c r="O11" s="44">
        <v>2170</v>
      </c>
      <c r="P11" s="43">
        <v>2175</v>
      </c>
      <c r="Q11" s="42">
        <f t="shared" si="4"/>
        <v>2172.5</v>
      </c>
      <c r="R11" s="50">
        <v>1845</v>
      </c>
      <c r="S11" s="49">
        <v>1.3479000000000001</v>
      </c>
      <c r="T11" s="49">
        <v>1.1553</v>
      </c>
      <c r="U11" s="48">
        <v>157.56</v>
      </c>
      <c r="V11" s="41">
        <v>1368.8</v>
      </c>
      <c r="W11" s="41">
        <v>1402.18</v>
      </c>
      <c r="X11" s="47">
        <f t="shared" si="5"/>
        <v>1596.9877953778239</v>
      </c>
      <c r="Y11" s="46">
        <v>1.3479000000000001</v>
      </c>
    </row>
    <row r="12" spans="1:25" x14ac:dyDescent="0.2">
      <c r="B12" s="45">
        <v>46240</v>
      </c>
      <c r="C12" s="44">
        <v>1849</v>
      </c>
      <c r="D12" s="43">
        <v>1851</v>
      </c>
      <c r="E12" s="42">
        <f t="shared" si="0"/>
        <v>1850</v>
      </c>
      <c r="F12" s="44">
        <v>1893</v>
      </c>
      <c r="G12" s="43">
        <v>1895</v>
      </c>
      <c r="H12" s="42">
        <f t="shared" si="1"/>
        <v>1894</v>
      </c>
      <c r="I12" s="44">
        <v>2035</v>
      </c>
      <c r="J12" s="43">
        <v>2040</v>
      </c>
      <c r="K12" s="42">
        <f t="shared" si="2"/>
        <v>2037.5</v>
      </c>
      <c r="L12" s="44">
        <v>2115</v>
      </c>
      <c r="M12" s="43">
        <v>2120</v>
      </c>
      <c r="N12" s="42">
        <f t="shared" si="3"/>
        <v>2117.5</v>
      </c>
      <c r="O12" s="44">
        <v>2175</v>
      </c>
      <c r="P12" s="43">
        <v>2180</v>
      </c>
      <c r="Q12" s="42">
        <f t="shared" si="4"/>
        <v>2177.5</v>
      </c>
      <c r="R12" s="50">
        <v>1851</v>
      </c>
      <c r="S12" s="49">
        <v>1.3469</v>
      </c>
      <c r="T12" s="49">
        <v>1.1546000000000001</v>
      </c>
      <c r="U12" s="48">
        <v>157.86000000000001</v>
      </c>
      <c r="V12" s="41">
        <v>1374.27</v>
      </c>
      <c r="W12" s="41">
        <v>1406.93</v>
      </c>
      <c r="X12" s="47">
        <f t="shared" si="5"/>
        <v>1603.1526069634504</v>
      </c>
      <c r="Y12" s="46">
        <v>1.3469</v>
      </c>
    </row>
    <row r="13" spans="1:25" x14ac:dyDescent="0.2">
      <c r="B13" s="45">
        <v>46241</v>
      </c>
      <c r="C13" s="44">
        <v>1840</v>
      </c>
      <c r="D13" s="43">
        <v>1840.5</v>
      </c>
      <c r="E13" s="42">
        <f t="shared" si="0"/>
        <v>1840.25</v>
      </c>
      <c r="F13" s="44">
        <v>1889.5</v>
      </c>
      <c r="G13" s="43">
        <v>1890</v>
      </c>
      <c r="H13" s="42">
        <f t="shared" si="1"/>
        <v>1889.75</v>
      </c>
      <c r="I13" s="44">
        <v>2038</v>
      </c>
      <c r="J13" s="43">
        <v>2043</v>
      </c>
      <c r="K13" s="42">
        <f t="shared" si="2"/>
        <v>2040.5</v>
      </c>
      <c r="L13" s="44">
        <v>2118</v>
      </c>
      <c r="M13" s="43">
        <v>2123</v>
      </c>
      <c r="N13" s="42">
        <f t="shared" si="3"/>
        <v>2120.5</v>
      </c>
      <c r="O13" s="44">
        <v>2178</v>
      </c>
      <c r="P13" s="43">
        <v>2183</v>
      </c>
      <c r="Q13" s="42">
        <f t="shared" si="4"/>
        <v>2180.5</v>
      </c>
      <c r="R13" s="50">
        <v>1840.5</v>
      </c>
      <c r="S13" s="49">
        <v>1.345</v>
      </c>
      <c r="T13" s="49">
        <v>1.1534</v>
      </c>
      <c r="U13" s="48">
        <v>158.33000000000001</v>
      </c>
      <c r="V13" s="41">
        <v>1368.4</v>
      </c>
      <c r="W13" s="41">
        <v>1405.2</v>
      </c>
      <c r="X13" s="47">
        <f t="shared" si="5"/>
        <v>1595.7170105774233</v>
      </c>
      <c r="Y13" s="46">
        <v>1.345</v>
      </c>
    </row>
    <row r="14" spans="1:25" x14ac:dyDescent="0.2">
      <c r="B14" s="45">
        <v>46244</v>
      </c>
      <c r="C14" s="44">
        <v>1857</v>
      </c>
      <c r="D14" s="43">
        <v>1858</v>
      </c>
      <c r="E14" s="42">
        <f t="shared" si="0"/>
        <v>1857.5</v>
      </c>
      <c r="F14" s="44">
        <v>1900</v>
      </c>
      <c r="G14" s="43">
        <v>1902</v>
      </c>
      <c r="H14" s="42">
        <f t="shared" si="1"/>
        <v>1901</v>
      </c>
      <c r="I14" s="44">
        <v>2047</v>
      </c>
      <c r="J14" s="43">
        <v>2052</v>
      </c>
      <c r="K14" s="42">
        <f t="shared" si="2"/>
        <v>2049.5</v>
      </c>
      <c r="L14" s="44">
        <v>2127</v>
      </c>
      <c r="M14" s="43">
        <v>2132</v>
      </c>
      <c r="N14" s="42">
        <f t="shared" si="3"/>
        <v>2129.5</v>
      </c>
      <c r="O14" s="44">
        <v>2187</v>
      </c>
      <c r="P14" s="43">
        <v>2192</v>
      </c>
      <c r="Q14" s="42">
        <f t="shared" si="4"/>
        <v>2189.5</v>
      </c>
      <c r="R14" s="50">
        <v>1858</v>
      </c>
      <c r="S14" s="49">
        <v>1.3501000000000001</v>
      </c>
      <c r="T14" s="49">
        <v>1.1553</v>
      </c>
      <c r="U14" s="48">
        <v>158.82</v>
      </c>
      <c r="V14" s="41">
        <v>1376.19</v>
      </c>
      <c r="W14" s="41">
        <v>1408.78</v>
      </c>
      <c r="X14" s="47">
        <f t="shared" si="5"/>
        <v>1608.2402839089414</v>
      </c>
      <c r="Y14" s="46">
        <v>1.3501000000000001</v>
      </c>
    </row>
    <row r="15" spans="1:25" x14ac:dyDescent="0.2">
      <c r="B15" s="45">
        <v>46245</v>
      </c>
      <c r="C15" s="44">
        <v>1877</v>
      </c>
      <c r="D15" s="43">
        <v>1878</v>
      </c>
      <c r="E15" s="42">
        <f t="shared" si="0"/>
        <v>1877.5</v>
      </c>
      <c r="F15" s="44">
        <v>1905</v>
      </c>
      <c r="G15" s="43">
        <v>1907</v>
      </c>
      <c r="H15" s="42">
        <f t="shared" si="1"/>
        <v>1906</v>
      </c>
      <c r="I15" s="44">
        <v>2053</v>
      </c>
      <c r="J15" s="43">
        <v>2058</v>
      </c>
      <c r="K15" s="42">
        <f t="shared" si="2"/>
        <v>2055.5</v>
      </c>
      <c r="L15" s="44">
        <v>2133</v>
      </c>
      <c r="M15" s="43">
        <v>2138</v>
      </c>
      <c r="N15" s="42">
        <f t="shared" si="3"/>
        <v>2135.5</v>
      </c>
      <c r="O15" s="44">
        <v>2193</v>
      </c>
      <c r="P15" s="43">
        <v>2198</v>
      </c>
      <c r="Q15" s="42">
        <f t="shared" si="4"/>
        <v>2195.5</v>
      </c>
      <c r="R15" s="50">
        <v>1878</v>
      </c>
      <c r="S15" s="49">
        <v>1.3493999999999999</v>
      </c>
      <c r="T15" s="49">
        <v>1.1536999999999999</v>
      </c>
      <c r="U15" s="48">
        <v>159.26</v>
      </c>
      <c r="V15" s="41">
        <v>1391.73</v>
      </c>
      <c r="W15" s="41">
        <v>1413.22</v>
      </c>
      <c r="X15" s="47">
        <f t="shared" si="5"/>
        <v>1627.8061887839126</v>
      </c>
      <c r="Y15" s="46">
        <v>1.3493999999999999</v>
      </c>
    </row>
    <row r="16" spans="1:25" x14ac:dyDescent="0.2">
      <c r="B16" s="45">
        <v>46246</v>
      </c>
      <c r="C16" s="44">
        <v>1879.5</v>
      </c>
      <c r="D16" s="43">
        <v>1880</v>
      </c>
      <c r="E16" s="42">
        <f t="shared" si="0"/>
        <v>1879.75</v>
      </c>
      <c r="F16" s="44">
        <v>1918</v>
      </c>
      <c r="G16" s="43">
        <v>1919</v>
      </c>
      <c r="H16" s="42">
        <f t="shared" si="1"/>
        <v>1918.5</v>
      </c>
      <c r="I16" s="44">
        <v>2065</v>
      </c>
      <c r="J16" s="43">
        <v>2070</v>
      </c>
      <c r="K16" s="42">
        <f t="shared" si="2"/>
        <v>2067.5</v>
      </c>
      <c r="L16" s="44">
        <v>2145</v>
      </c>
      <c r="M16" s="43">
        <v>2150</v>
      </c>
      <c r="N16" s="42">
        <f t="shared" si="3"/>
        <v>2147.5</v>
      </c>
      <c r="O16" s="44">
        <v>2205</v>
      </c>
      <c r="P16" s="43">
        <v>2210</v>
      </c>
      <c r="Q16" s="42">
        <f t="shared" si="4"/>
        <v>2207.5</v>
      </c>
      <c r="R16" s="50">
        <v>1880</v>
      </c>
      <c r="S16" s="49">
        <v>1.3527</v>
      </c>
      <c r="T16" s="49">
        <v>1.1544000000000001</v>
      </c>
      <c r="U16" s="48">
        <v>159.1</v>
      </c>
      <c r="V16" s="41">
        <v>1389.81</v>
      </c>
      <c r="W16" s="41">
        <v>1418.75</v>
      </c>
      <c r="X16" s="47">
        <f t="shared" si="5"/>
        <v>1628.5516285516285</v>
      </c>
      <c r="Y16" s="46">
        <v>1.3526</v>
      </c>
    </row>
    <row r="17" spans="2:25" x14ac:dyDescent="0.2">
      <c r="B17" s="45">
        <v>46247</v>
      </c>
      <c r="C17" s="44">
        <v>1855</v>
      </c>
      <c r="D17" s="43">
        <v>1856</v>
      </c>
      <c r="E17" s="42">
        <f t="shared" si="0"/>
        <v>1855.5</v>
      </c>
      <c r="F17" s="44">
        <v>1899</v>
      </c>
      <c r="G17" s="43">
        <v>1901</v>
      </c>
      <c r="H17" s="42">
        <f t="shared" si="1"/>
        <v>1900</v>
      </c>
      <c r="I17" s="44">
        <v>2048</v>
      </c>
      <c r="J17" s="43">
        <v>2053</v>
      </c>
      <c r="K17" s="42">
        <f t="shared" si="2"/>
        <v>2050.5</v>
      </c>
      <c r="L17" s="44">
        <v>2128</v>
      </c>
      <c r="M17" s="43">
        <v>2133</v>
      </c>
      <c r="N17" s="42">
        <f t="shared" si="3"/>
        <v>2130.5</v>
      </c>
      <c r="O17" s="44">
        <v>2188</v>
      </c>
      <c r="P17" s="43">
        <v>2193</v>
      </c>
      <c r="Q17" s="42">
        <f t="shared" si="4"/>
        <v>2190.5</v>
      </c>
      <c r="R17" s="50">
        <v>1856</v>
      </c>
      <c r="S17" s="49">
        <v>1.3492999999999999</v>
      </c>
      <c r="T17" s="49">
        <v>1.1535</v>
      </c>
      <c r="U17" s="48">
        <v>159.34</v>
      </c>
      <c r="V17" s="41">
        <v>1375.53</v>
      </c>
      <c r="W17" s="41">
        <v>1408.98</v>
      </c>
      <c r="X17" s="47">
        <f t="shared" si="5"/>
        <v>1609.0160381447768</v>
      </c>
      <c r="Y17" s="46">
        <v>1.3492</v>
      </c>
    </row>
    <row r="18" spans="2:25" x14ac:dyDescent="0.2">
      <c r="B18" s="45">
        <v>46248</v>
      </c>
      <c r="C18" s="44">
        <v>1845</v>
      </c>
      <c r="D18" s="43">
        <v>1846</v>
      </c>
      <c r="E18" s="42">
        <f t="shared" si="0"/>
        <v>1845.5</v>
      </c>
      <c r="F18" s="44">
        <v>1888</v>
      </c>
      <c r="G18" s="43">
        <v>1889</v>
      </c>
      <c r="H18" s="42">
        <f t="shared" si="1"/>
        <v>1888.5</v>
      </c>
      <c r="I18" s="44">
        <v>2037</v>
      </c>
      <c r="J18" s="43">
        <v>2042</v>
      </c>
      <c r="K18" s="42">
        <f t="shared" si="2"/>
        <v>2039.5</v>
      </c>
      <c r="L18" s="44">
        <v>2120</v>
      </c>
      <c r="M18" s="43">
        <v>2125</v>
      </c>
      <c r="N18" s="42">
        <f t="shared" si="3"/>
        <v>2122.5</v>
      </c>
      <c r="O18" s="44">
        <v>2180</v>
      </c>
      <c r="P18" s="43">
        <v>2185</v>
      </c>
      <c r="Q18" s="42">
        <f t="shared" si="4"/>
        <v>2182.5</v>
      </c>
      <c r="R18" s="50">
        <v>1846</v>
      </c>
      <c r="S18" s="49">
        <v>1.3535999999999999</v>
      </c>
      <c r="T18" s="49">
        <v>1.1566000000000001</v>
      </c>
      <c r="U18" s="48">
        <v>159.12</v>
      </c>
      <c r="V18" s="41">
        <v>1363.77</v>
      </c>
      <c r="W18" s="41">
        <v>1395.64</v>
      </c>
      <c r="X18" s="47">
        <f t="shared" si="5"/>
        <v>1596.0574096489711</v>
      </c>
      <c r="Y18" s="46">
        <v>1.3534999999999999</v>
      </c>
    </row>
    <row r="19" spans="2:25" x14ac:dyDescent="0.2">
      <c r="B19" s="45">
        <v>46251</v>
      </c>
      <c r="C19" s="44">
        <v>1851</v>
      </c>
      <c r="D19" s="43">
        <v>1851.5</v>
      </c>
      <c r="E19" s="42">
        <f t="shared" si="0"/>
        <v>1851.25</v>
      </c>
      <c r="F19" s="44">
        <v>1896</v>
      </c>
      <c r="G19" s="43">
        <v>1898</v>
      </c>
      <c r="H19" s="42">
        <f t="shared" si="1"/>
        <v>1897</v>
      </c>
      <c r="I19" s="44">
        <v>2040</v>
      </c>
      <c r="J19" s="43">
        <v>2045</v>
      </c>
      <c r="K19" s="42">
        <f t="shared" si="2"/>
        <v>2042.5</v>
      </c>
      <c r="L19" s="44">
        <v>2123</v>
      </c>
      <c r="M19" s="43">
        <v>2128</v>
      </c>
      <c r="N19" s="42">
        <f t="shared" si="3"/>
        <v>2125.5</v>
      </c>
      <c r="O19" s="44">
        <v>2183</v>
      </c>
      <c r="P19" s="43">
        <v>2188</v>
      </c>
      <c r="Q19" s="42">
        <f t="shared" si="4"/>
        <v>2185.5</v>
      </c>
      <c r="R19" s="50">
        <v>1851.5</v>
      </c>
      <c r="S19" s="49">
        <v>1.3556999999999999</v>
      </c>
      <c r="T19" s="49">
        <v>1.1593</v>
      </c>
      <c r="U19" s="48">
        <v>159.24</v>
      </c>
      <c r="V19" s="41">
        <v>1365.72</v>
      </c>
      <c r="W19" s="41">
        <v>1400.12</v>
      </c>
      <c r="X19" s="47">
        <f t="shared" si="5"/>
        <v>1597.0844475114293</v>
      </c>
      <c r="Y19" s="46">
        <v>1.3555999999999999</v>
      </c>
    </row>
    <row r="20" spans="2:25" x14ac:dyDescent="0.2">
      <c r="B20" s="45">
        <v>46252</v>
      </c>
      <c r="C20" s="44">
        <v>1840</v>
      </c>
      <c r="D20" s="43">
        <v>1840.5</v>
      </c>
      <c r="E20" s="42">
        <f t="shared" si="0"/>
        <v>1840.25</v>
      </c>
      <c r="F20" s="44">
        <v>1889</v>
      </c>
      <c r="G20" s="43">
        <v>1891</v>
      </c>
      <c r="H20" s="42">
        <f t="shared" si="1"/>
        <v>1890</v>
      </c>
      <c r="I20" s="44">
        <v>2038</v>
      </c>
      <c r="J20" s="43">
        <v>2043</v>
      </c>
      <c r="K20" s="42">
        <f t="shared" si="2"/>
        <v>2040.5</v>
      </c>
      <c r="L20" s="44">
        <v>2123</v>
      </c>
      <c r="M20" s="43">
        <v>2128</v>
      </c>
      <c r="N20" s="42">
        <f t="shared" si="3"/>
        <v>2125.5</v>
      </c>
      <c r="O20" s="44">
        <v>2183</v>
      </c>
      <c r="P20" s="43">
        <v>2188</v>
      </c>
      <c r="Q20" s="42">
        <f t="shared" si="4"/>
        <v>2185.5</v>
      </c>
      <c r="R20" s="50">
        <v>1840.5</v>
      </c>
      <c r="S20" s="49">
        <v>1.3528</v>
      </c>
      <c r="T20" s="49">
        <v>1.1577</v>
      </c>
      <c r="U20" s="48">
        <v>159.69999999999999</v>
      </c>
      <c r="V20" s="41">
        <v>1360.51</v>
      </c>
      <c r="W20" s="41">
        <v>1397.94</v>
      </c>
      <c r="X20" s="47">
        <f t="shared" si="5"/>
        <v>1589.7901010624514</v>
      </c>
      <c r="Y20" s="46">
        <v>1.3527</v>
      </c>
    </row>
    <row r="21" spans="2:25" x14ac:dyDescent="0.2">
      <c r="B21" s="45">
        <v>46253</v>
      </c>
      <c r="C21" s="44">
        <v>1825</v>
      </c>
      <c r="D21" s="43">
        <v>1827</v>
      </c>
      <c r="E21" s="42">
        <f t="shared" si="0"/>
        <v>1826</v>
      </c>
      <c r="F21" s="44">
        <v>1871.5</v>
      </c>
      <c r="G21" s="43">
        <v>1872</v>
      </c>
      <c r="H21" s="42">
        <f t="shared" si="1"/>
        <v>1871.75</v>
      </c>
      <c r="I21" s="44">
        <v>2023</v>
      </c>
      <c r="J21" s="43">
        <v>2028</v>
      </c>
      <c r="K21" s="42">
        <f t="shared" si="2"/>
        <v>2025.5</v>
      </c>
      <c r="L21" s="44">
        <v>2110</v>
      </c>
      <c r="M21" s="43">
        <v>2115</v>
      </c>
      <c r="N21" s="42">
        <f t="shared" si="3"/>
        <v>2112.5</v>
      </c>
      <c r="O21" s="44">
        <v>2170</v>
      </c>
      <c r="P21" s="43">
        <v>2175</v>
      </c>
      <c r="Q21" s="42">
        <f t="shared" si="4"/>
        <v>2172.5</v>
      </c>
      <c r="R21" s="50">
        <v>1827</v>
      </c>
      <c r="S21" s="49">
        <v>1.3554999999999999</v>
      </c>
      <c r="T21" s="49">
        <v>1.1603000000000001</v>
      </c>
      <c r="U21" s="48">
        <v>159.15</v>
      </c>
      <c r="V21" s="41">
        <v>1347.84</v>
      </c>
      <c r="W21" s="41">
        <v>1381.14</v>
      </c>
      <c r="X21" s="47">
        <f t="shared" si="5"/>
        <v>1574.5927777298973</v>
      </c>
      <c r="Y21" s="46">
        <v>1.3553999999999999</v>
      </c>
    </row>
    <row r="22" spans="2:25" x14ac:dyDescent="0.2">
      <c r="B22" s="45">
        <v>46254</v>
      </c>
      <c r="C22" s="44">
        <v>1846</v>
      </c>
      <c r="D22" s="43">
        <v>1848</v>
      </c>
      <c r="E22" s="42">
        <f t="shared" si="0"/>
        <v>1847</v>
      </c>
      <c r="F22" s="44">
        <v>1884</v>
      </c>
      <c r="G22" s="43">
        <v>1886</v>
      </c>
      <c r="H22" s="42">
        <f t="shared" si="1"/>
        <v>1885</v>
      </c>
      <c r="I22" s="44">
        <v>2033</v>
      </c>
      <c r="J22" s="43">
        <v>2038</v>
      </c>
      <c r="K22" s="42">
        <f t="shared" si="2"/>
        <v>2035.5</v>
      </c>
      <c r="L22" s="44">
        <v>2118</v>
      </c>
      <c r="M22" s="43">
        <v>2123</v>
      </c>
      <c r="N22" s="42">
        <f t="shared" si="3"/>
        <v>2120.5</v>
      </c>
      <c r="O22" s="44">
        <v>2178</v>
      </c>
      <c r="P22" s="43">
        <v>2183</v>
      </c>
      <c r="Q22" s="42">
        <f t="shared" si="4"/>
        <v>2180.5</v>
      </c>
      <c r="R22" s="50">
        <v>1848</v>
      </c>
      <c r="S22" s="49">
        <v>1.3632</v>
      </c>
      <c r="T22" s="49">
        <v>1.1686000000000001</v>
      </c>
      <c r="U22" s="48">
        <v>158.66</v>
      </c>
      <c r="V22" s="41">
        <v>1355.63</v>
      </c>
      <c r="W22" s="41">
        <v>1383.61</v>
      </c>
      <c r="X22" s="47">
        <f t="shared" si="5"/>
        <v>1581.3794283758343</v>
      </c>
      <c r="Y22" s="46">
        <v>1.3631</v>
      </c>
    </row>
    <row r="23" spans="2:25" x14ac:dyDescent="0.2">
      <c r="B23" s="45">
        <v>46255</v>
      </c>
      <c r="C23" s="44">
        <v>1855</v>
      </c>
      <c r="D23" s="43">
        <v>1857</v>
      </c>
      <c r="E23" s="42">
        <f t="shared" si="0"/>
        <v>1856</v>
      </c>
      <c r="F23" s="44">
        <v>1897</v>
      </c>
      <c r="G23" s="43">
        <v>1898</v>
      </c>
      <c r="H23" s="42">
        <f t="shared" si="1"/>
        <v>1897.5</v>
      </c>
      <c r="I23" s="44">
        <v>2048</v>
      </c>
      <c r="J23" s="43">
        <v>2053</v>
      </c>
      <c r="K23" s="42">
        <f t="shared" si="2"/>
        <v>2050.5</v>
      </c>
      <c r="L23" s="44">
        <v>2133</v>
      </c>
      <c r="M23" s="43">
        <v>2138</v>
      </c>
      <c r="N23" s="42">
        <f t="shared" si="3"/>
        <v>2135.5</v>
      </c>
      <c r="O23" s="44">
        <v>2193</v>
      </c>
      <c r="P23" s="43">
        <v>2198</v>
      </c>
      <c r="Q23" s="42">
        <f t="shared" si="4"/>
        <v>2195.5</v>
      </c>
      <c r="R23" s="50">
        <v>1857</v>
      </c>
      <c r="S23" s="49">
        <v>1.3657999999999999</v>
      </c>
      <c r="T23" s="49">
        <v>1.1700999999999999</v>
      </c>
      <c r="U23" s="48">
        <v>158.69</v>
      </c>
      <c r="V23" s="41">
        <v>1359.64</v>
      </c>
      <c r="W23" s="41">
        <v>1389.76</v>
      </c>
      <c r="X23" s="47">
        <f t="shared" si="5"/>
        <v>1587.0438424066319</v>
      </c>
      <c r="Y23" s="46">
        <v>1.3656999999999999</v>
      </c>
    </row>
    <row r="24" spans="2:25" x14ac:dyDescent="0.2">
      <c r="B24" s="45">
        <v>46258</v>
      </c>
      <c r="C24" s="44">
        <v>1862</v>
      </c>
      <c r="D24" s="43">
        <v>1862.5</v>
      </c>
      <c r="E24" s="42">
        <f t="shared" si="0"/>
        <v>1862.25</v>
      </c>
      <c r="F24" s="44">
        <v>1906</v>
      </c>
      <c r="G24" s="43">
        <v>1908</v>
      </c>
      <c r="H24" s="42">
        <f t="shared" si="1"/>
        <v>1907</v>
      </c>
      <c r="I24" s="44">
        <v>2055</v>
      </c>
      <c r="J24" s="43">
        <v>2060</v>
      </c>
      <c r="K24" s="42">
        <f t="shared" si="2"/>
        <v>2057.5</v>
      </c>
      <c r="L24" s="44">
        <v>2140</v>
      </c>
      <c r="M24" s="43">
        <v>2145</v>
      </c>
      <c r="N24" s="42">
        <f t="shared" si="3"/>
        <v>2142.5</v>
      </c>
      <c r="O24" s="44">
        <v>2200</v>
      </c>
      <c r="P24" s="43">
        <v>2205</v>
      </c>
      <c r="Q24" s="42">
        <f t="shared" si="4"/>
        <v>2202.5</v>
      </c>
      <c r="R24" s="50">
        <v>1862.5</v>
      </c>
      <c r="S24" s="49">
        <v>1.3638999999999999</v>
      </c>
      <c r="T24" s="49">
        <v>1.1667000000000001</v>
      </c>
      <c r="U24" s="48">
        <v>159.07</v>
      </c>
      <c r="V24" s="41">
        <v>1365.57</v>
      </c>
      <c r="W24" s="41">
        <v>1398.93</v>
      </c>
      <c r="X24" s="47">
        <f t="shared" si="5"/>
        <v>1596.3829604868431</v>
      </c>
      <c r="Y24" s="46">
        <v>1.3638999999999999</v>
      </c>
    </row>
    <row r="25" spans="2:25" x14ac:dyDescent="0.2">
      <c r="B25" s="45">
        <v>46259</v>
      </c>
      <c r="C25" s="44">
        <v>1866</v>
      </c>
      <c r="D25" s="43">
        <v>1867</v>
      </c>
      <c r="E25" s="42">
        <f t="shared" si="0"/>
        <v>1866.5</v>
      </c>
      <c r="F25" s="44">
        <v>1911.5</v>
      </c>
      <c r="G25" s="43">
        <v>1912</v>
      </c>
      <c r="H25" s="42">
        <f t="shared" si="1"/>
        <v>1911.75</v>
      </c>
      <c r="I25" s="44">
        <v>2065</v>
      </c>
      <c r="J25" s="43">
        <v>2070</v>
      </c>
      <c r="K25" s="42">
        <f t="shared" si="2"/>
        <v>2067.5</v>
      </c>
      <c r="L25" s="44">
        <v>2153</v>
      </c>
      <c r="M25" s="43">
        <v>2158</v>
      </c>
      <c r="N25" s="42">
        <f t="shared" si="3"/>
        <v>2155.5</v>
      </c>
      <c r="O25" s="44">
        <v>2213</v>
      </c>
      <c r="P25" s="43">
        <v>2218</v>
      </c>
      <c r="Q25" s="42">
        <f t="shared" si="4"/>
        <v>2215.5</v>
      </c>
      <c r="R25" s="50">
        <v>1867</v>
      </c>
      <c r="S25" s="49">
        <v>1.3633</v>
      </c>
      <c r="T25" s="49">
        <v>1.1659999999999999</v>
      </c>
      <c r="U25" s="48">
        <v>159.26</v>
      </c>
      <c r="V25" s="41">
        <v>1369.47</v>
      </c>
      <c r="W25" s="41">
        <v>1402.48</v>
      </c>
      <c r="X25" s="47">
        <f t="shared" si="5"/>
        <v>1601.2006861063467</v>
      </c>
      <c r="Y25" s="46">
        <v>1.3633</v>
      </c>
    </row>
    <row r="26" spans="2:25" x14ac:dyDescent="0.2">
      <c r="B26" s="45">
        <v>46260</v>
      </c>
      <c r="C26" s="44">
        <v>1864</v>
      </c>
      <c r="D26" s="43">
        <v>1866</v>
      </c>
      <c r="E26" s="42">
        <f t="shared" si="0"/>
        <v>1865</v>
      </c>
      <c r="F26" s="44">
        <v>1905</v>
      </c>
      <c r="G26" s="43">
        <v>1907</v>
      </c>
      <c r="H26" s="42">
        <f t="shared" si="1"/>
        <v>1906</v>
      </c>
      <c r="I26" s="44">
        <v>2053</v>
      </c>
      <c r="J26" s="43">
        <v>2058</v>
      </c>
      <c r="K26" s="42">
        <f t="shared" si="2"/>
        <v>2055.5</v>
      </c>
      <c r="L26" s="44">
        <v>2145</v>
      </c>
      <c r="M26" s="43">
        <v>2150</v>
      </c>
      <c r="N26" s="42">
        <f t="shared" si="3"/>
        <v>2147.5</v>
      </c>
      <c r="O26" s="44">
        <v>2205</v>
      </c>
      <c r="P26" s="43">
        <v>2210</v>
      </c>
      <c r="Q26" s="42">
        <f t="shared" si="4"/>
        <v>2207.5</v>
      </c>
      <c r="R26" s="50">
        <v>1866</v>
      </c>
      <c r="S26" s="49">
        <v>1.3629</v>
      </c>
      <c r="T26" s="49">
        <v>1.1669</v>
      </c>
      <c r="U26" s="48">
        <v>159.09</v>
      </c>
      <c r="V26" s="41">
        <v>1369.14</v>
      </c>
      <c r="W26" s="41">
        <v>1399.22</v>
      </c>
      <c r="X26" s="47">
        <f t="shared" si="5"/>
        <v>1599.1087496786356</v>
      </c>
      <c r="Y26" s="46">
        <v>1.3629</v>
      </c>
    </row>
    <row r="27" spans="2:25" x14ac:dyDescent="0.2">
      <c r="B27" s="45">
        <v>46261</v>
      </c>
      <c r="C27" s="44">
        <v>1871</v>
      </c>
      <c r="D27" s="43">
        <v>1872</v>
      </c>
      <c r="E27" s="42">
        <f t="shared" si="0"/>
        <v>1871.5</v>
      </c>
      <c r="F27" s="44">
        <v>1902</v>
      </c>
      <c r="G27" s="43">
        <v>1903</v>
      </c>
      <c r="H27" s="42">
        <f t="shared" si="1"/>
        <v>1902.5</v>
      </c>
      <c r="I27" s="44">
        <v>2050</v>
      </c>
      <c r="J27" s="43">
        <v>2055</v>
      </c>
      <c r="K27" s="42">
        <f t="shared" si="2"/>
        <v>2052.5</v>
      </c>
      <c r="L27" s="44">
        <v>2142</v>
      </c>
      <c r="M27" s="43">
        <v>2147</v>
      </c>
      <c r="N27" s="42">
        <f t="shared" si="3"/>
        <v>2144.5</v>
      </c>
      <c r="O27" s="44">
        <v>2202</v>
      </c>
      <c r="P27" s="43">
        <v>2207</v>
      </c>
      <c r="Q27" s="42">
        <f t="shared" si="4"/>
        <v>2204.5</v>
      </c>
      <c r="R27" s="50">
        <v>1872</v>
      </c>
      <c r="S27" s="49">
        <v>1.3579000000000001</v>
      </c>
      <c r="T27" s="49">
        <v>1.1640999999999999</v>
      </c>
      <c r="U27" s="48">
        <v>159.44</v>
      </c>
      <c r="V27" s="41">
        <v>1378.6</v>
      </c>
      <c r="W27" s="41">
        <v>1401.43</v>
      </c>
      <c r="X27" s="47">
        <f t="shared" si="5"/>
        <v>1608.1092689631475</v>
      </c>
      <c r="Y27" s="46">
        <v>1.3579000000000001</v>
      </c>
    </row>
    <row r="28" spans="2:25" x14ac:dyDescent="0.2">
      <c r="B28" s="45">
        <v>46262</v>
      </c>
      <c r="C28" s="44">
        <v>1878</v>
      </c>
      <c r="D28" s="43">
        <v>1880</v>
      </c>
      <c r="E28" s="42">
        <f t="shared" si="0"/>
        <v>1879</v>
      </c>
      <c r="F28" s="44">
        <v>1910</v>
      </c>
      <c r="G28" s="43">
        <v>1911</v>
      </c>
      <c r="H28" s="42">
        <f t="shared" si="1"/>
        <v>1910.5</v>
      </c>
      <c r="I28" s="44">
        <v>2055</v>
      </c>
      <c r="J28" s="43">
        <v>2060</v>
      </c>
      <c r="K28" s="42">
        <f t="shared" si="2"/>
        <v>2057.5</v>
      </c>
      <c r="L28" s="44">
        <v>2145</v>
      </c>
      <c r="M28" s="43">
        <v>2150</v>
      </c>
      <c r="N28" s="42">
        <f t="shared" si="3"/>
        <v>2147.5</v>
      </c>
      <c r="O28" s="44">
        <v>2205</v>
      </c>
      <c r="P28" s="43">
        <v>2210</v>
      </c>
      <c r="Q28" s="42">
        <f t="shared" si="4"/>
        <v>2207.5</v>
      </c>
      <c r="R28" s="50">
        <v>1880</v>
      </c>
      <c r="S28" s="49">
        <v>1.3586</v>
      </c>
      <c r="T28" s="49">
        <v>1.1646000000000001</v>
      </c>
      <c r="U28" s="48">
        <v>159.66</v>
      </c>
      <c r="V28" s="41">
        <v>1383.78</v>
      </c>
      <c r="W28" s="41">
        <v>1406.6</v>
      </c>
      <c r="X28" s="47">
        <f t="shared" si="5"/>
        <v>1614.288167611197</v>
      </c>
      <c r="Y28" s="46">
        <v>1.3586</v>
      </c>
    </row>
    <row r="29" spans="2:25" x14ac:dyDescent="0.2">
      <c r="B29" s="40" t="s">
        <v>11</v>
      </c>
      <c r="C29" s="39">
        <f>ROUND(AVERAGE(C9:C28),2)</f>
        <v>1853.78</v>
      </c>
      <c r="D29" s="38">
        <f>ROUND(AVERAGE(D9:D28),2)</f>
        <v>1855.05</v>
      </c>
      <c r="E29" s="37">
        <f>ROUND(AVERAGE(C29:D29),2)</f>
        <v>1854.42</v>
      </c>
      <c r="F29" s="39">
        <f>ROUND(AVERAGE(F9:F28),2)</f>
        <v>1895.75</v>
      </c>
      <c r="G29" s="38">
        <f>ROUND(AVERAGE(G9:G28),2)</f>
        <v>1897.15</v>
      </c>
      <c r="H29" s="37">
        <f>ROUND(AVERAGE(F29:G29),2)</f>
        <v>1896.45</v>
      </c>
      <c r="I29" s="39">
        <f>ROUND(AVERAGE(I9:I28),2)</f>
        <v>2042.95</v>
      </c>
      <c r="J29" s="38">
        <f>ROUND(AVERAGE(J9:J28),2)</f>
        <v>2047.95</v>
      </c>
      <c r="K29" s="37">
        <f>ROUND(AVERAGE(I29:J29),2)</f>
        <v>2045.45</v>
      </c>
      <c r="L29" s="39">
        <f>ROUND(AVERAGE(L9:L28),2)</f>
        <v>2126.6999999999998</v>
      </c>
      <c r="M29" s="38">
        <f>ROUND(AVERAGE(M9:M28),2)</f>
        <v>2131.6999999999998</v>
      </c>
      <c r="N29" s="37">
        <f>ROUND(AVERAGE(L29:M29),2)</f>
        <v>2129.1999999999998</v>
      </c>
      <c r="O29" s="39">
        <f>ROUND(AVERAGE(O9:O28),2)</f>
        <v>2186.6999999999998</v>
      </c>
      <c r="P29" s="38">
        <f>ROUND(AVERAGE(P9:P28),2)</f>
        <v>2191.6999999999998</v>
      </c>
      <c r="Q29" s="37">
        <f>ROUND(AVERAGE(O29:P29),2)</f>
        <v>2189.1999999999998</v>
      </c>
      <c r="R29" s="36">
        <f>ROUND(AVERAGE(R9:R28),2)</f>
        <v>1855.05</v>
      </c>
      <c r="S29" s="35">
        <f>ROUND(AVERAGE(S9:S28),4)</f>
        <v>1.3543000000000001</v>
      </c>
      <c r="T29" s="34">
        <f>ROUND(AVERAGE(T9:T28),4)</f>
        <v>1.1593</v>
      </c>
      <c r="U29" s="115">
        <f>ROUND(AVERAGE(U9:U28),2)</f>
        <v>158.77000000000001</v>
      </c>
      <c r="V29" s="33">
        <f>AVERAGE(V9:V28)</f>
        <v>1369.7614999999998</v>
      </c>
      <c r="W29" s="33">
        <f>AVERAGE(W9:W28)</f>
        <v>1400.8834999999997</v>
      </c>
      <c r="X29" s="33">
        <f>AVERAGE(X9:X28)</f>
        <v>1600.1621272721259</v>
      </c>
      <c r="Y29" s="32">
        <f>AVERAGE(Y9:Y28)</f>
        <v>1.3542699999999999</v>
      </c>
    </row>
    <row r="30" spans="2:25" x14ac:dyDescent="0.2">
      <c r="B30" s="31" t="s">
        <v>12</v>
      </c>
      <c r="C30" s="30">
        <f t="shared" ref="C30:Y30" si="6">MAX(C9:C28)</f>
        <v>1879.5</v>
      </c>
      <c r="D30" s="29">
        <f t="shared" si="6"/>
        <v>1880</v>
      </c>
      <c r="E30" s="28">
        <f t="shared" si="6"/>
        <v>1879.75</v>
      </c>
      <c r="F30" s="30">
        <f t="shared" si="6"/>
        <v>1918</v>
      </c>
      <c r="G30" s="29">
        <f t="shared" si="6"/>
        <v>1919</v>
      </c>
      <c r="H30" s="28">
        <f t="shared" si="6"/>
        <v>1918.5</v>
      </c>
      <c r="I30" s="30">
        <f t="shared" si="6"/>
        <v>2065</v>
      </c>
      <c r="J30" s="29">
        <f t="shared" si="6"/>
        <v>2070</v>
      </c>
      <c r="K30" s="28">
        <f t="shared" si="6"/>
        <v>2067.5</v>
      </c>
      <c r="L30" s="30">
        <f t="shared" si="6"/>
        <v>2153</v>
      </c>
      <c r="M30" s="29">
        <f t="shared" si="6"/>
        <v>2158</v>
      </c>
      <c r="N30" s="28">
        <f t="shared" si="6"/>
        <v>2155.5</v>
      </c>
      <c r="O30" s="30">
        <f t="shared" si="6"/>
        <v>2213</v>
      </c>
      <c r="P30" s="29">
        <f t="shared" si="6"/>
        <v>2218</v>
      </c>
      <c r="Q30" s="28">
        <f t="shared" si="6"/>
        <v>2215.5</v>
      </c>
      <c r="R30" s="27">
        <f t="shared" si="6"/>
        <v>1880</v>
      </c>
      <c r="S30" s="26">
        <f t="shared" si="6"/>
        <v>1.3657999999999999</v>
      </c>
      <c r="T30" s="25">
        <f t="shared" si="6"/>
        <v>1.1700999999999999</v>
      </c>
      <c r="U30" s="24">
        <f t="shared" si="6"/>
        <v>159.69999999999999</v>
      </c>
      <c r="V30" s="23">
        <f t="shared" si="6"/>
        <v>1391.73</v>
      </c>
      <c r="W30" s="23">
        <f t="shared" si="6"/>
        <v>1418.75</v>
      </c>
      <c r="X30" s="23">
        <f t="shared" si="6"/>
        <v>1628.5516285516285</v>
      </c>
      <c r="Y30" s="22">
        <f t="shared" si="6"/>
        <v>1.3656999999999999</v>
      </c>
    </row>
    <row r="31" spans="2:25" ht="13.5" thickBot="1" x14ac:dyDescent="0.25">
      <c r="B31" s="21" t="s">
        <v>13</v>
      </c>
      <c r="C31" s="20">
        <f t="shared" ref="C31:Y31" si="7">MIN(C9:C28)</f>
        <v>1825</v>
      </c>
      <c r="D31" s="19">
        <f t="shared" si="7"/>
        <v>1827</v>
      </c>
      <c r="E31" s="18">
        <f t="shared" si="7"/>
        <v>1826</v>
      </c>
      <c r="F31" s="20">
        <f t="shared" si="7"/>
        <v>1871</v>
      </c>
      <c r="G31" s="19">
        <f t="shared" si="7"/>
        <v>1872</v>
      </c>
      <c r="H31" s="18">
        <f t="shared" si="7"/>
        <v>1871.75</v>
      </c>
      <c r="I31" s="20">
        <f t="shared" si="7"/>
        <v>2013</v>
      </c>
      <c r="J31" s="19">
        <f t="shared" si="7"/>
        <v>2018</v>
      </c>
      <c r="K31" s="18">
        <f t="shared" si="7"/>
        <v>2015.5</v>
      </c>
      <c r="L31" s="20">
        <f t="shared" si="7"/>
        <v>2093</v>
      </c>
      <c r="M31" s="19">
        <f t="shared" si="7"/>
        <v>2098</v>
      </c>
      <c r="N31" s="18">
        <f t="shared" si="7"/>
        <v>2095.5</v>
      </c>
      <c r="O31" s="20">
        <f t="shared" si="7"/>
        <v>2153</v>
      </c>
      <c r="P31" s="19">
        <f t="shared" si="7"/>
        <v>2158</v>
      </c>
      <c r="Q31" s="18">
        <f t="shared" si="7"/>
        <v>2155.5</v>
      </c>
      <c r="R31" s="17">
        <f t="shared" si="7"/>
        <v>1827</v>
      </c>
      <c r="S31" s="16">
        <f t="shared" si="7"/>
        <v>1.3447</v>
      </c>
      <c r="T31" s="15">
        <f t="shared" si="7"/>
        <v>1.1516999999999999</v>
      </c>
      <c r="U31" s="14">
        <f t="shared" si="7"/>
        <v>156.66999999999999</v>
      </c>
      <c r="V31" s="13">
        <f t="shared" si="7"/>
        <v>1347.84</v>
      </c>
      <c r="W31" s="13">
        <f t="shared" si="7"/>
        <v>1381.14</v>
      </c>
      <c r="X31" s="13">
        <f t="shared" si="7"/>
        <v>1574.5927777298973</v>
      </c>
      <c r="Y31" s="12">
        <f t="shared" si="7"/>
        <v>1.3448</v>
      </c>
    </row>
    <row r="33" spans="2:14" x14ac:dyDescent="0.2">
      <c r="B33" s="6" t="s">
        <v>14</v>
      </c>
      <c r="C33" s="8"/>
      <c r="D33" s="8"/>
      <c r="E33" s="7"/>
      <c r="F33" s="8"/>
      <c r="G33" s="8"/>
      <c r="H33" s="7"/>
      <c r="I33" s="8"/>
      <c r="J33" s="8"/>
      <c r="K33" s="7"/>
      <c r="L33" s="8"/>
      <c r="M33" s="8"/>
      <c r="N33" s="7"/>
    </row>
    <row r="34" spans="2:14" x14ac:dyDescent="0.2">
      <c r="B34" s="6" t="s">
        <v>15</v>
      </c>
      <c r="C34" s="8"/>
      <c r="D34" s="8"/>
      <c r="E34" s="7"/>
      <c r="F34" s="8"/>
      <c r="G34" s="8"/>
      <c r="H34" s="7"/>
      <c r="I34" s="8"/>
      <c r="J34" s="8"/>
      <c r="K34" s="7"/>
      <c r="L34" s="8"/>
      <c r="M34" s="8"/>
      <c r="N34" s="7"/>
    </row>
  </sheetData>
  <mergeCells count="9">
    <mergeCell ref="R7:R8"/>
    <mergeCell ref="S7:U7"/>
    <mergeCell ref="V7:W7"/>
    <mergeCell ref="Y7:Y8"/>
    <mergeCell ref="C7:E7"/>
    <mergeCell ref="F7:H7"/>
    <mergeCell ref="I7:K7"/>
    <mergeCell ref="L7:N7"/>
    <mergeCell ref="O7:Q7"/>
  </mergeCells>
  <phoneticPr fontId="6" type="noConversion"/>
  <printOptions horizontalCentered="1" verticalCentered="1" gridLines="1" gridLinesSet="0"/>
  <pageMargins left="0.19685039370078741" right="0.19685039370078741" top="0.98425196850393704" bottom="0.98425196850393704" header="0.51181102362204722" footer="0.51181102362204722"/>
  <pageSetup paperSize="9" scale="96" orientation="landscape" horizontalDpi="204" verticalDpi="196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S34"/>
  <sheetViews>
    <sheetView workbookViewId="0">
      <pane ySplit="8" topLeftCell="A9" activePane="bottomLeft" state="frozen"/>
      <selection activeCell="C46" sqref="C46"/>
      <selection pane="bottomLeft"/>
    </sheetView>
  </sheetViews>
  <sheetFormatPr baseColWidth="10" defaultColWidth="9.140625" defaultRowHeight="12.75" x14ac:dyDescent="0.2"/>
  <cols>
    <col min="2" max="2" width="9.7109375" bestFit="1" customWidth="1"/>
    <col min="3" max="3" width="12.42578125" style="4" bestFit="1" customWidth="1"/>
    <col min="4" max="4" width="12" style="4" bestFit="1" customWidth="1"/>
    <col min="5" max="5" width="9.42578125" bestFit="1" customWidth="1"/>
    <col min="6" max="7" width="10.7109375" style="4" customWidth="1"/>
    <col min="8" max="8" width="10.7109375" customWidth="1"/>
    <col min="9" max="10" width="10.7109375" style="4" customWidth="1"/>
    <col min="11" max="11" width="10.7109375" customWidth="1"/>
    <col min="12" max="12" width="12.5703125" style="4" bestFit="1" customWidth="1"/>
    <col min="13" max="13" width="10" style="4" bestFit="1" customWidth="1"/>
    <col min="14" max="14" width="14.140625" bestFit="1" customWidth="1"/>
    <col min="15" max="15" width="12.5703125" style="4" bestFit="1" customWidth="1"/>
    <col min="16" max="16" width="10.5703125" bestFit="1" customWidth="1"/>
    <col min="17" max="17" width="11.28515625" bestFit="1" customWidth="1"/>
    <col min="18" max="18" width="14.140625" bestFit="1" customWidth="1"/>
    <col min="19" max="19" width="10.5703125" bestFit="1" customWidth="1"/>
  </cols>
  <sheetData>
    <row r="3" spans="1:19" ht="15.75" x14ac:dyDescent="0.25">
      <c r="B3" s="5" t="s">
        <v>19</v>
      </c>
    </row>
    <row r="4" spans="1:19" x14ac:dyDescent="0.2">
      <c r="B4" s="58" t="s">
        <v>29</v>
      </c>
    </row>
    <row r="6" spans="1:19" ht="13.5" thickBot="1" x14ac:dyDescent="0.25">
      <c r="B6" s="1">
        <v>46237</v>
      </c>
    </row>
    <row r="7" spans="1:19" ht="13.5" thickBot="1" x14ac:dyDescent="0.25">
      <c r="B7" s="57"/>
      <c r="C7" s="121" t="s">
        <v>0</v>
      </c>
      <c r="D7" s="123"/>
      <c r="E7" s="122"/>
      <c r="F7" s="121" t="s">
        <v>2</v>
      </c>
      <c r="G7" s="123"/>
      <c r="H7" s="122"/>
      <c r="I7" s="124" t="s">
        <v>3</v>
      </c>
      <c r="J7" s="125"/>
      <c r="K7" s="126"/>
      <c r="L7" s="116" t="s">
        <v>4</v>
      </c>
      <c r="M7" s="118" t="s">
        <v>21</v>
      </c>
      <c r="N7" s="119"/>
      <c r="O7" s="120"/>
      <c r="P7" s="121" t="s">
        <v>5</v>
      </c>
      <c r="Q7" s="122"/>
      <c r="R7" s="9" t="s">
        <v>18</v>
      </c>
      <c r="S7" s="116" t="s">
        <v>20</v>
      </c>
    </row>
    <row r="8" spans="1:19" ht="13.5" thickBot="1" x14ac:dyDescent="0.25">
      <c r="A8" s="3"/>
      <c r="B8" s="56"/>
      <c r="C8" s="52" t="s">
        <v>6</v>
      </c>
      <c r="D8" s="52" t="s">
        <v>7</v>
      </c>
      <c r="E8" s="55" t="s">
        <v>1</v>
      </c>
      <c r="F8" s="52" t="s">
        <v>6</v>
      </c>
      <c r="G8" s="52" t="s">
        <v>7</v>
      </c>
      <c r="H8" s="55" t="s">
        <v>1</v>
      </c>
      <c r="I8" s="52" t="s">
        <v>6</v>
      </c>
      <c r="J8" s="52" t="s">
        <v>7</v>
      </c>
      <c r="K8" s="55" t="s">
        <v>1</v>
      </c>
      <c r="L8" s="117"/>
      <c r="M8" s="54" t="s">
        <v>10</v>
      </c>
      <c r="N8" s="53" t="s">
        <v>16</v>
      </c>
      <c r="O8" s="10" t="s">
        <v>17</v>
      </c>
      <c r="P8" s="52" t="s">
        <v>8</v>
      </c>
      <c r="Q8" s="52" t="s">
        <v>9</v>
      </c>
      <c r="R8" s="11" t="s">
        <v>8</v>
      </c>
      <c r="S8" s="117" t="s">
        <v>20</v>
      </c>
    </row>
    <row r="9" spans="1:19" x14ac:dyDescent="0.2">
      <c r="B9" s="45">
        <v>46237</v>
      </c>
      <c r="C9" s="44">
        <v>55150</v>
      </c>
      <c r="D9" s="43">
        <v>55200</v>
      </c>
      <c r="E9" s="42">
        <f t="shared" ref="E9:E28" si="0">AVERAGE(C9:D9)</f>
        <v>55175</v>
      </c>
      <c r="F9" s="44">
        <v>55500</v>
      </c>
      <c r="G9" s="43">
        <v>55550</v>
      </c>
      <c r="H9" s="42">
        <f t="shared" ref="H9:H28" si="1">AVERAGE(F9:G9)</f>
        <v>55525</v>
      </c>
      <c r="I9" s="44">
        <v>55560</v>
      </c>
      <c r="J9" s="43">
        <v>55610</v>
      </c>
      <c r="K9" s="42">
        <f t="shared" ref="K9:K28" si="2">AVERAGE(I9:J9)</f>
        <v>55585</v>
      </c>
      <c r="L9" s="50">
        <v>55200</v>
      </c>
      <c r="M9" s="49">
        <v>1.3468</v>
      </c>
      <c r="N9" s="51">
        <v>1.1533</v>
      </c>
      <c r="O9" s="48">
        <v>156.66999999999999</v>
      </c>
      <c r="P9" s="41">
        <v>40986.04</v>
      </c>
      <c r="Q9" s="41">
        <v>41242.85</v>
      </c>
      <c r="R9" s="47">
        <f t="shared" ref="R9:R28" si="3">L9/N9</f>
        <v>47862.654990028612</v>
      </c>
      <c r="S9" s="46">
        <v>1.3469</v>
      </c>
    </row>
    <row r="10" spans="1:19" x14ac:dyDescent="0.2">
      <c r="B10" s="45">
        <v>46238</v>
      </c>
      <c r="C10" s="44">
        <v>55675</v>
      </c>
      <c r="D10" s="43">
        <v>55700</v>
      </c>
      <c r="E10" s="42">
        <f t="shared" si="0"/>
        <v>55687.5</v>
      </c>
      <c r="F10" s="44">
        <v>55900</v>
      </c>
      <c r="G10" s="43">
        <v>55950</v>
      </c>
      <c r="H10" s="42">
        <f t="shared" si="1"/>
        <v>55925</v>
      </c>
      <c r="I10" s="44">
        <v>55960</v>
      </c>
      <c r="J10" s="43">
        <v>56010</v>
      </c>
      <c r="K10" s="42">
        <f t="shared" si="2"/>
        <v>55985</v>
      </c>
      <c r="L10" s="50">
        <v>55700</v>
      </c>
      <c r="M10" s="49">
        <v>1.3447</v>
      </c>
      <c r="N10" s="49">
        <v>1.1516999999999999</v>
      </c>
      <c r="O10" s="48">
        <v>157.47</v>
      </c>
      <c r="P10" s="41">
        <v>41421.879999999997</v>
      </c>
      <c r="Q10" s="41">
        <v>41604.699999999997</v>
      </c>
      <c r="R10" s="47">
        <f t="shared" si="3"/>
        <v>48363.289050968138</v>
      </c>
      <c r="S10" s="46">
        <v>1.3448</v>
      </c>
    </row>
    <row r="11" spans="1:19" x14ac:dyDescent="0.2">
      <c r="B11" s="45">
        <v>46239</v>
      </c>
      <c r="C11" s="44">
        <v>56175</v>
      </c>
      <c r="D11" s="43">
        <v>56225</v>
      </c>
      <c r="E11" s="42">
        <f t="shared" si="0"/>
        <v>56200</v>
      </c>
      <c r="F11" s="44">
        <v>56400</v>
      </c>
      <c r="G11" s="43">
        <v>56450</v>
      </c>
      <c r="H11" s="42">
        <f t="shared" si="1"/>
        <v>56425</v>
      </c>
      <c r="I11" s="44">
        <v>56450</v>
      </c>
      <c r="J11" s="43">
        <v>56500</v>
      </c>
      <c r="K11" s="42">
        <f t="shared" si="2"/>
        <v>56475</v>
      </c>
      <c r="L11" s="50">
        <v>56225</v>
      </c>
      <c r="M11" s="49">
        <v>1.3479000000000001</v>
      </c>
      <c r="N11" s="49">
        <v>1.1553</v>
      </c>
      <c r="O11" s="48">
        <v>157.56</v>
      </c>
      <c r="P11" s="41">
        <v>41713.040000000001</v>
      </c>
      <c r="Q11" s="41">
        <v>41879.96</v>
      </c>
      <c r="R11" s="47">
        <f t="shared" si="3"/>
        <v>48667.012897083012</v>
      </c>
      <c r="S11" s="46">
        <v>1.3479000000000001</v>
      </c>
    </row>
    <row r="12" spans="1:19" x14ac:dyDescent="0.2">
      <c r="B12" s="45">
        <v>46240</v>
      </c>
      <c r="C12" s="44">
        <v>56450</v>
      </c>
      <c r="D12" s="43">
        <v>56500</v>
      </c>
      <c r="E12" s="42">
        <f t="shared" si="0"/>
        <v>56475</v>
      </c>
      <c r="F12" s="44">
        <v>56675</v>
      </c>
      <c r="G12" s="43">
        <v>56695</v>
      </c>
      <c r="H12" s="42">
        <f t="shared" si="1"/>
        <v>56685</v>
      </c>
      <c r="I12" s="44">
        <v>56705</v>
      </c>
      <c r="J12" s="43">
        <v>56755</v>
      </c>
      <c r="K12" s="42">
        <f t="shared" si="2"/>
        <v>56730</v>
      </c>
      <c r="L12" s="50">
        <v>56500</v>
      </c>
      <c r="M12" s="49">
        <v>1.3469</v>
      </c>
      <c r="N12" s="49">
        <v>1.1546000000000001</v>
      </c>
      <c r="O12" s="48">
        <v>157.86000000000001</v>
      </c>
      <c r="P12" s="41">
        <v>41948.18</v>
      </c>
      <c r="Q12" s="41">
        <v>42092.95</v>
      </c>
      <c r="R12" s="47">
        <f t="shared" si="3"/>
        <v>48934.695998614239</v>
      </c>
      <c r="S12" s="46">
        <v>1.3469</v>
      </c>
    </row>
    <row r="13" spans="1:19" x14ac:dyDescent="0.2">
      <c r="B13" s="45">
        <v>46241</v>
      </c>
      <c r="C13" s="44">
        <v>56000</v>
      </c>
      <c r="D13" s="43">
        <v>56100</v>
      </c>
      <c r="E13" s="42">
        <f t="shared" si="0"/>
        <v>56050</v>
      </c>
      <c r="F13" s="44">
        <v>56200</v>
      </c>
      <c r="G13" s="43">
        <v>56300</v>
      </c>
      <c r="H13" s="42">
        <f t="shared" si="1"/>
        <v>56250</v>
      </c>
      <c r="I13" s="44">
        <v>56320</v>
      </c>
      <c r="J13" s="43">
        <v>56370</v>
      </c>
      <c r="K13" s="42">
        <f t="shared" si="2"/>
        <v>56345</v>
      </c>
      <c r="L13" s="50">
        <v>56100</v>
      </c>
      <c r="M13" s="49">
        <v>1.345</v>
      </c>
      <c r="N13" s="49">
        <v>1.1534</v>
      </c>
      <c r="O13" s="48">
        <v>158.33000000000001</v>
      </c>
      <c r="P13" s="41">
        <v>41710.04</v>
      </c>
      <c r="Q13" s="41">
        <v>41858.74</v>
      </c>
      <c r="R13" s="47">
        <f t="shared" si="3"/>
        <v>48638.807005375413</v>
      </c>
      <c r="S13" s="46">
        <v>1.345</v>
      </c>
    </row>
    <row r="14" spans="1:19" x14ac:dyDescent="0.2">
      <c r="B14" s="45">
        <v>46244</v>
      </c>
      <c r="C14" s="44">
        <v>55890</v>
      </c>
      <c r="D14" s="43">
        <v>55900</v>
      </c>
      <c r="E14" s="42">
        <f t="shared" si="0"/>
        <v>55895</v>
      </c>
      <c r="F14" s="44">
        <v>56150</v>
      </c>
      <c r="G14" s="43">
        <v>56200</v>
      </c>
      <c r="H14" s="42">
        <f t="shared" si="1"/>
        <v>56175</v>
      </c>
      <c r="I14" s="44">
        <v>56220</v>
      </c>
      <c r="J14" s="43">
        <v>56270</v>
      </c>
      <c r="K14" s="42">
        <f t="shared" si="2"/>
        <v>56245</v>
      </c>
      <c r="L14" s="50">
        <v>55900</v>
      </c>
      <c r="M14" s="49">
        <v>1.3501000000000001</v>
      </c>
      <c r="N14" s="49">
        <v>1.1553</v>
      </c>
      <c r="O14" s="48">
        <v>158.82</v>
      </c>
      <c r="P14" s="41">
        <v>41404.339999999997</v>
      </c>
      <c r="Q14" s="41">
        <v>41626.550000000003</v>
      </c>
      <c r="R14" s="47">
        <f t="shared" si="3"/>
        <v>48385.700683805073</v>
      </c>
      <c r="S14" s="46">
        <v>1.3501000000000001</v>
      </c>
    </row>
    <row r="15" spans="1:19" x14ac:dyDescent="0.2">
      <c r="B15" s="45">
        <v>46245</v>
      </c>
      <c r="C15" s="44">
        <v>55300</v>
      </c>
      <c r="D15" s="43">
        <v>55305</v>
      </c>
      <c r="E15" s="42">
        <f t="shared" si="0"/>
        <v>55302.5</v>
      </c>
      <c r="F15" s="44">
        <v>55800</v>
      </c>
      <c r="G15" s="43">
        <v>55850</v>
      </c>
      <c r="H15" s="42">
        <f t="shared" si="1"/>
        <v>55825</v>
      </c>
      <c r="I15" s="44">
        <v>55860</v>
      </c>
      <c r="J15" s="43">
        <v>55910</v>
      </c>
      <c r="K15" s="42">
        <f t="shared" si="2"/>
        <v>55885</v>
      </c>
      <c r="L15" s="50">
        <v>55305</v>
      </c>
      <c r="M15" s="49">
        <v>1.3493999999999999</v>
      </c>
      <c r="N15" s="49">
        <v>1.1536999999999999</v>
      </c>
      <c r="O15" s="48">
        <v>159.26</v>
      </c>
      <c r="P15" s="41">
        <v>40984.879999999997</v>
      </c>
      <c r="Q15" s="41">
        <v>41388.769999999997</v>
      </c>
      <c r="R15" s="47">
        <f t="shared" si="3"/>
        <v>47937.072029123694</v>
      </c>
      <c r="S15" s="46">
        <v>1.3493999999999999</v>
      </c>
    </row>
    <row r="16" spans="1:19" x14ac:dyDescent="0.2">
      <c r="B16" s="45">
        <v>46246</v>
      </c>
      <c r="C16" s="44">
        <v>56000</v>
      </c>
      <c r="D16" s="43">
        <v>56050</v>
      </c>
      <c r="E16" s="42">
        <f t="shared" si="0"/>
        <v>56025</v>
      </c>
      <c r="F16" s="44">
        <v>56250</v>
      </c>
      <c r="G16" s="43">
        <v>56300</v>
      </c>
      <c r="H16" s="42">
        <f t="shared" si="1"/>
        <v>56275</v>
      </c>
      <c r="I16" s="44">
        <v>56310</v>
      </c>
      <c r="J16" s="43">
        <v>56360</v>
      </c>
      <c r="K16" s="42">
        <f t="shared" si="2"/>
        <v>56335</v>
      </c>
      <c r="L16" s="50">
        <v>56050</v>
      </c>
      <c r="M16" s="49">
        <v>1.3527</v>
      </c>
      <c r="N16" s="49">
        <v>1.1544000000000001</v>
      </c>
      <c r="O16" s="48">
        <v>159.1</v>
      </c>
      <c r="P16" s="41">
        <v>41435.65</v>
      </c>
      <c r="Q16" s="41">
        <v>41623.54</v>
      </c>
      <c r="R16" s="47">
        <f t="shared" si="3"/>
        <v>48553.361053361048</v>
      </c>
      <c r="S16" s="46">
        <v>1.3526</v>
      </c>
    </row>
    <row r="17" spans="2:19" x14ac:dyDescent="0.2">
      <c r="B17" s="45">
        <v>46247</v>
      </c>
      <c r="C17" s="44">
        <v>56100</v>
      </c>
      <c r="D17" s="43">
        <v>56150</v>
      </c>
      <c r="E17" s="42">
        <f t="shared" si="0"/>
        <v>56125</v>
      </c>
      <c r="F17" s="44">
        <v>56250</v>
      </c>
      <c r="G17" s="43">
        <v>56300</v>
      </c>
      <c r="H17" s="42">
        <f t="shared" si="1"/>
        <v>56275</v>
      </c>
      <c r="I17" s="44">
        <v>56320</v>
      </c>
      <c r="J17" s="43">
        <v>56370</v>
      </c>
      <c r="K17" s="42">
        <f t="shared" si="2"/>
        <v>56345</v>
      </c>
      <c r="L17" s="50">
        <v>56150</v>
      </c>
      <c r="M17" s="49">
        <v>1.3492999999999999</v>
      </c>
      <c r="N17" s="49">
        <v>1.1535</v>
      </c>
      <c r="O17" s="48">
        <v>159.34</v>
      </c>
      <c r="P17" s="41">
        <v>41614.17</v>
      </c>
      <c r="Q17" s="41">
        <v>41728.43</v>
      </c>
      <c r="R17" s="47">
        <f t="shared" si="3"/>
        <v>48677.936714347641</v>
      </c>
      <c r="S17" s="46">
        <v>1.3492</v>
      </c>
    </row>
    <row r="18" spans="2:19" x14ac:dyDescent="0.2">
      <c r="B18" s="45">
        <v>46248</v>
      </c>
      <c r="C18" s="44">
        <v>56025</v>
      </c>
      <c r="D18" s="43">
        <v>56075</v>
      </c>
      <c r="E18" s="42">
        <f t="shared" si="0"/>
        <v>56050</v>
      </c>
      <c r="F18" s="44">
        <v>56195</v>
      </c>
      <c r="G18" s="43">
        <v>56200</v>
      </c>
      <c r="H18" s="42">
        <f t="shared" si="1"/>
        <v>56197.5</v>
      </c>
      <c r="I18" s="44">
        <v>56245</v>
      </c>
      <c r="J18" s="43">
        <v>56295</v>
      </c>
      <c r="K18" s="42">
        <f t="shared" si="2"/>
        <v>56270</v>
      </c>
      <c r="L18" s="50">
        <v>56075</v>
      </c>
      <c r="M18" s="49">
        <v>1.3535999999999999</v>
      </c>
      <c r="N18" s="49">
        <v>1.1566000000000001</v>
      </c>
      <c r="O18" s="48">
        <v>159.12</v>
      </c>
      <c r="P18" s="41">
        <v>41426.57</v>
      </c>
      <c r="Q18" s="41">
        <v>41521.980000000003</v>
      </c>
      <c r="R18" s="47">
        <f t="shared" si="3"/>
        <v>48482.62147674217</v>
      </c>
      <c r="S18" s="46">
        <v>1.3534999999999999</v>
      </c>
    </row>
    <row r="19" spans="2:19" x14ac:dyDescent="0.2">
      <c r="B19" s="45">
        <v>46251</v>
      </c>
      <c r="C19" s="44">
        <v>56175</v>
      </c>
      <c r="D19" s="43">
        <v>56225</v>
      </c>
      <c r="E19" s="42">
        <f t="shared" si="0"/>
        <v>56200</v>
      </c>
      <c r="F19" s="44">
        <v>56450</v>
      </c>
      <c r="G19" s="43">
        <v>56500</v>
      </c>
      <c r="H19" s="42">
        <f t="shared" si="1"/>
        <v>56475</v>
      </c>
      <c r="I19" s="44">
        <v>56545</v>
      </c>
      <c r="J19" s="43">
        <v>56595</v>
      </c>
      <c r="K19" s="42">
        <f t="shared" si="2"/>
        <v>56570</v>
      </c>
      <c r="L19" s="50">
        <v>56225</v>
      </c>
      <c r="M19" s="49">
        <v>1.3556999999999999</v>
      </c>
      <c r="N19" s="49">
        <v>1.1593</v>
      </c>
      <c r="O19" s="48">
        <v>159.24</v>
      </c>
      <c r="P19" s="41">
        <v>41473.040000000001</v>
      </c>
      <c r="Q19" s="41">
        <v>41678.959999999999</v>
      </c>
      <c r="R19" s="47">
        <f t="shared" si="3"/>
        <v>48499.094281031656</v>
      </c>
      <c r="S19" s="46">
        <v>1.3555999999999999</v>
      </c>
    </row>
    <row r="20" spans="2:19" x14ac:dyDescent="0.2">
      <c r="B20" s="45">
        <v>46252</v>
      </c>
      <c r="C20" s="44">
        <v>55500</v>
      </c>
      <c r="D20" s="43">
        <v>55550</v>
      </c>
      <c r="E20" s="42">
        <f t="shared" si="0"/>
        <v>55525</v>
      </c>
      <c r="F20" s="44">
        <v>55850</v>
      </c>
      <c r="G20" s="43">
        <v>55900</v>
      </c>
      <c r="H20" s="42">
        <f t="shared" si="1"/>
        <v>55875</v>
      </c>
      <c r="I20" s="44">
        <v>55955</v>
      </c>
      <c r="J20" s="43">
        <v>56005</v>
      </c>
      <c r="K20" s="42">
        <f t="shared" si="2"/>
        <v>55980</v>
      </c>
      <c r="L20" s="50">
        <v>55550</v>
      </c>
      <c r="M20" s="49">
        <v>1.3528</v>
      </c>
      <c r="N20" s="49">
        <v>1.1577</v>
      </c>
      <c r="O20" s="48">
        <v>159.69999999999999</v>
      </c>
      <c r="P20" s="41">
        <v>41062.980000000003</v>
      </c>
      <c r="Q20" s="41">
        <v>41324.76</v>
      </c>
      <c r="R20" s="47">
        <f t="shared" si="3"/>
        <v>47983.069879934352</v>
      </c>
      <c r="S20" s="46">
        <v>1.3527</v>
      </c>
    </row>
    <row r="21" spans="2:19" x14ac:dyDescent="0.2">
      <c r="B21" s="45">
        <v>46253</v>
      </c>
      <c r="C21" s="44">
        <v>54325</v>
      </c>
      <c r="D21" s="43">
        <v>54375</v>
      </c>
      <c r="E21" s="42">
        <f t="shared" si="0"/>
        <v>54350</v>
      </c>
      <c r="F21" s="44">
        <v>54750</v>
      </c>
      <c r="G21" s="43">
        <v>54755</v>
      </c>
      <c r="H21" s="42">
        <f t="shared" si="1"/>
        <v>54752.5</v>
      </c>
      <c r="I21" s="44">
        <v>54860</v>
      </c>
      <c r="J21" s="43">
        <v>54910</v>
      </c>
      <c r="K21" s="42">
        <f t="shared" si="2"/>
        <v>54885</v>
      </c>
      <c r="L21" s="50">
        <v>54375</v>
      </c>
      <c r="M21" s="49">
        <v>1.3554999999999999</v>
      </c>
      <c r="N21" s="49">
        <v>1.1603000000000001</v>
      </c>
      <c r="O21" s="48">
        <v>159.15</v>
      </c>
      <c r="P21" s="41">
        <v>40114.35</v>
      </c>
      <c r="Q21" s="41">
        <v>40397.67</v>
      </c>
      <c r="R21" s="47">
        <f t="shared" si="3"/>
        <v>46862.88028958028</v>
      </c>
      <c r="S21" s="46">
        <v>1.3553999999999999</v>
      </c>
    </row>
    <row r="22" spans="2:19" x14ac:dyDescent="0.2">
      <c r="B22" s="45">
        <v>46254</v>
      </c>
      <c r="C22" s="44">
        <v>54800</v>
      </c>
      <c r="D22" s="43">
        <v>54850</v>
      </c>
      <c r="E22" s="42">
        <f t="shared" si="0"/>
        <v>54825</v>
      </c>
      <c r="F22" s="44">
        <v>54700</v>
      </c>
      <c r="G22" s="43">
        <v>54800</v>
      </c>
      <c r="H22" s="42">
        <f t="shared" si="1"/>
        <v>54750</v>
      </c>
      <c r="I22" s="44">
        <v>54860</v>
      </c>
      <c r="J22" s="43">
        <v>54910</v>
      </c>
      <c r="K22" s="42">
        <f t="shared" si="2"/>
        <v>54885</v>
      </c>
      <c r="L22" s="50">
        <v>54850</v>
      </c>
      <c r="M22" s="49">
        <v>1.3632</v>
      </c>
      <c r="N22" s="49">
        <v>1.1686000000000001</v>
      </c>
      <c r="O22" s="48">
        <v>158.66</v>
      </c>
      <c r="P22" s="41">
        <v>40236.21</v>
      </c>
      <c r="Q22" s="41">
        <v>40202.480000000003</v>
      </c>
      <c r="R22" s="47">
        <f t="shared" si="3"/>
        <v>46936.505219921273</v>
      </c>
      <c r="S22" s="46">
        <v>1.3631</v>
      </c>
    </row>
    <row r="23" spans="2:19" x14ac:dyDescent="0.2">
      <c r="B23" s="45">
        <v>46255</v>
      </c>
      <c r="C23" s="44">
        <v>55850</v>
      </c>
      <c r="D23" s="43">
        <v>55900</v>
      </c>
      <c r="E23" s="42">
        <f t="shared" si="0"/>
        <v>55875</v>
      </c>
      <c r="F23" s="44">
        <v>56300</v>
      </c>
      <c r="G23" s="43">
        <v>56350</v>
      </c>
      <c r="H23" s="42">
        <f t="shared" si="1"/>
        <v>56325</v>
      </c>
      <c r="I23" s="44">
        <v>56435</v>
      </c>
      <c r="J23" s="43">
        <v>56485</v>
      </c>
      <c r="K23" s="42">
        <f t="shared" si="2"/>
        <v>56460</v>
      </c>
      <c r="L23" s="50">
        <v>55900</v>
      </c>
      <c r="M23" s="49">
        <v>1.3657999999999999</v>
      </c>
      <c r="N23" s="49">
        <v>1.1700999999999999</v>
      </c>
      <c r="O23" s="48">
        <v>158.69</v>
      </c>
      <c r="P23" s="41">
        <v>40928.39</v>
      </c>
      <c r="Q23" s="41">
        <v>41260.89</v>
      </c>
      <c r="R23" s="47">
        <f t="shared" si="3"/>
        <v>47773.694556020855</v>
      </c>
      <c r="S23" s="46">
        <v>1.3656999999999999</v>
      </c>
    </row>
    <row r="24" spans="2:19" x14ac:dyDescent="0.2">
      <c r="B24" s="45">
        <v>46258</v>
      </c>
      <c r="C24" s="44">
        <v>55875</v>
      </c>
      <c r="D24" s="43">
        <v>55900</v>
      </c>
      <c r="E24" s="42">
        <f t="shared" si="0"/>
        <v>55887.5</v>
      </c>
      <c r="F24" s="44">
        <v>56000</v>
      </c>
      <c r="G24" s="43">
        <v>56050</v>
      </c>
      <c r="H24" s="42">
        <f t="shared" si="1"/>
        <v>56025</v>
      </c>
      <c r="I24" s="44">
        <v>56150</v>
      </c>
      <c r="J24" s="43">
        <v>56200</v>
      </c>
      <c r="K24" s="42">
        <f t="shared" si="2"/>
        <v>56175</v>
      </c>
      <c r="L24" s="50">
        <v>55900</v>
      </c>
      <c r="M24" s="49">
        <v>1.3638999999999999</v>
      </c>
      <c r="N24" s="49">
        <v>1.1667000000000001</v>
      </c>
      <c r="O24" s="48">
        <v>159.07</v>
      </c>
      <c r="P24" s="41">
        <v>40985.410000000003</v>
      </c>
      <c r="Q24" s="41">
        <v>41095.39</v>
      </c>
      <c r="R24" s="47">
        <f t="shared" si="3"/>
        <v>47912.916773806457</v>
      </c>
      <c r="S24" s="46">
        <v>1.3638999999999999</v>
      </c>
    </row>
    <row r="25" spans="2:19" x14ac:dyDescent="0.2">
      <c r="B25" s="45">
        <v>46259</v>
      </c>
      <c r="C25" s="44">
        <v>55690</v>
      </c>
      <c r="D25" s="43">
        <v>55700</v>
      </c>
      <c r="E25" s="42">
        <f t="shared" si="0"/>
        <v>55695</v>
      </c>
      <c r="F25" s="44">
        <v>55900</v>
      </c>
      <c r="G25" s="43">
        <v>56000</v>
      </c>
      <c r="H25" s="42">
        <f t="shared" si="1"/>
        <v>55950</v>
      </c>
      <c r="I25" s="44">
        <v>56125</v>
      </c>
      <c r="J25" s="43">
        <v>56175</v>
      </c>
      <c r="K25" s="42">
        <f t="shared" si="2"/>
        <v>56150</v>
      </c>
      <c r="L25" s="50">
        <v>55700</v>
      </c>
      <c r="M25" s="49">
        <v>1.3633</v>
      </c>
      <c r="N25" s="49">
        <v>1.1659999999999999</v>
      </c>
      <c r="O25" s="48">
        <v>159.26</v>
      </c>
      <c r="P25" s="41">
        <v>40856.74</v>
      </c>
      <c r="Q25" s="41">
        <v>41076.800000000003</v>
      </c>
      <c r="R25" s="47">
        <f t="shared" si="3"/>
        <v>47770.154373927959</v>
      </c>
      <c r="S25" s="46">
        <v>1.3633</v>
      </c>
    </row>
    <row r="26" spans="2:19" x14ac:dyDescent="0.2">
      <c r="B26" s="45">
        <v>46260</v>
      </c>
      <c r="C26" s="44">
        <v>55250</v>
      </c>
      <c r="D26" s="43">
        <v>55300</v>
      </c>
      <c r="E26" s="42">
        <f t="shared" si="0"/>
        <v>55275</v>
      </c>
      <c r="F26" s="44">
        <v>55450</v>
      </c>
      <c r="G26" s="43">
        <v>55500</v>
      </c>
      <c r="H26" s="42">
        <f t="shared" si="1"/>
        <v>55475</v>
      </c>
      <c r="I26" s="44">
        <v>55655</v>
      </c>
      <c r="J26" s="43">
        <v>55705</v>
      </c>
      <c r="K26" s="42">
        <f t="shared" si="2"/>
        <v>55680</v>
      </c>
      <c r="L26" s="50">
        <v>55300</v>
      </c>
      <c r="M26" s="49">
        <v>1.3629</v>
      </c>
      <c r="N26" s="49">
        <v>1.1669</v>
      </c>
      <c r="O26" s="48">
        <v>159.09</v>
      </c>
      <c r="P26" s="41">
        <v>40575.24</v>
      </c>
      <c r="Q26" s="41">
        <v>40721.99</v>
      </c>
      <c r="R26" s="47">
        <f t="shared" si="3"/>
        <v>47390.521895620877</v>
      </c>
      <c r="S26" s="46">
        <v>1.3629</v>
      </c>
    </row>
    <row r="27" spans="2:19" x14ac:dyDescent="0.2">
      <c r="B27" s="45">
        <v>46261</v>
      </c>
      <c r="C27" s="44">
        <v>54940</v>
      </c>
      <c r="D27" s="43">
        <v>54950</v>
      </c>
      <c r="E27" s="42">
        <f t="shared" si="0"/>
        <v>54945</v>
      </c>
      <c r="F27" s="44">
        <v>55190</v>
      </c>
      <c r="G27" s="43">
        <v>55195</v>
      </c>
      <c r="H27" s="42">
        <f t="shared" si="1"/>
        <v>55192.5</v>
      </c>
      <c r="I27" s="44">
        <v>55380</v>
      </c>
      <c r="J27" s="43">
        <v>55430</v>
      </c>
      <c r="K27" s="42">
        <f t="shared" si="2"/>
        <v>55405</v>
      </c>
      <c r="L27" s="50">
        <v>54950</v>
      </c>
      <c r="M27" s="49">
        <v>1.3579000000000001</v>
      </c>
      <c r="N27" s="49">
        <v>1.1640999999999999</v>
      </c>
      <c r="O27" s="48">
        <v>159.44</v>
      </c>
      <c r="P27" s="41">
        <v>40466.9</v>
      </c>
      <c r="Q27" s="41">
        <v>40647.32</v>
      </c>
      <c r="R27" s="47">
        <f t="shared" si="3"/>
        <v>47203.848466626579</v>
      </c>
      <c r="S27" s="46">
        <v>1.3579000000000001</v>
      </c>
    </row>
    <row r="28" spans="2:19" x14ac:dyDescent="0.2">
      <c r="B28" s="45">
        <v>46262</v>
      </c>
      <c r="C28" s="44">
        <v>55075</v>
      </c>
      <c r="D28" s="43">
        <v>55125</v>
      </c>
      <c r="E28" s="42">
        <f t="shared" si="0"/>
        <v>55100</v>
      </c>
      <c r="F28" s="44">
        <v>55420</v>
      </c>
      <c r="G28" s="43">
        <v>55425</v>
      </c>
      <c r="H28" s="42">
        <f t="shared" si="1"/>
        <v>55422.5</v>
      </c>
      <c r="I28" s="44">
        <v>55595</v>
      </c>
      <c r="J28" s="43">
        <v>55645</v>
      </c>
      <c r="K28" s="42">
        <f t="shared" si="2"/>
        <v>55620</v>
      </c>
      <c r="L28" s="50">
        <v>55125</v>
      </c>
      <c r="M28" s="49">
        <v>1.3586</v>
      </c>
      <c r="N28" s="49">
        <v>1.1646000000000001</v>
      </c>
      <c r="O28" s="48">
        <v>159.66</v>
      </c>
      <c r="P28" s="41">
        <v>40574.86</v>
      </c>
      <c r="Q28" s="41">
        <v>40795.67</v>
      </c>
      <c r="R28" s="47">
        <f t="shared" si="3"/>
        <v>47333.848531684693</v>
      </c>
      <c r="S28" s="46">
        <v>1.3586</v>
      </c>
    </row>
    <row r="29" spans="2:19" x14ac:dyDescent="0.2">
      <c r="B29" s="40" t="s">
        <v>11</v>
      </c>
      <c r="C29" s="39">
        <f>ROUND(AVERAGE(C9:C28),2)</f>
        <v>55612.25</v>
      </c>
      <c r="D29" s="38">
        <f>ROUND(AVERAGE(D9:D28),2)</f>
        <v>55654</v>
      </c>
      <c r="E29" s="37">
        <f>ROUND(AVERAGE(C29:D29),2)</f>
        <v>55633.13</v>
      </c>
      <c r="F29" s="39">
        <f>ROUND(AVERAGE(F9:F28),2)</f>
        <v>55866.5</v>
      </c>
      <c r="G29" s="38">
        <f>ROUND(AVERAGE(G9:G28),2)</f>
        <v>55913.5</v>
      </c>
      <c r="H29" s="37">
        <f>ROUND(AVERAGE(F29:G29),2)</f>
        <v>55890</v>
      </c>
      <c r="I29" s="39">
        <f>ROUND(AVERAGE(I9:I28),2)</f>
        <v>55975.5</v>
      </c>
      <c r="J29" s="38">
        <f>ROUND(AVERAGE(J9:J28),2)</f>
        <v>56025.5</v>
      </c>
      <c r="K29" s="37">
        <f>ROUND(AVERAGE(I29:J29),2)</f>
        <v>56000.5</v>
      </c>
      <c r="L29" s="36">
        <f>ROUND(AVERAGE(L9:L28),2)</f>
        <v>55654</v>
      </c>
      <c r="M29" s="35">
        <f>ROUND(AVERAGE(M9:M28),4)</f>
        <v>1.3543000000000001</v>
      </c>
      <c r="N29" s="34">
        <f>ROUND(AVERAGE(N9:N28),4)</f>
        <v>1.1593</v>
      </c>
      <c r="O29" s="115">
        <f>ROUND(AVERAGE(O9:O28),2)</f>
        <v>158.77000000000001</v>
      </c>
      <c r="P29" s="33">
        <f>AVERAGE(P9:P28)</f>
        <v>41095.945499999994</v>
      </c>
      <c r="Q29" s="33">
        <f>AVERAGE(Q9:Q28)</f>
        <v>41288.520000000004</v>
      </c>
      <c r="R29" s="33">
        <f>AVERAGE(R9:R28)</f>
        <v>48008.484308380204</v>
      </c>
      <c r="S29" s="32">
        <f>AVERAGE(S9:S28)</f>
        <v>1.3542699999999999</v>
      </c>
    </row>
    <row r="30" spans="2:19" x14ac:dyDescent="0.2">
      <c r="B30" s="31" t="s">
        <v>12</v>
      </c>
      <c r="C30" s="30">
        <f t="shared" ref="C30:S30" si="4">MAX(C9:C28)</f>
        <v>56450</v>
      </c>
      <c r="D30" s="29">
        <f t="shared" si="4"/>
        <v>56500</v>
      </c>
      <c r="E30" s="28">
        <f t="shared" si="4"/>
        <v>56475</v>
      </c>
      <c r="F30" s="30">
        <f t="shared" si="4"/>
        <v>56675</v>
      </c>
      <c r="G30" s="29">
        <f t="shared" si="4"/>
        <v>56695</v>
      </c>
      <c r="H30" s="28">
        <f t="shared" si="4"/>
        <v>56685</v>
      </c>
      <c r="I30" s="30">
        <f t="shared" si="4"/>
        <v>56705</v>
      </c>
      <c r="J30" s="29">
        <f t="shared" si="4"/>
        <v>56755</v>
      </c>
      <c r="K30" s="28">
        <f t="shared" si="4"/>
        <v>56730</v>
      </c>
      <c r="L30" s="27">
        <f t="shared" si="4"/>
        <v>56500</v>
      </c>
      <c r="M30" s="26">
        <f t="shared" si="4"/>
        <v>1.3657999999999999</v>
      </c>
      <c r="N30" s="25">
        <f t="shared" si="4"/>
        <v>1.1700999999999999</v>
      </c>
      <c r="O30" s="24">
        <f t="shared" si="4"/>
        <v>159.69999999999999</v>
      </c>
      <c r="P30" s="23">
        <f t="shared" si="4"/>
        <v>41948.18</v>
      </c>
      <c r="Q30" s="23">
        <f t="shared" si="4"/>
        <v>42092.95</v>
      </c>
      <c r="R30" s="23">
        <f t="shared" si="4"/>
        <v>48934.695998614239</v>
      </c>
      <c r="S30" s="22">
        <f t="shared" si="4"/>
        <v>1.3656999999999999</v>
      </c>
    </row>
    <row r="31" spans="2:19" ht="13.5" thickBot="1" x14ac:dyDescent="0.25">
      <c r="B31" s="21" t="s">
        <v>13</v>
      </c>
      <c r="C31" s="20">
        <f t="shared" ref="C31:S31" si="5">MIN(C9:C28)</f>
        <v>54325</v>
      </c>
      <c r="D31" s="19">
        <f t="shared" si="5"/>
        <v>54375</v>
      </c>
      <c r="E31" s="18">
        <f t="shared" si="5"/>
        <v>54350</v>
      </c>
      <c r="F31" s="20">
        <f t="shared" si="5"/>
        <v>54700</v>
      </c>
      <c r="G31" s="19">
        <f t="shared" si="5"/>
        <v>54755</v>
      </c>
      <c r="H31" s="18">
        <f t="shared" si="5"/>
        <v>54750</v>
      </c>
      <c r="I31" s="20">
        <f t="shared" si="5"/>
        <v>54860</v>
      </c>
      <c r="J31" s="19">
        <f t="shared" si="5"/>
        <v>54910</v>
      </c>
      <c r="K31" s="18">
        <f t="shared" si="5"/>
        <v>54885</v>
      </c>
      <c r="L31" s="17">
        <f t="shared" si="5"/>
        <v>54375</v>
      </c>
      <c r="M31" s="16">
        <f t="shared" si="5"/>
        <v>1.3447</v>
      </c>
      <c r="N31" s="15">
        <f t="shared" si="5"/>
        <v>1.1516999999999999</v>
      </c>
      <c r="O31" s="14">
        <f t="shared" si="5"/>
        <v>156.66999999999999</v>
      </c>
      <c r="P31" s="13">
        <f t="shared" si="5"/>
        <v>40114.35</v>
      </c>
      <c r="Q31" s="13">
        <f t="shared" si="5"/>
        <v>40202.480000000003</v>
      </c>
      <c r="R31" s="13">
        <f t="shared" si="5"/>
        <v>46862.88028958028</v>
      </c>
      <c r="S31" s="12">
        <f t="shared" si="5"/>
        <v>1.3448</v>
      </c>
    </row>
    <row r="33" spans="2:14" x14ac:dyDescent="0.2">
      <c r="B33" s="6" t="s">
        <v>14</v>
      </c>
      <c r="C33" s="8"/>
      <c r="D33" s="8"/>
      <c r="E33" s="7"/>
      <c r="F33" s="8"/>
      <c r="G33" s="8"/>
      <c r="H33" s="7"/>
      <c r="I33" s="8"/>
      <c r="J33" s="8"/>
      <c r="K33" s="7"/>
      <c r="L33" s="8"/>
      <c r="M33" s="8"/>
      <c r="N33" s="7"/>
    </row>
    <row r="34" spans="2:14" x14ac:dyDescent="0.2">
      <c r="B34" s="6" t="s">
        <v>15</v>
      </c>
      <c r="C34" s="8"/>
      <c r="D34" s="8"/>
      <c r="E34" s="7"/>
      <c r="F34" s="8"/>
      <c r="G34" s="8"/>
      <c r="H34" s="7"/>
      <c r="I34" s="8"/>
      <c r="J34" s="8"/>
      <c r="K34" s="7"/>
      <c r="L34" s="8"/>
      <c r="M34" s="8"/>
      <c r="N34" s="7"/>
    </row>
  </sheetData>
  <mergeCells count="7">
    <mergeCell ref="P7:Q7"/>
    <mergeCell ref="S7:S8"/>
    <mergeCell ref="C7:E7"/>
    <mergeCell ref="F7:H7"/>
    <mergeCell ref="I7:K7"/>
    <mergeCell ref="L7:L8"/>
    <mergeCell ref="M7:O7"/>
  </mergeCells>
  <phoneticPr fontId="6" type="noConversion"/>
  <printOptions horizontalCentered="1" verticalCentered="1" gridLines="1" gridLinesSet="0"/>
  <pageMargins left="0.19685039370078741" right="0.19685039370078741" top="0.98425196850393704" bottom="0.98425196850393704" header="0.51181102362204722" footer="0.51181102362204722"/>
  <pageSetup paperSize="9" scale="96" orientation="landscape" horizontalDpi="204" verticalDpi="196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Y34"/>
  <sheetViews>
    <sheetView workbookViewId="0">
      <pane ySplit="8" topLeftCell="A9" activePane="bottomLeft" state="frozen"/>
      <selection activeCell="C46" sqref="C46"/>
      <selection pane="bottomLeft"/>
    </sheetView>
  </sheetViews>
  <sheetFormatPr baseColWidth="10" defaultColWidth="9.140625" defaultRowHeight="12.75" x14ac:dyDescent="0.2"/>
  <cols>
    <col min="2" max="2" width="9.7109375" bestFit="1" customWidth="1"/>
    <col min="3" max="3" width="12.42578125" style="4" bestFit="1" customWidth="1"/>
    <col min="4" max="4" width="12" style="4" bestFit="1" customWidth="1"/>
    <col min="5" max="5" width="9.42578125" bestFit="1" customWidth="1"/>
    <col min="6" max="7" width="10.7109375" style="4" customWidth="1"/>
    <col min="8" max="8" width="10.7109375" customWidth="1"/>
    <col min="9" max="10" width="10.7109375" style="4" customWidth="1"/>
    <col min="11" max="11" width="10.7109375" customWidth="1"/>
    <col min="12" max="13" width="10.7109375" style="4" customWidth="1"/>
    <col min="14" max="14" width="10.7109375" customWidth="1"/>
    <col min="15" max="16" width="10.7109375" style="4" customWidth="1"/>
    <col min="17" max="17" width="10.7109375" customWidth="1"/>
    <col min="18" max="18" width="12.5703125" style="4" bestFit="1" customWidth="1"/>
    <col min="19" max="19" width="10" style="4" bestFit="1" customWidth="1"/>
    <col min="20" max="20" width="14.140625" bestFit="1" customWidth="1"/>
    <col min="21" max="21" width="12.5703125" style="4" bestFit="1" customWidth="1"/>
    <col min="22" max="22" width="10.5703125" bestFit="1" customWidth="1"/>
    <col min="23" max="23" width="11.28515625" bestFit="1" customWidth="1"/>
    <col min="24" max="24" width="14.140625" bestFit="1" customWidth="1"/>
    <col min="25" max="25" width="10.5703125" bestFit="1" customWidth="1"/>
  </cols>
  <sheetData>
    <row r="3" spans="1:25" ht="15.75" x14ac:dyDescent="0.25">
      <c r="B3" s="5" t="s">
        <v>19</v>
      </c>
    </row>
    <row r="4" spans="1:25" x14ac:dyDescent="0.2">
      <c r="B4" s="58" t="s">
        <v>25</v>
      </c>
    </row>
    <row r="6" spans="1:25" ht="13.5" thickBot="1" x14ac:dyDescent="0.25">
      <c r="B6" s="1">
        <v>46237</v>
      </c>
    </row>
    <row r="7" spans="1:25" ht="13.5" thickBot="1" x14ac:dyDescent="0.25">
      <c r="B7" s="57"/>
      <c r="C7" s="121" t="s">
        <v>0</v>
      </c>
      <c r="D7" s="123"/>
      <c r="E7" s="122"/>
      <c r="F7" s="121" t="s">
        <v>2</v>
      </c>
      <c r="G7" s="123"/>
      <c r="H7" s="122"/>
      <c r="I7" s="124" t="s">
        <v>24</v>
      </c>
      <c r="J7" s="125"/>
      <c r="K7" s="126"/>
      <c r="L7" s="124" t="s">
        <v>23</v>
      </c>
      <c r="M7" s="125"/>
      <c r="N7" s="126"/>
      <c r="O7" s="124" t="s">
        <v>22</v>
      </c>
      <c r="P7" s="125"/>
      <c r="Q7" s="126"/>
      <c r="R7" s="116" t="s">
        <v>4</v>
      </c>
      <c r="S7" s="118" t="s">
        <v>21</v>
      </c>
      <c r="T7" s="119"/>
      <c r="U7" s="120"/>
      <c r="V7" s="121" t="s">
        <v>5</v>
      </c>
      <c r="W7" s="122"/>
      <c r="X7" s="9" t="s">
        <v>18</v>
      </c>
      <c r="Y7" s="116" t="s">
        <v>20</v>
      </c>
    </row>
    <row r="8" spans="1:25" ht="13.5" thickBot="1" x14ac:dyDescent="0.25">
      <c r="A8" s="3"/>
      <c r="B8" s="56"/>
      <c r="C8" s="52" t="s">
        <v>6</v>
      </c>
      <c r="D8" s="52" t="s">
        <v>7</v>
      </c>
      <c r="E8" s="55" t="s">
        <v>1</v>
      </c>
      <c r="F8" s="52" t="s">
        <v>6</v>
      </c>
      <c r="G8" s="52" t="s">
        <v>7</v>
      </c>
      <c r="H8" s="55" t="s">
        <v>1</v>
      </c>
      <c r="I8" s="52" t="s">
        <v>6</v>
      </c>
      <c r="J8" s="52" t="s">
        <v>7</v>
      </c>
      <c r="K8" s="55" t="s">
        <v>1</v>
      </c>
      <c r="L8" s="52" t="s">
        <v>6</v>
      </c>
      <c r="M8" s="52" t="s">
        <v>7</v>
      </c>
      <c r="N8" s="55" t="s">
        <v>1</v>
      </c>
      <c r="O8" s="52" t="s">
        <v>6</v>
      </c>
      <c r="P8" s="52" t="s">
        <v>7</v>
      </c>
      <c r="Q8" s="55" t="s">
        <v>1</v>
      </c>
      <c r="R8" s="117"/>
      <c r="S8" s="54" t="s">
        <v>10</v>
      </c>
      <c r="T8" s="53" t="s">
        <v>16</v>
      </c>
      <c r="U8" s="10" t="s">
        <v>17</v>
      </c>
      <c r="V8" s="52" t="s">
        <v>8</v>
      </c>
      <c r="W8" s="52" t="s">
        <v>9</v>
      </c>
      <c r="X8" s="11" t="s">
        <v>8</v>
      </c>
      <c r="Y8" s="117" t="s">
        <v>20</v>
      </c>
    </row>
    <row r="9" spans="1:25" x14ac:dyDescent="0.2">
      <c r="B9" s="45">
        <v>46237</v>
      </c>
      <c r="C9" s="44">
        <v>16770</v>
      </c>
      <c r="D9" s="43">
        <v>16785</v>
      </c>
      <c r="E9" s="42">
        <f t="shared" ref="E9:E28" si="0">AVERAGE(C9:D9)</f>
        <v>16777.5</v>
      </c>
      <c r="F9" s="44">
        <v>17025</v>
      </c>
      <c r="G9" s="43">
        <v>17050</v>
      </c>
      <c r="H9" s="42">
        <f t="shared" ref="H9:H28" si="1">AVERAGE(F9:G9)</f>
        <v>17037.5</v>
      </c>
      <c r="I9" s="44">
        <v>17855</v>
      </c>
      <c r="J9" s="43">
        <v>17905</v>
      </c>
      <c r="K9" s="42">
        <f t="shared" ref="K9:K28" si="2">AVERAGE(I9:J9)</f>
        <v>17880</v>
      </c>
      <c r="L9" s="44">
        <v>18480</v>
      </c>
      <c r="M9" s="43">
        <v>18530</v>
      </c>
      <c r="N9" s="42">
        <f t="shared" ref="N9:N28" si="3">AVERAGE(L9:M9)</f>
        <v>18505</v>
      </c>
      <c r="O9" s="44">
        <v>19155</v>
      </c>
      <c r="P9" s="43">
        <v>19205</v>
      </c>
      <c r="Q9" s="42">
        <f t="shared" ref="Q9:Q28" si="4">AVERAGE(O9:P9)</f>
        <v>19180</v>
      </c>
      <c r="R9" s="50">
        <v>16785</v>
      </c>
      <c r="S9" s="49">
        <v>1.3468</v>
      </c>
      <c r="T9" s="51">
        <v>1.1533</v>
      </c>
      <c r="U9" s="48">
        <v>156.66999999999999</v>
      </c>
      <c r="V9" s="41">
        <v>12462.87</v>
      </c>
      <c r="W9" s="41">
        <v>12658.7</v>
      </c>
      <c r="X9" s="47">
        <f t="shared" ref="X9:X28" si="5">R9/T9</f>
        <v>14553.88884071794</v>
      </c>
      <c r="Y9" s="46">
        <v>1.3469</v>
      </c>
    </row>
    <row r="10" spans="1:25" x14ac:dyDescent="0.2">
      <c r="B10" s="45">
        <v>46238</v>
      </c>
      <c r="C10" s="44">
        <v>17120</v>
      </c>
      <c r="D10" s="43">
        <v>17125</v>
      </c>
      <c r="E10" s="42">
        <f t="shared" si="0"/>
        <v>17122.5</v>
      </c>
      <c r="F10" s="44">
        <v>17300</v>
      </c>
      <c r="G10" s="43">
        <v>17310</v>
      </c>
      <c r="H10" s="42">
        <f t="shared" si="1"/>
        <v>17305</v>
      </c>
      <c r="I10" s="44">
        <v>18125</v>
      </c>
      <c r="J10" s="43">
        <v>18175</v>
      </c>
      <c r="K10" s="42">
        <f t="shared" si="2"/>
        <v>18150</v>
      </c>
      <c r="L10" s="44">
        <v>18755</v>
      </c>
      <c r="M10" s="43">
        <v>18805</v>
      </c>
      <c r="N10" s="42">
        <f t="shared" si="3"/>
        <v>18780</v>
      </c>
      <c r="O10" s="44">
        <v>19430</v>
      </c>
      <c r="P10" s="43">
        <v>19480</v>
      </c>
      <c r="Q10" s="42">
        <f t="shared" si="4"/>
        <v>19455</v>
      </c>
      <c r="R10" s="50">
        <v>17125</v>
      </c>
      <c r="S10" s="49">
        <v>1.3447</v>
      </c>
      <c r="T10" s="49">
        <v>1.1516999999999999</v>
      </c>
      <c r="U10" s="48">
        <v>157.47</v>
      </c>
      <c r="V10" s="41">
        <v>12735.18</v>
      </c>
      <c r="W10" s="41">
        <v>12871.8</v>
      </c>
      <c r="X10" s="47">
        <f t="shared" si="5"/>
        <v>14869.323608578623</v>
      </c>
      <c r="Y10" s="46">
        <v>1.3448</v>
      </c>
    </row>
    <row r="11" spans="1:25" x14ac:dyDescent="0.2">
      <c r="B11" s="45">
        <v>46239</v>
      </c>
      <c r="C11" s="44">
        <v>16905</v>
      </c>
      <c r="D11" s="43">
        <v>16915</v>
      </c>
      <c r="E11" s="42">
        <f t="shared" si="0"/>
        <v>16910</v>
      </c>
      <c r="F11" s="44">
        <v>17080</v>
      </c>
      <c r="G11" s="43">
        <v>17085</v>
      </c>
      <c r="H11" s="42">
        <f t="shared" si="1"/>
        <v>17082.5</v>
      </c>
      <c r="I11" s="44">
        <v>17905</v>
      </c>
      <c r="J11" s="43">
        <v>17955</v>
      </c>
      <c r="K11" s="42">
        <f t="shared" si="2"/>
        <v>17930</v>
      </c>
      <c r="L11" s="44">
        <v>18520</v>
      </c>
      <c r="M11" s="43">
        <v>18570</v>
      </c>
      <c r="N11" s="42">
        <f t="shared" si="3"/>
        <v>18545</v>
      </c>
      <c r="O11" s="44">
        <v>19195</v>
      </c>
      <c r="P11" s="43">
        <v>19245</v>
      </c>
      <c r="Q11" s="42">
        <f t="shared" si="4"/>
        <v>19220</v>
      </c>
      <c r="R11" s="50">
        <v>16915</v>
      </c>
      <c r="S11" s="49">
        <v>1.3479000000000001</v>
      </c>
      <c r="T11" s="49">
        <v>1.1553</v>
      </c>
      <c r="U11" s="48">
        <v>157.56</v>
      </c>
      <c r="V11" s="41">
        <v>12549.15</v>
      </c>
      <c r="W11" s="41">
        <v>12675.27</v>
      </c>
      <c r="X11" s="47">
        <f t="shared" si="5"/>
        <v>14641.218731065524</v>
      </c>
      <c r="Y11" s="46">
        <v>1.3479000000000001</v>
      </c>
    </row>
    <row r="12" spans="1:25" x14ac:dyDescent="0.2">
      <c r="B12" s="45">
        <v>46240</v>
      </c>
      <c r="C12" s="44">
        <v>16590</v>
      </c>
      <c r="D12" s="43">
        <v>16595</v>
      </c>
      <c r="E12" s="42">
        <f t="shared" si="0"/>
        <v>16592.5</v>
      </c>
      <c r="F12" s="44">
        <v>16770</v>
      </c>
      <c r="G12" s="43">
        <v>16775</v>
      </c>
      <c r="H12" s="42">
        <f t="shared" si="1"/>
        <v>16772.5</v>
      </c>
      <c r="I12" s="44">
        <v>17605</v>
      </c>
      <c r="J12" s="43">
        <v>17655</v>
      </c>
      <c r="K12" s="42">
        <f t="shared" si="2"/>
        <v>17630</v>
      </c>
      <c r="L12" s="44">
        <v>18220</v>
      </c>
      <c r="M12" s="43">
        <v>18270</v>
      </c>
      <c r="N12" s="42">
        <f t="shared" si="3"/>
        <v>18245</v>
      </c>
      <c r="O12" s="44">
        <v>18895</v>
      </c>
      <c r="P12" s="43">
        <v>18945</v>
      </c>
      <c r="Q12" s="42">
        <f t="shared" si="4"/>
        <v>18920</v>
      </c>
      <c r="R12" s="50">
        <v>16595</v>
      </c>
      <c r="S12" s="49">
        <v>1.3469</v>
      </c>
      <c r="T12" s="49">
        <v>1.1546000000000001</v>
      </c>
      <c r="U12" s="48">
        <v>157.86000000000001</v>
      </c>
      <c r="V12" s="41">
        <v>12320.88</v>
      </c>
      <c r="W12" s="41">
        <v>12454.53</v>
      </c>
      <c r="X12" s="47">
        <f t="shared" si="5"/>
        <v>14372.943010566429</v>
      </c>
      <c r="Y12" s="46">
        <v>1.3469</v>
      </c>
    </row>
    <row r="13" spans="1:25" x14ac:dyDescent="0.2">
      <c r="B13" s="45">
        <v>46241</v>
      </c>
      <c r="C13" s="44">
        <v>16740</v>
      </c>
      <c r="D13" s="43">
        <v>16745</v>
      </c>
      <c r="E13" s="42">
        <f t="shared" si="0"/>
        <v>16742.5</v>
      </c>
      <c r="F13" s="44">
        <v>16930</v>
      </c>
      <c r="G13" s="43">
        <v>16950</v>
      </c>
      <c r="H13" s="42">
        <f t="shared" si="1"/>
        <v>16940</v>
      </c>
      <c r="I13" s="44">
        <v>17760</v>
      </c>
      <c r="J13" s="43">
        <v>17810</v>
      </c>
      <c r="K13" s="42">
        <f t="shared" si="2"/>
        <v>17785</v>
      </c>
      <c r="L13" s="44">
        <v>18380</v>
      </c>
      <c r="M13" s="43">
        <v>18430</v>
      </c>
      <c r="N13" s="42">
        <f t="shared" si="3"/>
        <v>18405</v>
      </c>
      <c r="O13" s="44">
        <v>19055</v>
      </c>
      <c r="P13" s="43">
        <v>19105</v>
      </c>
      <c r="Q13" s="42">
        <f t="shared" si="4"/>
        <v>19080</v>
      </c>
      <c r="R13" s="50">
        <v>16745</v>
      </c>
      <c r="S13" s="49">
        <v>1.345</v>
      </c>
      <c r="T13" s="49">
        <v>1.1534</v>
      </c>
      <c r="U13" s="48">
        <v>158.33000000000001</v>
      </c>
      <c r="V13" s="41">
        <v>12449.81</v>
      </c>
      <c r="W13" s="41">
        <v>12602.23</v>
      </c>
      <c r="X13" s="47">
        <f t="shared" si="5"/>
        <v>14517.946939483267</v>
      </c>
      <c r="Y13" s="46">
        <v>1.345</v>
      </c>
    </row>
    <row r="14" spans="1:25" x14ac:dyDescent="0.2">
      <c r="B14" s="45">
        <v>46244</v>
      </c>
      <c r="C14" s="44">
        <v>16745</v>
      </c>
      <c r="D14" s="43">
        <v>16775</v>
      </c>
      <c r="E14" s="42">
        <f t="shared" si="0"/>
        <v>16760</v>
      </c>
      <c r="F14" s="44">
        <v>16970</v>
      </c>
      <c r="G14" s="43">
        <v>16980</v>
      </c>
      <c r="H14" s="42">
        <f t="shared" si="1"/>
        <v>16975</v>
      </c>
      <c r="I14" s="44">
        <v>17800</v>
      </c>
      <c r="J14" s="43">
        <v>17850</v>
      </c>
      <c r="K14" s="42">
        <f t="shared" si="2"/>
        <v>17825</v>
      </c>
      <c r="L14" s="44">
        <v>18415</v>
      </c>
      <c r="M14" s="43">
        <v>18465</v>
      </c>
      <c r="N14" s="42">
        <f t="shared" si="3"/>
        <v>18440</v>
      </c>
      <c r="O14" s="44">
        <v>19090</v>
      </c>
      <c r="P14" s="43">
        <v>19140</v>
      </c>
      <c r="Q14" s="42">
        <f t="shared" si="4"/>
        <v>19115</v>
      </c>
      <c r="R14" s="50">
        <v>16775</v>
      </c>
      <c r="S14" s="49">
        <v>1.3501000000000001</v>
      </c>
      <c r="T14" s="49">
        <v>1.1553</v>
      </c>
      <c r="U14" s="48">
        <v>158.82</v>
      </c>
      <c r="V14" s="41">
        <v>12425.01</v>
      </c>
      <c r="W14" s="41">
        <v>12576.85</v>
      </c>
      <c r="X14" s="47">
        <f t="shared" si="5"/>
        <v>14520.038085345797</v>
      </c>
      <c r="Y14" s="46">
        <v>1.3501000000000001</v>
      </c>
    </row>
    <row r="15" spans="1:25" x14ac:dyDescent="0.2">
      <c r="B15" s="45">
        <v>46245</v>
      </c>
      <c r="C15" s="44">
        <v>16625</v>
      </c>
      <c r="D15" s="43">
        <v>16640</v>
      </c>
      <c r="E15" s="42">
        <f t="shared" si="0"/>
        <v>16632.5</v>
      </c>
      <c r="F15" s="44">
        <v>16830</v>
      </c>
      <c r="G15" s="43">
        <v>16840</v>
      </c>
      <c r="H15" s="42">
        <f t="shared" si="1"/>
        <v>16835</v>
      </c>
      <c r="I15" s="44">
        <v>17650</v>
      </c>
      <c r="J15" s="43">
        <v>17700</v>
      </c>
      <c r="K15" s="42">
        <f t="shared" si="2"/>
        <v>17675</v>
      </c>
      <c r="L15" s="44">
        <v>18265</v>
      </c>
      <c r="M15" s="43">
        <v>18315</v>
      </c>
      <c r="N15" s="42">
        <f t="shared" si="3"/>
        <v>18290</v>
      </c>
      <c r="O15" s="44">
        <v>18940</v>
      </c>
      <c r="P15" s="43">
        <v>18990</v>
      </c>
      <c r="Q15" s="42">
        <f t="shared" si="4"/>
        <v>18965</v>
      </c>
      <c r="R15" s="50">
        <v>16640</v>
      </c>
      <c r="S15" s="49">
        <v>1.3493999999999999</v>
      </c>
      <c r="T15" s="49">
        <v>1.1536999999999999</v>
      </c>
      <c r="U15" s="48">
        <v>159.26</v>
      </c>
      <c r="V15" s="41">
        <v>12331.41</v>
      </c>
      <c r="W15" s="41">
        <v>12479.62</v>
      </c>
      <c r="X15" s="47">
        <f t="shared" si="5"/>
        <v>14423.16026696715</v>
      </c>
      <c r="Y15" s="46">
        <v>1.3493999999999999</v>
      </c>
    </row>
    <row r="16" spans="1:25" x14ac:dyDescent="0.2">
      <c r="B16" s="45">
        <v>46246</v>
      </c>
      <c r="C16" s="44">
        <v>16715</v>
      </c>
      <c r="D16" s="43">
        <v>16725</v>
      </c>
      <c r="E16" s="42">
        <f t="shared" si="0"/>
        <v>16720</v>
      </c>
      <c r="F16" s="44">
        <v>16900</v>
      </c>
      <c r="G16" s="43">
        <v>16940</v>
      </c>
      <c r="H16" s="42">
        <f t="shared" si="1"/>
        <v>16920</v>
      </c>
      <c r="I16" s="44">
        <v>17740</v>
      </c>
      <c r="J16" s="43">
        <v>17790</v>
      </c>
      <c r="K16" s="42">
        <f t="shared" si="2"/>
        <v>17765</v>
      </c>
      <c r="L16" s="44">
        <v>18355</v>
      </c>
      <c r="M16" s="43">
        <v>18405</v>
      </c>
      <c r="N16" s="42">
        <f t="shared" si="3"/>
        <v>18380</v>
      </c>
      <c r="O16" s="44">
        <v>19030</v>
      </c>
      <c r="P16" s="43">
        <v>19080</v>
      </c>
      <c r="Q16" s="42">
        <f t="shared" si="4"/>
        <v>19055</v>
      </c>
      <c r="R16" s="50">
        <v>16725</v>
      </c>
      <c r="S16" s="49">
        <v>1.3527</v>
      </c>
      <c r="T16" s="49">
        <v>1.1544000000000001</v>
      </c>
      <c r="U16" s="48">
        <v>159.1</v>
      </c>
      <c r="V16" s="41">
        <v>12364.16</v>
      </c>
      <c r="W16" s="41">
        <v>12524.03</v>
      </c>
      <c r="X16" s="47">
        <f t="shared" si="5"/>
        <v>14488.045738045737</v>
      </c>
      <c r="Y16" s="46">
        <v>1.3526</v>
      </c>
    </row>
    <row r="17" spans="2:25" x14ac:dyDescent="0.2">
      <c r="B17" s="45">
        <v>46247</v>
      </c>
      <c r="C17" s="44">
        <v>16680</v>
      </c>
      <c r="D17" s="43">
        <v>16690</v>
      </c>
      <c r="E17" s="42">
        <f t="shared" si="0"/>
        <v>16685</v>
      </c>
      <c r="F17" s="44">
        <v>16830</v>
      </c>
      <c r="G17" s="43">
        <v>16850</v>
      </c>
      <c r="H17" s="42">
        <f t="shared" si="1"/>
        <v>16840</v>
      </c>
      <c r="I17" s="44">
        <v>17640</v>
      </c>
      <c r="J17" s="43">
        <v>17690</v>
      </c>
      <c r="K17" s="42">
        <f t="shared" si="2"/>
        <v>17665</v>
      </c>
      <c r="L17" s="44">
        <v>18255</v>
      </c>
      <c r="M17" s="43">
        <v>18305</v>
      </c>
      <c r="N17" s="42">
        <f t="shared" si="3"/>
        <v>18280</v>
      </c>
      <c r="O17" s="44">
        <v>18930</v>
      </c>
      <c r="P17" s="43">
        <v>18980</v>
      </c>
      <c r="Q17" s="42">
        <f t="shared" si="4"/>
        <v>18955</v>
      </c>
      <c r="R17" s="50">
        <v>16690</v>
      </c>
      <c r="S17" s="49">
        <v>1.3492999999999999</v>
      </c>
      <c r="T17" s="49">
        <v>1.1535</v>
      </c>
      <c r="U17" s="48">
        <v>159.34</v>
      </c>
      <c r="V17" s="41">
        <v>12369.38</v>
      </c>
      <c r="W17" s="41">
        <v>12488.88</v>
      </c>
      <c r="X17" s="47">
        <f t="shared" si="5"/>
        <v>14469.00736887733</v>
      </c>
      <c r="Y17" s="46">
        <v>1.3492</v>
      </c>
    </row>
    <row r="18" spans="2:25" x14ac:dyDescent="0.2">
      <c r="B18" s="45">
        <v>46248</v>
      </c>
      <c r="C18" s="44">
        <v>16570</v>
      </c>
      <c r="D18" s="43">
        <v>16575</v>
      </c>
      <c r="E18" s="42">
        <f t="shared" si="0"/>
        <v>16572.5</v>
      </c>
      <c r="F18" s="44">
        <v>16780</v>
      </c>
      <c r="G18" s="43">
        <v>16785</v>
      </c>
      <c r="H18" s="42">
        <f t="shared" si="1"/>
        <v>16782.5</v>
      </c>
      <c r="I18" s="44">
        <v>17575</v>
      </c>
      <c r="J18" s="43">
        <v>17625</v>
      </c>
      <c r="K18" s="42">
        <f t="shared" si="2"/>
        <v>17600</v>
      </c>
      <c r="L18" s="44">
        <v>18190</v>
      </c>
      <c r="M18" s="43">
        <v>18240</v>
      </c>
      <c r="N18" s="42">
        <f t="shared" si="3"/>
        <v>18215</v>
      </c>
      <c r="O18" s="44">
        <v>18865</v>
      </c>
      <c r="P18" s="43">
        <v>18915</v>
      </c>
      <c r="Q18" s="42">
        <f t="shared" si="4"/>
        <v>18890</v>
      </c>
      <c r="R18" s="50">
        <v>16575</v>
      </c>
      <c r="S18" s="49">
        <v>1.3535999999999999</v>
      </c>
      <c r="T18" s="49">
        <v>1.1566000000000001</v>
      </c>
      <c r="U18" s="48">
        <v>159.12</v>
      </c>
      <c r="V18" s="41">
        <v>12245.12</v>
      </c>
      <c r="W18" s="41">
        <v>12401.18</v>
      </c>
      <c r="X18" s="47">
        <f t="shared" si="5"/>
        <v>14330.797164101676</v>
      </c>
      <c r="Y18" s="46">
        <v>1.3534999999999999</v>
      </c>
    </row>
    <row r="19" spans="2:25" x14ac:dyDescent="0.2">
      <c r="B19" s="45">
        <v>46251</v>
      </c>
      <c r="C19" s="44">
        <v>16660</v>
      </c>
      <c r="D19" s="43">
        <v>16670</v>
      </c>
      <c r="E19" s="42">
        <f t="shared" si="0"/>
        <v>16665</v>
      </c>
      <c r="F19" s="44">
        <v>16860</v>
      </c>
      <c r="G19" s="43">
        <v>16880</v>
      </c>
      <c r="H19" s="42">
        <f t="shared" si="1"/>
        <v>16870</v>
      </c>
      <c r="I19" s="44">
        <v>17660</v>
      </c>
      <c r="J19" s="43">
        <v>17710</v>
      </c>
      <c r="K19" s="42">
        <f t="shared" si="2"/>
        <v>17685</v>
      </c>
      <c r="L19" s="44">
        <v>18260</v>
      </c>
      <c r="M19" s="43">
        <v>18310</v>
      </c>
      <c r="N19" s="42">
        <f t="shared" si="3"/>
        <v>18285</v>
      </c>
      <c r="O19" s="44">
        <v>18935</v>
      </c>
      <c r="P19" s="43">
        <v>18985</v>
      </c>
      <c r="Q19" s="42">
        <f t="shared" si="4"/>
        <v>18960</v>
      </c>
      <c r="R19" s="50">
        <v>16670</v>
      </c>
      <c r="S19" s="49">
        <v>1.3556999999999999</v>
      </c>
      <c r="T19" s="49">
        <v>1.1593</v>
      </c>
      <c r="U19" s="48">
        <v>159.24</v>
      </c>
      <c r="V19" s="41">
        <v>12296.23</v>
      </c>
      <c r="W19" s="41">
        <v>12452.05</v>
      </c>
      <c r="X19" s="47">
        <f t="shared" si="5"/>
        <v>14379.366859311654</v>
      </c>
      <c r="Y19" s="46">
        <v>1.3555999999999999</v>
      </c>
    </row>
    <row r="20" spans="2:25" x14ac:dyDescent="0.2">
      <c r="B20" s="45">
        <v>46252</v>
      </c>
      <c r="C20" s="44">
        <v>16730</v>
      </c>
      <c r="D20" s="43">
        <v>16740</v>
      </c>
      <c r="E20" s="42">
        <f t="shared" si="0"/>
        <v>16735</v>
      </c>
      <c r="F20" s="44">
        <v>16915</v>
      </c>
      <c r="G20" s="43">
        <v>16920</v>
      </c>
      <c r="H20" s="42">
        <f t="shared" si="1"/>
        <v>16917.5</v>
      </c>
      <c r="I20" s="44">
        <v>17710</v>
      </c>
      <c r="J20" s="43">
        <v>17760</v>
      </c>
      <c r="K20" s="42">
        <f t="shared" si="2"/>
        <v>17735</v>
      </c>
      <c r="L20" s="44">
        <v>18310</v>
      </c>
      <c r="M20" s="43">
        <v>18360</v>
      </c>
      <c r="N20" s="42">
        <f t="shared" si="3"/>
        <v>18335</v>
      </c>
      <c r="O20" s="44">
        <v>18985</v>
      </c>
      <c r="P20" s="43">
        <v>19035</v>
      </c>
      <c r="Q20" s="42">
        <f t="shared" si="4"/>
        <v>19010</v>
      </c>
      <c r="R20" s="50">
        <v>16740</v>
      </c>
      <c r="S20" s="49">
        <v>1.3528</v>
      </c>
      <c r="T20" s="49">
        <v>1.1577</v>
      </c>
      <c r="U20" s="48">
        <v>159.69999999999999</v>
      </c>
      <c r="V20" s="41">
        <v>12374.33</v>
      </c>
      <c r="W20" s="41">
        <v>12508.32</v>
      </c>
      <c r="X20" s="47">
        <f t="shared" si="5"/>
        <v>14459.704586680487</v>
      </c>
      <c r="Y20" s="46">
        <v>1.3527</v>
      </c>
    </row>
    <row r="21" spans="2:25" x14ac:dyDescent="0.2">
      <c r="B21" s="45">
        <v>46253</v>
      </c>
      <c r="C21" s="44">
        <v>16680</v>
      </c>
      <c r="D21" s="43">
        <v>16690</v>
      </c>
      <c r="E21" s="42">
        <f t="shared" si="0"/>
        <v>16685</v>
      </c>
      <c r="F21" s="44">
        <v>16875</v>
      </c>
      <c r="G21" s="43">
        <v>16885</v>
      </c>
      <c r="H21" s="42">
        <f t="shared" si="1"/>
        <v>16880</v>
      </c>
      <c r="I21" s="44">
        <v>17665</v>
      </c>
      <c r="J21" s="43">
        <v>17715</v>
      </c>
      <c r="K21" s="42">
        <f t="shared" si="2"/>
        <v>17690</v>
      </c>
      <c r="L21" s="44">
        <v>18265</v>
      </c>
      <c r="M21" s="43">
        <v>18315</v>
      </c>
      <c r="N21" s="42">
        <f t="shared" si="3"/>
        <v>18290</v>
      </c>
      <c r="O21" s="44">
        <v>18940</v>
      </c>
      <c r="P21" s="43">
        <v>18990</v>
      </c>
      <c r="Q21" s="42">
        <f t="shared" si="4"/>
        <v>18965</v>
      </c>
      <c r="R21" s="50">
        <v>16690</v>
      </c>
      <c r="S21" s="49">
        <v>1.3554999999999999</v>
      </c>
      <c r="T21" s="49">
        <v>1.1603000000000001</v>
      </c>
      <c r="U21" s="48">
        <v>159.15</v>
      </c>
      <c r="V21" s="41">
        <v>12312.8</v>
      </c>
      <c r="W21" s="41">
        <v>12457.58</v>
      </c>
      <c r="X21" s="47">
        <f t="shared" si="5"/>
        <v>14384.210979918986</v>
      </c>
      <c r="Y21" s="46">
        <v>1.3553999999999999</v>
      </c>
    </row>
    <row r="22" spans="2:25" x14ac:dyDescent="0.2">
      <c r="B22" s="45">
        <v>46254</v>
      </c>
      <c r="C22" s="44">
        <v>16640</v>
      </c>
      <c r="D22" s="43">
        <v>16660</v>
      </c>
      <c r="E22" s="42">
        <f t="shared" si="0"/>
        <v>16650</v>
      </c>
      <c r="F22" s="44">
        <v>16850</v>
      </c>
      <c r="G22" s="43">
        <v>16860</v>
      </c>
      <c r="H22" s="42">
        <f t="shared" si="1"/>
        <v>16855</v>
      </c>
      <c r="I22" s="44">
        <v>17640</v>
      </c>
      <c r="J22" s="43">
        <v>17690</v>
      </c>
      <c r="K22" s="42">
        <f t="shared" si="2"/>
        <v>17665</v>
      </c>
      <c r="L22" s="44">
        <v>18245</v>
      </c>
      <c r="M22" s="43">
        <v>18295</v>
      </c>
      <c r="N22" s="42">
        <f t="shared" si="3"/>
        <v>18270</v>
      </c>
      <c r="O22" s="44">
        <v>18920</v>
      </c>
      <c r="P22" s="43">
        <v>18970</v>
      </c>
      <c r="Q22" s="42">
        <f t="shared" si="4"/>
        <v>18945</v>
      </c>
      <c r="R22" s="50">
        <v>16660</v>
      </c>
      <c r="S22" s="49">
        <v>1.3632</v>
      </c>
      <c r="T22" s="49">
        <v>1.1686000000000001</v>
      </c>
      <c r="U22" s="48">
        <v>158.66</v>
      </c>
      <c r="V22" s="41">
        <v>12221.24</v>
      </c>
      <c r="W22" s="41">
        <v>12368.87</v>
      </c>
      <c r="X22" s="47">
        <f t="shared" si="5"/>
        <v>14256.375149751839</v>
      </c>
      <c r="Y22" s="46">
        <v>1.3631</v>
      </c>
    </row>
    <row r="23" spans="2:25" x14ac:dyDescent="0.2">
      <c r="B23" s="45">
        <v>46255</v>
      </c>
      <c r="C23" s="44">
        <v>16845</v>
      </c>
      <c r="D23" s="43">
        <v>16860</v>
      </c>
      <c r="E23" s="42">
        <f t="shared" si="0"/>
        <v>16852.5</v>
      </c>
      <c r="F23" s="44">
        <v>16975</v>
      </c>
      <c r="G23" s="43">
        <v>17025</v>
      </c>
      <c r="H23" s="42">
        <f t="shared" si="1"/>
        <v>17000</v>
      </c>
      <c r="I23" s="44">
        <v>17795</v>
      </c>
      <c r="J23" s="43">
        <v>17845</v>
      </c>
      <c r="K23" s="42">
        <f t="shared" si="2"/>
        <v>17820</v>
      </c>
      <c r="L23" s="44">
        <v>18400</v>
      </c>
      <c r="M23" s="43">
        <v>18450</v>
      </c>
      <c r="N23" s="42">
        <f t="shared" si="3"/>
        <v>18425</v>
      </c>
      <c r="O23" s="44">
        <v>19075</v>
      </c>
      <c r="P23" s="43">
        <v>19125</v>
      </c>
      <c r="Q23" s="42">
        <f t="shared" si="4"/>
        <v>19100</v>
      </c>
      <c r="R23" s="50">
        <v>16860</v>
      </c>
      <c r="S23" s="49">
        <v>1.3657999999999999</v>
      </c>
      <c r="T23" s="49">
        <v>1.1700999999999999</v>
      </c>
      <c r="U23" s="48">
        <v>158.69</v>
      </c>
      <c r="V23" s="41">
        <v>12344.41</v>
      </c>
      <c r="W23" s="41">
        <v>12466.13</v>
      </c>
      <c r="X23" s="47">
        <f t="shared" si="5"/>
        <v>14409.02486966926</v>
      </c>
      <c r="Y23" s="46">
        <v>1.3656999999999999</v>
      </c>
    </row>
    <row r="24" spans="2:25" x14ac:dyDescent="0.2">
      <c r="B24" s="45">
        <v>46258</v>
      </c>
      <c r="C24" s="44">
        <v>16935</v>
      </c>
      <c r="D24" s="43">
        <v>16940</v>
      </c>
      <c r="E24" s="42">
        <f t="shared" si="0"/>
        <v>16937.5</v>
      </c>
      <c r="F24" s="44">
        <v>17080</v>
      </c>
      <c r="G24" s="43">
        <v>17100</v>
      </c>
      <c r="H24" s="42">
        <f t="shared" si="1"/>
        <v>17090</v>
      </c>
      <c r="I24" s="44">
        <v>17860</v>
      </c>
      <c r="J24" s="43">
        <v>17910</v>
      </c>
      <c r="K24" s="42">
        <f t="shared" si="2"/>
        <v>17885</v>
      </c>
      <c r="L24" s="44">
        <v>18465</v>
      </c>
      <c r="M24" s="43">
        <v>18515</v>
      </c>
      <c r="N24" s="42">
        <f t="shared" si="3"/>
        <v>18490</v>
      </c>
      <c r="O24" s="44">
        <v>19140</v>
      </c>
      <c r="P24" s="43">
        <v>19190</v>
      </c>
      <c r="Q24" s="42">
        <f t="shared" si="4"/>
        <v>19165</v>
      </c>
      <c r="R24" s="50">
        <v>16940</v>
      </c>
      <c r="S24" s="49">
        <v>1.3638999999999999</v>
      </c>
      <c r="T24" s="49">
        <v>1.1667000000000001</v>
      </c>
      <c r="U24" s="48">
        <v>159.07</v>
      </c>
      <c r="V24" s="41">
        <v>12420.27</v>
      </c>
      <c r="W24" s="41">
        <v>12537.58</v>
      </c>
      <c r="X24" s="47">
        <f t="shared" si="5"/>
        <v>14519.585154709865</v>
      </c>
      <c r="Y24" s="46">
        <v>1.3638999999999999</v>
      </c>
    </row>
    <row r="25" spans="2:25" x14ac:dyDescent="0.2">
      <c r="B25" s="45">
        <v>46259</v>
      </c>
      <c r="C25" s="44">
        <v>16775</v>
      </c>
      <c r="D25" s="43">
        <v>16780</v>
      </c>
      <c r="E25" s="42">
        <f t="shared" si="0"/>
        <v>16777.5</v>
      </c>
      <c r="F25" s="44">
        <v>16920</v>
      </c>
      <c r="G25" s="43">
        <v>16940</v>
      </c>
      <c r="H25" s="42">
        <f t="shared" si="1"/>
        <v>16930</v>
      </c>
      <c r="I25" s="44">
        <v>17705</v>
      </c>
      <c r="J25" s="43">
        <v>17755</v>
      </c>
      <c r="K25" s="42">
        <f t="shared" si="2"/>
        <v>17730</v>
      </c>
      <c r="L25" s="44">
        <v>18310</v>
      </c>
      <c r="M25" s="43">
        <v>18360</v>
      </c>
      <c r="N25" s="42">
        <f t="shared" si="3"/>
        <v>18335</v>
      </c>
      <c r="O25" s="44">
        <v>18985</v>
      </c>
      <c r="P25" s="43">
        <v>19035</v>
      </c>
      <c r="Q25" s="42">
        <f t="shared" si="4"/>
        <v>19010</v>
      </c>
      <c r="R25" s="50">
        <v>16780</v>
      </c>
      <c r="S25" s="49">
        <v>1.3633</v>
      </c>
      <c r="T25" s="49">
        <v>1.1659999999999999</v>
      </c>
      <c r="U25" s="48">
        <v>159.26</v>
      </c>
      <c r="V25" s="41">
        <v>12308.37</v>
      </c>
      <c r="W25" s="41">
        <v>12425.73</v>
      </c>
      <c r="X25" s="47">
        <f t="shared" si="5"/>
        <v>14391.080617495712</v>
      </c>
      <c r="Y25" s="46">
        <v>1.3633</v>
      </c>
    </row>
    <row r="26" spans="2:25" x14ac:dyDescent="0.2">
      <c r="B26" s="45">
        <v>46260</v>
      </c>
      <c r="C26" s="44">
        <v>16890</v>
      </c>
      <c r="D26" s="43">
        <v>16895</v>
      </c>
      <c r="E26" s="42">
        <f t="shared" si="0"/>
        <v>16892.5</v>
      </c>
      <c r="F26" s="44">
        <v>17040</v>
      </c>
      <c r="G26" s="43">
        <v>17050</v>
      </c>
      <c r="H26" s="42">
        <f t="shared" si="1"/>
        <v>17045</v>
      </c>
      <c r="I26" s="44">
        <v>17805</v>
      </c>
      <c r="J26" s="43">
        <v>17855</v>
      </c>
      <c r="K26" s="42">
        <f t="shared" si="2"/>
        <v>17830</v>
      </c>
      <c r="L26" s="44">
        <v>18415</v>
      </c>
      <c r="M26" s="43">
        <v>18465</v>
      </c>
      <c r="N26" s="42">
        <f t="shared" si="3"/>
        <v>18440</v>
      </c>
      <c r="O26" s="44">
        <v>19090</v>
      </c>
      <c r="P26" s="43">
        <v>19140</v>
      </c>
      <c r="Q26" s="42">
        <f t="shared" si="4"/>
        <v>19115</v>
      </c>
      <c r="R26" s="50">
        <v>16895</v>
      </c>
      <c r="S26" s="49">
        <v>1.3629</v>
      </c>
      <c r="T26" s="49">
        <v>1.1669</v>
      </c>
      <c r="U26" s="48">
        <v>159.09</v>
      </c>
      <c r="V26" s="41">
        <v>12396.36</v>
      </c>
      <c r="W26" s="41">
        <v>12510.09</v>
      </c>
      <c r="X26" s="47">
        <f t="shared" si="5"/>
        <v>14478.532864855601</v>
      </c>
      <c r="Y26" s="46">
        <v>1.3629</v>
      </c>
    </row>
    <row r="27" spans="2:25" x14ac:dyDescent="0.2">
      <c r="B27" s="45">
        <v>46261</v>
      </c>
      <c r="C27" s="44">
        <v>16655</v>
      </c>
      <c r="D27" s="43">
        <v>16660</v>
      </c>
      <c r="E27" s="42">
        <f t="shared" si="0"/>
        <v>16657.5</v>
      </c>
      <c r="F27" s="44">
        <v>16825</v>
      </c>
      <c r="G27" s="43">
        <v>16840</v>
      </c>
      <c r="H27" s="42">
        <f t="shared" si="1"/>
        <v>16832.5</v>
      </c>
      <c r="I27" s="44">
        <v>17600</v>
      </c>
      <c r="J27" s="43">
        <v>17650</v>
      </c>
      <c r="K27" s="42">
        <f t="shared" si="2"/>
        <v>17625</v>
      </c>
      <c r="L27" s="44">
        <v>18210</v>
      </c>
      <c r="M27" s="43">
        <v>18260</v>
      </c>
      <c r="N27" s="42">
        <f t="shared" si="3"/>
        <v>18235</v>
      </c>
      <c r="O27" s="44">
        <v>18885</v>
      </c>
      <c r="P27" s="43">
        <v>18935</v>
      </c>
      <c r="Q27" s="42">
        <f t="shared" si="4"/>
        <v>18910</v>
      </c>
      <c r="R27" s="50">
        <v>16660</v>
      </c>
      <c r="S27" s="49">
        <v>1.3579000000000001</v>
      </c>
      <c r="T27" s="49">
        <v>1.1640999999999999</v>
      </c>
      <c r="U27" s="48">
        <v>159.44</v>
      </c>
      <c r="V27" s="41">
        <v>12268.94</v>
      </c>
      <c r="W27" s="41">
        <v>12401.5</v>
      </c>
      <c r="X27" s="47">
        <f t="shared" si="5"/>
        <v>14311.485267588696</v>
      </c>
      <c r="Y27" s="46">
        <v>1.3579000000000001</v>
      </c>
    </row>
    <row r="28" spans="2:25" x14ac:dyDescent="0.2">
      <c r="B28" s="45">
        <v>46262</v>
      </c>
      <c r="C28" s="44">
        <v>16830</v>
      </c>
      <c r="D28" s="43">
        <v>16850</v>
      </c>
      <c r="E28" s="42">
        <f t="shared" si="0"/>
        <v>16840</v>
      </c>
      <c r="F28" s="44">
        <v>16975</v>
      </c>
      <c r="G28" s="43">
        <v>17000</v>
      </c>
      <c r="H28" s="42">
        <f t="shared" si="1"/>
        <v>16987.5</v>
      </c>
      <c r="I28" s="44">
        <v>17745</v>
      </c>
      <c r="J28" s="43">
        <v>17795</v>
      </c>
      <c r="K28" s="42">
        <f t="shared" si="2"/>
        <v>17770</v>
      </c>
      <c r="L28" s="44">
        <v>18355</v>
      </c>
      <c r="M28" s="43">
        <v>18405</v>
      </c>
      <c r="N28" s="42">
        <f t="shared" si="3"/>
        <v>18380</v>
      </c>
      <c r="O28" s="44">
        <v>19030</v>
      </c>
      <c r="P28" s="43">
        <v>19080</v>
      </c>
      <c r="Q28" s="42">
        <f t="shared" si="4"/>
        <v>19055</v>
      </c>
      <c r="R28" s="50">
        <v>16850</v>
      </c>
      <c r="S28" s="49">
        <v>1.3586</v>
      </c>
      <c r="T28" s="49">
        <v>1.1646000000000001</v>
      </c>
      <c r="U28" s="48">
        <v>159.66</v>
      </c>
      <c r="V28" s="41">
        <v>12402.47</v>
      </c>
      <c r="W28" s="41">
        <v>12512.88</v>
      </c>
      <c r="X28" s="47">
        <f t="shared" si="5"/>
        <v>14468.487034174823</v>
      </c>
      <c r="Y28" s="46">
        <v>1.3586</v>
      </c>
    </row>
    <row r="29" spans="2:25" x14ac:dyDescent="0.2">
      <c r="B29" s="40" t="s">
        <v>11</v>
      </c>
      <c r="C29" s="39">
        <f>ROUND(AVERAGE(C9:C28),2)</f>
        <v>16755</v>
      </c>
      <c r="D29" s="38">
        <f>ROUND(AVERAGE(D9:D28),2)</f>
        <v>16765.75</v>
      </c>
      <c r="E29" s="37">
        <f>ROUND(AVERAGE(C29:D29),2)</f>
        <v>16760.38</v>
      </c>
      <c r="F29" s="39">
        <f>ROUND(AVERAGE(F9:F28),2)</f>
        <v>16936.5</v>
      </c>
      <c r="G29" s="38">
        <f>ROUND(AVERAGE(G9:G28),2)</f>
        <v>16953.25</v>
      </c>
      <c r="H29" s="37">
        <f>ROUND(AVERAGE(F29:G29),2)</f>
        <v>16944.88</v>
      </c>
      <c r="I29" s="39">
        <f>ROUND(AVERAGE(I9:I28),2)</f>
        <v>17742</v>
      </c>
      <c r="J29" s="38">
        <f>ROUND(AVERAGE(J9:J28),2)</f>
        <v>17792</v>
      </c>
      <c r="K29" s="37">
        <f>ROUND(AVERAGE(I29:J29),2)</f>
        <v>17767</v>
      </c>
      <c r="L29" s="39">
        <f>ROUND(AVERAGE(L9:L28),2)</f>
        <v>18353.5</v>
      </c>
      <c r="M29" s="38">
        <f>ROUND(AVERAGE(M9:M28),2)</f>
        <v>18403.5</v>
      </c>
      <c r="N29" s="37">
        <f>ROUND(AVERAGE(L29:M29),2)</f>
        <v>18378.5</v>
      </c>
      <c r="O29" s="39">
        <f>ROUND(AVERAGE(O9:O28),2)</f>
        <v>19028.5</v>
      </c>
      <c r="P29" s="38">
        <f>ROUND(AVERAGE(P9:P28),2)</f>
        <v>19078.5</v>
      </c>
      <c r="Q29" s="37">
        <f>ROUND(AVERAGE(O29:P29),2)</f>
        <v>19053.5</v>
      </c>
      <c r="R29" s="36">
        <f>ROUND(AVERAGE(R9:R28),2)</f>
        <v>16765.75</v>
      </c>
      <c r="S29" s="35">
        <f>ROUND(AVERAGE(S9:S28),4)</f>
        <v>1.3543000000000001</v>
      </c>
      <c r="T29" s="34">
        <f>ROUND(AVERAGE(T9:T28),4)</f>
        <v>1.1593</v>
      </c>
      <c r="U29" s="115">
        <f>ROUND(AVERAGE(U9:U28),2)</f>
        <v>158.77000000000001</v>
      </c>
      <c r="V29" s="33">
        <f>AVERAGE(V9:V28)</f>
        <v>12379.9195</v>
      </c>
      <c r="W29" s="33">
        <f>AVERAGE(W9:W28)</f>
        <v>12518.690999999999</v>
      </c>
      <c r="X29" s="33">
        <f>AVERAGE(X9:X28)</f>
        <v>14462.211156895321</v>
      </c>
      <c r="Y29" s="32">
        <f>AVERAGE(Y9:Y28)</f>
        <v>1.3542699999999999</v>
      </c>
    </row>
    <row r="30" spans="2:25" x14ac:dyDescent="0.2">
      <c r="B30" s="31" t="s">
        <v>12</v>
      </c>
      <c r="C30" s="30">
        <f t="shared" ref="C30:Y30" si="6">MAX(C9:C28)</f>
        <v>17120</v>
      </c>
      <c r="D30" s="29">
        <f t="shared" si="6"/>
        <v>17125</v>
      </c>
      <c r="E30" s="28">
        <f t="shared" si="6"/>
        <v>17122.5</v>
      </c>
      <c r="F30" s="30">
        <f t="shared" si="6"/>
        <v>17300</v>
      </c>
      <c r="G30" s="29">
        <f t="shared" si="6"/>
        <v>17310</v>
      </c>
      <c r="H30" s="28">
        <f t="shared" si="6"/>
        <v>17305</v>
      </c>
      <c r="I30" s="30">
        <f t="shared" si="6"/>
        <v>18125</v>
      </c>
      <c r="J30" s="29">
        <f t="shared" si="6"/>
        <v>18175</v>
      </c>
      <c r="K30" s="28">
        <f t="shared" si="6"/>
        <v>18150</v>
      </c>
      <c r="L30" s="30">
        <f t="shared" si="6"/>
        <v>18755</v>
      </c>
      <c r="M30" s="29">
        <f t="shared" si="6"/>
        <v>18805</v>
      </c>
      <c r="N30" s="28">
        <f t="shared" si="6"/>
        <v>18780</v>
      </c>
      <c r="O30" s="30">
        <f t="shared" si="6"/>
        <v>19430</v>
      </c>
      <c r="P30" s="29">
        <f t="shared" si="6"/>
        <v>19480</v>
      </c>
      <c r="Q30" s="28">
        <f t="shared" si="6"/>
        <v>19455</v>
      </c>
      <c r="R30" s="27">
        <f t="shared" si="6"/>
        <v>17125</v>
      </c>
      <c r="S30" s="26">
        <f t="shared" si="6"/>
        <v>1.3657999999999999</v>
      </c>
      <c r="T30" s="25">
        <f t="shared" si="6"/>
        <v>1.1700999999999999</v>
      </c>
      <c r="U30" s="24">
        <f t="shared" si="6"/>
        <v>159.69999999999999</v>
      </c>
      <c r="V30" s="23">
        <f t="shared" si="6"/>
        <v>12735.18</v>
      </c>
      <c r="W30" s="23">
        <f t="shared" si="6"/>
        <v>12871.8</v>
      </c>
      <c r="X30" s="23">
        <f t="shared" si="6"/>
        <v>14869.323608578623</v>
      </c>
      <c r="Y30" s="22">
        <f t="shared" si="6"/>
        <v>1.3656999999999999</v>
      </c>
    </row>
    <row r="31" spans="2:25" ht="13.5" thickBot="1" x14ac:dyDescent="0.25">
      <c r="B31" s="21" t="s">
        <v>13</v>
      </c>
      <c r="C31" s="20">
        <f t="shared" ref="C31:Y31" si="7">MIN(C9:C28)</f>
        <v>16570</v>
      </c>
      <c r="D31" s="19">
        <f t="shared" si="7"/>
        <v>16575</v>
      </c>
      <c r="E31" s="18">
        <f t="shared" si="7"/>
        <v>16572.5</v>
      </c>
      <c r="F31" s="20">
        <f t="shared" si="7"/>
        <v>16770</v>
      </c>
      <c r="G31" s="19">
        <f t="shared" si="7"/>
        <v>16775</v>
      </c>
      <c r="H31" s="18">
        <f t="shared" si="7"/>
        <v>16772.5</v>
      </c>
      <c r="I31" s="20">
        <f t="shared" si="7"/>
        <v>17575</v>
      </c>
      <c r="J31" s="19">
        <f t="shared" si="7"/>
        <v>17625</v>
      </c>
      <c r="K31" s="18">
        <f t="shared" si="7"/>
        <v>17600</v>
      </c>
      <c r="L31" s="20">
        <f t="shared" si="7"/>
        <v>18190</v>
      </c>
      <c r="M31" s="19">
        <f t="shared" si="7"/>
        <v>18240</v>
      </c>
      <c r="N31" s="18">
        <f t="shared" si="7"/>
        <v>18215</v>
      </c>
      <c r="O31" s="20">
        <f t="shared" si="7"/>
        <v>18865</v>
      </c>
      <c r="P31" s="19">
        <f t="shared" si="7"/>
        <v>18915</v>
      </c>
      <c r="Q31" s="18">
        <f t="shared" si="7"/>
        <v>18890</v>
      </c>
      <c r="R31" s="17">
        <f t="shared" si="7"/>
        <v>16575</v>
      </c>
      <c r="S31" s="16">
        <f t="shared" si="7"/>
        <v>1.3447</v>
      </c>
      <c r="T31" s="15">
        <f t="shared" si="7"/>
        <v>1.1516999999999999</v>
      </c>
      <c r="U31" s="14">
        <f t="shared" si="7"/>
        <v>156.66999999999999</v>
      </c>
      <c r="V31" s="13">
        <f t="shared" si="7"/>
        <v>12221.24</v>
      </c>
      <c r="W31" s="13">
        <f t="shared" si="7"/>
        <v>12368.87</v>
      </c>
      <c r="X31" s="13">
        <f t="shared" si="7"/>
        <v>14256.375149751839</v>
      </c>
      <c r="Y31" s="12">
        <f t="shared" si="7"/>
        <v>1.3448</v>
      </c>
    </row>
    <row r="33" spans="2:14" x14ac:dyDescent="0.2">
      <c r="B33" s="6" t="s">
        <v>14</v>
      </c>
      <c r="C33" s="8"/>
      <c r="D33" s="8"/>
      <c r="E33" s="7"/>
      <c r="F33" s="8"/>
      <c r="G33" s="8"/>
      <c r="H33" s="7"/>
      <c r="I33" s="8"/>
      <c r="J33" s="8"/>
      <c r="K33" s="7"/>
      <c r="L33" s="8"/>
      <c r="M33" s="8"/>
      <c r="N33" s="7"/>
    </row>
    <row r="34" spans="2:14" x14ac:dyDescent="0.2">
      <c r="B34" s="6" t="s">
        <v>15</v>
      </c>
      <c r="C34" s="8"/>
      <c r="D34" s="8"/>
      <c r="E34" s="7"/>
      <c r="F34" s="8"/>
      <c r="G34" s="8"/>
      <c r="H34" s="7"/>
      <c r="I34" s="8"/>
      <c r="J34" s="8"/>
      <c r="K34" s="7"/>
      <c r="L34" s="8"/>
      <c r="M34" s="8"/>
      <c r="N34" s="7"/>
    </row>
  </sheetData>
  <mergeCells count="9">
    <mergeCell ref="R7:R8"/>
    <mergeCell ref="S7:U7"/>
    <mergeCell ref="V7:W7"/>
    <mergeCell ref="Y7:Y8"/>
    <mergeCell ref="C7:E7"/>
    <mergeCell ref="F7:H7"/>
    <mergeCell ref="I7:K7"/>
    <mergeCell ref="L7:N7"/>
    <mergeCell ref="O7:Q7"/>
  </mergeCells>
  <phoneticPr fontId="6" type="noConversion"/>
  <printOptions horizontalCentered="1" verticalCentered="1" gridLines="1" gridLinesSet="0"/>
  <pageMargins left="0.19685039370078741" right="0.19685039370078741" top="0.98425196850393704" bottom="0.98425196850393704" header="0.51181102362204722" footer="0.51181102362204722"/>
  <pageSetup paperSize="9" scale="96" orientation="landscape" horizontalDpi="204" verticalDpi="196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3:S34"/>
  <sheetViews>
    <sheetView workbookViewId="0">
      <pane ySplit="8" topLeftCell="A9" activePane="bottomLeft" state="frozen"/>
      <selection activeCell="C46" sqref="C46"/>
      <selection pane="bottomLeft"/>
    </sheetView>
  </sheetViews>
  <sheetFormatPr baseColWidth="10" defaultColWidth="9.140625" defaultRowHeight="12.75" x14ac:dyDescent="0.2"/>
  <cols>
    <col min="2" max="2" width="9.7109375" bestFit="1" customWidth="1"/>
    <col min="3" max="3" width="12.42578125" style="4" bestFit="1" customWidth="1"/>
    <col min="4" max="4" width="12" style="4" bestFit="1" customWidth="1"/>
    <col min="5" max="5" width="9.42578125" bestFit="1" customWidth="1"/>
    <col min="6" max="7" width="10.7109375" style="4" customWidth="1"/>
    <col min="8" max="8" width="10.7109375" customWidth="1"/>
    <col min="9" max="10" width="10.7109375" style="4" customWidth="1"/>
    <col min="11" max="11" width="10.7109375" customWidth="1"/>
    <col min="12" max="12" width="12.5703125" style="4" bestFit="1" customWidth="1"/>
    <col min="13" max="13" width="10" style="4" bestFit="1" customWidth="1"/>
    <col min="14" max="14" width="14.140625" bestFit="1" customWidth="1"/>
    <col min="15" max="15" width="12.5703125" style="4" bestFit="1" customWidth="1"/>
    <col min="16" max="16" width="10.5703125" bestFit="1" customWidth="1"/>
    <col min="17" max="17" width="11.28515625" bestFit="1" customWidth="1"/>
    <col min="18" max="18" width="14.140625" bestFit="1" customWidth="1"/>
    <col min="19" max="19" width="10.5703125" bestFit="1" customWidth="1"/>
  </cols>
  <sheetData>
    <row r="3" spans="1:19" ht="15.75" x14ac:dyDescent="0.25">
      <c r="B3" s="5" t="s">
        <v>19</v>
      </c>
    </row>
    <row r="4" spans="1:19" x14ac:dyDescent="0.2">
      <c r="B4" s="58" t="s">
        <v>33</v>
      </c>
    </row>
    <row r="6" spans="1:19" ht="13.5" thickBot="1" x14ac:dyDescent="0.25">
      <c r="B6" s="1">
        <v>46237</v>
      </c>
    </row>
    <row r="7" spans="1:19" ht="13.5" thickBot="1" x14ac:dyDescent="0.25">
      <c r="B7" s="57"/>
      <c r="C7" s="121" t="s">
        <v>0</v>
      </c>
      <c r="D7" s="123"/>
      <c r="E7" s="122"/>
      <c r="F7" s="121" t="s">
        <v>2</v>
      </c>
      <c r="G7" s="123"/>
      <c r="H7" s="122"/>
      <c r="I7" s="124" t="s">
        <v>3</v>
      </c>
      <c r="J7" s="125"/>
      <c r="K7" s="126"/>
      <c r="L7" s="116" t="s">
        <v>4</v>
      </c>
      <c r="M7" s="118" t="s">
        <v>21</v>
      </c>
      <c r="N7" s="119"/>
      <c r="O7" s="120"/>
      <c r="P7" s="121" t="s">
        <v>5</v>
      </c>
      <c r="Q7" s="122"/>
      <c r="R7" s="9" t="s">
        <v>18</v>
      </c>
      <c r="S7" s="116" t="s">
        <v>20</v>
      </c>
    </row>
    <row r="8" spans="1:19" ht="13.5" thickBot="1" x14ac:dyDescent="0.25">
      <c r="A8" s="3"/>
      <c r="B8" s="56"/>
      <c r="C8" s="52" t="s">
        <v>6</v>
      </c>
      <c r="D8" s="52" t="s">
        <v>7</v>
      </c>
      <c r="E8" s="55" t="s">
        <v>1</v>
      </c>
      <c r="F8" s="52" t="s">
        <v>6</v>
      </c>
      <c r="G8" s="52" t="s">
        <v>7</v>
      </c>
      <c r="H8" s="55" t="s">
        <v>1</v>
      </c>
      <c r="I8" s="52" t="s">
        <v>6</v>
      </c>
      <c r="J8" s="52" t="s">
        <v>7</v>
      </c>
      <c r="K8" s="55" t="s">
        <v>1</v>
      </c>
      <c r="L8" s="117"/>
      <c r="M8" s="54" t="s">
        <v>10</v>
      </c>
      <c r="N8" s="53" t="s">
        <v>16</v>
      </c>
      <c r="O8" s="10" t="s">
        <v>17</v>
      </c>
      <c r="P8" s="52" t="s">
        <v>8</v>
      </c>
      <c r="Q8" s="52" t="s">
        <v>9</v>
      </c>
      <c r="R8" s="11" t="s">
        <v>8</v>
      </c>
      <c r="S8" s="117" t="s">
        <v>20</v>
      </c>
    </row>
    <row r="9" spans="1:19" x14ac:dyDescent="0.2">
      <c r="B9" s="45">
        <v>46237</v>
      </c>
      <c r="C9" s="44">
        <v>55360</v>
      </c>
      <c r="D9" s="43">
        <v>55860</v>
      </c>
      <c r="E9" s="42">
        <f t="shared" ref="E9:E28" si="0">AVERAGE(C9:D9)</f>
        <v>55610</v>
      </c>
      <c r="F9" s="44">
        <v>55790</v>
      </c>
      <c r="G9" s="43">
        <v>56290</v>
      </c>
      <c r="H9" s="42">
        <f t="shared" ref="H9:H28" si="1">AVERAGE(F9:G9)</f>
        <v>56040</v>
      </c>
      <c r="I9" s="44">
        <v>57420</v>
      </c>
      <c r="J9" s="43">
        <v>58420</v>
      </c>
      <c r="K9" s="42">
        <f t="shared" ref="K9:K28" si="2">AVERAGE(I9:J9)</f>
        <v>57920</v>
      </c>
      <c r="L9" s="50">
        <v>55860</v>
      </c>
      <c r="M9" s="49">
        <v>1.3468</v>
      </c>
      <c r="N9" s="51">
        <v>1.1533</v>
      </c>
      <c r="O9" s="48">
        <v>156.66999999999999</v>
      </c>
      <c r="P9" s="41">
        <v>41476.089999999997</v>
      </c>
      <c r="Q9" s="41">
        <v>41792.26</v>
      </c>
      <c r="R9" s="47">
        <f t="shared" ref="R9:R28" si="3">L9/N9</f>
        <v>48434.92586490939</v>
      </c>
      <c r="S9" s="46">
        <v>1.3469</v>
      </c>
    </row>
    <row r="10" spans="1:19" x14ac:dyDescent="0.2">
      <c r="B10" s="45">
        <v>46238</v>
      </c>
      <c r="C10" s="44">
        <v>55360</v>
      </c>
      <c r="D10" s="43">
        <v>55860</v>
      </c>
      <c r="E10" s="42">
        <f t="shared" si="0"/>
        <v>55610</v>
      </c>
      <c r="F10" s="44">
        <v>55790</v>
      </c>
      <c r="G10" s="43">
        <v>56290</v>
      </c>
      <c r="H10" s="42">
        <f t="shared" si="1"/>
        <v>56040</v>
      </c>
      <c r="I10" s="44">
        <v>57415</v>
      </c>
      <c r="J10" s="43">
        <v>58415</v>
      </c>
      <c r="K10" s="42">
        <f t="shared" si="2"/>
        <v>57915</v>
      </c>
      <c r="L10" s="50">
        <v>55860</v>
      </c>
      <c r="M10" s="49">
        <v>1.3447</v>
      </c>
      <c r="N10" s="49">
        <v>1.1516999999999999</v>
      </c>
      <c r="O10" s="48">
        <v>157.47</v>
      </c>
      <c r="P10" s="41">
        <v>41540.86</v>
      </c>
      <c r="Q10" s="41">
        <v>41857.53</v>
      </c>
      <c r="R10" s="47">
        <f t="shared" si="3"/>
        <v>48502.214118259966</v>
      </c>
      <c r="S10" s="46">
        <v>1.3448</v>
      </c>
    </row>
    <row r="11" spans="1:19" x14ac:dyDescent="0.2">
      <c r="B11" s="45">
        <v>46239</v>
      </c>
      <c r="C11" s="44">
        <v>55355</v>
      </c>
      <c r="D11" s="43">
        <v>55855</v>
      </c>
      <c r="E11" s="42">
        <f t="shared" si="0"/>
        <v>55605</v>
      </c>
      <c r="F11" s="44">
        <v>55790</v>
      </c>
      <c r="G11" s="43">
        <v>56290</v>
      </c>
      <c r="H11" s="42">
        <f t="shared" si="1"/>
        <v>56040</v>
      </c>
      <c r="I11" s="44">
        <v>57410</v>
      </c>
      <c r="J11" s="43">
        <v>58410</v>
      </c>
      <c r="K11" s="42">
        <f t="shared" si="2"/>
        <v>57910</v>
      </c>
      <c r="L11" s="50">
        <v>55855</v>
      </c>
      <c r="M11" s="49">
        <v>1.3479000000000001</v>
      </c>
      <c r="N11" s="49">
        <v>1.1553</v>
      </c>
      <c r="O11" s="48">
        <v>157.56</v>
      </c>
      <c r="P11" s="41">
        <v>41438.53</v>
      </c>
      <c r="Q11" s="41">
        <v>41761.26</v>
      </c>
      <c r="R11" s="47">
        <f t="shared" si="3"/>
        <v>48346.749761966588</v>
      </c>
      <c r="S11" s="46">
        <v>1.3479000000000001</v>
      </c>
    </row>
    <row r="12" spans="1:19" x14ac:dyDescent="0.2">
      <c r="B12" s="45">
        <v>46240</v>
      </c>
      <c r="C12" s="44">
        <v>55365</v>
      </c>
      <c r="D12" s="43">
        <v>55865</v>
      </c>
      <c r="E12" s="42">
        <f t="shared" si="0"/>
        <v>55615</v>
      </c>
      <c r="F12" s="44">
        <v>55790</v>
      </c>
      <c r="G12" s="43">
        <v>56290</v>
      </c>
      <c r="H12" s="42">
        <f t="shared" si="1"/>
        <v>56040</v>
      </c>
      <c r="I12" s="44">
        <v>57405</v>
      </c>
      <c r="J12" s="43">
        <v>58405</v>
      </c>
      <c r="K12" s="42">
        <f t="shared" si="2"/>
        <v>57905</v>
      </c>
      <c r="L12" s="50">
        <v>55865</v>
      </c>
      <c r="M12" s="49">
        <v>1.3469</v>
      </c>
      <c r="N12" s="49">
        <v>1.1546000000000001</v>
      </c>
      <c r="O12" s="48">
        <v>157.86000000000001</v>
      </c>
      <c r="P12" s="41">
        <v>41476.720000000001</v>
      </c>
      <c r="Q12" s="41">
        <v>41792.26</v>
      </c>
      <c r="R12" s="47">
        <f t="shared" si="3"/>
        <v>48384.721981638657</v>
      </c>
      <c r="S12" s="46">
        <v>1.3469</v>
      </c>
    </row>
    <row r="13" spans="1:19" x14ac:dyDescent="0.2">
      <c r="B13" s="45">
        <v>46241</v>
      </c>
      <c r="C13" s="44">
        <v>55370</v>
      </c>
      <c r="D13" s="43">
        <v>55870</v>
      </c>
      <c r="E13" s="42">
        <f t="shared" si="0"/>
        <v>55620</v>
      </c>
      <c r="F13" s="44">
        <v>55790</v>
      </c>
      <c r="G13" s="43">
        <v>56290</v>
      </c>
      <c r="H13" s="42">
        <f t="shared" si="1"/>
        <v>56040</v>
      </c>
      <c r="I13" s="44">
        <v>57405</v>
      </c>
      <c r="J13" s="43">
        <v>58405</v>
      </c>
      <c r="K13" s="42">
        <f t="shared" si="2"/>
        <v>57905</v>
      </c>
      <c r="L13" s="50">
        <v>55870</v>
      </c>
      <c r="M13" s="49">
        <v>1.345</v>
      </c>
      <c r="N13" s="49">
        <v>1.1534</v>
      </c>
      <c r="O13" s="48">
        <v>158.33000000000001</v>
      </c>
      <c r="P13" s="41">
        <v>41539.03</v>
      </c>
      <c r="Q13" s="41">
        <v>41851.300000000003</v>
      </c>
      <c r="R13" s="47">
        <f t="shared" si="3"/>
        <v>48439.396566672447</v>
      </c>
      <c r="S13" s="46">
        <v>1.345</v>
      </c>
    </row>
    <row r="14" spans="1:19" x14ac:dyDescent="0.2">
      <c r="B14" s="45">
        <v>46244</v>
      </c>
      <c r="C14" s="44">
        <v>55350</v>
      </c>
      <c r="D14" s="43">
        <v>55850</v>
      </c>
      <c r="E14" s="42">
        <f t="shared" si="0"/>
        <v>55600</v>
      </c>
      <c r="F14" s="44">
        <v>55790</v>
      </c>
      <c r="G14" s="43">
        <v>56290</v>
      </c>
      <c r="H14" s="42">
        <f t="shared" si="1"/>
        <v>56040</v>
      </c>
      <c r="I14" s="44">
        <v>57385</v>
      </c>
      <c r="J14" s="43">
        <v>58385</v>
      </c>
      <c r="K14" s="42">
        <f t="shared" si="2"/>
        <v>57885</v>
      </c>
      <c r="L14" s="50">
        <v>55850</v>
      </c>
      <c r="M14" s="49">
        <v>1.3501000000000001</v>
      </c>
      <c r="N14" s="49">
        <v>1.1553</v>
      </c>
      <c r="O14" s="48">
        <v>158.82</v>
      </c>
      <c r="P14" s="41">
        <v>41367.31</v>
      </c>
      <c r="Q14" s="41">
        <v>41693.21</v>
      </c>
      <c r="R14" s="47">
        <f t="shared" si="3"/>
        <v>48342.421881762311</v>
      </c>
      <c r="S14" s="46">
        <v>1.3501000000000001</v>
      </c>
    </row>
    <row r="15" spans="1:19" x14ac:dyDescent="0.2">
      <c r="B15" s="45">
        <v>46245</v>
      </c>
      <c r="C15" s="44">
        <v>55345</v>
      </c>
      <c r="D15" s="43">
        <v>55845</v>
      </c>
      <c r="E15" s="42">
        <f t="shared" si="0"/>
        <v>55595</v>
      </c>
      <c r="F15" s="44">
        <v>55790</v>
      </c>
      <c r="G15" s="43">
        <v>56290</v>
      </c>
      <c r="H15" s="42">
        <f t="shared" si="1"/>
        <v>56040</v>
      </c>
      <c r="I15" s="44">
        <v>57370</v>
      </c>
      <c r="J15" s="43">
        <v>58370</v>
      </c>
      <c r="K15" s="42">
        <f t="shared" si="2"/>
        <v>57870</v>
      </c>
      <c r="L15" s="50">
        <v>55845</v>
      </c>
      <c r="M15" s="49">
        <v>1.3493999999999999</v>
      </c>
      <c r="N15" s="49">
        <v>1.1536999999999999</v>
      </c>
      <c r="O15" s="48">
        <v>159.26</v>
      </c>
      <c r="P15" s="41">
        <v>41385.06</v>
      </c>
      <c r="Q15" s="41">
        <v>41714.839999999997</v>
      </c>
      <c r="R15" s="47">
        <f t="shared" si="3"/>
        <v>48405.131316633444</v>
      </c>
      <c r="S15" s="46">
        <v>1.3493999999999999</v>
      </c>
    </row>
    <row r="16" spans="1:19" x14ac:dyDescent="0.2">
      <c r="B16" s="45">
        <v>46246</v>
      </c>
      <c r="C16" s="44">
        <v>55350</v>
      </c>
      <c r="D16" s="43">
        <v>55850</v>
      </c>
      <c r="E16" s="42">
        <f t="shared" si="0"/>
        <v>55600</v>
      </c>
      <c r="F16" s="44">
        <v>55790</v>
      </c>
      <c r="G16" s="43">
        <v>56290</v>
      </c>
      <c r="H16" s="42">
        <f t="shared" si="1"/>
        <v>56040</v>
      </c>
      <c r="I16" s="44">
        <v>57370</v>
      </c>
      <c r="J16" s="43">
        <v>58370</v>
      </c>
      <c r="K16" s="42">
        <f t="shared" si="2"/>
        <v>57870</v>
      </c>
      <c r="L16" s="50">
        <v>55850</v>
      </c>
      <c r="M16" s="49">
        <v>1.3527</v>
      </c>
      <c r="N16" s="49">
        <v>1.1544000000000001</v>
      </c>
      <c r="O16" s="48">
        <v>159.1</v>
      </c>
      <c r="P16" s="41">
        <v>41287.79</v>
      </c>
      <c r="Q16" s="41">
        <v>41616.15</v>
      </c>
      <c r="R16" s="47">
        <f t="shared" si="3"/>
        <v>48380.110880110878</v>
      </c>
      <c r="S16" s="46">
        <v>1.3526</v>
      </c>
    </row>
    <row r="17" spans="2:19" x14ac:dyDescent="0.2">
      <c r="B17" s="45">
        <v>46247</v>
      </c>
      <c r="C17" s="44">
        <v>55355</v>
      </c>
      <c r="D17" s="43">
        <v>55855</v>
      </c>
      <c r="E17" s="42">
        <f t="shared" si="0"/>
        <v>55605</v>
      </c>
      <c r="F17" s="44">
        <v>55790</v>
      </c>
      <c r="G17" s="43">
        <v>56290</v>
      </c>
      <c r="H17" s="42">
        <f t="shared" si="1"/>
        <v>56040</v>
      </c>
      <c r="I17" s="44">
        <v>57365</v>
      </c>
      <c r="J17" s="43">
        <v>58365</v>
      </c>
      <c r="K17" s="42">
        <f t="shared" si="2"/>
        <v>57865</v>
      </c>
      <c r="L17" s="50">
        <v>55855</v>
      </c>
      <c r="M17" s="49">
        <v>1.3492999999999999</v>
      </c>
      <c r="N17" s="49">
        <v>1.1535</v>
      </c>
      <c r="O17" s="48">
        <v>159.34</v>
      </c>
      <c r="P17" s="41">
        <v>41395.54</v>
      </c>
      <c r="Q17" s="41">
        <v>41721.019999999997</v>
      </c>
      <c r="R17" s="47">
        <f t="shared" si="3"/>
        <v>48422.193324664069</v>
      </c>
      <c r="S17" s="46">
        <v>1.3492</v>
      </c>
    </row>
    <row r="18" spans="2:19" x14ac:dyDescent="0.2">
      <c r="B18" s="45">
        <v>46248</v>
      </c>
      <c r="C18" s="44">
        <v>55360</v>
      </c>
      <c r="D18" s="43">
        <v>55860</v>
      </c>
      <c r="E18" s="42">
        <f t="shared" si="0"/>
        <v>55610</v>
      </c>
      <c r="F18" s="44">
        <v>55790</v>
      </c>
      <c r="G18" s="43">
        <v>56290</v>
      </c>
      <c r="H18" s="42">
        <f t="shared" si="1"/>
        <v>56040</v>
      </c>
      <c r="I18" s="44">
        <v>55365</v>
      </c>
      <c r="J18" s="43">
        <v>56365</v>
      </c>
      <c r="K18" s="42">
        <f t="shared" si="2"/>
        <v>55865</v>
      </c>
      <c r="L18" s="50">
        <v>55860</v>
      </c>
      <c r="M18" s="49">
        <v>1.3535999999999999</v>
      </c>
      <c r="N18" s="49">
        <v>1.1566000000000001</v>
      </c>
      <c r="O18" s="48">
        <v>159.12</v>
      </c>
      <c r="P18" s="41">
        <v>41267.730000000003</v>
      </c>
      <c r="Q18" s="41">
        <v>41588.47</v>
      </c>
      <c r="R18" s="47">
        <f t="shared" si="3"/>
        <v>48296.731800103749</v>
      </c>
      <c r="S18" s="46">
        <v>1.3534999999999999</v>
      </c>
    </row>
    <row r="19" spans="2:19" x14ac:dyDescent="0.2">
      <c r="B19" s="45">
        <v>46251</v>
      </c>
      <c r="C19" s="44">
        <v>55345</v>
      </c>
      <c r="D19" s="43">
        <v>55845</v>
      </c>
      <c r="E19" s="42">
        <f t="shared" si="0"/>
        <v>55595</v>
      </c>
      <c r="F19" s="44">
        <v>55790</v>
      </c>
      <c r="G19" s="43">
        <v>56290</v>
      </c>
      <c r="H19" s="42">
        <f t="shared" si="1"/>
        <v>56040</v>
      </c>
      <c r="I19" s="44">
        <v>57345</v>
      </c>
      <c r="J19" s="43">
        <v>58345</v>
      </c>
      <c r="K19" s="42">
        <f t="shared" si="2"/>
        <v>57845</v>
      </c>
      <c r="L19" s="50">
        <v>55845</v>
      </c>
      <c r="M19" s="49">
        <v>1.3556999999999999</v>
      </c>
      <c r="N19" s="49">
        <v>1.1593</v>
      </c>
      <c r="O19" s="48">
        <v>159.24</v>
      </c>
      <c r="P19" s="41">
        <v>41192.74</v>
      </c>
      <c r="Q19" s="41">
        <v>41524.050000000003</v>
      </c>
      <c r="R19" s="47">
        <f t="shared" si="3"/>
        <v>48171.310273440868</v>
      </c>
      <c r="S19" s="46">
        <v>1.3555999999999999</v>
      </c>
    </row>
    <row r="20" spans="2:19" x14ac:dyDescent="0.2">
      <c r="B20" s="45">
        <v>46252</v>
      </c>
      <c r="C20" s="44">
        <v>55345</v>
      </c>
      <c r="D20" s="43">
        <v>55845</v>
      </c>
      <c r="E20" s="42">
        <f t="shared" si="0"/>
        <v>55595</v>
      </c>
      <c r="F20" s="44">
        <v>55790</v>
      </c>
      <c r="G20" s="43">
        <v>56290</v>
      </c>
      <c r="H20" s="42">
        <f t="shared" si="1"/>
        <v>56040</v>
      </c>
      <c r="I20" s="44">
        <v>57340</v>
      </c>
      <c r="J20" s="43">
        <v>58340</v>
      </c>
      <c r="K20" s="42">
        <f t="shared" si="2"/>
        <v>57840</v>
      </c>
      <c r="L20" s="50">
        <v>55845</v>
      </c>
      <c r="M20" s="49">
        <v>1.3528</v>
      </c>
      <c r="N20" s="49">
        <v>1.1577</v>
      </c>
      <c r="O20" s="48">
        <v>159.69999999999999</v>
      </c>
      <c r="P20" s="41">
        <v>41281.050000000003</v>
      </c>
      <c r="Q20" s="41">
        <v>41613.07</v>
      </c>
      <c r="R20" s="47">
        <f t="shared" si="3"/>
        <v>48237.885462555067</v>
      </c>
      <c r="S20" s="46">
        <v>1.3527</v>
      </c>
    </row>
    <row r="21" spans="2:19" x14ac:dyDescent="0.2">
      <c r="B21" s="45">
        <v>46253</v>
      </c>
      <c r="C21" s="44">
        <v>55345</v>
      </c>
      <c r="D21" s="43">
        <v>55845</v>
      </c>
      <c r="E21" s="42">
        <f t="shared" si="0"/>
        <v>55595</v>
      </c>
      <c r="F21" s="44">
        <v>55790</v>
      </c>
      <c r="G21" s="43">
        <v>56290</v>
      </c>
      <c r="H21" s="42">
        <f t="shared" si="1"/>
        <v>56040</v>
      </c>
      <c r="I21" s="44">
        <v>57335</v>
      </c>
      <c r="J21" s="43">
        <v>58335</v>
      </c>
      <c r="K21" s="42">
        <f t="shared" si="2"/>
        <v>57835</v>
      </c>
      <c r="L21" s="50">
        <v>55845</v>
      </c>
      <c r="M21" s="49">
        <v>1.3554999999999999</v>
      </c>
      <c r="N21" s="49">
        <v>1.1603000000000001</v>
      </c>
      <c r="O21" s="48">
        <v>159.15</v>
      </c>
      <c r="P21" s="41">
        <v>41198.82</v>
      </c>
      <c r="Q21" s="41">
        <v>41530.18</v>
      </c>
      <c r="R21" s="47">
        <f t="shared" si="3"/>
        <v>48129.794018788241</v>
      </c>
      <c r="S21" s="46">
        <v>1.3553999999999999</v>
      </c>
    </row>
    <row r="22" spans="2:19" x14ac:dyDescent="0.2">
      <c r="B22" s="45">
        <v>46254</v>
      </c>
      <c r="C22" s="44">
        <v>55355</v>
      </c>
      <c r="D22" s="43">
        <v>55855</v>
      </c>
      <c r="E22" s="42">
        <f t="shared" si="0"/>
        <v>55605</v>
      </c>
      <c r="F22" s="44">
        <v>55790</v>
      </c>
      <c r="G22" s="43">
        <v>56290</v>
      </c>
      <c r="H22" s="42">
        <f t="shared" si="1"/>
        <v>56040</v>
      </c>
      <c r="I22" s="44">
        <v>57330</v>
      </c>
      <c r="J22" s="43">
        <v>58330</v>
      </c>
      <c r="K22" s="42">
        <f t="shared" si="2"/>
        <v>57830</v>
      </c>
      <c r="L22" s="50">
        <v>55855</v>
      </c>
      <c r="M22" s="49">
        <v>1.3632</v>
      </c>
      <c r="N22" s="49">
        <v>1.1686000000000001</v>
      </c>
      <c r="O22" s="48">
        <v>158.66</v>
      </c>
      <c r="P22" s="41">
        <v>40973.440000000002</v>
      </c>
      <c r="Q22" s="41">
        <v>41295.58</v>
      </c>
      <c r="R22" s="47">
        <f t="shared" si="3"/>
        <v>47796.508642820467</v>
      </c>
      <c r="S22" s="46">
        <v>1.3631</v>
      </c>
    </row>
    <row r="23" spans="2:19" x14ac:dyDescent="0.2">
      <c r="B23" s="45">
        <v>46255</v>
      </c>
      <c r="C23" s="44">
        <v>55360</v>
      </c>
      <c r="D23" s="43">
        <v>55860</v>
      </c>
      <c r="E23" s="42">
        <f t="shared" si="0"/>
        <v>55610</v>
      </c>
      <c r="F23" s="44">
        <v>55790</v>
      </c>
      <c r="G23" s="43">
        <v>56290</v>
      </c>
      <c r="H23" s="42">
        <f t="shared" si="1"/>
        <v>56040</v>
      </c>
      <c r="I23" s="44">
        <v>57330</v>
      </c>
      <c r="J23" s="43">
        <v>58330</v>
      </c>
      <c r="K23" s="42">
        <f t="shared" si="2"/>
        <v>57830</v>
      </c>
      <c r="L23" s="50">
        <v>55860</v>
      </c>
      <c r="M23" s="49">
        <v>1.3657999999999999</v>
      </c>
      <c r="N23" s="49">
        <v>1.1700999999999999</v>
      </c>
      <c r="O23" s="48">
        <v>158.69</v>
      </c>
      <c r="P23" s="41">
        <v>40899.11</v>
      </c>
      <c r="Q23" s="41">
        <v>41216.959999999999</v>
      </c>
      <c r="R23" s="47">
        <f t="shared" si="3"/>
        <v>47739.509443637296</v>
      </c>
      <c r="S23" s="46">
        <v>1.3656999999999999</v>
      </c>
    </row>
    <row r="24" spans="2:19" x14ac:dyDescent="0.2">
      <c r="B24" s="45">
        <v>46258</v>
      </c>
      <c r="C24" s="44">
        <v>55345</v>
      </c>
      <c r="D24" s="43">
        <v>55845</v>
      </c>
      <c r="E24" s="42">
        <f t="shared" si="0"/>
        <v>55595</v>
      </c>
      <c r="F24" s="44">
        <v>55790</v>
      </c>
      <c r="G24" s="43">
        <v>56290</v>
      </c>
      <c r="H24" s="42">
        <f t="shared" si="1"/>
        <v>56040</v>
      </c>
      <c r="I24" s="44">
        <v>57310</v>
      </c>
      <c r="J24" s="43">
        <v>58310</v>
      </c>
      <c r="K24" s="42">
        <f t="shared" si="2"/>
        <v>57810</v>
      </c>
      <c r="L24" s="50">
        <v>55845</v>
      </c>
      <c r="M24" s="49">
        <v>1.3638999999999999</v>
      </c>
      <c r="N24" s="49">
        <v>1.1667000000000001</v>
      </c>
      <c r="O24" s="48">
        <v>159.07</v>
      </c>
      <c r="P24" s="41">
        <v>40945.08</v>
      </c>
      <c r="Q24" s="41">
        <v>41271.35</v>
      </c>
      <c r="R24" s="47">
        <f t="shared" si="3"/>
        <v>47865.775263563897</v>
      </c>
      <c r="S24" s="46">
        <v>1.3638999999999999</v>
      </c>
    </row>
    <row r="25" spans="2:19" x14ac:dyDescent="0.2">
      <c r="B25" s="45">
        <v>46259</v>
      </c>
      <c r="C25" s="44">
        <v>55345</v>
      </c>
      <c r="D25" s="43">
        <v>55845</v>
      </c>
      <c r="E25" s="42">
        <f t="shared" si="0"/>
        <v>55595</v>
      </c>
      <c r="F25" s="44">
        <v>55790</v>
      </c>
      <c r="G25" s="43">
        <v>56290</v>
      </c>
      <c r="H25" s="42">
        <f t="shared" si="1"/>
        <v>56040</v>
      </c>
      <c r="I25" s="44">
        <v>57305</v>
      </c>
      <c r="J25" s="43">
        <v>58305</v>
      </c>
      <c r="K25" s="42">
        <f t="shared" si="2"/>
        <v>57805</v>
      </c>
      <c r="L25" s="50">
        <v>55845</v>
      </c>
      <c r="M25" s="49">
        <v>1.3633</v>
      </c>
      <c r="N25" s="49">
        <v>1.1659999999999999</v>
      </c>
      <c r="O25" s="48">
        <v>159.26</v>
      </c>
      <c r="P25" s="41">
        <v>40963.1</v>
      </c>
      <c r="Q25" s="41">
        <v>41289.519999999997</v>
      </c>
      <c r="R25" s="47">
        <f t="shared" si="3"/>
        <v>47894.511149228136</v>
      </c>
      <c r="S25" s="46">
        <v>1.3633</v>
      </c>
    </row>
    <row r="26" spans="2:19" x14ac:dyDescent="0.2">
      <c r="B26" s="45">
        <v>46260</v>
      </c>
      <c r="C26" s="44">
        <v>55340</v>
      </c>
      <c r="D26" s="43">
        <v>55840</v>
      </c>
      <c r="E26" s="42">
        <f t="shared" si="0"/>
        <v>55590</v>
      </c>
      <c r="F26" s="44">
        <v>55790</v>
      </c>
      <c r="G26" s="43">
        <v>56290</v>
      </c>
      <c r="H26" s="42">
        <f t="shared" si="1"/>
        <v>56040</v>
      </c>
      <c r="I26" s="44">
        <v>57290</v>
      </c>
      <c r="J26" s="43">
        <v>58290</v>
      </c>
      <c r="K26" s="42">
        <f t="shared" si="2"/>
        <v>57790</v>
      </c>
      <c r="L26" s="50">
        <v>55840</v>
      </c>
      <c r="M26" s="49">
        <v>1.3629</v>
      </c>
      <c r="N26" s="49">
        <v>1.1669</v>
      </c>
      <c r="O26" s="48">
        <v>159.09</v>
      </c>
      <c r="P26" s="41">
        <v>40971.46</v>
      </c>
      <c r="Q26" s="41">
        <v>41301.64</v>
      </c>
      <c r="R26" s="47">
        <f t="shared" si="3"/>
        <v>47853.286485560027</v>
      </c>
      <c r="S26" s="46">
        <v>1.3629</v>
      </c>
    </row>
    <row r="27" spans="2:19" x14ac:dyDescent="0.2">
      <c r="B27" s="45">
        <v>46261</v>
      </c>
      <c r="C27" s="44">
        <v>55360</v>
      </c>
      <c r="D27" s="43">
        <v>55860</v>
      </c>
      <c r="E27" s="42">
        <f t="shared" si="0"/>
        <v>55610</v>
      </c>
      <c r="F27" s="44">
        <v>55790</v>
      </c>
      <c r="G27" s="43">
        <v>56290</v>
      </c>
      <c r="H27" s="42">
        <f t="shared" si="1"/>
        <v>56040</v>
      </c>
      <c r="I27" s="44">
        <v>57290</v>
      </c>
      <c r="J27" s="43">
        <v>58290</v>
      </c>
      <c r="K27" s="42">
        <f t="shared" si="2"/>
        <v>57790</v>
      </c>
      <c r="L27" s="50">
        <v>55860</v>
      </c>
      <c r="M27" s="49">
        <v>1.3579000000000001</v>
      </c>
      <c r="N27" s="49">
        <v>1.1640999999999999</v>
      </c>
      <c r="O27" s="48">
        <v>159.44</v>
      </c>
      <c r="P27" s="41">
        <v>41137.050000000003</v>
      </c>
      <c r="Q27" s="41">
        <v>41453.72</v>
      </c>
      <c r="R27" s="47">
        <f t="shared" si="3"/>
        <v>47985.568250150332</v>
      </c>
      <c r="S27" s="46">
        <v>1.3579000000000001</v>
      </c>
    </row>
    <row r="28" spans="2:19" x14ac:dyDescent="0.2">
      <c r="B28" s="45">
        <v>46262</v>
      </c>
      <c r="C28" s="44">
        <v>55365</v>
      </c>
      <c r="D28" s="43">
        <v>55865</v>
      </c>
      <c r="E28" s="42">
        <f t="shared" si="0"/>
        <v>55615</v>
      </c>
      <c r="F28" s="44">
        <v>55790</v>
      </c>
      <c r="G28" s="43">
        <v>56290</v>
      </c>
      <c r="H28" s="42">
        <f t="shared" si="1"/>
        <v>56040</v>
      </c>
      <c r="I28" s="44">
        <v>57290</v>
      </c>
      <c r="J28" s="43">
        <v>58290</v>
      </c>
      <c r="K28" s="42">
        <f t="shared" si="2"/>
        <v>57790</v>
      </c>
      <c r="L28" s="50">
        <v>55865</v>
      </c>
      <c r="M28" s="49">
        <v>1.3586</v>
      </c>
      <c r="N28" s="49">
        <v>1.1646000000000001</v>
      </c>
      <c r="O28" s="48">
        <v>159.66</v>
      </c>
      <c r="P28" s="41">
        <v>41119.53</v>
      </c>
      <c r="Q28" s="41">
        <v>41432.36</v>
      </c>
      <c r="R28" s="47">
        <f t="shared" si="3"/>
        <v>47969.259831701871</v>
      </c>
      <c r="S28" s="46">
        <v>1.3586</v>
      </c>
    </row>
    <row r="29" spans="2:19" x14ac:dyDescent="0.2">
      <c r="B29" s="40" t="s">
        <v>11</v>
      </c>
      <c r="C29" s="39">
        <f>ROUND(AVERAGE(C9:C28),2)</f>
        <v>55353.75</v>
      </c>
      <c r="D29" s="38">
        <f>ROUND(AVERAGE(D9:D28),2)</f>
        <v>55853.75</v>
      </c>
      <c r="E29" s="37">
        <f>ROUND(AVERAGE(C29:D29),2)</f>
        <v>55603.75</v>
      </c>
      <c r="F29" s="39">
        <f>ROUND(AVERAGE(F9:F28),2)</f>
        <v>55790</v>
      </c>
      <c r="G29" s="38">
        <f>ROUND(AVERAGE(G9:G28),2)</f>
        <v>56290</v>
      </c>
      <c r="H29" s="37">
        <f>ROUND(AVERAGE(F29:G29),2)</f>
        <v>56040</v>
      </c>
      <c r="I29" s="39">
        <f>ROUND(AVERAGE(I9:I28),2)</f>
        <v>57253.75</v>
      </c>
      <c r="J29" s="38">
        <f>ROUND(AVERAGE(J9:J28),2)</f>
        <v>58253.75</v>
      </c>
      <c r="K29" s="37">
        <f>ROUND(AVERAGE(I29:J29),2)</f>
        <v>57753.75</v>
      </c>
      <c r="L29" s="36">
        <f>ROUND(AVERAGE(L9:L28),2)</f>
        <v>55853.75</v>
      </c>
      <c r="M29" s="35">
        <f>ROUND(AVERAGE(M9:M28),4)</f>
        <v>1.3543000000000001</v>
      </c>
      <c r="N29" s="34">
        <f>ROUND(AVERAGE(N9:N28),4)</f>
        <v>1.1593</v>
      </c>
      <c r="O29" s="115">
        <f>ROUND(AVERAGE(O9:O28),2)</f>
        <v>158.77000000000001</v>
      </c>
      <c r="P29" s="33">
        <f>AVERAGE(P9:P28)</f>
        <v>41242.801999999996</v>
      </c>
      <c r="Q29" s="33">
        <f>AVERAGE(Q9:Q28)</f>
        <v>41565.836499999998</v>
      </c>
      <c r="R29" s="33">
        <f>AVERAGE(R9:R28)</f>
        <v>48179.90031590838</v>
      </c>
      <c r="S29" s="32">
        <f>AVERAGE(S9:S28)</f>
        <v>1.3542699999999999</v>
      </c>
    </row>
    <row r="30" spans="2:19" x14ac:dyDescent="0.2">
      <c r="B30" s="31" t="s">
        <v>12</v>
      </c>
      <c r="C30" s="30">
        <f t="shared" ref="C30:S30" si="4">MAX(C9:C28)</f>
        <v>55370</v>
      </c>
      <c r="D30" s="29">
        <f t="shared" si="4"/>
        <v>55870</v>
      </c>
      <c r="E30" s="28">
        <f t="shared" si="4"/>
        <v>55620</v>
      </c>
      <c r="F30" s="30">
        <f t="shared" si="4"/>
        <v>55790</v>
      </c>
      <c r="G30" s="29">
        <f t="shared" si="4"/>
        <v>56290</v>
      </c>
      <c r="H30" s="28">
        <f t="shared" si="4"/>
        <v>56040</v>
      </c>
      <c r="I30" s="30">
        <f t="shared" si="4"/>
        <v>57420</v>
      </c>
      <c r="J30" s="29">
        <f t="shared" si="4"/>
        <v>58420</v>
      </c>
      <c r="K30" s="28">
        <f t="shared" si="4"/>
        <v>57920</v>
      </c>
      <c r="L30" s="27">
        <f t="shared" si="4"/>
        <v>55870</v>
      </c>
      <c r="M30" s="26">
        <f t="shared" si="4"/>
        <v>1.3657999999999999</v>
      </c>
      <c r="N30" s="25">
        <f t="shared" si="4"/>
        <v>1.1700999999999999</v>
      </c>
      <c r="O30" s="24">
        <f t="shared" si="4"/>
        <v>159.69999999999999</v>
      </c>
      <c r="P30" s="23">
        <f t="shared" si="4"/>
        <v>41540.86</v>
      </c>
      <c r="Q30" s="23">
        <f t="shared" si="4"/>
        <v>41857.53</v>
      </c>
      <c r="R30" s="23">
        <f t="shared" si="4"/>
        <v>48502.214118259966</v>
      </c>
      <c r="S30" s="22">
        <f t="shared" si="4"/>
        <v>1.3656999999999999</v>
      </c>
    </row>
    <row r="31" spans="2:19" ht="13.5" thickBot="1" x14ac:dyDescent="0.25">
      <c r="B31" s="21" t="s">
        <v>13</v>
      </c>
      <c r="C31" s="20">
        <f t="shared" ref="C31:S31" si="5">MIN(C9:C28)</f>
        <v>55340</v>
      </c>
      <c r="D31" s="19">
        <f t="shared" si="5"/>
        <v>55840</v>
      </c>
      <c r="E31" s="18">
        <f t="shared" si="5"/>
        <v>55590</v>
      </c>
      <c r="F31" s="20">
        <f t="shared" si="5"/>
        <v>55790</v>
      </c>
      <c r="G31" s="19">
        <f t="shared" si="5"/>
        <v>56290</v>
      </c>
      <c r="H31" s="18">
        <f t="shared" si="5"/>
        <v>56040</v>
      </c>
      <c r="I31" s="20">
        <f t="shared" si="5"/>
        <v>55365</v>
      </c>
      <c r="J31" s="19">
        <f t="shared" si="5"/>
        <v>56365</v>
      </c>
      <c r="K31" s="18">
        <f t="shared" si="5"/>
        <v>55865</v>
      </c>
      <c r="L31" s="17">
        <f t="shared" si="5"/>
        <v>55840</v>
      </c>
      <c r="M31" s="16">
        <f t="shared" si="5"/>
        <v>1.3447</v>
      </c>
      <c r="N31" s="15">
        <f t="shared" si="5"/>
        <v>1.1516999999999999</v>
      </c>
      <c r="O31" s="14">
        <f t="shared" si="5"/>
        <v>156.66999999999999</v>
      </c>
      <c r="P31" s="13">
        <f t="shared" si="5"/>
        <v>40899.11</v>
      </c>
      <c r="Q31" s="13">
        <f t="shared" si="5"/>
        <v>41216.959999999999</v>
      </c>
      <c r="R31" s="13">
        <f t="shared" si="5"/>
        <v>47739.509443637296</v>
      </c>
      <c r="S31" s="12">
        <f t="shared" si="5"/>
        <v>1.3448</v>
      </c>
    </row>
    <row r="33" spans="2:14" x14ac:dyDescent="0.2">
      <c r="B33" s="6" t="s">
        <v>14</v>
      </c>
      <c r="C33" s="8"/>
      <c r="D33" s="8"/>
      <c r="E33" s="7"/>
      <c r="F33" s="8"/>
      <c r="G33" s="8"/>
      <c r="H33" s="7"/>
      <c r="I33" s="8"/>
      <c r="J33" s="8"/>
      <c r="K33" s="7"/>
      <c r="L33" s="8"/>
      <c r="M33" s="8"/>
      <c r="N33" s="7"/>
    </row>
    <row r="34" spans="2:14" x14ac:dyDescent="0.2">
      <c r="B34" s="6" t="s">
        <v>15</v>
      </c>
      <c r="C34" s="8"/>
      <c r="D34" s="8"/>
      <c r="E34" s="7"/>
      <c r="F34" s="8"/>
      <c r="G34" s="8"/>
      <c r="H34" s="7"/>
      <c r="I34" s="8"/>
      <c r="J34" s="8"/>
      <c r="K34" s="7"/>
      <c r="L34" s="8"/>
      <c r="M34" s="8"/>
      <c r="N34" s="7"/>
    </row>
  </sheetData>
  <mergeCells count="7">
    <mergeCell ref="P7:Q7"/>
    <mergeCell ref="S7:S8"/>
    <mergeCell ref="C7:E7"/>
    <mergeCell ref="F7:H7"/>
    <mergeCell ref="I7:K7"/>
    <mergeCell ref="L7:L8"/>
    <mergeCell ref="M7:O7"/>
  </mergeCells>
  <phoneticPr fontId="6" type="noConversion"/>
  <printOptions horizontalCentered="1" verticalCentered="1" gridLines="1" gridLinesSet="0"/>
  <pageMargins left="0.19685039370078741" right="0.19685039370078741" top="0.98425196850393704" bottom="0.98425196850393704" header="0.51181102362204722" footer="0.51181102362204722"/>
  <pageSetup paperSize="9" scale="96" orientation="landscape" horizontalDpi="204" verticalDpi="196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5:M71"/>
  <sheetViews>
    <sheetView workbookViewId="0"/>
  </sheetViews>
  <sheetFormatPr baseColWidth="10" defaultColWidth="9.140625" defaultRowHeight="12.75" x14ac:dyDescent="0.2"/>
  <cols>
    <col min="2" max="2" width="27.28515625" customWidth="1"/>
    <col min="3" max="17" width="16.28515625" customWidth="1"/>
  </cols>
  <sheetData>
    <row r="5" spans="2:13" ht="15.75" x14ac:dyDescent="0.25">
      <c r="B5" s="114"/>
      <c r="C5" s="2"/>
      <c r="D5" s="113"/>
      <c r="F5" s="112" t="s">
        <v>83</v>
      </c>
      <c r="G5" s="100"/>
      <c r="H5" s="100"/>
      <c r="I5" s="111"/>
    </row>
    <row r="6" spans="2:13" x14ac:dyDescent="0.2">
      <c r="B6" s="110"/>
      <c r="C6" s="110"/>
      <c r="D6" s="59"/>
      <c r="F6" s="109" t="s">
        <v>82</v>
      </c>
      <c r="G6" s="100"/>
      <c r="H6" s="108"/>
      <c r="I6" s="100"/>
    </row>
    <row r="7" spans="2:13" x14ac:dyDescent="0.2">
      <c r="B7" s="2"/>
      <c r="C7" s="2"/>
      <c r="D7" s="107"/>
      <c r="F7" s="88" t="s">
        <v>84</v>
      </c>
      <c r="G7" s="106"/>
      <c r="H7" s="100"/>
      <c r="I7" s="2"/>
    </row>
    <row r="8" spans="2:13" ht="13.5" thickBot="1" x14ac:dyDescent="0.25"/>
    <row r="9" spans="2:13" x14ac:dyDescent="0.2">
      <c r="B9" s="105"/>
      <c r="C9" s="104" t="s">
        <v>81</v>
      </c>
      <c r="D9" s="103" t="s">
        <v>75</v>
      </c>
      <c r="E9" s="103" t="s">
        <v>49</v>
      </c>
      <c r="F9" s="103" t="s">
        <v>48</v>
      </c>
      <c r="G9" s="103" t="s">
        <v>47</v>
      </c>
      <c r="H9" s="103" t="s">
        <v>46</v>
      </c>
      <c r="I9" s="103" t="s">
        <v>80</v>
      </c>
      <c r="J9" s="103" t="s">
        <v>79</v>
      </c>
      <c r="K9" s="103" t="s">
        <v>78</v>
      </c>
      <c r="L9" s="103" t="s">
        <v>77</v>
      </c>
      <c r="M9" s="102" t="s">
        <v>76</v>
      </c>
    </row>
    <row r="10" spans="2:13" x14ac:dyDescent="0.2">
      <c r="B10" s="99"/>
      <c r="C10" s="101" t="s">
        <v>75</v>
      </c>
      <c r="D10" s="100" t="s">
        <v>74</v>
      </c>
      <c r="E10" s="100"/>
      <c r="F10" s="100"/>
      <c r="G10" s="100"/>
      <c r="H10" s="100"/>
      <c r="I10" s="100"/>
      <c r="J10" s="100"/>
      <c r="K10" s="100"/>
      <c r="L10" s="100"/>
      <c r="M10" s="3"/>
    </row>
    <row r="11" spans="2:13" x14ac:dyDescent="0.2">
      <c r="B11" s="99"/>
      <c r="C11" s="98" t="s">
        <v>73</v>
      </c>
      <c r="D11" s="98" t="s">
        <v>73</v>
      </c>
      <c r="E11" s="98" t="s">
        <v>73</v>
      </c>
      <c r="F11" s="98" t="s">
        <v>73</v>
      </c>
      <c r="G11" s="98" t="s">
        <v>73</v>
      </c>
      <c r="H11" s="98" t="s">
        <v>73</v>
      </c>
      <c r="I11" s="98" t="s">
        <v>73</v>
      </c>
      <c r="J11" s="98" t="s">
        <v>73</v>
      </c>
      <c r="K11" s="98" t="s">
        <v>73</v>
      </c>
      <c r="L11" s="98" t="s">
        <v>73</v>
      </c>
      <c r="M11" s="97" t="s">
        <v>73</v>
      </c>
    </row>
    <row r="12" spans="2:13" x14ac:dyDescent="0.2">
      <c r="B12" s="81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3"/>
    </row>
    <row r="13" spans="2:13" x14ac:dyDescent="0.2">
      <c r="B13" s="95" t="s">
        <v>72</v>
      </c>
      <c r="C13" s="94">
        <v>3248.88</v>
      </c>
      <c r="D13" s="94">
        <v>3190</v>
      </c>
      <c r="E13" s="94">
        <v>14351.5</v>
      </c>
      <c r="F13" s="94">
        <v>1853.78</v>
      </c>
      <c r="G13" s="94">
        <v>16755</v>
      </c>
      <c r="H13" s="94">
        <v>55612.25</v>
      </c>
      <c r="I13" s="94">
        <v>3873.83</v>
      </c>
      <c r="J13" s="94">
        <v>2740</v>
      </c>
      <c r="K13" s="94">
        <v>0.5</v>
      </c>
      <c r="L13" s="94">
        <v>55353.75</v>
      </c>
      <c r="M13" s="93">
        <v>0.5</v>
      </c>
    </row>
    <row r="14" spans="2:13" x14ac:dyDescent="0.2">
      <c r="B14" s="81" t="s">
        <v>71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3"/>
    </row>
    <row r="15" spans="2:13" x14ac:dyDescent="0.2">
      <c r="B15" s="95" t="s">
        <v>70</v>
      </c>
      <c r="C15" s="94">
        <v>3249.63</v>
      </c>
      <c r="D15" s="94">
        <v>3200</v>
      </c>
      <c r="E15" s="94">
        <v>14353.4</v>
      </c>
      <c r="F15" s="94">
        <v>1855.05</v>
      </c>
      <c r="G15" s="94">
        <v>16765.75</v>
      </c>
      <c r="H15" s="94">
        <v>55654</v>
      </c>
      <c r="I15" s="94">
        <v>3875.13</v>
      </c>
      <c r="J15" s="94">
        <v>2750</v>
      </c>
      <c r="K15" s="94">
        <v>1</v>
      </c>
      <c r="L15" s="94">
        <v>55853.75</v>
      </c>
      <c r="M15" s="93">
        <v>1</v>
      </c>
    </row>
    <row r="16" spans="2:13" x14ac:dyDescent="0.2">
      <c r="B16" s="81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3"/>
    </row>
    <row r="17" spans="2:13" x14ac:dyDescent="0.2">
      <c r="B17" s="95" t="s">
        <v>69</v>
      </c>
      <c r="C17" s="94">
        <v>3249.25</v>
      </c>
      <c r="D17" s="94">
        <v>3195</v>
      </c>
      <c r="E17" s="94">
        <v>14352.45</v>
      </c>
      <c r="F17" s="94">
        <v>1854.41</v>
      </c>
      <c r="G17" s="94">
        <v>16760.38</v>
      </c>
      <c r="H17" s="94">
        <v>55633.13</v>
      </c>
      <c r="I17" s="94">
        <v>3874.48</v>
      </c>
      <c r="J17" s="94">
        <v>2745</v>
      </c>
      <c r="K17" s="94">
        <v>0.75</v>
      </c>
      <c r="L17" s="94">
        <v>55603.75</v>
      </c>
      <c r="M17" s="93">
        <v>0.75</v>
      </c>
    </row>
    <row r="18" spans="2:13" x14ac:dyDescent="0.2">
      <c r="B18" s="81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3"/>
    </row>
    <row r="19" spans="2:13" x14ac:dyDescent="0.2">
      <c r="B19" s="95" t="s">
        <v>86</v>
      </c>
      <c r="C19" s="94">
        <v>3249.98</v>
      </c>
      <c r="D19" s="94">
        <v>3190</v>
      </c>
      <c r="E19" s="94">
        <v>14153.3</v>
      </c>
      <c r="F19" s="94">
        <v>1895.75</v>
      </c>
      <c r="G19" s="94">
        <v>16936.5</v>
      </c>
      <c r="H19" s="94">
        <v>55866.5</v>
      </c>
      <c r="I19" s="94">
        <v>3771.7</v>
      </c>
      <c r="J19" s="94">
        <v>2740</v>
      </c>
      <c r="K19" s="94">
        <v>0.5</v>
      </c>
      <c r="L19" s="94">
        <v>55790</v>
      </c>
      <c r="M19" s="93">
        <v>0.5</v>
      </c>
    </row>
    <row r="20" spans="2:13" x14ac:dyDescent="0.2">
      <c r="B20" s="81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3"/>
    </row>
    <row r="21" spans="2:13" x14ac:dyDescent="0.2">
      <c r="B21" s="95" t="s">
        <v>68</v>
      </c>
      <c r="C21" s="94">
        <v>3251.23</v>
      </c>
      <c r="D21" s="94">
        <v>3200</v>
      </c>
      <c r="E21" s="94">
        <v>14155.73</v>
      </c>
      <c r="F21" s="94">
        <v>1897.15</v>
      </c>
      <c r="G21" s="94">
        <v>16953.25</v>
      </c>
      <c r="H21" s="94">
        <v>55913.5</v>
      </c>
      <c r="I21" s="94">
        <v>3773.13</v>
      </c>
      <c r="J21" s="94">
        <v>2750</v>
      </c>
      <c r="K21" s="94">
        <v>1</v>
      </c>
      <c r="L21" s="94">
        <v>56290</v>
      </c>
      <c r="M21" s="93">
        <v>1</v>
      </c>
    </row>
    <row r="22" spans="2:13" x14ac:dyDescent="0.2">
      <c r="B22" s="81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3"/>
    </row>
    <row r="23" spans="2:13" x14ac:dyDescent="0.2">
      <c r="B23" s="95" t="s">
        <v>67</v>
      </c>
      <c r="C23" s="94">
        <v>3250.6</v>
      </c>
      <c r="D23" s="94">
        <v>3195</v>
      </c>
      <c r="E23" s="94">
        <v>14154.51</v>
      </c>
      <c r="F23" s="94">
        <v>1896.45</v>
      </c>
      <c r="G23" s="94">
        <v>16944.88</v>
      </c>
      <c r="H23" s="94">
        <v>55890</v>
      </c>
      <c r="I23" s="94">
        <v>3772.41</v>
      </c>
      <c r="J23" s="94">
        <v>2745</v>
      </c>
      <c r="K23" s="94">
        <v>0.75</v>
      </c>
      <c r="L23" s="94">
        <v>56040</v>
      </c>
      <c r="M23" s="93">
        <v>0.75</v>
      </c>
    </row>
    <row r="24" spans="2:13" x14ac:dyDescent="0.2">
      <c r="B24" s="81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"/>
    </row>
    <row r="25" spans="2:13" x14ac:dyDescent="0.2">
      <c r="B25" s="95" t="s">
        <v>66</v>
      </c>
      <c r="C25" s="94">
        <v>3168.95</v>
      </c>
      <c r="D25" s="94">
        <v>3190</v>
      </c>
      <c r="E25" s="94">
        <v>14063</v>
      </c>
      <c r="F25" s="94">
        <v>2042.95</v>
      </c>
      <c r="G25" s="94">
        <v>17742</v>
      </c>
      <c r="H25" s="94"/>
      <c r="I25" s="94">
        <v>3610.95</v>
      </c>
      <c r="J25" s="94">
        <v>2740</v>
      </c>
      <c r="K25" s="94"/>
      <c r="L25" s="94"/>
      <c r="M25" s="93"/>
    </row>
    <row r="26" spans="2:13" x14ac:dyDescent="0.2">
      <c r="B26" s="8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3"/>
    </row>
    <row r="27" spans="2:13" x14ac:dyDescent="0.2">
      <c r="B27" s="95" t="s">
        <v>65</v>
      </c>
      <c r="C27" s="94">
        <v>3173.95</v>
      </c>
      <c r="D27" s="94">
        <v>3200</v>
      </c>
      <c r="E27" s="94">
        <v>14073</v>
      </c>
      <c r="F27" s="94">
        <v>2047.95</v>
      </c>
      <c r="G27" s="94">
        <v>17792</v>
      </c>
      <c r="H27" s="94"/>
      <c r="I27" s="94">
        <v>3615.95</v>
      </c>
      <c r="J27" s="94">
        <v>2750</v>
      </c>
      <c r="K27" s="94"/>
      <c r="L27" s="94"/>
      <c r="M27" s="93"/>
    </row>
    <row r="28" spans="2:13" x14ac:dyDescent="0.2">
      <c r="B28" s="81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3"/>
    </row>
    <row r="29" spans="2:13" x14ac:dyDescent="0.2">
      <c r="B29" s="95" t="s">
        <v>64</v>
      </c>
      <c r="C29" s="94">
        <v>3171.45</v>
      </c>
      <c r="D29" s="94">
        <v>3195</v>
      </c>
      <c r="E29" s="94">
        <v>14068</v>
      </c>
      <c r="F29" s="94">
        <v>2045.45</v>
      </c>
      <c r="G29" s="94">
        <v>17767</v>
      </c>
      <c r="H29" s="94"/>
      <c r="I29" s="94">
        <v>3613.45</v>
      </c>
      <c r="J29" s="94">
        <v>2745</v>
      </c>
      <c r="K29" s="94"/>
      <c r="L29" s="94"/>
      <c r="M29" s="93"/>
    </row>
    <row r="30" spans="2:13" x14ac:dyDescent="0.2">
      <c r="B30" s="81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3"/>
    </row>
    <row r="31" spans="2:13" x14ac:dyDescent="0.2">
      <c r="B31" s="95" t="s">
        <v>87</v>
      </c>
      <c r="C31" s="94">
        <v>3106.85</v>
      </c>
      <c r="D31" s="94"/>
      <c r="E31" s="94">
        <v>14037.5</v>
      </c>
      <c r="F31" s="94">
        <v>2126.6999999999998</v>
      </c>
      <c r="G31" s="94">
        <v>18353.5</v>
      </c>
      <c r="H31" s="94"/>
      <c r="I31" s="94">
        <v>3382.9</v>
      </c>
      <c r="J31" s="94"/>
      <c r="K31" s="94"/>
      <c r="L31" s="94"/>
      <c r="M31" s="93"/>
    </row>
    <row r="32" spans="2:13" x14ac:dyDescent="0.2">
      <c r="B32" s="8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3"/>
    </row>
    <row r="33" spans="2:13" x14ac:dyDescent="0.2">
      <c r="B33" s="95" t="s">
        <v>63</v>
      </c>
      <c r="C33" s="94">
        <v>3111.85</v>
      </c>
      <c r="D33" s="94"/>
      <c r="E33" s="94">
        <v>14047.5</v>
      </c>
      <c r="F33" s="94">
        <v>2131.6999999999998</v>
      </c>
      <c r="G33" s="94">
        <v>18403.5</v>
      </c>
      <c r="H33" s="94"/>
      <c r="I33" s="94">
        <v>3387.9</v>
      </c>
      <c r="J33" s="94"/>
      <c r="K33" s="94"/>
      <c r="L33" s="94"/>
      <c r="M33" s="93"/>
    </row>
    <row r="34" spans="2:13" x14ac:dyDescent="0.2">
      <c r="B34" s="81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3"/>
    </row>
    <row r="35" spans="2:13" x14ac:dyDescent="0.2">
      <c r="B35" s="95" t="s">
        <v>62</v>
      </c>
      <c r="C35" s="94">
        <v>3109.35</v>
      </c>
      <c r="D35" s="94"/>
      <c r="E35" s="94">
        <v>14042.5</v>
      </c>
      <c r="F35" s="94">
        <v>2129.1999999999998</v>
      </c>
      <c r="G35" s="94">
        <v>18378.5</v>
      </c>
      <c r="H35" s="94"/>
      <c r="I35" s="94">
        <v>3385.4</v>
      </c>
      <c r="J35" s="94"/>
      <c r="K35" s="94"/>
      <c r="L35" s="94"/>
      <c r="M35" s="93"/>
    </row>
    <row r="36" spans="2:13" x14ac:dyDescent="0.2">
      <c r="B36" s="81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3"/>
    </row>
    <row r="37" spans="2:13" x14ac:dyDescent="0.2">
      <c r="B37" s="95" t="s">
        <v>61</v>
      </c>
      <c r="C37" s="94">
        <v>3081.75</v>
      </c>
      <c r="D37" s="94"/>
      <c r="E37" s="94">
        <v>14037.25</v>
      </c>
      <c r="F37" s="94">
        <v>2186.6999999999998</v>
      </c>
      <c r="G37" s="94">
        <v>19028.5</v>
      </c>
      <c r="H37" s="94"/>
      <c r="I37" s="94">
        <v>3139.85</v>
      </c>
      <c r="J37" s="94"/>
      <c r="K37" s="94"/>
      <c r="L37" s="94"/>
      <c r="M37" s="93"/>
    </row>
    <row r="38" spans="2:13" x14ac:dyDescent="0.2">
      <c r="B38" s="81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3"/>
    </row>
    <row r="39" spans="2:13" x14ac:dyDescent="0.2">
      <c r="B39" s="95" t="s">
        <v>60</v>
      </c>
      <c r="C39" s="94">
        <v>3086.75</v>
      </c>
      <c r="D39" s="94"/>
      <c r="E39" s="94">
        <v>14047.25</v>
      </c>
      <c r="F39" s="94">
        <v>2191.6999999999998</v>
      </c>
      <c r="G39" s="94">
        <v>19078.5</v>
      </c>
      <c r="H39" s="94"/>
      <c r="I39" s="94">
        <v>3144.85</v>
      </c>
      <c r="J39" s="94"/>
      <c r="K39" s="94"/>
      <c r="L39" s="94"/>
      <c r="M39" s="93"/>
    </row>
    <row r="40" spans="2:13" x14ac:dyDescent="0.2">
      <c r="B40" s="81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3"/>
    </row>
    <row r="41" spans="2:13" x14ac:dyDescent="0.2">
      <c r="B41" s="95" t="s">
        <v>59</v>
      </c>
      <c r="C41" s="94">
        <v>3084.25</v>
      </c>
      <c r="D41" s="94"/>
      <c r="E41" s="94">
        <v>14042.25</v>
      </c>
      <c r="F41" s="94">
        <v>2189.1999999999998</v>
      </c>
      <c r="G41" s="94">
        <v>19053.5</v>
      </c>
      <c r="H41" s="94"/>
      <c r="I41" s="94">
        <v>3142.35</v>
      </c>
      <c r="J41" s="94"/>
      <c r="K41" s="94"/>
      <c r="L41" s="94"/>
      <c r="M41" s="93"/>
    </row>
    <row r="42" spans="2:13" x14ac:dyDescent="0.2">
      <c r="B42" s="81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3"/>
    </row>
    <row r="43" spans="2:13" x14ac:dyDescent="0.2">
      <c r="B43" s="95" t="s">
        <v>58</v>
      </c>
      <c r="C43" s="94"/>
      <c r="D43" s="94"/>
      <c r="E43" s="94"/>
      <c r="F43" s="94"/>
      <c r="G43" s="94"/>
      <c r="H43" s="94">
        <v>55975.5</v>
      </c>
      <c r="I43" s="94"/>
      <c r="J43" s="94"/>
      <c r="K43" s="94">
        <v>0.5</v>
      </c>
      <c r="L43" s="94">
        <v>57253.75</v>
      </c>
      <c r="M43" s="93">
        <v>0.5</v>
      </c>
    </row>
    <row r="44" spans="2:13" x14ac:dyDescent="0.2">
      <c r="B44" s="81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3"/>
    </row>
    <row r="45" spans="2:13" x14ac:dyDescent="0.2">
      <c r="B45" s="95" t="s">
        <v>57</v>
      </c>
      <c r="C45" s="94"/>
      <c r="D45" s="94"/>
      <c r="E45" s="94"/>
      <c r="F45" s="94"/>
      <c r="G45" s="94"/>
      <c r="H45" s="94">
        <v>56025.5</v>
      </c>
      <c r="I45" s="94"/>
      <c r="J45" s="94"/>
      <c r="K45" s="94">
        <v>1</v>
      </c>
      <c r="L45" s="94">
        <v>58253.75</v>
      </c>
      <c r="M45" s="93">
        <v>1</v>
      </c>
    </row>
    <row r="46" spans="2:13" x14ac:dyDescent="0.2">
      <c r="B46" s="81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3"/>
    </row>
    <row r="47" spans="2:13" x14ac:dyDescent="0.2">
      <c r="B47" s="92" t="s">
        <v>56</v>
      </c>
      <c r="C47" s="91"/>
      <c r="D47" s="91"/>
      <c r="E47" s="91"/>
      <c r="F47" s="91"/>
      <c r="G47" s="91"/>
      <c r="H47" s="91">
        <v>56000.5</v>
      </c>
      <c r="I47" s="91"/>
      <c r="J47" s="91"/>
      <c r="K47" s="91">
        <v>0.75</v>
      </c>
      <c r="L47" s="91">
        <v>57753.75</v>
      </c>
      <c r="M47" s="90">
        <v>0.75</v>
      </c>
    </row>
    <row r="49" spans="2:5" x14ac:dyDescent="0.2">
      <c r="B49" s="59" t="s">
        <v>55</v>
      </c>
    </row>
    <row r="50" spans="2:5" x14ac:dyDescent="0.2">
      <c r="B50" s="89" t="s">
        <v>84</v>
      </c>
    </row>
    <row r="52" spans="2:5" x14ac:dyDescent="0.2">
      <c r="B52" s="87" t="s">
        <v>54</v>
      </c>
      <c r="C52" s="86" t="s">
        <v>53</v>
      </c>
    </row>
    <row r="53" spans="2:5" x14ac:dyDescent="0.2">
      <c r="B53" s="85"/>
      <c r="C53" s="84" t="s">
        <v>52</v>
      </c>
    </row>
    <row r="54" spans="2:5" x14ac:dyDescent="0.2">
      <c r="B54" s="82" t="s">
        <v>51</v>
      </c>
      <c r="C54" s="83">
        <v>2803.3</v>
      </c>
    </row>
    <row r="55" spans="2:5" x14ac:dyDescent="0.2">
      <c r="B55" s="82" t="s">
        <v>50</v>
      </c>
      <c r="C55" s="83">
        <v>2760.35</v>
      </c>
    </row>
    <row r="56" spans="2:5" x14ac:dyDescent="0.2">
      <c r="B56" s="82" t="s">
        <v>49</v>
      </c>
      <c r="C56" s="83">
        <v>12381.17</v>
      </c>
    </row>
    <row r="57" spans="2:5" x14ac:dyDescent="0.2">
      <c r="B57" s="82" t="s">
        <v>48</v>
      </c>
      <c r="C57" s="83">
        <v>1600.16</v>
      </c>
    </row>
    <row r="58" spans="2:5" x14ac:dyDescent="0.2">
      <c r="B58" s="82" t="s">
        <v>47</v>
      </c>
      <c r="C58" s="83">
        <v>14462.21</v>
      </c>
    </row>
    <row r="59" spans="2:5" x14ac:dyDescent="0.2">
      <c r="B59" s="82" t="s">
        <v>46</v>
      </c>
      <c r="C59" s="83">
        <v>48008.480000000003</v>
      </c>
    </row>
    <row r="60" spans="2:5" x14ac:dyDescent="0.2">
      <c r="B60" s="82" t="s">
        <v>45</v>
      </c>
      <c r="C60" s="83">
        <v>3342.32</v>
      </c>
    </row>
    <row r="61" spans="2:5" x14ac:dyDescent="0.2">
      <c r="B61" s="80" t="s">
        <v>44</v>
      </c>
      <c r="C61" s="79">
        <v>2372.17</v>
      </c>
    </row>
    <row r="63" spans="2:5" x14ac:dyDescent="0.2">
      <c r="B63" s="72" t="s">
        <v>43</v>
      </c>
    </row>
    <row r="64" spans="2:5" x14ac:dyDescent="0.2">
      <c r="E64" s="78" t="s">
        <v>42</v>
      </c>
    </row>
    <row r="65" spans="2:9" x14ac:dyDescent="0.2">
      <c r="B65" s="2" t="s">
        <v>41</v>
      </c>
      <c r="D65" s="75">
        <v>10598.44</v>
      </c>
      <c r="E65" s="78" t="s">
        <v>40</v>
      </c>
    </row>
    <row r="66" spans="2:9" x14ac:dyDescent="0.2">
      <c r="B66" s="2" t="s">
        <v>39</v>
      </c>
      <c r="D66" s="75">
        <v>10452.709999999999</v>
      </c>
      <c r="E66" s="77" t="s">
        <v>10</v>
      </c>
      <c r="F66" s="73">
        <v>1.3543000000000001</v>
      </c>
    </row>
    <row r="67" spans="2:9" x14ac:dyDescent="0.2">
      <c r="B67" s="2" t="s">
        <v>38</v>
      </c>
      <c r="D67" s="75">
        <v>1369.76</v>
      </c>
      <c r="E67" s="77" t="s">
        <v>37</v>
      </c>
      <c r="F67" s="76">
        <v>158.77000000000001</v>
      </c>
    </row>
    <row r="68" spans="2:9" x14ac:dyDescent="0.2">
      <c r="B68" s="2" t="s">
        <v>36</v>
      </c>
      <c r="D68" s="75">
        <v>1400.88</v>
      </c>
      <c r="E68" s="74" t="s">
        <v>35</v>
      </c>
      <c r="F68" s="73">
        <v>1.1593</v>
      </c>
    </row>
    <row r="69" spans="2:9" x14ac:dyDescent="0.2">
      <c r="H69" s="71" t="s">
        <v>34</v>
      </c>
    </row>
    <row r="70" spans="2:9" x14ac:dyDescent="0.2">
      <c r="B70" s="70" t="s">
        <v>14</v>
      </c>
      <c r="C70" s="69"/>
      <c r="D70" s="68"/>
      <c r="E70" s="67"/>
      <c r="F70" s="66"/>
      <c r="G70" s="65"/>
      <c r="H70" s="64"/>
      <c r="I70" s="63"/>
    </row>
    <row r="71" spans="2:9" x14ac:dyDescent="0.2">
      <c r="B71" s="62" t="s">
        <v>85</v>
      </c>
      <c r="C71" s="61"/>
      <c r="D71" s="61"/>
      <c r="E71" s="61"/>
      <c r="F71" s="61"/>
      <c r="G71" s="61"/>
      <c r="H71" s="61"/>
      <c r="I71" s="60"/>
    </row>
  </sheetData>
  <phoneticPr fontId="6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Copper</vt:lpstr>
      <vt:lpstr>Aluminium Alloy</vt:lpstr>
      <vt:lpstr>NA Alloy</vt:lpstr>
      <vt:lpstr>Primary Aluminium</vt:lpstr>
      <vt:lpstr>Zinc</vt:lpstr>
      <vt:lpstr>Lead</vt:lpstr>
      <vt:lpstr>Tin</vt:lpstr>
      <vt:lpstr>Nickel</vt:lpstr>
      <vt:lpstr>Cobalt</vt:lpstr>
      <vt:lpstr>Averages Inc. Euro 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LMEprice Averages Export for Global Steel</dc:title>
  <dc:creator>kiran.kaur</dc:creator>
  <cp:lastModifiedBy>Patrick Heisch</cp:lastModifiedBy>
  <cp:lastPrinted>2011-08-25T10:07:39Z</cp:lastPrinted>
  <dcterms:created xsi:type="dcterms:W3CDTF">2012-05-31T12:49:12Z</dcterms:created>
  <dcterms:modified xsi:type="dcterms:W3CDTF">2026-09-01T04:58:52Z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07e52f-a847-4e53-bbbe-7a3b00e6cb7c_Enabled">
    <vt:lpwstr>true</vt:lpwstr>
  </property>
  <property fmtid="{D5CDD505-2E9C-101B-9397-08002B2CF9AE}" pid="3" name="MSIP_Label_7907e52f-a847-4e53-bbbe-7a3b00e6cb7c_SetDate">
    <vt:lpwstr>2026-08-28T12:30:09Z</vt:lpwstr>
  </property>
  <property fmtid="{D5CDD505-2E9C-101B-9397-08002B2CF9AE}" pid="4" name="MSIP_Label_7907e52f-a847-4e53-bbbe-7a3b00e6cb7c_Method">
    <vt:lpwstr>Privileged</vt:lpwstr>
  </property>
  <property fmtid="{D5CDD505-2E9C-101B-9397-08002B2CF9AE}" pid="5" name="MSIP_Label_7907e52f-a847-4e53-bbbe-7a3b00e6cb7c_Name">
    <vt:lpwstr>Public</vt:lpwstr>
  </property>
  <property fmtid="{D5CDD505-2E9C-101B-9397-08002B2CF9AE}" pid="6" name="MSIP_Label_7907e52f-a847-4e53-bbbe-7a3b00e6cb7c_SiteId">
    <vt:lpwstr>5ed5099a-e295-40d5-9360-2302959f84b0</vt:lpwstr>
  </property>
  <property fmtid="{D5CDD505-2E9C-101B-9397-08002B2CF9AE}" pid="7" name="MSIP_Label_7907e52f-a847-4e53-bbbe-7a3b00e6cb7c_ActionId">
    <vt:lpwstr>2e003fea-a39b-4d60-82bc-6ce5afde5f47</vt:lpwstr>
  </property>
  <property fmtid="{D5CDD505-2E9C-101B-9397-08002B2CF9AE}" pid="8" name="MSIP_Label_7907e52f-a847-4e53-bbbe-7a3b00e6cb7c_ContentBits">
    <vt:lpwstr>0</vt:lpwstr>
  </property>
  <property fmtid="{D5CDD505-2E9C-101B-9397-08002B2CF9AE}" pid="9" name="MSIP_Label_7907e52f-a847-4e53-bbbe-7a3b00e6cb7c_Tag">
    <vt:lpwstr>10, 0, 1, 1</vt:lpwstr>
  </property>
</Properties>
</file>