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etalquote\LME\LME Average Official Prices\2026\"/>
    </mc:Choice>
  </mc:AlternateContent>
  <xr:revisionPtr revIDLastSave="0" documentId="8_{5CF60639-CC29-49F5-9A52-3D865BE8C6B4}" xr6:coauthVersionLast="47" xr6:coauthVersionMax="47" xr10:uidLastSave="{00000000-0000-0000-0000-000000000000}"/>
  <bookViews>
    <workbookView xWindow="780" yWindow="780" windowWidth="21600" windowHeight="14340" tabRatio="993" xr2:uid="{00000000-000D-0000-FFFF-FFFF00000000}"/>
  </bookViews>
  <sheets>
    <sheet name="Copper" sheetId="1" r:id="rId1"/>
    <sheet name="Aluminium Alloy" sheetId="2" r:id="rId2"/>
    <sheet name="NA Alloy" sheetId="3" r:id="rId3"/>
    <sheet name="Primary Aluminium" sheetId="4" r:id="rId4"/>
    <sheet name="Zinc" sheetId="5" r:id="rId5"/>
    <sheet name="Lead" sheetId="6" r:id="rId6"/>
    <sheet name="Tin" sheetId="7" r:id="rId7"/>
    <sheet name="Nickel" sheetId="8" r:id="rId8"/>
    <sheet name="Cobalt" sheetId="10" r:id="rId9"/>
    <sheet name="Averages Inc. Euro Eq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8" l="1"/>
  <c r="V17" i="8"/>
  <c r="W30" i="8"/>
  <c r="V30" i="8"/>
  <c r="W29" i="8"/>
  <c r="V29" i="8"/>
  <c r="W28" i="8"/>
  <c r="V28" i="8"/>
  <c r="W27" i="8"/>
  <c r="V27" i="8"/>
  <c r="W26" i="8"/>
  <c r="V26" i="8"/>
  <c r="W25" i="8"/>
  <c r="V25" i="8"/>
  <c r="W24" i="8"/>
  <c r="V24" i="8"/>
  <c r="W23" i="8"/>
  <c r="V23" i="8"/>
  <c r="W22" i="8"/>
  <c r="V22" i="8"/>
  <c r="W21" i="8"/>
  <c r="V21" i="8"/>
  <c r="W20" i="8"/>
  <c r="V20" i="8"/>
  <c r="W19" i="8"/>
  <c r="V19" i="8"/>
  <c r="V18" i="8"/>
  <c r="W17" i="8"/>
  <c r="W16" i="8"/>
  <c r="V16" i="8"/>
  <c r="W15" i="8"/>
  <c r="W32" i="8" s="1"/>
  <c r="V15" i="8"/>
  <c r="W14" i="8"/>
  <c r="V14" i="8"/>
  <c r="W13" i="8"/>
  <c r="V13" i="8"/>
  <c r="W12" i="8"/>
  <c r="V12" i="8"/>
  <c r="W11" i="8"/>
  <c r="V11" i="8"/>
  <c r="W10" i="8"/>
  <c r="W31" i="8" s="1"/>
  <c r="V10" i="8"/>
  <c r="W9" i="8"/>
  <c r="W33" i="8" s="1"/>
  <c r="V9" i="8"/>
  <c r="V33" i="8" s="1"/>
  <c r="V20" i="5"/>
  <c r="W23" i="5"/>
  <c r="V18" i="5"/>
  <c r="W30" i="5"/>
  <c r="V30" i="5"/>
  <c r="W29" i="5"/>
  <c r="V29" i="5"/>
  <c r="W28" i="5"/>
  <c r="V28" i="5"/>
  <c r="W27" i="5"/>
  <c r="V27" i="5"/>
  <c r="W26" i="5"/>
  <c r="V26" i="5"/>
  <c r="W25" i="5"/>
  <c r="V25" i="5"/>
  <c r="W24" i="5"/>
  <c r="V24" i="5"/>
  <c r="V23" i="5"/>
  <c r="W22" i="5"/>
  <c r="V22" i="5"/>
  <c r="W21" i="5"/>
  <c r="V21" i="5"/>
  <c r="W20" i="5"/>
  <c r="W19" i="5"/>
  <c r="V19" i="5"/>
  <c r="W18" i="5"/>
  <c r="W17" i="5"/>
  <c r="V17" i="5"/>
  <c r="W16" i="5"/>
  <c r="V16" i="5"/>
  <c r="W15" i="5"/>
  <c r="V15" i="5"/>
  <c r="W14" i="5"/>
  <c r="V14" i="5"/>
  <c r="W13" i="5"/>
  <c r="V13" i="5"/>
  <c r="W12" i="5"/>
  <c r="V12" i="5"/>
  <c r="W11" i="5"/>
  <c r="V11" i="5"/>
  <c r="W10" i="5"/>
  <c r="V10" i="5"/>
  <c r="W9" i="5"/>
  <c r="W32" i="5" s="1"/>
  <c r="V9" i="5"/>
  <c r="V33" i="5" s="1"/>
  <c r="V10" i="4"/>
  <c r="W10" i="4"/>
  <c r="W33" i="4" s="1"/>
  <c r="V11" i="4"/>
  <c r="V33" i="4" s="1"/>
  <c r="W11" i="4"/>
  <c r="V12" i="4"/>
  <c r="W12" i="4"/>
  <c r="V13" i="4"/>
  <c r="W13" i="4"/>
  <c r="V14" i="4"/>
  <c r="W14" i="4"/>
  <c r="V15" i="4"/>
  <c r="W15" i="4"/>
  <c r="V16" i="4"/>
  <c r="W16" i="4"/>
  <c r="V17" i="4"/>
  <c r="W17" i="4"/>
  <c r="V18" i="4"/>
  <c r="W18" i="4"/>
  <c r="V19" i="4"/>
  <c r="W19" i="4"/>
  <c r="V20" i="4"/>
  <c r="W20" i="4"/>
  <c r="V21" i="4"/>
  <c r="W21" i="4"/>
  <c r="V22" i="4"/>
  <c r="W22" i="4"/>
  <c r="V23" i="4"/>
  <c r="W23" i="4"/>
  <c r="W32" i="4" s="1"/>
  <c r="V24" i="4"/>
  <c r="W24" i="4"/>
  <c r="V25" i="4"/>
  <c r="W25" i="4"/>
  <c r="V26" i="4"/>
  <c r="W26" i="4"/>
  <c r="V27" i="4"/>
  <c r="W27" i="4"/>
  <c r="V28" i="4"/>
  <c r="W28" i="4"/>
  <c r="V29" i="4"/>
  <c r="W29" i="4"/>
  <c r="V30" i="4"/>
  <c r="W30" i="4"/>
  <c r="W9" i="4"/>
  <c r="V9" i="4"/>
  <c r="Q24" i="10"/>
  <c r="P17" i="10"/>
  <c r="Q30" i="10"/>
  <c r="P30" i="10"/>
  <c r="Q29" i="10"/>
  <c r="P29" i="10"/>
  <c r="Q28" i="10"/>
  <c r="P28" i="10"/>
  <c r="Q27" i="10"/>
  <c r="P27" i="10"/>
  <c r="Q26" i="10"/>
  <c r="P26" i="10"/>
  <c r="Q25" i="10"/>
  <c r="P25" i="10"/>
  <c r="P24" i="10"/>
  <c r="Q23" i="10"/>
  <c r="P23" i="10"/>
  <c r="Q22" i="10"/>
  <c r="P22" i="10"/>
  <c r="Q21" i="10"/>
  <c r="P21" i="10"/>
  <c r="Q20" i="10"/>
  <c r="P20" i="10"/>
  <c r="Q19" i="10"/>
  <c r="P19" i="10"/>
  <c r="Q18" i="10"/>
  <c r="P18" i="10"/>
  <c r="Q17" i="10"/>
  <c r="Q16" i="10"/>
  <c r="P16" i="10"/>
  <c r="Q15" i="10"/>
  <c r="P15" i="10"/>
  <c r="Q14" i="10"/>
  <c r="P14" i="10"/>
  <c r="Q13" i="10"/>
  <c r="P13" i="10"/>
  <c r="Q12" i="10"/>
  <c r="P12" i="10"/>
  <c r="Q11" i="10"/>
  <c r="P11" i="10"/>
  <c r="Q10" i="10"/>
  <c r="P10" i="10"/>
  <c r="Q9" i="10"/>
  <c r="Q32" i="10" s="1"/>
  <c r="P9" i="10"/>
  <c r="P32" i="10" s="1"/>
  <c r="Q23" i="7"/>
  <c r="P12" i="7"/>
  <c r="Q30" i="7"/>
  <c r="P30" i="7"/>
  <c r="Q29" i="7"/>
  <c r="P29" i="7"/>
  <c r="Q28" i="7"/>
  <c r="P28" i="7"/>
  <c r="Q27" i="7"/>
  <c r="P27" i="7"/>
  <c r="Q26" i="7"/>
  <c r="P26" i="7"/>
  <c r="Q25" i="7"/>
  <c r="P25" i="7"/>
  <c r="Q24" i="7"/>
  <c r="P24" i="7"/>
  <c r="P23" i="7"/>
  <c r="Q22" i="7"/>
  <c r="P22" i="7"/>
  <c r="Q21" i="7"/>
  <c r="P21" i="7"/>
  <c r="Q20" i="7"/>
  <c r="P20" i="7"/>
  <c r="Q19" i="7"/>
  <c r="P19" i="7"/>
  <c r="Q18" i="7"/>
  <c r="P18" i="7"/>
  <c r="Q17" i="7"/>
  <c r="P17" i="7"/>
  <c r="Q16" i="7"/>
  <c r="P16" i="7"/>
  <c r="P31" i="7" s="1"/>
  <c r="Q15" i="7"/>
  <c r="Q31" i="7" s="1"/>
  <c r="P15" i="7"/>
  <c r="Q14" i="7"/>
  <c r="P14" i="7"/>
  <c r="Q13" i="7"/>
  <c r="P13" i="7"/>
  <c r="Q12" i="7"/>
  <c r="Q11" i="7"/>
  <c r="P11" i="7"/>
  <c r="Q10" i="7"/>
  <c r="P10" i="7"/>
  <c r="Q9" i="7"/>
  <c r="Q33" i="7" s="1"/>
  <c r="P9" i="7"/>
  <c r="P33" i="7" s="1"/>
  <c r="Q9" i="3"/>
  <c r="P9" i="3"/>
  <c r="Q30" i="3"/>
  <c r="P30" i="3"/>
  <c r="Q29" i="3"/>
  <c r="P29" i="3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Q15" i="3"/>
  <c r="Q33" i="3" s="1"/>
  <c r="P15" i="3"/>
  <c r="P31" i="3" s="1"/>
  <c r="Q14" i="3"/>
  <c r="P14" i="3"/>
  <c r="Q13" i="3"/>
  <c r="P13" i="3"/>
  <c r="Q12" i="3"/>
  <c r="P12" i="3"/>
  <c r="Q11" i="3"/>
  <c r="P11" i="3"/>
  <c r="Q10" i="3"/>
  <c r="P10" i="3"/>
  <c r="Q31" i="3"/>
  <c r="Q10" i="2"/>
  <c r="Q11" i="2"/>
  <c r="Q12" i="2"/>
  <c r="Q13" i="2"/>
  <c r="Q14" i="2"/>
  <c r="Q15" i="2"/>
  <c r="Q16" i="2"/>
  <c r="Q17" i="2"/>
  <c r="Q18" i="2"/>
  <c r="Q19" i="2"/>
  <c r="Q20" i="2"/>
  <c r="Q21" i="2"/>
  <c r="Q31" i="2" s="1"/>
  <c r="Q22" i="2"/>
  <c r="Q23" i="2"/>
  <c r="Q24" i="2"/>
  <c r="Q25" i="2"/>
  <c r="Q26" i="2"/>
  <c r="Q27" i="2"/>
  <c r="Q28" i="2"/>
  <c r="Q29" i="2"/>
  <c r="Q30" i="2"/>
  <c r="Q9" i="2"/>
  <c r="P10" i="2"/>
  <c r="P11" i="2"/>
  <c r="P12" i="2"/>
  <c r="P31" i="2" s="1"/>
  <c r="P13" i="2"/>
  <c r="P14" i="2"/>
  <c r="P32" i="2" s="1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9" i="2"/>
  <c r="S33" i="10"/>
  <c r="R33" i="10"/>
  <c r="O33" i="10"/>
  <c r="N33" i="10"/>
  <c r="M33" i="10"/>
  <c r="L33" i="10"/>
  <c r="J33" i="10"/>
  <c r="I33" i="10"/>
  <c r="G33" i="10"/>
  <c r="F33" i="10"/>
  <c r="D33" i="10"/>
  <c r="C33" i="10"/>
  <c r="S32" i="10"/>
  <c r="O32" i="10"/>
  <c r="N32" i="10"/>
  <c r="M32" i="10"/>
  <c r="L32" i="10"/>
  <c r="K32" i="10"/>
  <c r="J32" i="10"/>
  <c r="I32" i="10"/>
  <c r="G32" i="10"/>
  <c r="F32" i="10"/>
  <c r="D32" i="10"/>
  <c r="C32" i="10"/>
  <c r="S31" i="10"/>
  <c r="Q31" i="10"/>
  <c r="P31" i="10"/>
  <c r="O31" i="10"/>
  <c r="N31" i="10"/>
  <c r="M31" i="10"/>
  <c r="L31" i="10"/>
  <c r="K31" i="10"/>
  <c r="J31" i="10"/>
  <c r="I31" i="10"/>
  <c r="G31" i="10"/>
  <c r="F31" i="10"/>
  <c r="H31" i="10" s="1"/>
  <c r="D31" i="10"/>
  <c r="E31" i="10" s="1"/>
  <c r="C31" i="10"/>
  <c r="R30" i="10"/>
  <c r="K30" i="10"/>
  <c r="H30" i="10"/>
  <c r="E30" i="10"/>
  <c r="R29" i="10"/>
  <c r="K29" i="10"/>
  <c r="H29" i="10"/>
  <c r="E29" i="10"/>
  <c r="R28" i="10"/>
  <c r="K28" i="10"/>
  <c r="H28" i="10"/>
  <c r="E28" i="10"/>
  <c r="R27" i="10"/>
  <c r="K27" i="10"/>
  <c r="H27" i="10"/>
  <c r="E27" i="10"/>
  <c r="R26" i="10"/>
  <c r="K26" i="10"/>
  <c r="H26" i="10"/>
  <c r="E26" i="10"/>
  <c r="R25" i="10"/>
  <c r="K25" i="10"/>
  <c r="H25" i="10"/>
  <c r="E25" i="10"/>
  <c r="R24" i="10"/>
  <c r="K24" i="10"/>
  <c r="H24" i="10"/>
  <c r="E24" i="10"/>
  <c r="R23" i="10"/>
  <c r="K23" i="10"/>
  <c r="H23" i="10"/>
  <c r="E23" i="10"/>
  <c r="R22" i="10"/>
  <c r="K22" i="10"/>
  <c r="H22" i="10"/>
  <c r="E22" i="10"/>
  <c r="R21" i="10"/>
  <c r="K21" i="10"/>
  <c r="H21" i="10"/>
  <c r="E21" i="10"/>
  <c r="R20" i="10"/>
  <c r="K20" i="10"/>
  <c r="H20" i="10"/>
  <c r="E20" i="10"/>
  <c r="R19" i="10"/>
  <c r="K19" i="10"/>
  <c r="H19" i="10"/>
  <c r="E19" i="10"/>
  <c r="R18" i="10"/>
  <c r="K18" i="10"/>
  <c r="H18" i="10"/>
  <c r="E18" i="10"/>
  <c r="R17" i="10"/>
  <c r="K17" i="10"/>
  <c r="H17" i="10"/>
  <c r="E17" i="10"/>
  <c r="R16" i="10"/>
  <c r="K16" i="10"/>
  <c r="H16" i="10"/>
  <c r="E16" i="10"/>
  <c r="R15" i="10"/>
  <c r="K15" i="10"/>
  <c r="H15" i="10"/>
  <c r="E15" i="10"/>
  <c r="R14" i="10"/>
  <c r="K14" i="10"/>
  <c r="H14" i="10"/>
  <c r="E14" i="10"/>
  <c r="R13" i="10"/>
  <c r="K13" i="10"/>
  <c r="H13" i="10"/>
  <c r="E13" i="10"/>
  <c r="R12" i="10"/>
  <c r="K12" i="10"/>
  <c r="H12" i="10"/>
  <c r="E12" i="10"/>
  <c r="R11" i="10"/>
  <c r="K11" i="10"/>
  <c r="H11" i="10"/>
  <c r="E11" i="10"/>
  <c r="R10" i="10"/>
  <c r="R32" i="10" s="1"/>
  <c r="K10" i="10"/>
  <c r="H10" i="10"/>
  <c r="E10" i="10"/>
  <c r="R9" i="10"/>
  <c r="K9" i="10"/>
  <c r="K33" i="10" s="1"/>
  <c r="H9" i="10"/>
  <c r="H33" i="10" s="1"/>
  <c r="E9" i="10"/>
  <c r="E33" i="10" s="1"/>
  <c r="Y33" i="8"/>
  <c r="U33" i="8"/>
  <c r="T33" i="8"/>
  <c r="S33" i="8"/>
  <c r="R33" i="8"/>
  <c r="P33" i="8"/>
  <c r="O33" i="8"/>
  <c r="M33" i="8"/>
  <c r="L33" i="8"/>
  <c r="J33" i="8"/>
  <c r="I33" i="8"/>
  <c r="G33" i="8"/>
  <c r="F33" i="8"/>
  <c r="E33" i="8"/>
  <c r="D33" i="8"/>
  <c r="C33" i="8"/>
  <c r="Y32" i="8"/>
  <c r="U32" i="8"/>
  <c r="T32" i="8"/>
  <c r="S32" i="8"/>
  <c r="R32" i="8"/>
  <c r="P32" i="8"/>
  <c r="O32" i="8"/>
  <c r="M32" i="8"/>
  <c r="L32" i="8"/>
  <c r="J32" i="8"/>
  <c r="I32" i="8"/>
  <c r="G32" i="8"/>
  <c r="F32" i="8"/>
  <c r="D32" i="8"/>
  <c r="C32" i="8"/>
  <c r="Y31" i="8"/>
  <c r="U31" i="8"/>
  <c r="T31" i="8"/>
  <c r="S31" i="8"/>
  <c r="R31" i="8"/>
  <c r="P31" i="8"/>
  <c r="O31" i="8"/>
  <c r="Q31" i="8" s="1"/>
  <c r="M31" i="8"/>
  <c r="L31" i="8"/>
  <c r="N31" i="8" s="1"/>
  <c r="J31" i="8"/>
  <c r="I31" i="8"/>
  <c r="K31" i="8" s="1"/>
  <c r="G31" i="8"/>
  <c r="H31" i="8" s="1"/>
  <c r="F31" i="8"/>
  <c r="D31" i="8"/>
  <c r="C31" i="8"/>
  <c r="E31" i="8" s="1"/>
  <c r="X30" i="8"/>
  <c r="Q30" i="8"/>
  <c r="N30" i="8"/>
  <c r="K30" i="8"/>
  <c r="H30" i="8"/>
  <c r="E30" i="8"/>
  <c r="X29" i="8"/>
  <c r="Q29" i="8"/>
  <c r="N29" i="8"/>
  <c r="K29" i="8"/>
  <c r="H29" i="8"/>
  <c r="E29" i="8"/>
  <c r="X28" i="8"/>
  <c r="Q28" i="8"/>
  <c r="N28" i="8"/>
  <c r="K28" i="8"/>
  <c r="H28" i="8"/>
  <c r="E28" i="8"/>
  <c r="X27" i="8"/>
  <c r="Q27" i="8"/>
  <c r="N27" i="8"/>
  <c r="K27" i="8"/>
  <c r="H27" i="8"/>
  <c r="E27" i="8"/>
  <c r="X26" i="8"/>
  <c r="Q26" i="8"/>
  <c r="N26" i="8"/>
  <c r="K26" i="8"/>
  <c r="H26" i="8"/>
  <c r="E26" i="8"/>
  <c r="X25" i="8"/>
  <c r="Q25" i="8"/>
  <c r="N25" i="8"/>
  <c r="K25" i="8"/>
  <c r="H25" i="8"/>
  <c r="E25" i="8"/>
  <c r="X24" i="8"/>
  <c r="Q24" i="8"/>
  <c r="N24" i="8"/>
  <c r="K24" i="8"/>
  <c r="H24" i="8"/>
  <c r="E24" i="8"/>
  <c r="X23" i="8"/>
  <c r="Q23" i="8"/>
  <c r="N23" i="8"/>
  <c r="K23" i="8"/>
  <c r="H23" i="8"/>
  <c r="E23" i="8"/>
  <c r="X22" i="8"/>
  <c r="Q22" i="8"/>
  <c r="N22" i="8"/>
  <c r="K22" i="8"/>
  <c r="H22" i="8"/>
  <c r="E22" i="8"/>
  <c r="X21" i="8"/>
  <c r="Q21" i="8"/>
  <c r="N21" i="8"/>
  <c r="K21" i="8"/>
  <c r="H21" i="8"/>
  <c r="E21" i="8"/>
  <c r="X20" i="8"/>
  <c r="Q20" i="8"/>
  <c r="N20" i="8"/>
  <c r="K20" i="8"/>
  <c r="H20" i="8"/>
  <c r="E20" i="8"/>
  <c r="X19" i="8"/>
  <c r="Q19" i="8"/>
  <c r="N19" i="8"/>
  <c r="K19" i="8"/>
  <c r="H19" i="8"/>
  <c r="E19" i="8"/>
  <c r="X18" i="8"/>
  <c r="Q18" i="8"/>
  <c r="N18" i="8"/>
  <c r="K18" i="8"/>
  <c r="H18" i="8"/>
  <c r="E18" i="8"/>
  <c r="X17" i="8"/>
  <c r="Q17" i="8"/>
  <c r="N17" i="8"/>
  <c r="K17" i="8"/>
  <c r="H17" i="8"/>
  <c r="E17" i="8"/>
  <c r="X16" i="8"/>
  <c r="Q16" i="8"/>
  <c r="N16" i="8"/>
  <c r="K16" i="8"/>
  <c r="H16" i="8"/>
  <c r="E16" i="8"/>
  <c r="X15" i="8"/>
  <c r="Q15" i="8"/>
  <c r="N15" i="8"/>
  <c r="K15" i="8"/>
  <c r="H15" i="8"/>
  <c r="E15" i="8"/>
  <c r="E32" i="8" s="1"/>
  <c r="X14" i="8"/>
  <c r="Q14" i="8"/>
  <c r="N14" i="8"/>
  <c r="K14" i="8"/>
  <c r="H14" i="8"/>
  <c r="E14" i="8"/>
  <c r="X13" i="8"/>
  <c r="Q13" i="8"/>
  <c r="N13" i="8"/>
  <c r="K13" i="8"/>
  <c r="H13" i="8"/>
  <c r="E13" i="8"/>
  <c r="X12" i="8"/>
  <c r="Q12" i="8"/>
  <c r="N12" i="8"/>
  <c r="N33" i="8" s="1"/>
  <c r="K12" i="8"/>
  <c r="H12" i="8"/>
  <c r="E12" i="8"/>
  <c r="X11" i="8"/>
  <c r="Q11" i="8"/>
  <c r="N11" i="8"/>
  <c r="K11" i="8"/>
  <c r="H11" i="8"/>
  <c r="H32" i="8" s="1"/>
  <c r="E11" i="8"/>
  <c r="X10" i="8"/>
  <c r="Q10" i="8"/>
  <c r="N10" i="8"/>
  <c r="K10" i="8"/>
  <c r="K32" i="8" s="1"/>
  <c r="H10" i="8"/>
  <c r="H33" i="8" s="1"/>
  <c r="E10" i="8"/>
  <c r="X9" i="8"/>
  <c r="X32" i="8" s="1"/>
  <c r="Q9" i="8"/>
  <c r="Q33" i="8" s="1"/>
  <c r="N9" i="8"/>
  <c r="K9" i="8"/>
  <c r="H9" i="8"/>
  <c r="E9" i="8"/>
  <c r="S33" i="7"/>
  <c r="O33" i="7"/>
  <c r="N33" i="7"/>
  <c r="M33" i="7"/>
  <c r="L33" i="7"/>
  <c r="J33" i="7"/>
  <c r="I33" i="7"/>
  <c r="H33" i="7"/>
  <c r="G33" i="7"/>
  <c r="F33" i="7"/>
  <c r="D33" i="7"/>
  <c r="C33" i="7"/>
  <c r="S32" i="7"/>
  <c r="Q32" i="7"/>
  <c r="O32" i="7"/>
  <c r="N32" i="7"/>
  <c r="M32" i="7"/>
  <c r="L32" i="7"/>
  <c r="J32" i="7"/>
  <c r="I32" i="7"/>
  <c r="G32" i="7"/>
  <c r="F32" i="7"/>
  <c r="D32" i="7"/>
  <c r="C32" i="7"/>
  <c r="S31" i="7"/>
  <c r="O31" i="7"/>
  <c r="N31" i="7"/>
  <c r="M31" i="7"/>
  <c r="L31" i="7"/>
  <c r="J31" i="7"/>
  <c r="K31" i="7" s="1"/>
  <c r="I31" i="7"/>
  <c r="G31" i="7"/>
  <c r="F31" i="7"/>
  <c r="H31" i="7" s="1"/>
  <c r="D31" i="7"/>
  <c r="C31" i="7"/>
  <c r="E31" i="7" s="1"/>
  <c r="R30" i="7"/>
  <c r="K30" i="7"/>
  <c r="H30" i="7"/>
  <c r="E30" i="7"/>
  <c r="R29" i="7"/>
  <c r="K29" i="7"/>
  <c r="H29" i="7"/>
  <c r="E29" i="7"/>
  <c r="R28" i="7"/>
  <c r="K28" i="7"/>
  <c r="H28" i="7"/>
  <c r="E28" i="7"/>
  <c r="R27" i="7"/>
  <c r="K27" i="7"/>
  <c r="H27" i="7"/>
  <c r="E27" i="7"/>
  <c r="R26" i="7"/>
  <c r="K26" i="7"/>
  <c r="H26" i="7"/>
  <c r="E26" i="7"/>
  <c r="R25" i="7"/>
  <c r="K25" i="7"/>
  <c r="H25" i="7"/>
  <c r="E25" i="7"/>
  <c r="R24" i="7"/>
  <c r="K24" i="7"/>
  <c r="H24" i="7"/>
  <c r="E24" i="7"/>
  <c r="R23" i="7"/>
  <c r="K23" i="7"/>
  <c r="H23" i="7"/>
  <c r="E23" i="7"/>
  <c r="R22" i="7"/>
  <c r="K22" i="7"/>
  <c r="H22" i="7"/>
  <c r="E22" i="7"/>
  <c r="R21" i="7"/>
  <c r="K21" i="7"/>
  <c r="H21" i="7"/>
  <c r="E21" i="7"/>
  <c r="R20" i="7"/>
  <c r="K20" i="7"/>
  <c r="H20" i="7"/>
  <c r="E20" i="7"/>
  <c r="R19" i="7"/>
  <c r="K19" i="7"/>
  <c r="H19" i="7"/>
  <c r="E19" i="7"/>
  <c r="R18" i="7"/>
  <c r="K18" i="7"/>
  <c r="H18" i="7"/>
  <c r="E18" i="7"/>
  <c r="R17" i="7"/>
  <c r="K17" i="7"/>
  <c r="H17" i="7"/>
  <c r="E17" i="7"/>
  <c r="R16" i="7"/>
  <c r="K16" i="7"/>
  <c r="H16" i="7"/>
  <c r="E16" i="7"/>
  <c r="R15" i="7"/>
  <c r="K15" i="7"/>
  <c r="H15" i="7"/>
  <c r="E15" i="7"/>
  <c r="R14" i="7"/>
  <c r="K14" i="7"/>
  <c r="H14" i="7"/>
  <c r="E14" i="7"/>
  <c r="R13" i="7"/>
  <c r="K13" i="7"/>
  <c r="H13" i="7"/>
  <c r="E13" i="7"/>
  <c r="R12" i="7"/>
  <c r="R32" i="7" s="1"/>
  <c r="K12" i="7"/>
  <c r="H12" i="7"/>
  <c r="E12" i="7"/>
  <c r="R11" i="7"/>
  <c r="K11" i="7"/>
  <c r="H11" i="7"/>
  <c r="E11" i="7"/>
  <c r="R10" i="7"/>
  <c r="K10" i="7"/>
  <c r="K32" i="7" s="1"/>
  <c r="H10" i="7"/>
  <c r="E10" i="7"/>
  <c r="R9" i="7"/>
  <c r="R33" i="7" s="1"/>
  <c r="K9" i="7"/>
  <c r="K33" i="7" s="1"/>
  <c r="H9" i="7"/>
  <c r="H32" i="7" s="1"/>
  <c r="E9" i="7"/>
  <c r="E32" i="7" s="1"/>
  <c r="Y33" i="6"/>
  <c r="W33" i="6"/>
  <c r="V33" i="6"/>
  <c r="U33" i="6"/>
  <c r="T33" i="6"/>
  <c r="S33" i="6"/>
  <c r="R33" i="6"/>
  <c r="P33" i="6"/>
  <c r="O33" i="6"/>
  <c r="M33" i="6"/>
  <c r="L33" i="6"/>
  <c r="J33" i="6"/>
  <c r="I33" i="6"/>
  <c r="G33" i="6"/>
  <c r="F33" i="6"/>
  <c r="D33" i="6"/>
  <c r="C33" i="6"/>
  <c r="Y32" i="6"/>
  <c r="W32" i="6"/>
  <c r="V32" i="6"/>
  <c r="U32" i="6"/>
  <c r="T32" i="6"/>
  <c r="S32" i="6"/>
  <c r="R32" i="6"/>
  <c r="P32" i="6"/>
  <c r="O32" i="6"/>
  <c r="M32" i="6"/>
  <c r="L32" i="6"/>
  <c r="J32" i="6"/>
  <c r="I32" i="6"/>
  <c r="G32" i="6"/>
  <c r="F32" i="6"/>
  <c r="D32" i="6"/>
  <c r="C32" i="6"/>
  <c r="Y31" i="6"/>
  <c r="X31" i="6"/>
  <c r="W31" i="6"/>
  <c r="V31" i="6"/>
  <c r="U31" i="6"/>
  <c r="T31" i="6"/>
  <c r="S31" i="6"/>
  <c r="R31" i="6"/>
  <c r="P31" i="6"/>
  <c r="Q31" i="6" s="1"/>
  <c r="O31" i="6"/>
  <c r="N31" i="6"/>
  <c r="M31" i="6"/>
  <c r="L31" i="6"/>
  <c r="K31" i="6"/>
  <c r="J31" i="6"/>
  <c r="I31" i="6"/>
  <c r="G31" i="6"/>
  <c r="H31" i="6" s="1"/>
  <c r="F31" i="6"/>
  <c r="D31" i="6"/>
  <c r="C31" i="6"/>
  <c r="E31" i="6" s="1"/>
  <c r="X30" i="6"/>
  <c r="Q30" i="6"/>
  <c r="N30" i="6"/>
  <c r="K30" i="6"/>
  <c r="H30" i="6"/>
  <c r="E30" i="6"/>
  <c r="X29" i="6"/>
  <c r="Q29" i="6"/>
  <c r="N29" i="6"/>
  <c r="K29" i="6"/>
  <c r="H29" i="6"/>
  <c r="E29" i="6"/>
  <c r="X28" i="6"/>
  <c r="Q28" i="6"/>
  <c r="N28" i="6"/>
  <c r="K28" i="6"/>
  <c r="H28" i="6"/>
  <c r="E28" i="6"/>
  <c r="X27" i="6"/>
  <c r="Q27" i="6"/>
  <c r="N27" i="6"/>
  <c r="K27" i="6"/>
  <c r="H27" i="6"/>
  <c r="E27" i="6"/>
  <c r="X26" i="6"/>
  <c r="Q26" i="6"/>
  <c r="N26" i="6"/>
  <c r="K26" i="6"/>
  <c r="H26" i="6"/>
  <c r="E26" i="6"/>
  <c r="X25" i="6"/>
  <c r="Q25" i="6"/>
  <c r="N25" i="6"/>
  <c r="K25" i="6"/>
  <c r="H25" i="6"/>
  <c r="E25" i="6"/>
  <c r="X24" i="6"/>
  <c r="Q24" i="6"/>
  <c r="N24" i="6"/>
  <c r="K24" i="6"/>
  <c r="H24" i="6"/>
  <c r="E24" i="6"/>
  <c r="X23" i="6"/>
  <c r="Q23" i="6"/>
  <c r="N23" i="6"/>
  <c r="K23" i="6"/>
  <c r="H23" i="6"/>
  <c r="E23" i="6"/>
  <c r="X22" i="6"/>
  <c r="Q22" i="6"/>
  <c r="N22" i="6"/>
  <c r="K22" i="6"/>
  <c r="H22" i="6"/>
  <c r="E22" i="6"/>
  <c r="X21" i="6"/>
  <c r="Q21" i="6"/>
  <c r="N21" i="6"/>
  <c r="K21" i="6"/>
  <c r="H21" i="6"/>
  <c r="E21" i="6"/>
  <c r="X20" i="6"/>
  <c r="Q20" i="6"/>
  <c r="N20" i="6"/>
  <c r="K20" i="6"/>
  <c r="H20" i="6"/>
  <c r="E20" i="6"/>
  <c r="X19" i="6"/>
  <c r="Q19" i="6"/>
  <c r="N19" i="6"/>
  <c r="K19" i="6"/>
  <c r="H19" i="6"/>
  <c r="E19" i="6"/>
  <c r="X18" i="6"/>
  <c r="Q18" i="6"/>
  <c r="N18" i="6"/>
  <c r="K18" i="6"/>
  <c r="H18" i="6"/>
  <c r="E18" i="6"/>
  <c r="X17" i="6"/>
  <c r="Q17" i="6"/>
  <c r="N17" i="6"/>
  <c r="K17" i="6"/>
  <c r="H17" i="6"/>
  <c r="E17" i="6"/>
  <c r="X16" i="6"/>
  <c r="Q16" i="6"/>
  <c r="N16" i="6"/>
  <c r="K16" i="6"/>
  <c r="H16" i="6"/>
  <c r="E16" i="6"/>
  <c r="X15" i="6"/>
  <c r="Q15" i="6"/>
  <c r="Q32" i="6" s="1"/>
  <c r="N15" i="6"/>
  <c r="K15" i="6"/>
  <c r="H15" i="6"/>
  <c r="E15" i="6"/>
  <c r="X14" i="6"/>
  <c r="Q14" i="6"/>
  <c r="N14" i="6"/>
  <c r="K14" i="6"/>
  <c r="H14" i="6"/>
  <c r="E14" i="6"/>
  <c r="X13" i="6"/>
  <c r="Q13" i="6"/>
  <c r="N13" i="6"/>
  <c r="K13" i="6"/>
  <c r="H13" i="6"/>
  <c r="E13" i="6"/>
  <c r="X12" i="6"/>
  <c r="Q12" i="6"/>
  <c r="N12" i="6"/>
  <c r="K12" i="6"/>
  <c r="H12" i="6"/>
  <c r="E12" i="6"/>
  <c r="X11" i="6"/>
  <c r="X32" i="6" s="1"/>
  <c r="Q11" i="6"/>
  <c r="N11" i="6"/>
  <c r="K11" i="6"/>
  <c r="H11" i="6"/>
  <c r="E11" i="6"/>
  <c r="E32" i="6" s="1"/>
  <c r="X10" i="6"/>
  <c r="Q10" i="6"/>
  <c r="N10" i="6"/>
  <c r="K10" i="6"/>
  <c r="K33" i="6" s="1"/>
  <c r="H10" i="6"/>
  <c r="E10" i="6"/>
  <c r="X9" i="6"/>
  <c r="X33" i="6" s="1"/>
  <c r="Q9" i="6"/>
  <c r="Q33" i="6" s="1"/>
  <c r="N9" i="6"/>
  <c r="N32" i="6" s="1"/>
  <c r="K9" i="6"/>
  <c r="K32" i="6" s="1"/>
  <c r="H9" i="6"/>
  <c r="H33" i="6" s="1"/>
  <c r="E9" i="6"/>
  <c r="E33" i="6" s="1"/>
  <c r="Y33" i="5"/>
  <c r="U33" i="5"/>
  <c r="T33" i="5"/>
  <c r="S33" i="5"/>
  <c r="R33" i="5"/>
  <c r="P33" i="5"/>
  <c r="O33" i="5"/>
  <c r="M33" i="5"/>
  <c r="L33" i="5"/>
  <c r="J33" i="5"/>
  <c r="I33" i="5"/>
  <c r="G33" i="5"/>
  <c r="F33" i="5"/>
  <c r="D33" i="5"/>
  <c r="C33" i="5"/>
  <c r="Y32" i="5"/>
  <c r="U32" i="5"/>
  <c r="T32" i="5"/>
  <c r="S32" i="5"/>
  <c r="R32" i="5"/>
  <c r="P32" i="5"/>
  <c r="O32" i="5"/>
  <c r="M32" i="5"/>
  <c r="L32" i="5"/>
  <c r="J32" i="5"/>
  <c r="I32" i="5"/>
  <c r="G32" i="5"/>
  <c r="F32" i="5"/>
  <c r="D32" i="5"/>
  <c r="C32" i="5"/>
  <c r="Y31" i="5"/>
  <c r="U31" i="5"/>
  <c r="T31" i="5"/>
  <c r="S31" i="5"/>
  <c r="R31" i="5"/>
  <c r="P31" i="5"/>
  <c r="Q31" i="5" s="1"/>
  <c r="O31" i="5"/>
  <c r="M31" i="5"/>
  <c r="L31" i="5"/>
  <c r="N31" i="5" s="1"/>
  <c r="J31" i="5"/>
  <c r="I31" i="5"/>
  <c r="K31" i="5" s="1"/>
  <c r="G31" i="5"/>
  <c r="F31" i="5"/>
  <c r="H31" i="5" s="1"/>
  <c r="D31" i="5"/>
  <c r="E31" i="5" s="1"/>
  <c r="C31" i="5"/>
  <c r="X30" i="5"/>
  <c r="Q30" i="5"/>
  <c r="N30" i="5"/>
  <c r="K30" i="5"/>
  <c r="H30" i="5"/>
  <c r="E30" i="5"/>
  <c r="X29" i="5"/>
  <c r="Q29" i="5"/>
  <c r="N29" i="5"/>
  <c r="K29" i="5"/>
  <c r="H29" i="5"/>
  <c r="E29" i="5"/>
  <c r="X28" i="5"/>
  <c r="Q28" i="5"/>
  <c r="N28" i="5"/>
  <c r="K28" i="5"/>
  <c r="H28" i="5"/>
  <c r="E28" i="5"/>
  <c r="X27" i="5"/>
  <c r="Q27" i="5"/>
  <c r="N27" i="5"/>
  <c r="K27" i="5"/>
  <c r="H27" i="5"/>
  <c r="E27" i="5"/>
  <c r="X26" i="5"/>
  <c r="Q26" i="5"/>
  <c r="N26" i="5"/>
  <c r="K26" i="5"/>
  <c r="H26" i="5"/>
  <c r="E26" i="5"/>
  <c r="X25" i="5"/>
  <c r="Q25" i="5"/>
  <c r="N25" i="5"/>
  <c r="K25" i="5"/>
  <c r="H25" i="5"/>
  <c r="E25" i="5"/>
  <c r="X24" i="5"/>
  <c r="Q24" i="5"/>
  <c r="N24" i="5"/>
  <c r="K24" i="5"/>
  <c r="H24" i="5"/>
  <c r="E24" i="5"/>
  <c r="X23" i="5"/>
  <c r="Q23" i="5"/>
  <c r="N23" i="5"/>
  <c r="K23" i="5"/>
  <c r="H23" i="5"/>
  <c r="E23" i="5"/>
  <c r="X22" i="5"/>
  <c r="Q22" i="5"/>
  <c r="N22" i="5"/>
  <c r="K22" i="5"/>
  <c r="H22" i="5"/>
  <c r="E22" i="5"/>
  <c r="X21" i="5"/>
  <c r="Q21" i="5"/>
  <c r="N21" i="5"/>
  <c r="K21" i="5"/>
  <c r="H21" i="5"/>
  <c r="E21" i="5"/>
  <c r="X20" i="5"/>
  <c r="Q20" i="5"/>
  <c r="N20" i="5"/>
  <c r="K20" i="5"/>
  <c r="H20" i="5"/>
  <c r="E20" i="5"/>
  <c r="X19" i="5"/>
  <c r="Q19" i="5"/>
  <c r="N19" i="5"/>
  <c r="K19" i="5"/>
  <c r="H19" i="5"/>
  <c r="E19" i="5"/>
  <c r="X18" i="5"/>
  <c r="Q18" i="5"/>
  <c r="N18" i="5"/>
  <c r="K18" i="5"/>
  <c r="H18" i="5"/>
  <c r="E18" i="5"/>
  <c r="X17" i="5"/>
  <c r="Q17" i="5"/>
  <c r="N17" i="5"/>
  <c r="K17" i="5"/>
  <c r="H17" i="5"/>
  <c r="E17" i="5"/>
  <c r="X16" i="5"/>
  <c r="Q16" i="5"/>
  <c r="N16" i="5"/>
  <c r="K16" i="5"/>
  <c r="H16" i="5"/>
  <c r="E16" i="5"/>
  <c r="X15" i="5"/>
  <c r="Q15" i="5"/>
  <c r="N15" i="5"/>
  <c r="K15" i="5"/>
  <c r="H15" i="5"/>
  <c r="E15" i="5"/>
  <c r="X14" i="5"/>
  <c r="Q14" i="5"/>
  <c r="N14" i="5"/>
  <c r="K14" i="5"/>
  <c r="H14" i="5"/>
  <c r="E14" i="5"/>
  <c r="X13" i="5"/>
  <c r="Q13" i="5"/>
  <c r="N13" i="5"/>
  <c r="K13" i="5"/>
  <c r="H13" i="5"/>
  <c r="E13" i="5"/>
  <c r="X12" i="5"/>
  <c r="Q12" i="5"/>
  <c r="N12" i="5"/>
  <c r="K12" i="5"/>
  <c r="H12" i="5"/>
  <c r="E12" i="5"/>
  <c r="X11" i="5"/>
  <c r="Q11" i="5"/>
  <c r="N11" i="5"/>
  <c r="K11" i="5"/>
  <c r="H11" i="5"/>
  <c r="E11" i="5"/>
  <c r="X10" i="5"/>
  <c r="Q10" i="5"/>
  <c r="Q32" i="5" s="1"/>
  <c r="N10" i="5"/>
  <c r="K10" i="5"/>
  <c r="H10" i="5"/>
  <c r="E10" i="5"/>
  <c r="E32" i="5" s="1"/>
  <c r="X9" i="5"/>
  <c r="X32" i="5" s="1"/>
  <c r="Q9" i="5"/>
  <c r="Q33" i="5" s="1"/>
  <c r="N9" i="5"/>
  <c r="N33" i="5" s="1"/>
  <c r="K9" i="5"/>
  <c r="K33" i="5" s="1"/>
  <c r="H9" i="5"/>
  <c r="H32" i="5" s="1"/>
  <c r="E9" i="5"/>
  <c r="Y33" i="4"/>
  <c r="U33" i="4"/>
  <c r="T33" i="4"/>
  <c r="S33" i="4"/>
  <c r="R33" i="4"/>
  <c r="P33" i="4"/>
  <c r="O33" i="4"/>
  <c r="M33" i="4"/>
  <c r="L33" i="4"/>
  <c r="J33" i="4"/>
  <c r="I33" i="4"/>
  <c r="G33" i="4"/>
  <c r="F33" i="4"/>
  <c r="D33" i="4"/>
  <c r="C33" i="4"/>
  <c r="Y32" i="4"/>
  <c r="V32" i="4"/>
  <c r="U32" i="4"/>
  <c r="T32" i="4"/>
  <c r="S32" i="4"/>
  <c r="R32" i="4"/>
  <c r="P32" i="4"/>
  <c r="O32" i="4"/>
  <c r="M32" i="4"/>
  <c r="L32" i="4"/>
  <c r="J32" i="4"/>
  <c r="I32" i="4"/>
  <c r="G32" i="4"/>
  <c r="F32" i="4"/>
  <c r="D32" i="4"/>
  <c r="C32" i="4"/>
  <c r="Y31" i="4"/>
  <c r="W31" i="4"/>
  <c r="U31" i="4"/>
  <c r="T31" i="4"/>
  <c r="S31" i="4"/>
  <c r="R31" i="4"/>
  <c r="P31" i="4"/>
  <c r="O31" i="4"/>
  <c r="Q31" i="4" s="1"/>
  <c r="M31" i="4"/>
  <c r="N31" i="4" s="1"/>
  <c r="L31" i="4"/>
  <c r="J31" i="4"/>
  <c r="I31" i="4"/>
  <c r="K31" i="4" s="1"/>
  <c r="G31" i="4"/>
  <c r="F31" i="4"/>
  <c r="H31" i="4" s="1"/>
  <c r="D31" i="4"/>
  <c r="C31" i="4"/>
  <c r="E31" i="4" s="1"/>
  <c r="X30" i="4"/>
  <c r="Q30" i="4"/>
  <c r="N30" i="4"/>
  <c r="K30" i="4"/>
  <c r="H30" i="4"/>
  <c r="E30" i="4"/>
  <c r="X29" i="4"/>
  <c r="Q29" i="4"/>
  <c r="N29" i="4"/>
  <c r="K29" i="4"/>
  <c r="H29" i="4"/>
  <c r="E29" i="4"/>
  <c r="X28" i="4"/>
  <c r="Q28" i="4"/>
  <c r="N28" i="4"/>
  <c r="K28" i="4"/>
  <c r="H28" i="4"/>
  <c r="E28" i="4"/>
  <c r="X27" i="4"/>
  <c r="Q27" i="4"/>
  <c r="N27" i="4"/>
  <c r="K27" i="4"/>
  <c r="H27" i="4"/>
  <c r="E27" i="4"/>
  <c r="X26" i="4"/>
  <c r="Q26" i="4"/>
  <c r="N26" i="4"/>
  <c r="K26" i="4"/>
  <c r="H26" i="4"/>
  <c r="E26" i="4"/>
  <c r="X25" i="4"/>
  <c r="Q25" i="4"/>
  <c r="N25" i="4"/>
  <c r="K25" i="4"/>
  <c r="H25" i="4"/>
  <c r="E25" i="4"/>
  <c r="X24" i="4"/>
  <c r="Q24" i="4"/>
  <c r="N24" i="4"/>
  <c r="K24" i="4"/>
  <c r="H24" i="4"/>
  <c r="E24" i="4"/>
  <c r="X23" i="4"/>
  <c r="Q23" i="4"/>
  <c r="N23" i="4"/>
  <c r="K23" i="4"/>
  <c r="H23" i="4"/>
  <c r="E23" i="4"/>
  <c r="X22" i="4"/>
  <c r="Q22" i="4"/>
  <c r="N22" i="4"/>
  <c r="K22" i="4"/>
  <c r="H22" i="4"/>
  <c r="E22" i="4"/>
  <c r="X21" i="4"/>
  <c r="Q21" i="4"/>
  <c r="N21" i="4"/>
  <c r="K21" i="4"/>
  <c r="K33" i="4" s="1"/>
  <c r="H21" i="4"/>
  <c r="E21" i="4"/>
  <c r="X20" i="4"/>
  <c r="Q20" i="4"/>
  <c r="N20" i="4"/>
  <c r="K20" i="4"/>
  <c r="H20" i="4"/>
  <c r="E20" i="4"/>
  <c r="X19" i="4"/>
  <c r="Q19" i="4"/>
  <c r="N19" i="4"/>
  <c r="K19" i="4"/>
  <c r="H19" i="4"/>
  <c r="E19" i="4"/>
  <c r="X18" i="4"/>
  <c r="Q18" i="4"/>
  <c r="N18" i="4"/>
  <c r="K18" i="4"/>
  <c r="H18" i="4"/>
  <c r="E18" i="4"/>
  <c r="X17" i="4"/>
  <c r="Q17" i="4"/>
  <c r="N17" i="4"/>
  <c r="K17" i="4"/>
  <c r="H17" i="4"/>
  <c r="E17" i="4"/>
  <c r="X16" i="4"/>
  <c r="Q16" i="4"/>
  <c r="N16" i="4"/>
  <c r="K16" i="4"/>
  <c r="H16" i="4"/>
  <c r="E16" i="4"/>
  <c r="X15" i="4"/>
  <c r="Q15" i="4"/>
  <c r="N15" i="4"/>
  <c r="K15" i="4"/>
  <c r="H15" i="4"/>
  <c r="E15" i="4"/>
  <c r="X14" i="4"/>
  <c r="Q14" i="4"/>
  <c r="N14" i="4"/>
  <c r="K14" i="4"/>
  <c r="H14" i="4"/>
  <c r="E14" i="4"/>
  <c r="X13" i="4"/>
  <c r="Q13" i="4"/>
  <c r="N13" i="4"/>
  <c r="K13" i="4"/>
  <c r="H13" i="4"/>
  <c r="E13" i="4"/>
  <c r="X12" i="4"/>
  <c r="Q12" i="4"/>
  <c r="N12" i="4"/>
  <c r="K12" i="4"/>
  <c r="H12" i="4"/>
  <c r="E12" i="4"/>
  <c r="X11" i="4"/>
  <c r="Q11" i="4"/>
  <c r="N11" i="4"/>
  <c r="K11" i="4"/>
  <c r="K32" i="4" s="1"/>
  <c r="H11" i="4"/>
  <c r="E11" i="4"/>
  <c r="E33" i="4" s="1"/>
  <c r="X10" i="4"/>
  <c r="X32" i="4" s="1"/>
  <c r="Q10" i="4"/>
  <c r="N10" i="4"/>
  <c r="K10" i="4"/>
  <c r="H10" i="4"/>
  <c r="E10" i="4"/>
  <c r="X9" i="4"/>
  <c r="X31" i="4" s="1"/>
  <c r="Q9" i="4"/>
  <c r="Q32" i="4" s="1"/>
  <c r="N9" i="4"/>
  <c r="N32" i="4" s="1"/>
  <c r="K9" i="4"/>
  <c r="H9" i="4"/>
  <c r="H33" i="4" s="1"/>
  <c r="E9" i="4"/>
  <c r="E32" i="4" s="1"/>
  <c r="S33" i="3"/>
  <c r="R33" i="3"/>
  <c r="O33" i="3"/>
  <c r="N33" i="3"/>
  <c r="M33" i="3"/>
  <c r="L33" i="3"/>
  <c r="J33" i="3"/>
  <c r="I33" i="3"/>
  <c r="G33" i="3"/>
  <c r="F33" i="3"/>
  <c r="D33" i="3"/>
  <c r="C33" i="3"/>
  <c r="S32" i="3"/>
  <c r="O32" i="3"/>
  <c r="N32" i="3"/>
  <c r="M32" i="3"/>
  <c r="L32" i="3"/>
  <c r="J32" i="3"/>
  <c r="I32" i="3"/>
  <c r="G32" i="3"/>
  <c r="F32" i="3"/>
  <c r="D32" i="3"/>
  <c r="C32" i="3"/>
  <c r="S31" i="3"/>
  <c r="O31" i="3"/>
  <c r="N31" i="3"/>
  <c r="M31" i="3"/>
  <c r="L31" i="3"/>
  <c r="J31" i="3"/>
  <c r="I31" i="3"/>
  <c r="K31" i="3" s="1"/>
  <c r="G31" i="3"/>
  <c r="F31" i="3"/>
  <c r="H31" i="3" s="1"/>
  <c r="D31" i="3"/>
  <c r="E31" i="3" s="1"/>
  <c r="C31" i="3"/>
  <c r="R30" i="3"/>
  <c r="K30" i="3"/>
  <c r="H30" i="3"/>
  <c r="E30" i="3"/>
  <c r="R29" i="3"/>
  <c r="K29" i="3"/>
  <c r="H29" i="3"/>
  <c r="E29" i="3"/>
  <c r="R28" i="3"/>
  <c r="K28" i="3"/>
  <c r="H28" i="3"/>
  <c r="E28" i="3"/>
  <c r="R27" i="3"/>
  <c r="K27" i="3"/>
  <c r="H27" i="3"/>
  <c r="E27" i="3"/>
  <c r="R26" i="3"/>
  <c r="K26" i="3"/>
  <c r="H26" i="3"/>
  <c r="E26" i="3"/>
  <c r="R25" i="3"/>
  <c r="K25" i="3"/>
  <c r="H25" i="3"/>
  <c r="E25" i="3"/>
  <c r="R24" i="3"/>
  <c r="K24" i="3"/>
  <c r="H24" i="3"/>
  <c r="E24" i="3"/>
  <c r="R23" i="3"/>
  <c r="K23" i="3"/>
  <c r="H23" i="3"/>
  <c r="E23" i="3"/>
  <c r="R22" i="3"/>
  <c r="K22" i="3"/>
  <c r="H22" i="3"/>
  <c r="E22" i="3"/>
  <c r="R21" i="3"/>
  <c r="K21" i="3"/>
  <c r="H21" i="3"/>
  <c r="E21" i="3"/>
  <c r="R20" i="3"/>
  <c r="K20" i="3"/>
  <c r="H20" i="3"/>
  <c r="E20" i="3"/>
  <c r="R19" i="3"/>
  <c r="K19" i="3"/>
  <c r="H19" i="3"/>
  <c r="E19" i="3"/>
  <c r="R18" i="3"/>
  <c r="K18" i="3"/>
  <c r="H18" i="3"/>
  <c r="E18" i="3"/>
  <c r="R17" i="3"/>
  <c r="K17" i="3"/>
  <c r="H17" i="3"/>
  <c r="E17" i="3"/>
  <c r="R16" i="3"/>
  <c r="K16" i="3"/>
  <c r="H16" i="3"/>
  <c r="E16" i="3"/>
  <c r="R15" i="3"/>
  <c r="K15" i="3"/>
  <c r="H15" i="3"/>
  <c r="E15" i="3"/>
  <c r="R14" i="3"/>
  <c r="K14" i="3"/>
  <c r="H14" i="3"/>
  <c r="E14" i="3"/>
  <c r="R13" i="3"/>
  <c r="K13" i="3"/>
  <c r="H13" i="3"/>
  <c r="E13" i="3"/>
  <c r="R12" i="3"/>
  <c r="K12" i="3"/>
  <c r="H12" i="3"/>
  <c r="E12" i="3"/>
  <c r="E33" i="3" s="1"/>
  <c r="R11" i="3"/>
  <c r="K11" i="3"/>
  <c r="H11" i="3"/>
  <c r="E11" i="3"/>
  <c r="R10" i="3"/>
  <c r="R32" i="3" s="1"/>
  <c r="K10" i="3"/>
  <c r="K32" i="3" s="1"/>
  <c r="H10" i="3"/>
  <c r="H33" i="3" s="1"/>
  <c r="E10" i="3"/>
  <c r="R9" i="3"/>
  <c r="K9" i="3"/>
  <c r="K33" i="3" s="1"/>
  <c r="H9" i="3"/>
  <c r="E9" i="3"/>
  <c r="S33" i="2"/>
  <c r="Q33" i="2"/>
  <c r="O33" i="2"/>
  <c r="N33" i="2"/>
  <c r="M33" i="2"/>
  <c r="L33" i="2"/>
  <c r="J33" i="2"/>
  <c r="I33" i="2"/>
  <c r="G33" i="2"/>
  <c r="F33" i="2"/>
  <c r="D33" i="2"/>
  <c r="C33" i="2"/>
  <c r="S32" i="2"/>
  <c r="Q32" i="2"/>
  <c r="O32" i="2"/>
  <c r="N32" i="2"/>
  <c r="M32" i="2"/>
  <c r="L32" i="2"/>
  <c r="K32" i="2"/>
  <c r="J32" i="2"/>
  <c r="I32" i="2"/>
  <c r="G32" i="2"/>
  <c r="F32" i="2"/>
  <c r="D32" i="2"/>
  <c r="C32" i="2"/>
  <c r="S31" i="2"/>
  <c r="O31" i="2"/>
  <c r="N31" i="2"/>
  <c r="M31" i="2"/>
  <c r="L31" i="2"/>
  <c r="K31" i="2"/>
  <c r="J31" i="2"/>
  <c r="I31" i="2"/>
  <c r="G31" i="2"/>
  <c r="F31" i="2"/>
  <c r="H31" i="2" s="1"/>
  <c r="D31" i="2"/>
  <c r="E31" i="2" s="1"/>
  <c r="C31" i="2"/>
  <c r="R30" i="2"/>
  <c r="K30" i="2"/>
  <c r="H30" i="2"/>
  <c r="E30" i="2"/>
  <c r="R29" i="2"/>
  <c r="K29" i="2"/>
  <c r="H29" i="2"/>
  <c r="E29" i="2"/>
  <c r="R28" i="2"/>
  <c r="K28" i="2"/>
  <c r="H28" i="2"/>
  <c r="E28" i="2"/>
  <c r="R27" i="2"/>
  <c r="K27" i="2"/>
  <c r="H27" i="2"/>
  <c r="E27" i="2"/>
  <c r="R26" i="2"/>
  <c r="K26" i="2"/>
  <c r="H26" i="2"/>
  <c r="E26" i="2"/>
  <c r="R25" i="2"/>
  <c r="K25" i="2"/>
  <c r="H25" i="2"/>
  <c r="E25" i="2"/>
  <c r="R24" i="2"/>
  <c r="K24" i="2"/>
  <c r="H24" i="2"/>
  <c r="E24" i="2"/>
  <c r="R23" i="2"/>
  <c r="K23" i="2"/>
  <c r="H23" i="2"/>
  <c r="E23" i="2"/>
  <c r="R22" i="2"/>
  <c r="K22" i="2"/>
  <c r="H22" i="2"/>
  <c r="E22" i="2"/>
  <c r="R21" i="2"/>
  <c r="K21" i="2"/>
  <c r="H21" i="2"/>
  <c r="E21" i="2"/>
  <c r="R20" i="2"/>
  <c r="K20" i="2"/>
  <c r="H20" i="2"/>
  <c r="E20" i="2"/>
  <c r="R19" i="2"/>
  <c r="K19" i="2"/>
  <c r="H19" i="2"/>
  <c r="E19" i="2"/>
  <c r="R18" i="2"/>
  <c r="K18" i="2"/>
  <c r="H18" i="2"/>
  <c r="E18" i="2"/>
  <c r="R17" i="2"/>
  <c r="K17" i="2"/>
  <c r="H17" i="2"/>
  <c r="E17" i="2"/>
  <c r="R16" i="2"/>
  <c r="K16" i="2"/>
  <c r="H16" i="2"/>
  <c r="E16" i="2"/>
  <c r="R15" i="2"/>
  <c r="K15" i="2"/>
  <c r="H15" i="2"/>
  <c r="E15" i="2"/>
  <c r="R14" i="2"/>
  <c r="K14" i="2"/>
  <c r="H14" i="2"/>
  <c r="E14" i="2"/>
  <c r="R13" i="2"/>
  <c r="K13" i="2"/>
  <c r="H13" i="2"/>
  <c r="E13" i="2"/>
  <c r="R12" i="2"/>
  <c r="K12" i="2"/>
  <c r="H12" i="2"/>
  <c r="E12" i="2"/>
  <c r="R11" i="2"/>
  <c r="K11" i="2"/>
  <c r="H11" i="2"/>
  <c r="E11" i="2"/>
  <c r="R10" i="2"/>
  <c r="R33" i="2" s="1"/>
  <c r="K10" i="2"/>
  <c r="H10" i="2"/>
  <c r="E10" i="2"/>
  <c r="R9" i="2"/>
  <c r="K9" i="2"/>
  <c r="K33" i="2" s="1"/>
  <c r="H9" i="2"/>
  <c r="H33" i="2" s="1"/>
  <c r="E9" i="2"/>
  <c r="E33" i="2" s="1"/>
  <c r="Y33" i="1"/>
  <c r="W33" i="1"/>
  <c r="V33" i="1"/>
  <c r="U33" i="1"/>
  <c r="T33" i="1"/>
  <c r="S33" i="1"/>
  <c r="R33" i="1"/>
  <c r="P33" i="1"/>
  <c r="O33" i="1"/>
  <c r="M33" i="1"/>
  <c r="L33" i="1"/>
  <c r="J33" i="1"/>
  <c r="I33" i="1"/>
  <c r="G33" i="1"/>
  <c r="F33" i="1"/>
  <c r="D33" i="1"/>
  <c r="C33" i="1"/>
  <c r="Y32" i="1"/>
  <c r="W32" i="1"/>
  <c r="V32" i="1"/>
  <c r="U32" i="1"/>
  <c r="T32" i="1"/>
  <c r="S32" i="1"/>
  <c r="R32" i="1"/>
  <c r="Q32" i="1"/>
  <c r="P32" i="1"/>
  <c r="O32" i="1"/>
  <c r="M32" i="1"/>
  <c r="L32" i="1"/>
  <c r="J32" i="1"/>
  <c r="I32" i="1"/>
  <c r="G32" i="1"/>
  <c r="F32" i="1"/>
  <c r="D32" i="1"/>
  <c r="C32" i="1"/>
  <c r="Y31" i="1"/>
  <c r="W31" i="1"/>
  <c r="V31" i="1"/>
  <c r="U31" i="1"/>
  <c r="T31" i="1"/>
  <c r="S31" i="1"/>
  <c r="R31" i="1"/>
  <c r="P31" i="1"/>
  <c r="O31" i="1"/>
  <c r="Q31" i="1" s="1"/>
  <c r="M31" i="1"/>
  <c r="L31" i="1"/>
  <c r="N31" i="1" s="1"/>
  <c r="J31" i="1"/>
  <c r="I31" i="1"/>
  <c r="K31" i="1" s="1"/>
  <c r="H31" i="1"/>
  <c r="G31" i="1"/>
  <c r="F31" i="1"/>
  <c r="D31" i="1"/>
  <c r="C31" i="1"/>
  <c r="E31" i="1" s="1"/>
  <c r="X30" i="1"/>
  <c r="Q30" i="1"/>
  <c r="N30" i="1"/>
  <c r="K30" i="1"/>
  <c r="H30" i="1"/>
  <c r="E30" i="1"/>
  <c r="X29" i="1"/>
  <c r="Q29" i="1"/>
  <c r="N29" i="1"/>
  <c r="K29" i="1"/>
  <c r="H29" i="1"/>
  <c r="E29" i="1"/>
  <c r="X28" i="1"/>
  <c r="Q28" i="1"/>
  <c r="N28" i="1"/>
  <c r="K28" i="1"/>
  <c r="H28" i="1"/>
  <c r="E28" i="1"/>
  <c r="X27" i="1"/>
  <c r="Q27" i="1"/>
  <c r="N27" i="1"/>
  <c r="K27" i="1"/>
  <c r="H27" i="1"/>
  <c r="E27" i="1"/>
  <c r="X26" i="1"/>
  <c r="Q26" i="1"/>
  <c r="N26" i="1"/>
  <c r="K26" i="1"/>
  <c r="H26" i="1"/>
  <c r="E26" i="1"/>
  <c r="X25" i="1"/>
  <c r="Q25" i="1"/>
  <c r="N25" i="1"/>
  <c r="K25" i="1"/>
  <c r="H25" i="1"/>
  <c r="E25" i="1"/>
  <c r="X24" i="1"/>
  <c r="Q24" i="1"/>
  <c r="N24" i="1"/>
  <c r="K24" i="1"/>
  <c r="H24" i="1"/>
  <c r="E24" i="1"/>
  <c r="X23" i="1"/>
  <c r="Q23" i="1"/>
  <c r="N23" i="1"/>
  <c r="K23" i="1"/>
  <c r="H23" i="1"/>
  <c r="E23" i="1"/>
  <c r="X22" i="1"/>
  <c r="Q22" i="1"/>
  <c r="N22" i="1"/>
  <c r="K22" i="1"/>
  <c r="H22" i="1"/>
  <c r="E22" i="1"/>
  <c r="X21" i="1"/>
  <c r="Q21" i="1"/>
  <c r="N21" i="1"/>
  <c r="K21" i="1"/>
  <c r="H21" i="1"/>
  <c r="E21" i="1"/>
  <c r="X20" i="1"/>
  <c r="Q20" i="1"/>
  <c r="N20" i="1"/>
  <c r="K20" i="1"/>
  <c r="H20" i="1"/>
  <c r="E20" i="1"/>
  <c r="X19" i="1"/>
  <c r="Q19" i="1"/>
  <c r="N19" i="1"/>
  <c r="K19" i="1"/>
  <c r="H19" i="1"/>
  <c r="E19" i="1"/>
  <c r="X18" i="1"/>
  <c r="Q18" i="1"/>
  <c r="N18" i="1"/>
  <c r="K18" i="1"/>
  <c r="H18" i="1"/>
  <c r="E18" i="1"/>
  <c r="X17" i="1"/>
  <c r="Q17" i="1"/>
  <c r="N17" i="1"/>
  <c r="K17" i="1"/>
  <c r="H17" i="1"/>
  <c r="E17" i="1"/>
  <c r="X16" i="1"/>
  <c r="Q16" i="1"/>
  <c r="N16" i="1"/>
  <c r="K16" i="1"/>
  <c r="H16" i="1"/>
  <c r="E16" i="1"/>
  <c r="X15" i="1"/>
  <c r="X31" i="1" s="1"/>
  <c r="Q15" i="1"/>
  <c r="N15" i="1"/>
  <c r="K15" i="1"/>
  <c r="H15" i="1"/>
  <c r="E15" i="1"/>
  <c r="X14" i="1"/>
  <c r="Q14" i="1"/>
  <c r="N14" i="1"/>
  <c r="K14" i="1"/>
  <c r="H14" i="1"/>
  <c r="E14" i="1"/>
  <c r="X13" i="1"/>
  <c r="Q13" i="1"/>
  <c r="N13" i="1"/>
  <c r="K13" i="1"/>
  <c r="K33" i="1" s="1"/>
  <c r="H13" i="1"/>
  <c r="H32" i="1" s="1"/>
  <c r="E13" i="1"/>
  <c r="X12" i="1"/>
  <c r="Q12" i="1"/>
  <c r="N12" i="1"/>
  <c r="K12" i="1"/>
  <c r="H12" i="1"/>
  <c r="E12" i="1"/>
  <c r="X11" i="1"/>
  <c r="Q11" i="1"/>
  <c r="N11" i="1"/>
  <c r="K11" i="1"/>
  <c r="H11" i="1"/>
  <c r="E11" i="1"/>
  <c r="X10" i="1"/>
  <c r="Q10" i="1"/>
  <c r="Q33" i="1" s="1"/>
  <c r="N10" i="1"/>
  <c r="N33" i="1" s="1"/>
  <c r="K10" i="1"/>
  <c r="H10" i="1"/>
  <c r="E10" i="1"/>
  <c r="X9" i="1"/>
  <c r="X33" i="1" s="1"/>
  <c r="Q9" i="1"/>
  <c r="N9" i="1"/>
  <c r="N32" i="1" s="1"/>
  <c r="K9" i="1"/>
  <c r="K32" i="1" s="1"/>
  <c r="H9" i="1"/>
  <c r="H33" i="1" s="1"/>
  <c r="E9" i="1"/>
  <c r="E33" i="1" s="1"/>
  <c r="V31" i="8" l="1"/>
  <c r="V32" i="8"/>
  <c r="V31" i="5"/>
  <c r="W31" i="5"/>
  <c r="V32" i="5"/>
  <c r="W33" i="5"/>
  <c r="V31" i="4"/>
  <c r="P33" i="10"/>
  <c r="Q33" i="10"/>
  <c r="P32" i="7"/>
  <c r="P33" i="3"/>
  <c r="P32" i="3"/>
  <c r="Q32" i="3"/>
  <c r="P33" i="2"/>
  <c r="R31" i="3"/>
  <c r="K32" i="5"/>
  <c r="N32" i="8"/>
  <c r="N33" i="4"/>
  <c r="E33" i="5"/>
  <c r="X33" i="8"/>
  <c r="E32" i="1"/>
  <c r="N32" i="5"/>
  <c r="N33" i="6"/>
  <c r="X31" i="8"/>
  <c r="Q32" i="8"/>
  <c r="E32" i="3"/>
  <c r="H32" i="4"/>
  <c r="Q33" i="4"/>
  <c r="H33" i="5"/>
  <c r="X33" i="5"/>
  <c r="K33" i="8"/>
  <c r="R31" i="10"/>
  <c r="R32" i="2"/>
  <c r="X31" i="5"/>
  <c r="H32" i="6"/>
  <c r="R31" i="7"/>
  <c r="X32" i="1"/>
  <c r="R31" i="2"/>
  <c r="E32" i="2"/>
  <c r="E32" i="10"/>
  <c r="H32" i="3"/>
  <c r="X33" i="4"/>
  <c r="E33" i="7"/>
  <c r="H32" i="2"/>
  <c r="H32" i="10"/>
</calcChain>
</file>

<file path=xl/sharedStrings.xml><?xml version="1.0" encoding="utf-8"?>
<sst xmlns="http://schemas.openxmlformats.org/spreadsheetml/2006/main" count="391" uniqueCount="88">
  <si>
    <t>CASH</t>
  </si>
  <si>
    <t>Mean</t>
  </si>
  <si>
    <t>3-MONTHS</t>
  </si>
  <si>
    <t>15-MONTHS</t>
  </si>
  <si>
    <t>SETTLEMENT</t>
  </si>
  <si>
    <t xml:space="preserve">    Sterling Equivalents</t>
  </si>
  <si>
    <t>BUYER</t>
  </si>
  <si>
    <t>SELLER</t>
  </si>
  <si>
    <t>Cash Seller's</t>
  </si>
  <si>
    <t>3mths Seller's</t>
  </si>
  <si>
    <t>Stg/$</t>
  </si>
  <si>
    <t>Average</t>
  </si>
  <si>
    <t>High</t>
  </si>
  <si>
    <t>Low</t>
  </si>
  <si>
    <t xml:space="preserve">Neither the LME nor any of its directors, officers or employees shall, except in the case of fraud or wilful neglect, be under any liability whatsoever either in </t>
  </si>
  <si>
    <t xml:space="preserve">contract or in tort in respect of any act or omission (including negligence) in relation to the preparation or publication of the data contained in the report </t>
  </si>
  <si>
    <t>EURO</t>
  </si>
  <si>
    <t>Yen</t>
  </si>
  <si>
    <t>Euro Equivalents</t>
  </si>
  <si>
    <t>LME DAILY OFFICIAL AND SETTLEMENT PRICES</t>
  </si>
  <si>
    <t>3MStg/$</t>
  </si>
  <si>
    <t xml:space="preserve">Exchange Rate </t>
  </si>
  <si>
    <t>DECEMBER 3</t>
  </si>
  <si>
    <t>DECEMBER 2</t>
  </si>
  <si>
    <t>DECEMBER 1</t>
  </si>
  <si>
    <t>LME NICKEL $USD/Tonne</t>
  </si>
  <si>
    <t>LME PRIMARY ALUMINIUM $USD/Tonne</t>
  </si>
  <si>
    <t>LME ZINC $USD/Tonne</t>
  </si>
  <si>
    <t>LME LEAD $USD/Tonne</t>
  </si>
  <si>
    <t>LME TIN $USD/Tonne</t>
  </si>
  <si>
    <t>LME NA ALLOY $USD/Tonne</t>
  </si>
  <si>
    <t>LME ALUMINIUM ALLOY $USD/Tonne</t>
  </si>
  <si>
    <t>LME COPPER $USD/Tonne</t>
  </si>
  <si>
    <t>LME COBALT $USD/Tonne</t>
  </si>
  <si>
    <t>Market Operations</t>
  </si>
  <si>
    <t>Euro</t>
  </si>
  <si>
    <t xml:space="preserve">   Lead  3-months Seller:</t>
  </si>
  <si>
    <t>$/JY</t>
  </si>
  <si>
    <t xml:space="preserve">   Lead  Cash Seller &amp; Settlement:</t>
  </si>
  <si>
    <t xml:space="preserve">   Copper  3-months Seller:</t>
  </si>
  <si>
    <t xml:space="preserve">                    Exchange Rates  </t>
  </si>
  <si>
    <t xml:space="preserve">   Copper  Cash Seller &amp; Settlement:</t>
  </si>
  <si>
    <t xml:space="preserve">             Settlement Conversion</t>
  </si>
  <si>
    <t xml:space="preserve">  The following sterling equivalents have been calculated, on the basis of daily conversions: </t>
  </si>
  <si>
    <t>Nasaac</t>
  </si>
  <si>
    <t>SHG Zinc</t>
  </si>
  <si>
    <t>Tin</t>
  </si>
  <si>
    <t>Nickel</t>
  </si>
  <si>
    <t>Lead</t>
  </si>
  <si>
    <t>Copper</t>
  </si>
  <si>
    <t>Aluminium Alloy</t>
  </si>
  <si>
    <t>Primary Aluminium</t>
  </si>
  <si>
    <t>Conversion Rate</t>
  </si>
  <si>
    <t>Euro Settlement</t>
  </si>
  <si>
    <t>Metal</t>
  </si>
  <si>
    <t>LME AVERAGE SETTLEMENT PRICES IN EURO</t>
  </si>
  <si>
    <t>15-months Mean</t>
  </si>
  <si>
    <t>15-months Seller</t>
  </si>
  <si>
    <t>15-months Buyer</t>
  </si>
  <si>
    <t>December 3 Mean</t>
  </si>
  <si>
    <t>December 3 Seller</t>
  </si>
  <si>
    <t>December 3 Buyer</t>
  </si>
  <si>
    <t>December 2 Mean</t>
  </si>
  <si>
    <t>December 2 Seller</t>
  </si>
  <si>
    <t>December 1 Mean</t>
  </si>
  <si>
    <t>December 1 Seller</t>
  </si>
  <si>
    <t>December 1 Buyer</t>
  </si>
  <si>
    <t>3-months Mean</t>
  </si>
  <si>
    <t>3-months Seller</t>
  </si>
  <si>
    <t xml:space="preserve">Cash Mean  </t>
  </si>
  <si>
    <t xml:space="preserve"> &amp; Settlement</t>
  </si>
  <si>
    <t>Cash Seller</t>
  </si>
  <si>
    <t xml:space="preserve">Cash Buyer </t>
  </si>
  <si>
    <t>(dollars)</t>
  </si>
  <si>
    <t>Alloy</t>
  </si>
  <si>
    <t>Aluminium</t>
  </si>
  <si>
    <t>Molybdenum</t>
  </si>
  <si>
    <t xml:space="preserve">Cobalt </t>
  </si>
  <si>
    <t>Steel Billet</t>
  </si>
  <si>
    <t>NASAAC</t>
  </si>
  <si>
    <t>Special Hg</t>
  </si>
  <si>
    <t>Primary</t>
  </si>
  <si>
    <t xml:space="preserve">                AVERAGE OFFICIAL AND SETTLEMENT PRICES US$/TONNE</t>
  </si>
  <si>
    <t xml:space="preserve">             THE  LONDON  METAL  EXCHANGE  LIMITED</t>
  </si>
  <si>
    <t>FOR THE MONTH OF JUNE 2026</t>
  </si>
  <si>
    <t>contract or in tort in respect of any act or omission (including negligence) in relation to the preparation or publication of the data contained in the report.</t>
  </si>
  <si>
    <t>3-months Buyer</t>
  </si>
  <si>
    <t>December 2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</si>
</sst>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£&quot;#,##0.00;[Red]\-&quot;£&quot;#,##0.00"/>
    <numFmt numFmtId="165" formatCode="\$#,##0.00\ ;\(\$#,##0.00\)"/>
    <numFmt numFmtId="166" formatCode="\$#,##0.00\ "/>
    <numFmt numFmtId="167" formatCode="\$#,###.00"/>
    <numFmt numFmtId="168" formatCode="0.0000"/>
    <numFmt numFmtId="169" formatCode="#,##0.0000"/>
    <numFmt numFmtId="170" formatCode="[$$-409]#,##0.00"/>
    <numFmt numFmtId="171" formatCode="&quot;$&quot;#,##0.00_);[Red]\(&quot;$&quot;#,##0.00\)"/>
    <numFmt numFmtId="172" formatCode="&quot;$&quot;#,##0.00_);\(&quot;$&quot;#,##0.00\)"/>
    <numFmt numFmtId="173" formatCode="\$#,##0.00"/>
    <numFmt numFmtId="174" formatCode="\£#,##0.00"/>
    <numFmt numFmtId="175" formatCode="mmm\-yyyy"/>
    <numFmt numFmtId="176" formatCode="mmmm\-yyyy"/>
  </numFmts>
  <fonts count="12" x14ac:knownFonts="1">
    <font>
      <sz val="10"/>
      <name val="Arial"/>
    </font>
    <font>
      <sz val="10"/>
      <name val="Times New Roman"/>
    </font>
    <font>
      <sz val="8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</font>
    <font>
      <sz val="9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sz val="8.5"/>
      <name val="Times New Roman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17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Protection="1">
      <protection locked="0"/>
    </xf>
    <xf numFmtId="165" fontId="4" fillId="0" borderId="0" xfId="0" applyNumberFormat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 applyProtection="1">
      <alignment horizontal="centerContinuous"/>
      <protection locked="0"/>
    </xf>
    <xf numFmtId="0" fontId="5" fillId="0" borderId="5" xfId="0" applyFont="1" applyBorder="1" applyAlignment="1">
      <alignment horizontal="center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168" fontId="3" fillId="0" borderId="1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68" fontId="3" fillId="0" borderId="20" xfId="0" applyNumberFormat="1" applyFont="1" applyBorder="1" applyAlignment="1">
      <alignment horizontal="center"/>
    </xf>
    <xf numFmtId="168" fontId="3" fillId="0" borderId="7" xfId="0" applyNumberFormat="1" applyFont="1" applyBorder="1" applyAlignment="1">
      <alignment horizontal="center"/>
    </xf>
    <xf numFmtId="170" fontId="3" fillId="0" borderId="9" xfId="0" applyNumberFormat="1" applyFont="1" applyBorder="1" applyAlignment="1">
      <alignment horizontal="center"/>
    </xf>
    <xf numFmtId="170" fontId="3" fillId="0" borderId="19" xfId="0" applyNumberFormat="1" applyFont="1" applyBorder="1" applyAlignment="1">
      <alignment horizontal="center"/>
    </xf>
    <xf numFmtId="170" fontId="3" fillId="0" borderId="8" xfId="0" applyNumberFormat="1" applyFont="1" applyBorder="1" applyAlignment="1">
      <alignment horizontal="center"/>
    </xf>
    <xf numFmtId="170" fontId="3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8" fontId="3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8" fontId="3" fillId="0" borderId="18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70" fontId="3" fillId="0" borderId="11" xfId="0" applyNumberFormat="1" applyFont="1" applyBorder="1" applyAlignment="1">
      <alignment horizontal="center"/>
    </xf>
    <xf numFmtId="170" fontId="3" fillId="0" borderId="12" xfId="0" applyNumberFormat="1" applyFont="1" applyBorder="1" applyAlignment="1">
      <alignment horizontal="center"/>
    </xf>
    <xf numFmtId="170" fontId="3" fillId="0" borderId="18" xfId="0" applyNumberFormat="1" applyFont="1" applyBorder="1" applyAlignment="1">
      <alignment horizontal="center"/>
    </xf>
    <xf numFmtId="170" fontId="3" fillId="0" borderId="17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8" fontId="3" fillId="0" borderId="14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168" fontId="3" fillId="0" borderId="21" xfId="0" applyNumberFormat="1" applyFont="1" applyBorder="1" applyAlignment="1">
      <alignment horizontal="center"/>
    </xf>
    <xf numFmtId="170" fontId="3" fillId="0" borderId="16" xfId="0" applyNumberFormat="1" applyFont="1" applyBorder="1" applyAlignment="1">
      <alignment horizontal="center"/>
    </xf>
    <xf numFmtId="170" fontId="3" fillId="0" borderId="14" xfId="0" applyNumberFormat="1" applyFont="1" applyBorder="1" applyAlignment="1">
      <alignment horizontal="center"/>
    </xf>
    <xf numFmtId="170" fontId="3" fillId="0" borderId="13" xfId="0" applyNumberFormat="1" applyFont="1" applyBorder="1" applyAlignment="1">
      <alignment horizontal="center"/>
    </xf>
    <xf numFmtId="170" fontId="3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4" fontId="7" fillId="0" borderId="11" xfId="0" applyNumberFormat="1" applyFont="1" applyBorder="1" applyAlignment="1" applyProtection="1">
      <alignment horizontal="center"/>
      <protection locked="0"/>
    </xf>
    <xf numFmtId="166" fontId="7" fillId="0" borderId="1" xfId="0" applyNumberFormat="1" applyFont="1" applyBorder="1" applyAlignment="1">
      <alignment horizontal="center"/>
    </xf>
    <xf numFmtId="166" fontId="7" fillId="0" borderId="0" xfId="0" applyNumberFormat="1" applyFont="1" applyAlignment="1" applyProtection="1">
      <alignment horizontal="center"/>
      <protection locked="0"/>
    </xf>
    <xf numFmtId="166" fontId="7" fillId="0" borderId="10" xfId="0" applyNumberFormat="1" applyFont="1" applyBorder="1" applyAlignment="1" applyProtection="1">
      <alignment horizontal="center"/>
      <protection locked="0"/>
    </xf>
    <xf numFmtId="15" fontId="3" fillId="0" borderId="10" xfId="0" applyNumberFormat="1" applyFont="1" applyBorder="1"/>
    <xf numFmtId="169" fontId="7" fillId="0" borderId="12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2" fontId="7" fillId="0" borderId="0" xfId="0" applyNumberFormat="1" applyFont="1" applyAlignment="1" applyProtection="1">
      <alignment horizontal="center"/>
      <protection locked="0"/>
    </xf>
    <xf numFmtId="168" fontId="7" fillId="0" borderId="0" xfId="0" applyNumberFormat="1" applyFont="1" applyAlignment="1" applyProtection="1">
      <alignment horizontal="center"/>
      <protection locked="0"/>
    </xf>
    <xf numFmtId="167" fontId="7" fillId="0" borderId="11" xfId="0" applyNumberFormat="1" applyFont="1" applyBorder="1" applyAlignment="1">
      <alignment horizontal="center"/>
    </xf>
    <xf numFmtId="168" fontId="7" fillId="0" borderId="1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4" fontId="3" fillId="0" borderId="7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/>
    <xf numFmtId="165" fontId="3" fillId="0" borderId="4" xfId="0" applyNumberFormat="1" applyFont="1" applyBorder="1"/>
    <xf numFmtId="165" fontId="5" fillId="0" borderId="0" xfId="0" applyNumberFormat="1" applyFont="1"/>
    <xf numFmtId="0" fontId="5" fillId="0" borderId="0" xfId="0" applyFont="1"/>
    <xf numFmtId="0" fontId="8" fillId="0" borderId="29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31" xfId="0" applyFont="1" applyBorder="1" applyAlignment="1">
      <alignment horizontal="centerContinuous"/>
    </xf>
    <xf numFmtId="0" fontId="9" fillId="0" borderId="32" xfId="0" applyFont="1" applyBorder="1" applyAlignment="1">
      <alignment horizontal="centerContinuous"/>
    </xf>
    <xf numFmtId="166" fontId="8" fillId="0" borderId="33" xfId="0" applyNumberFormat="1" applyFont="1" applyBorder="1" applyAlignment="1">
      <alignment horizontal="centerContinuous"/>
    </xf>
    <xf numFmtId="0" fontId="8" fillId="0" borderId="33" xfId="0" applyFont="1" applyBorder="1" applyAlignment="1">
      <alignment horizontal="centerContinuous"/>
    </xf>
    <xf numFmtId="166" fontId="9" fillId="0" borderId="33" xfId="0" applyNumberFormat="1" applyFont="1" applyBorder="1" applyAlignment="1">
      <alignment horizontal="centerContinuous"/>
    </xf>
    <xf numFmtId="171" fontId="9" fillId="0" borderId="33" xfId="0" applyNumberFormat="1" applyFont="1" applyBorder="1" applyAlignment="1">
      <alignment horizontal="centerContinuous"/>
    </xf>
    <xf numFmtId="172" fontId="9" fillId="0" borderId="33" xfId="0" applyNumberFormat="1" applyFont="1" applyBorder="1" applyAlignment="1">
      <alignment horizontal="centerContinuous"/>
    </xf>
    <xf numFmtId="173" fontId="9" fillId="0" borderId="33" xfId="0" applyNumberFormat="1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171" fontId="3" fillId="0" borderId="0" xfId="0" applyNumberFormat="1" applyFont="1" applyAlignment="1">
      <alignment horizontal="left"/>
    </xf>
    <xf numFmtId="0" fontId="10" fillId="0" borderId="0" xfId="0" applyFont="1"/>
    <xf numFmtId="168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3" fillId="0" borderId="35" xfId="0" applyNumberFormat="1" applyFont="1" applyBorder="1" applyAlignment="1">
      <alignment horizontal="right"/>
    </xf>
    <xf numFmtId="0" fontId="3" fillId="0" borderId="36" xfId="0" applyFont="1" applyBorder="1"/>
    <xf numFmtId="0" fontId="3" fillId="0" borderId="28" xfId="0" applyFont="1" applyBorder="1"/>
    <xf numFmtId="0" fontId="3" fillId="0" borderId="37" xfId="0" applyFont="1" applyBorder="1"/>
    <xf numFmtId="2" fontId="3" fillId="0" borderId="38" xfId="0" applyNumberFormat="1" applyFont="1" applyBorder="1" applyAlignment="1">
      <alignment horizontal="right"/>
    </xf>
    <xf numFmtId="4" fontId="3" fillId="0" borderId="3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7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left"/>
    </xf>
    <xf numFmtId="2" fontId="3" fillId="0" borderId="39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3" fillId="0" borderId="24" xfId="0" applyFont="1" applyBorder="1"/>
    <xf numFmtId="2" fontId="3" fillId="0" borderId="26" xfId="0" applyNumberFormat="1" applyFont="1" applyBorder="1" applyAlignment="1">
      <alignment horizontal="right"/>
    </xf>
    <xf numFmtId="2" fontId="3" fillId="0" borderId="40" xfId="0" applyNumberFormat="1" applyFont="1" applyBorder="1" applyAlignment="1">
      <alignment horizontal="right"/>
    </xf>
    <xf numFmtId="0" fontId="3" fillId="0" borderId="27" xfId="0" applyFont="1" applyBorder="1"/>
    <xf numFmtId="4" fontId="3" fillId="0" borderId="25" xfId="0" applyNumberFormat="1" applyFont="1" applyBorder="1"/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/>
    <xf numFmtId="175" fontId="3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3" fillId="0" borderId="0" xfId="0" applyNumberFormat="1" applyFont="1"/>
    <xf numFmtId="2" fontId="7" fillId="0" borderId="14" xfId="0" applyNumberFormat="1" applyFont="1" applyBorder="1" applyAlignment="1" applyProtection="1">
      <alignment horizontal="center"/>
      <protection locked="0"/>
    </xf>
    <xf numFmtId="4" fontId="5" fillId="0" borderId="1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 applyProtection="1">
      <alignment horizontal="center"/>
      <protection locked="0"/>
    </xf>
    <xf numFmtId="4" fontId="5" fillId="0" borderId="44" xfId="0" applyNumberFormat="1" applyFont="1" applyBorder="1" applyAlignment="1" applyProtection="1">
      <alignment horizontal="center"/>
      <protection locked="0"/>
    </xf>
    <xf numFmtId="4" fontId="5" fillId="0" borderId="22" xfId="0" applyNumberFormat="1" applyFont="1" applyBorder="1" applyAlignment="1" applyProtection="1">
      <alignment horizontal="center"/>
      <protection locked="0"/>
    </xf>
    <xf numFmtId="4" fontId="5" fillId="0" borderId="4" xfId="0" applyNumberFormat="1" applyFont="1" applyBorder="1" applyAlignment="1" applyProtection="1">
      <alignment horizontal="center"/>
      <protection locked="0"/>
    </xf>
    <xf numFmtId="4" fontId="5" fillId="0" borderId="43" xfId="0" applyNumberFormat="1" applyFont="1" applyBorder="1" applyAlignment="1" applyProtection="1">
      <alignment horizontal="center"/>
      <protection locked="0"/>
    </xf>
    <xf numFmtId="4" fontId="5" fillId="0" borderId="15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43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Y36"/>
  <sheetViews>
    <sheetView tabSelected="1" workbookViewId="0">
      <pane ySplit="8" topLeftCell="A9" activePane="bottomLeft" state="frozen"/>
      <selection activeCell="C46" sqref="C46"/>
      <selection pane="bottomLeft" activeCell="V9" sqref="V9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32</v>
      </c>
    </row>
    <row r="6" spans="1:25" ht="13.5" thickBot="1" x14ac:dyDescent="0.25">
      <c r="B6" s="1">
        <v>46174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46174</v>
      </c>
      <c r="C9" s="44">
        <v>13818</v>
      </c>
      <c r="D9" s="43">
        <v>13819</v>
      </c>
      <c r="E9" s="42">
        <f t="shared" ref="E9:E30" si="0">AVERAGE(C9:D9)</f>
        <v>13818.5</v>
      </c>
      <c r="F9" s="44">
        <v>13840</v>
      </c>
      <c r="G9" s="43">
        <v>13845</v>
      </c>
      <c r="H9" s="42">
        <f t="shared" ref="H9:H30" si="1">AVERAGE(F9:G9)</f>
        <v>13842.5</v>
      </c>
      <c r="I9" s="44">
        <v>13790</v>
      </c>
      <c r="J9" s="43">
        <v>13800</v>
      </c>
      <c r="K9" s="42">
        <f t="shared" ref="K9:K30" si="2">AVERAGE(I9:J9)</f>
        <v>13795</v>
      </c>
      <c r="L9" s="44">
        <v>13760</v>
      </c>
      <c r="M9" s="43">
        <v>13770</v>
      </c>
      <c r="N9" s="42">
        <f t="shared" ref="N9:N30" si="3">AVERAGE(L9:M9)</f>
        <v>13765</v>
      </c>
      <c r="O9" s="44">
        <v>13770</v>
      </c>
      <c r="P9" s="43">
        <v>13780</v>
      </c>
      <c r="Q9" s="42">
        <f t="shared" ref="Q9:Q30" si="4">AVERAGE(O9:P9)</f>
        <v>13775</v>
      </c>
      <c r="R9" s="50">
        <v>13819</v>
      </c>
      <c r="S9" s="49">
        <v>1.3466</v>
      </c>
      <c r="T9" s="51">
        <v>1.1647000000000001</v>
      </c>
      <c r="U9" s="48">
        <v>159.49</v>
      </c>
      <c r="V9" s="41">
        <v>10262.14</v>
      </c>
      <c r="W9" s="41">
        <v>10283.74</v>
      </c>
      <c r="X9" s="47">
        <f t="shared" ref="X9:X30" si="5">R9/T9</f>
        <v>11864.857903322743</v>
      </c>
      <c r="Y9" s="46">
        <v>1.3463000000000001</v>
      </c>
    </row>
    <row r="10" spans="1:25" x14ac:dyDescent="0.2">
      <c r="B10" s="45">
        <v>46175</v>
      </c>
      <c r="C10" s="44">
        <v>13965.5</v>
      </c>
      <c r="D10" s="43">
        <v>13966</v>
      </c>
      <c r="E10" s="42">
        <f t="shared" si="0"/>
        <v>13965.75</v>
      </c>
      <c r="F10" s="44">
        <v>13970</v>
      </c>
      <c r="G10" s="43">
        <v>13975</v>
      </c>
      <c r="H10" s="42">
        <f t="shared" si="1"/>
        <v>13972.5</v>
      </c>
      <c r="I10" s="44">
        <v>13880</v>
      </c>
      <c r="J10" s="43">
        <v>13890</v>
      </c>
      <c r="K10" s="42">
        <f t="shared" si="2"/>
        <v>13885</v>
      </c>
      <c r="L10" s="44">
        <v>13845</v>
      </c>
      <c r="M10" s="43">
        <v>13855</v>
      </c>
      <c r="N10" s="42">
        <f t="shared" si="3"/>
        <v>13850</v>
      </c>
      <c r="O10" s="44">
        <v>13845</v>
      </c>
      <c r="P10" s="43">
        <v>13855</v>
      </c>
      <c r="Q10" s="42">
        <f t="shared" si="4"/>
        <v>13850</v>
      </c>
      <c r="R10" s="50">
        <v>13966</v>
      </c>
      <c r="S10" s="49">
        <v>1.3473999999999999</v>
      </c>
      <c r="T10" s="49">
        <v>1.165</v>
      </c>
      <c r="U10" s="48">
        <v>159.75</v>
      </c>
      <c r="V10" s="41">
        <v>10365.15</v>
      </c>
      <c r="W10" s="41">
        <v>10374.14</v>
      </c>
      <c r="X10" s="47">
        <f t="shared" si="5"/>
        <v>11987.982832618025</v>
      </c>
      <c r="Y10" s="46">
        <v>1.3471</v>
      </c>
    </row>
    <row r="11" spans="1:25" x14ac:dyDescent="0.2">
      <c r="B11" s="45">
        <v>46176</v>
      </c>
      <c r="C11" s="44">
        <v>13919.5</v>
      </c>
      <c r="D11" s="43">
        <v>13920.5</v>
      </c>
      <c r="E11" s="42">
        <f t="shared" si="0"/>
        <v>13920</v>
      </c>
      <c r="F11" s="44">
        <v>13930</v>
      </c>
      <c r="G11" s="43">
        <v>13932</v>
      </c>
      <c r="H11" s="42">
        <f t="shared" si="1"/>
        <v>13931</v>
      </c>
      <c r="I11" s="44">
        <v>13860</v>
      </c>
      <c r="J11" s="43">
        <v>13870</v>
      </c>
      <c r="K11" s="42">
        <f t="shared" si="2"/>
        <v>13865</v>
      </c>
      <c r="L11" s="44">
        <v>13800</v>
      </c>
      <c r="M11" s="43">
        <v>13810</v>
      </c>
      <c r="N11" s="42">
        <f t="shared" si="3"/>
        <v>13805</v>
      </c>
      <c r="O11" s="44">
        <v>13780</v>
      </c>
      <c r="P11" s="43">
        <v>13790</v>
      </c>
      <c r="Q11" s="42">
        <f t="shared" si="4"/>
        <v>13785</v>
      </c>
      <c r="R11" s="50">
        <v>13920.5</v>
      </c>
      <c r="S11" s="49">
        <v>1.345</v>
      </c>
      <c r="T11" s="49">
        <v>1.1617999999999999</v>
      </c>
      <c r="U11" s="48">
        <v>159.84</v>
      </c>
      <c r="V11" s="41">
        <v>10349.81</v>
      </c>
      <c r="W11" s="41">
        <v>10361.450000000001</v>
      </c>
      <c r="X11" s="47">
        <f t="shared" si="5"/>
        <v>11981.838526424513</v>
      </c>
      <c r="Y11" s="46">
        <v>1.3446</v>
      </c>
    </row>
    <row r="12" spans="1:25" x14ac:dyDescent="0.2">
      <c r="B12" s="45">
        <v>46177</v>
      </c>
      <c r="C12" s="44">
        <v>13871</v>
      </c>
      <c r="D12" s="43">
        <v>13872</v>
      </c>
      <c r="E12" s="42">
        <f t="shared" si="0"/>
        <v>13871.5</v>
      </c>
      <c r="F12" s="44">
        <v>13895</v>
      </c>
      <c r="G12" s="43">
        <v>13900</v>
      </c>
      <c r="H12" s="42">
        <f t="shared" si="1"/>
        <v>13897.5</v>
      </c>
      <c r="I12" s="44">
        <v>13830</v>
      </c>
      <c r="J12" s="43">
        <v>13840</v>
      </c>
      <c r="K12" s="42">
        <f t="shared" si="2"/>
        <v>13835</v>
      </c>
      <c r="L12" s="44">
        <v>13800</v>
      </c>
      <c r="M12" s="43">
        <v>13810</v>
      </c>
      <c r="N12" s="42">
        <f t="shared" si="3"/>
        <v>13805</v>
      </c>
      <c r="O12" s="44">
        <v>13780</v>
      </c>
      <c r="P12" s="43">
        <v>13790</v>
      </c>
      <c r="Q12" s="42">
        <f t="shared" si="4"/>
        <v>13785</v>
      </c>
      <c r="R12" s="50">
        <v>13872</v>
      </c>
      <c r="S12" s="49">
        <v>1.3459000000000001</v>
      </c>
      <c r="T12" s="49">
        <v>1.1641999999999999</v>
      </c>
      <c r="U12" s="48">
        <v>159.77000000000001</v>
      </c>
      <c r="V12" s="41">
        <v>10306.86</v>
      </c>
      <c r="W12" s="41">
        <v>10330.73</v>
      </c>
      <c r="X12" s="47">
        <f t="shared" si="5"/>
        <v>11915.478440130562</v>
      </c>
      <c r="Y12" s="46">
        <v>1.3454999999999999</v>
      </c>
    </row>
    <row r="13" spans="1:25" x14ac:dyDescent="0.2">
      <c r="B13" s="45">
        <v>46178</v>
      </c>
      <c r="C13" s="44">
        <v>13730.5</v>
      </c>
      <c r="D13" s="43">
        <v>13731</v>
      </c>
      <c r="E13" s="42">
        <f t="shared" si="0"/>
        <v>13730.75</v>
      </c>
      <c r="F13" s="44">
        <v>13762</v>
      </c>
      <c r="G13" s="43">
        <v>13763</v>
      </c>
      <c r="H13" s="42">
        <f t="shared" si="1"/>
        <v>13762.5</v>
      </c>
      <c r="I13" s="44">
        <v>13705</v>
      </c>
      <c r="J13" s="43">
        <v>13715</v>
      </c>
      <c r="K13" s="42">
        <f t="shared" si="2"/>
        <v>13710</v>
      </c>
      <c r="L13" s="44">
        <v>13665</v>
      </c>
      <c r="M13" s="43">
        <v>13675</v>
      </c>
      <c r="N13" s="42">
        <f t="shared" si="3"/>
        <v>13670</v>
      </c>
      <c r="O13" s="44">
        <v>13645</v>
      </c>
      <c r="P13" s="43">
        <v>13655</v>
      </c>
      <c r="Q13" s="42">
        <f t="shared" si="4"/>
        <v>13650</v>
      </c>
      <c r="R13" s="50">
        <v>13731</v>
      </c>
      <c r="S13" s="49">
        <v>1.3469</v>
      </c>
      <c r="T13" s="49">
        <v>1.1641999999999999</v>
      </c>
      <c r="U13" s="48">
        <v>159.85</v>
      </c>
      <c r="V13" s="41">
        <v>10194.52</v>
      </c>
      <c r="W13" s="41">
        <v>10221.31</v>
      </c>
      <c r="X13" s="47">
        <f t="shared" si="5"/>
        <v>11794.365229342038</v>
      </c>
      <c r="Y13" s="46">
        <v>1.3465</v>
      </c>
    </row>
    <row r="14" spans="1:25" x14ac:dyDescent="0.2">
      <c r="B14" s="45">
        <v>46181</v>
      </c>
      <c r="C14" s="44">
        <v>13660</v>
      </c>
      <c r="D14" s="43">
        <v>13661</v>
      </c>
      <c r="E14" s="42">
        <f t="shared" si="0"/>
        <v>13660.5</v>
      </c>
      <c r="F14" s="44">
        <v>13665</v>
      </c>
      <c r="G14" s="43">
        <v>13670</v>
      </c>
      <c r="H14" s="42">
        <f t="shared" si="1"/>
        <v>13667.5</v>
      </c>
      <c r="I14" s="44">
        <v>13600</v>
      </c>
      <c r="J14" s="43">
        <v>13610</v>
      </c>
      <c r="K14" s="42">
        <f t="shared" si="2"/>
        <v>13605</v>
      </c>
      <c r="L14" s="44">
        <v>13560</v>
      </c>
      <c r="M14" s="43">
        <v>13570</v>
      </c>
      <c r="N14" s="42">
        <f t="shared" si="3"/>
        <v>13565</v>
      </c>
      <c r="O14" s="44">
        <v>13545</v>
      </c>
      <c r="P14" s="43">
        <v>13555</v>
      </c>
      <c r="Q14" s="42">
        <f t="shared" si="4"/>
        <v>13550</v>
      </c>
      <c r="R14" s="50">
        <v>13661</v>
      </c>
      <c r="S14" s="49">
        <v>1.3360000000000001</v>
      </c>
      <c r="T14" s="49">
        <v>1.1536999999999999</v>
      </c>
      <c r="U14" s="48">
        <v>159.97999999999999</v>
      </c>
      <c r="V14" s="41">
        <v>10225.299999999999</v>
      </c>
      <c r="W14" s="41">
        <v>10234.33</v>
      </c>
      <c r="X14" s="47">
        <f t="shared" si="5"/>
        <v>11841.033197538356</v>
      </c>
      <c r="Y14" s="46">
        <v>1.3357000000000001</v>
      </c>
    </row>
    <row r="15" spans="1:25" x14ac:dyDescent="0.2">
      <c r="B15" s="45">
        <v>46182</v>
      </c>
      <c r="C15" s="44">
        <v>13715</v>
      </c>
      <c r="D15" s="43">
        <v>13716</v>
      </c>
      <c r="E15" s="42">
        <f t="shared" si="0"/>
        <v>13715.5</v>
      </c>
      <c r="F15" s="44">
        <v>13740</v>
      </c>
      <c r="G15" s="43">
        <v>13745</v>
      </c>
      <c r="H15" s="42">
        <f t="shared" si="1"/>
        <v>13742.5</v>
      </c>
      <c r="I15" s="44">
        <v>13690</v>
      </c>
      <c r="J15" s="43">
        <v>13700</v>
      </c>
      <c r="K15" s="42">
        <f t="shared" si="2"/>
        <v>13695</v>
      </c>
      <c r="L15" s="44">
        <v>13655</v>
      </c>
      <c r="M15" s="43">
        <v>13665</v>
      </c>
      <c r="N15" s="42">
        <f t="shared" si="3"/>
        <v>13660</v>
      </c>
      <c r="O15" s="44">
        <v>13650</v>
      </c>
      <c r="P15" s="43">
        <v>13660</v>
      </c>
      <c r="Q15" s="42">
        <f t="shared" si="4"/>
        <v>13655</v>
      </c>
      <c r="R15" s="50">
        <v>13716</v>
      </c>
      <c r="S15" s="49">
        <v>1.3403</v>
      </c>
      <c r="T15" s="49">
        <v>1.1573</v>
      </c>
      <c r="U15" s="48">
        <v>160.16</v>
      </c>
      <c r="V15" s="41">
        <v>10233.530000000001</v>
      </c>
      <c r="W15" s="41">
        <v>10257.459999999999</v>
      </c>
      <c r="X15" s="47">
        <f t="shared" si="5"/>
        <v>11851.72383997235</v>
      </c>
      <c r="Y15" s="46">
        <v>1.34</v>
      </c>
    </row>
    <row r="16" spans="1:25" x14ac:dyDescent="0.2">
      <c r="B16" s="45">
        <v>46183</v>
      </c>
      <c r="C16" s="44">
        <v>13369</v>
      </c>
      <c r="D16" s="43">
        <v>13370</v>
      </c>
      <c r="E16" s="42">
        <f t="shared" si="0"/>
        <v>13369.5</v>
      </c>
      <c r="F16" s="44">
        <v>13430</v>
      </c>
      <c r="G16" s="43">
        <v>13431</v>
      </c>
      <c r="H16" s="42">
        <f t="shared" si="1"/>
        <v>13430.5</v>
      </c>
      <c r="I16" s="44">
        <v>13405</v>
      </c>
      <c r="J16" s="43">
        <v>13415</v>
      </c>
      <c r="K16" s="42">
        <f t="shared" si="2"/>
        <v>13410</v>
      </c>
      <c r="L16" s="44">
        <v>13370</v>
      </c>
      <c r="M16" s="43">
        <v>13380</v>
      </c>
      <c r="N16" s="42">
        <f t="shared" si="3"/>
        <v>13375</v>
      </c>
      <c r="O16" s="44">
        <v>13380</v>
      </c>
      <c r="P16" s="43">
        <v>13390</v>
      </c>
      <c r="Q16" s="42">
        <f t="shared" si="4"/>
        <v>13385</v>
      </c>
      <c r="R16" s="50">
        <v>13370</v>
      </c>
      <c r="S16" s="49">
        <v>1.3379000000000001</v>
      </c>
      <c r="T16" s="49">
        <v>1.1536999999999999</v>
      </c>
      <c r="U16" s="48">
        <v>160.5</v>
      </c>
      <c r="V16" s="41">
        <v>9993.27</v>
      </c>
      <c r="W16" s="41">
        <v>10041.120000000001</v>
      </c>
      <c r="X16" s="47">
        <f t="shared" si="5"/>
        <v>11588.801248158101</v>
      </c>
      <c r="Y16" s="46">
        <v>1.3375999999999999</v>
      </c>
    </row>
    <row r="17" spans="2:25" x14ac:dyDescent="0.2">
      <c r="B17" s="45">
        <v>46184</v>
      </c>
      <c r="C17" s="44">
        <v>13415</v>
      </c>
      <c r="D17" s="43">
        <v>13420</v>
      </c>
      <c r="E17" s="42">
        <f t="shared" si="0"/>
        <v>13417.5</v>
      </c>
      <c r="F17" s="44">
        <v>13456</v>
      </c>
      <c r="G17" s="43">
        <v>13458</v>
      </c>
      <c r="H17" s="42">
        <f t="shared" si="1"/>
        <v>13457</v>
      </c>
      <c r="I17" s="44">
        <v>13415</v>
      </c>
      <c r="J17" s="43">
        <v>13425</v>
      </c>
      <c r="K17" s="42">
        <f t="shared" si="2"/>
        <v>13420</v>
      </c>
      <c r="L17" s="44">
        <v>13390</v>
      </c>
      <c r="M17" s="43">
        <v>13400</v>
      </c>
      <c r="N17" s="42">
        <f t="shared" si="3"/>
        <v>13395</v>
      </c>
      <c r="O17" s="44">
        <v>13395</v>
      </c>
      <c r="P17" s="43">
        <v>13405</v>
      </c>
      <c r="Q17" s="42">
        <f t="shared" si="4"/>
        <v>13400</v>
      </c>
      <c r="R17" s="50">
        <v>13420</v>
      </c>
      <c r="S17" s="49">
        <v>1.3366</v>
      </c>
      <c r="T17" s="49">
        <v>1.1538999999999999</v>
      </c>
      <c r="U17" s="48">
        <v>160.54</v>
      </c>
      <c r="V17" s="41">
        <v>10040.4</v>
      </c>
      <c r="W17" s="41">
        <v>10071.09</v>
      </c>
      <c r="X17" s="47">
        <f t="shared" si="5"/>
        <v>11630.123927550048</v>
      </c>
      <c r="Y17" s="46">
        <v>1.3363</v>
      </c>
    </row>
    <row r="18" spans="2:25" x14ac:dyDescent="0.2">
      <c r="B18" s="45">
        <v>46185</v>
      </c>
      <c r="C18" s="44">
        <v>13602</v>
      </c>
      <c r="D18" s="43">
        <v>13603</v>
      </c>
      <c r="E18" s="42">
        <f t="shared" si="0"/>
        <v>13602.5</v>
      </c>
      <c r="F18" s="44">
        <v>13650</v>
      </c>
      <c r="G18" s="43">
        <v>13655</v>
      </c>
      <c r="H18" s="42">
        <f t="shared" si="1"/>
        <v>13652.5</v>
      </c>
      <c r="I18" s="44">
        <v>13600</v>
      </c>
      <c r="J18" s="43">
        <v>13610</v>
      </c>
      <c r="K18" s="42">
        <f t="shared" si="2"/>
        <v>13605</v>
      </c>
      <c r="L18" s="44">
        <v>13570</v>
      </c>
      <c r="M18" s="43">
        <v>13580</v>
      </c>
      <c r="N18" s="42">
        <f t="shared" si="3"/>
        <v>13575</v>
      </c>
      <c r="O18" s="44">
        <v>13580</v>
      </c>
      <c r="P18" s="43">
        <v>13590</v>
      </c>
      <c r="Q18" s="42">
        <f t="shared" si="4"/>
        <v>13585</v>
      </c>
      <c r="R18" s="50">
        <v>13603</v>
      </c>
      <c r="S18" s="49">
        <v>1.341</v>
      </c>
      <c r="T18" s="49">
        <v>1.1572</v>
      </c>
      <c r="U18" s="48">
        <v>160.18</v>
      </c>
      <c r="V18" s="41">
        <v>10143.92</v>
      </c>
      <c r="W18" s="41">
        <v>10184.98</v>
      </c>
      <c r="X18" s="47">
        <f t="shared" si="5"/>
        <v>11755.098513653647</v>
      </c>
      <c r="Y18" s="46">
        <v>1.3407</v>
      </c>
    </row>
    <row r="19" spans="2:25" x14ac:dyDescent="0.2">
      <c r="B19" s="45">
        <v>46188</v>
      </c>
      <c r="C19" s="44">
        <v>13713</v>
      </c>
      <c r="D19" s="43">
        <v>13714</v>
      </c>
      <c r="E19" s="42">
        <f t="shared" si="0"/>
        <v>13713.5</v>
      </c>
      <c r="F19" s="44">
        <v>13748</v>
      </c>
      <c r="G19" s="43">
        <v>13750</v>
      </c>
      <c r="H19" s="42">
        <f t="shared" si="1"/>
        <v>13749</v>
      </c>
      <c r="I19" s="44">
        <v>13675</v>
      </c>
      <c r="J19" s="43">
        <v>13685</v>
      </c>
      <c r="K19" s="42">
        <f t="shared" si="2"/>
        <v>13680</v>
      </c>
      <c r="L19" s="44">
        <v>13645</v>
      </c>
      <c r="M19" s="43">
        <v>13655</v>
      </c>
      <c r="N19" s="42">
        <f t="shared" si="3"/>
        <v>13650</v>
      </c>
      <c r="O19" s="44">
        <v>13645</v>
      </c>
      <c r="P19" s="43">
        <v>13655</v>
      </c>
      <c r="Q19" s="42">
        <f t="shared" si="4"/>
        <v>13650</v>
      </c>
      <c r="R19" s="50">
        <v>13714</v>
      </c>
      <c r="S19" s="49">
        <v>1.3424</v>
      </c>
      <c r="T19" s="49">
        <v>1.1609</v>
      </c>
      <c r="U19" s="48">
        <v>160.19</v>
      </c>
      <c r="V19" s="41">
        <v>10216.030000000001</v>
      </c>
      <c r="W19" s="41">
        <v>10245.14</v>
      </c>
      <c r="X19" s="47">
        <f t="shared" si="5"/>
        <v>11813.248341803772</v>
      </c>
      <c r="Y19" s="46">
        <v>1.3421000000000001</v>
      </c>
    </row>
    <row r="20" spans="2:25" x14ac:dyDescent="0.2">
      <c r="B20" s="45">
        <v>46189</v>
      </c>
      <c r="C20" s="44">
        <v>13681.5</v>
      </c>
      <c r="D20" s="43">
        <v>13682</v>
      </c>
      <c r="E20" s="42">
        <f t="shared" si="0"/>
        <v>13681.75</v>
      </c>
      <c r="F20" s="44">
        <v>13760</v>
      </c>
      <c r="G20" s="43">
        <v>13765</v>
      </c>
      <c r="H20" s="42">
        <f t="shared" si="1"/>
        <v>13762.5</v>
      </c>
      <c r="I20" s="44">
        <v>13745</v>
      </c>
      <c r="J20" s="43">
        <v>13755</v>
      </c>
      <c r="K20" s="42">
        <f t="shared" si="2"/>
        <v>13750</v>
      </c>
      <c r="L20" s="44">
        <v>13715</v>
      </c>
      <c r="M20" s="43">
        <v>13725</v>
      </c>
      <c r="N20" s="42">
        <f t="shared" si="3"/>
        <v>13720</v>
      </c>
      <c r="O20" s="44">
        <v>13715</v>
      </c>
      <c r="P20" s="43">
        <v>13725</v>
      </c>
      <c r="Q20" s="42">
        <f t="shared" si="4"/>
        <v>13720</v>
      </c>
      <c r="R20" s="50">
        <v>13682</v>
      </c>
      <c r="S20" s="49">
        <v>1.3415999999999999</v>
      </c>
      <c r="T20" s="49">
        <v>1.1599999999999999</v>
      </c>
      <c r="U20" s="48">
        <v>160.36000000000001</v>
      </c>
      <c r="V20" s="41">
        <v>10198.27</v>
      </c>
      <c r="W20" s="41">
        <v>10261.67</v>
      </c>
      <c r="X20" s="47">
        <f t="shared" si="5"/>
        <v>11794.827586206897</v>
      </c>
      <c r="Y20" s="46">
        <v>1.3413999999999999</v>
      </c>
    </row>
    <row r="21" spans="2:25" x14ac:dyDescent="0.2">
      <c r="B21" s="45">
        <v>46190</v>
      </c>
      <c r="C21" s="44">
        <v>13735.5</v>
      </c>
      <c r="D21" s="43">
        <v>13736</v>
      </c>
      <c r="E21" s="42">
        <f t="shared" si="0"/>
        <v>13735.75</v>
      </c>
      <c r="F21" s="44">
        <v>13805</v>
      </c>
      <c r="G21" s="43">
        <v>13806</v>
      </c>
      <c r="H21" s="42">
        <f t="shared" si="1"/>
        <v>13805.5</v>
      </c>
      <c r="I21" s="44">
        <v>13800</v>
      </c>
      <c r="J21" s="43">
        <v>13810</v>
      </c>
      <c r="K21" s="42">
        <f t="shared" si="2"/>
        <v>13805</v>
      </c>
      <c r="L21" s="44">
        <v>13760</v>
      </c>
      <c r="M21" s="43">
        <v>13770</v>
      </c>
      <c r="N21" s="42">
        <f t="shared" si="3"/>
        <v>13765</v>
      </c>
      <c r="O21" s="44">
        <v>13730</v>
      </c>
      <c r="P21" s="43">
        <v>13740</v>
      </c>
      <c r="Q21" s="42">
        <f t="shared" si="4"/>
        <v>13735</v>
      </c>
      <c r="R21" s="50">
        <v>13736</v>
      </c>
      <c r="S21" s="49">
        <v>1.3405</v>
      </c>
      <c r="T21" s="49">
        <v>1.1592</v>
      </c>
      <c r="U21" s="48">
        <v>160.31</v>
      </c>
      <c r="V21" s="41">
        <v>10246.92</v>
      </c>
      <c r="W21" s="41">
        <v>10300.68</v>
      </c>
      <c r="X21" s="47">
        <f t="shared" si="5"/>
        <v>11849.551414768806</v>
      </c>
      <c r="Y21" s="46">
        <v>1.3403</v>
      </c>
    </row>
    <row r="22" spans="2:25" x14ac:dyDescent="0.2">
      <c r="B22" s="45">
        <v>46191</v>
      </c>
      <c r="C22" s="44">
        <v>13611</v>
      </c>
      <c r="D22" s="43">
        <v>13612</v>
      </c>
      <c r="E22" s="42">
        <f t="shared" si="0"/>
        <v>13611.5</v>
      </c>
      <c r="F22" s="44">
        <v>13684</v>
      </c>
      <c r="G22" s="43">
        <v>13685</v>
      </c>
      <c r="H22" s="42">
        <f t="shared" si="1"/>
        <v>13684.5</v>
      </c>
      <c r="I22" s="44">
        <v>13665</v>
      </c>
      <c r="J22" s="43">
        <v>13675</v>
      </c>
      <c r="K22" s="42">
        <f t="shared" si="2"/>
        <v>13670</v>
      </c>
      <c r="L22" s="44">
        <v>13645</v>
      </c>
      <c r="M22" s="43">
        <v>13655</v>
      </c>
      <c r="N22" s="42">
        <f t="shared" si="3"/>
        <v>13650</v>
      </c>
      <c r="O22" s="44">
        <v>13635</v>
      </c>
      <c r="P22" s="43">
        <v>13645</v>
      </c>
      <c r="Q22" s="42">
        <f t="shared" si="4"/>
        <v>13640</v>
      </c>
      <c r="R22" s="50">
        <v>13612</v>
      </c>
      <c r="S22" s="49">
        <v>1.3210999999999999</v>
      </c>
      <c r="T22" s="49">
        <v>1.1457999999999999</v>
      </c>
      <c r="U22" s="48">
        <v>160.93</v>
      </c>
      <c r="V22" s="41">
        <v>10303.530000000001</v>
      </c>
      <c r="W22" s="41">
        <v>10358.790000000001</v>
      </c>
      <c r="X22" s="47">
        <f t="shared" si="5"/>
        <v>11879.909233723163</v>
      </c>
      <c r="Y22" s="46">
        <v>1.3210999999999999</v>
      </c>
    </row>
    <row r="23" spans="2:25" x14ac:dyDescent="0.2">
      <c r="B23" s="45">
        <v>46192</v>
      </c>
      <c r="C23" s="44">
        <v>13529.5</v>
      </c>
      <c r="D23" s="43">
        <v>13530.5</v>
      </c>
      <c r="E23" s="42">
        <f t="shared" si="0"/>
        <v>13530</v>
      </c>
      <c r="F23" s="44">
        <v>13595</v>
      </c>
      <c r="G23" s="43">
        <v>13600</v>
      </c>
      <c r="H23" s="42">
        <f t="shared" si="1"/>
        <v>13597.5</v>
      </c>
      <c r="I23" s="44">
        <v>13575</v>
      </c>
      <c r="J23" s="43">
        <v>13585</v>
      </c>
      <c r="K23" s="42">
        <f t="shared" si="2"/>
        <v>13580</v>
      </c>
      <c r="L23" s="44">
        <v>13545</v>
      </c>
      <c r="M23" s="43">
        <v>13555</v>
      </c>
      <c r="N23" s="42">
        <f t="shared" si="3"/>
        <v>13550</v>
      </c>
      <c r="O23" s="44">
        <v>13505</v>
      </c>
      <c r="P23" s="43">
        <v>13515</v>
      </c>
      <c r="Q23" s="42">
        <f t="shared" si="4"/>
        <v>13510</v>
      </c>
      <c r="R23" s="50">
        <v>13530.5</v>
      </c>
      <c r="S23" s="49">
        <v>1.323</v>
      </c>
      <c r="T23" s="49">
        <v>1.1460999999999999</v>
      </c>
      <c r="U23" s="48">
        <v>161.26</v>
      </c>
      <c r="V23" s="41">
        <v>10227.14</v>
      </c>
      <c r="W23" s="41">
        <v>10280.44</v>
      </c>
      <c r="X23" s="47">
        <f t="shared" si="5"/>
        <v>11805.688857865807</v>
      </c>
      <c r="Y23" s="46">
        <v>1.3229</v>
      </c>
    </row>
    <row r="24" spans="2:25" x14ac:dyDescent="0.2">
      <c r="B24" s="45">
        <v>46195</v>
      </c>
      <c r="C24" s="44">
        <v>13641</v>
      </c>
      <c r="D24" s="43">
        <v>13642</v>
      </c>
      <c r="E24" s="42">
        <f t="shared" si="0"/>
        <v>13641.5</v>
      </c>
      <c r="F24" s="44">
        <v>13710</v>
      </c>
      <c r="G24" s="43">
        <v>13712</v>
      </c>
      <c r="H24" s="42">
        <f t="shared" si="1"/>
        <v>13711</v>
      </c>
      <c r="I24" s="44">
        <v>13690</v>
      </c>
      <c r="J24" s="43">
        <v>13700</v>
      </c>
      <c r="K24" s="42">
        <f t="shared" si="2"/>
        <v>13695</v>
      </c>
      <c r="L24" s="44">
        <v>13660</v>
      </c>
      <c r="M24" s="43">
        <v>13670</v>
      </c>
      <c r="N24" s="42">
        <f t="shared" si="3"/>
        <v>13665</v>
      </c>
      <c r="O24" s="44">
        <v>13620</v>
      </c>
      <c r="P24" s="43">
        <v>13630</v>
      </c>
      <c r="Q24" s="42">
        <f t="shared" si="4"/>
        <v>13625</v>
      </c>
      <c r="R24" s="50">
        <v>13642</v>
      </c>
      <c r="S24" s="49">
        <v>1.3236000000000001</v>
      </c>
      <c r="T24" s="49">
        <v>1.1449</v>
      </c>
      <c r="U24" s="48">
        <v>161.77000000000001</v>
      </c>
      <c r="V24" s="41">
        <v>10306.74</v>
      </c>
      <c r="W24" s="41">
        <v>10359.629999999999</v>
      </c>
      <c r="X24" s="47">
        <f t="shared" si="5"/>
        <v>11915.451131103153</v>
      </c>
      <c r="Y24" s="46">
        <v>1.3236000000000001</v>
      </c>
    </row>
    <row r="25" spans="2:25" x14ac:dyDescent="0.2">
      <c r="B25" s="45">
        <v>46196</v>
      </c>
      <c r="C25" s="44">
        <v>13333</v>
      </c>
      <c r="D25" s="43">
        <v>13334</v>
      </c>
      <c r="E25" s="42">
        <f t="shared" si="0"/>
        <v>13333.5</v>
      </c>
      <c r="F25" s="44">
        <v>13390</v>
      </c>
      <c r="G25" s="43">
        <v>13395</v>
      </c>
      <c r="H25" s="42">
        <f t="shared" si="1"/>
        <v>13392.5</v>
      </c>
      <c r="I25" s="44">
        <v>13385</v>
      </c>
      <c r="J25" s="43">
        <v>13395</v>
      </c>
      <c r="K25" s="42">
        <f t="shared" si="2"/>
        <v>13390</v>
      </c>
      <c r="L25" s="44">
        <v>13360</v>
      </c>
      <c r="M25" s="43">
        <v>13370</v>
      </c>
      <c r="N25" s="42">
        <f t="shared" si="3"/>
        <v>13365</v>
      </c>
      <c r="O25" s="44">
        <v>13350</v>
      </c>
      <c r="P25" s="43">
        <v>13360</v>
      </c>
      <c r="Q25" s="42">
        <f t="shared" si="4"/>
        <v>13355</v>
      </c>
      <c r="R25" s="50">
        <v>13334</v>
      </c>
      <c r="S25" s="49">
        <v>1.3208</v>
      </c>
      <c r="T25" s="49">
        <v>1.1386000000000001</v>
      </c>
      <c r="U25" s="48">
        <v>161.59</v>
      </c>
      <c r="V25" s="41">
        <v>10095.4</v>
      </c>
      <c r="W25" s="41">
        <v>10141.58</v>
      </c>
      <c r="X25" s="47">
        <f t="shared" si="5"/>
        <v>11710.873001932197</v>
      </c>
      <c r="Y25" s="46">
        <v>1.3208</v>
      </c>
    </row>
    <row r="26" spans="2:25" x14ac:dyDescent="0.2">
      <c r="B26" s="45">
        <v>46197</v>
      </c>
      <c r="C26" s="44">
        <v>13181</v>
      </c>
      <c r="D26" s="43">
        <v>13181.5</v>
      </c>
      <c r="E26" s="42">
        <f t="shared" si="0"/>
        <v>13181.25</v>
      </c>
      <c r="F26" s="44">
        <v>13235</v>
      </c>
      <c r="G26" s="43">
        <v>13240</v>
      </c>
      <c r="H26" s="42">
        <f t="shared" si="1"/>
        <v>13237.5</v>
      </c>
      <c r="I26" s="44">
        <v>13275</v>
      </c>
      <c r="J26" s="43">
        <v>13285</v>
      </c>
      <c r="K26" s="42">
        <f t="shared" si="2"/>
        <v>13280</v>
      </c>
      <c r="L26" s="44">
        <v>13265</v>
      </c>
      <c r="M26" s="43">
        <v>13275</v>
      </c>
      <c r="N26" s="42">
        <f t="shared" si="3"/>
        <v>13270</v>
      </c>
      <c r="O26" s="44">
        <v>13275</v>
      </c>
      <c r="P26" s="43">
        <v>13285</v>
      </c>
      <c r="Q26" s="42">
        <f t="shared" si="4"/>
        <v>13280</v>
      </c>
      <c r="R26" s="50">
        <v>13181.5</v>
      </c>
      <c r="S26" s="49">
        <v>1.3163</v>
      </c>
      <c r="T26" s="49">
        <v>1.1341000000000001</v>
      </c>
      <c r="U26" s="48">
        <v>161.66</v>
      </c>
      <c r="V26" s="41">
        <v>10014.049999999999</v>
      </c>
      <c r="W26" s="41">
        <v>10058.5</v>
      </c>
      <c r="X26" s="47">
        <f t="shared" si="5"/>
        <v>11622.872762542984</v>
      </c>
      <c r="Y26" s="46">
        <v>1.3163</v>
      </c>
    </row>
    <row r="27" spans="2:25" x14ac:dyDescent="0.2">
      <c r="B27" s="45">
        <v>46198</v>
      </c>
      <c r="C27" s="44">
        <v>13193</v>
      </c>
      <c r="D27" s="43">
        <v>13194</v>
      </c>
      <c r="E27" s="42">
        <f t="shared" si="0"/>
        <v>13193.5</v>
      </c>
      <c r="F27" s="44">
        <v>13230</v>
      </c>
      <c r="G27" s="43">
        <v>13235</v>
      </c>
      <c r="H27" s="42">
        <f t="shared" si="1"/>
        <v>13232.5</v>
      </c>
      <c r="I27" s="44">
        <v>13255</v>
      </c>
      <c r="J27" s="43">
        <v>13265</v>
      </c>
      <c r="K27" s="42">
        <f t="shared" si="2"/>
        <v>13260</v>
      </c>
      <c r="L27" s="44">
        <v>13250</v>
      </c>
      <c r="M27" s="43">
        <v>13260</v>
      </c>
      <c r="N27" s="42">
        <f t="shared" si="3"/>
        <v>13255</v>
      </c>
      <c r="O27" s="44">
        <v>13270</v>
      </c>
      <c r="P27" s="43">
        <v>13280</v>
      </c>
      <c r="Q27" s="42">
        <f t="shared" si="4"/>
        <v>13275</v>
      </c>
      <c r="R27" s="50">
        <v>13194</v>
      </c>
      <c r="S27" s="49">
        <v>1.3156000000000001</v>
      </c>
      <c r="T27" s="49">
        <v>1.1337999999999999</v>
      </c>
      <c r="U27" s="48">
        <v>161.87</v>
      </c>
      <c r="V27" s="41">
        <v>10028.879999999999</v>
      </c>
      <c r="W27" s="41">
        <v>10060.049999999999</v>
      </c>
      <c r="X27" s="47">
        <f t="shared" si="5"/>
        <v>11636.973011113072</v>
      </c>
      <c r="Y27" s="46">
        <v>1.3156000000000001</v>
      </c>
    </row>
    <row r="28" spans="2:25" x14ac:dyDescent="0.2">
      <c r="B28" s="45">
        <v>46199</v>
      </c>
      <c r="C28" s="44">
        <v>13286</v>
      </c>
      <c r="D28" s="43">
        <v>13287</v>
      </c>
      <c r="E28" s="42">
        <f t="shared" si="0"/>
        <v>13286.5</v>
      </c>
      <c r="F28" s="44">
        <v>13308</v>
      </c>
      <c r="G28" s="43">
        <v>13310</v>
      </c>
      <c r="H28" s="42">
        <f t="shared" si="1"/>
        <v>13309</v>
      </c>
      <c r="I28" s="44">
        <v>13300</v>
      </c>
      <c r="J28" s="43">
        <v>13310</v>
      </c>
      <c r="K28" s="42">
        <f t="shared" si="2"/>
        <v>13305</v>
      </c>
      <c r="L28" s="44">
        <v>13285</v>
      </c>
      <c r="M28" s="43">
        <v>13295</v>
      </c>
      <c r="N28" s="42">
        <f t="shared" si="3"/>
        <v>13290</v>
      </c>
      <c r="O28" s="44">
        <v>13285</v>
      </c>
      <c r="P28" s="43">
        <v>13295</v>
      </c>
      <c r="Q28" s="42">
        <f t="shared" si="4"/>
        <v>13290</v>
      </c>
      <c r="R28" s="50">
        <v>13287</v>
      </c>
      <c r="S28" s="49">
        <v>1.3217000000000001</v>
      </c>
      <c r="T28" s="49">
        <v>1.1398999999999999</v>
      </c>
      <c r="U28" s="48">
        <v>161.66999999999999</v>
      </c>
      <c r="V28" s="41">
        <v>10052.959999999999</v>
      </c>
      <c r="W28" s="41">
        <v>10070.36</v>
      </c>
      <c r="X28" s="47">
        <f t="shared" si="5"/>
        <v>11656.285639091149</v>
      </c>
      <c r="Y28" s="46">
        <v>1.3217000000000001</v>
      </c>
    </row>
    <row r="29" spans="2:25" x14ac:dyDescent="0.2">
      <c r="B29" s="45">
        <v>46202</v>
      </c>
      <c r="C29" s="44">
        <v>13302</v>
      </c>
      <c r="D29" s="43">
        <v>13302.5</v>
      </c>
      <c r="E29" s="42">
        <f t="shared" si="0"/>
        <v>13302.25</v>
      </c>
      <c r="F29" s="44">
        <v>13325</v>
      </c>
      <c r="G29" s="43">
        <v>13330</v>
      </c>
      <c r="H29" s="42">
        <f t="shared" si="1"/>
        <v>13327.5</v>
      </c>
      <c r="I29" s="44">
        <v>13310</v>
      </c>
      <c r="J29" s="43">
        <v>13320</v>
      </c>
      <c r="K29" s="42">
        <f t="shared" si="2"/>
        <v>13315</v>
      </c>
      <c r="L29" s="44">
        <v>13295</v>
      </c>
      <c r="M29" s="43">
        <v>13305</v>
      </c>
      <c r="N29" s="42">
        <f t="shared" si="3"/>
        <v>13300</v>
      </c>
      <c r="O29" s="44">
        <v>13295</v>
      </c>
      <c r="P29" s="43">
        <v>13305</v>
      </c>
      <c r="Q29" s="42">
        <f t="shared" si="4"/>
        <v>13300</v>
      </c>
      <c r="R29" s="50">
        <v>13302.5</v>
      </c>
      <c r="S29" s="49">
        <v>1.3231999999999999</v>
      </c>
      <c r="T29" s="49">
        <v>1.1409</v>
      </c>
      <c r="U29" s="48">
        <v>161.84</v>
      </c>
      <c r="V29" s="41">
        <v>10053.280000000001</v>
      </c>
      <c r="W29" s="41">
        <v>10074.06</v>
      </c>
      <c r="X29" s="47">
        <f t="shared" si="5"/>
        <v>11659.654658602858</v>
      </c>
      <c r="Y29" s="46">
        <v>1.3231999999999999</v>
      </c>
    </row>
    <row r="30" spans="2:25" x14ac:dyDescent="0.2">
      <c r="B30" s="45">
        <v>46203</v>
      </c>
      <c r="C30" s="44">
        <v>13340.5</v>
      </c>
      <c r="D30" s="43">
        <v>13341</v>
      </c>
      <c r="E30" s="42">
        <f t="shared" si="0"/>
        <v>13340.75</v>
      </c>
      <c r="F30" s="44">
        <v>13364</v>
      </c>
      <c r="G30" s="43">
        <v>13366</v>
      </c>
      <c r="H30" s="42">
        <f t="shared" si="1"/>
        <v>13365</v>
      </c>
      <c r="I30" s="44">
        <v>13325</v>
      </c>
      <c r="J30" s="43">
        <v>13335</v>
      </c>
      <c r="K30" s="42">
        <f t="shared" si="2"/>
        <v>13330</v>
      </c>
      <c r="L30" s="44">
        <v>13310</v>
      </c>
      <c r="M30" s="43">
        <v>13320</v>
      </c>
      <c r="N30" s="42">
        <f t="shared" si="3"/>
        <v>13315</v>
      </c>
      <c r="O30" s="44">
        <v>13310</v>
      </c>
      <c r="P30" s="43">
        <v>13320</v>
      </c>
      <c r="Q30" s="42">
        <f t="shared" si="4"/>
        <v>13315</v>
      </c>
      <c r="R30" s="50">
        <v>13341</v>
      </c>
      <c r="S30" s="49">
        <v>1.3227</v>
      </c>
      <c r="T30" s="49">
        <v>1.1394</v>
      </c>
      <c r="U30" s="48">
        <v>162.41999999999999</v>
      </c>
      <c r="V30" s="41">
        <v>10086.19</v>
      </c>
      <c r="W30" s="41">
        <v>10105.09</v>
      </c>
      <c r="X30" s="47">
        <f t="shared" si="5"/>
        <v>11708.794102159032</v>
      </c>
      <c r="Y30" s="46">
        <v>1.3227</v>
      </c>
    </row>
    <row r="31" spans="2:25" x14ac:dyDescent="0.2">
      <c r="B31" s="40" t="s">
        <v>11</v>
      </c>
      <c r="C31" s="39">
        <f>ROUND(AVERAGE(C9:C30),2)</f>
        <v>13573.3</v>
      </c>
      <c r="D31" s="38">
        <f>ROUND(AVERAGE(D9:D30),2)</f>
        <v>13574.32</v>
      </c>
      <c r="E31" s="37">
        <f>ROUND(AVERAGE(C31:D31),2)</f>
        <v>13573.81</v>
      </c>
      <c r="F31" s="39">
        <f>ROUND(AVERAGE(F9:F30),2)</f>
        <v>13613.27</v>
      </c>
      <c r="G31" s="38">
        <f>ROUND(AVERAGE(G9:G30),2)</f>
        <v>13616.73</v>
      </c>
      <c r="H31" s="37">
        <f>ROUND(AVERAGE(F31:G31),2)</f>
        <v>13615</v>
      </c>
      <c r="I31" s="39">
        <f>ROUND(AVERAGE(I9:I30),2)</f>
        <v>13580.68</v>
      </c>
      <c r="J31" s="38">
        <f>ROUND(AVERAGE(J9:J30),2)</f>
        <v>13590.68</v>
      </c>
      <c r="K31" s="37">
        <f>ROUND(AVERAGE(I31:J31),2)</f>
        <v>13585.68</v>
      </c>
      <c r="L31" s="39">
        <f>ROUND(AVERAGE(L9:L30),2)</f>
        <v>13552.27</v>
      </c>
      <c r="M31" s="38">
        <f>ROUND(AVERAGE(M9:M30),2)</f>
        <v>13562.27</v>
      </c>
      <c r="N31" s="37">
        <f>ROUND(AVERAGE(L31:M31),2)</f>
        <v>13557.27</v>
      </c>
      <c r="O31" s="39">
        <f>ROUND(AVERAGE(O9:O30),2)</f>
        <v>13545.68</v>
      </c>
      <c r="P31" s="38">
        <f>ROUND(AVERAGE(P9:P30),2)</f>
        <v>13555.68</v>
      </c>
      <c r="Q31" s="37">
        <f>ROUND(AVERAGE(O31:P31),2)</f>
        <v>13550.68</v>
      </c>
      <c r="R31" s="36">
        <f>ROUND(AVERAGE(R9:R30),2)</f>
        <v>13574.32</v>
      </c>
      <c r="S31" s="35">
        <f>ROUND(AVERAGE(S9:S30),4)</f>
        <v>1.3334999999999999</v>
      </c>
      <c r="T31" s="34">
        <f>ROUND(AVERAGE(T9:T30),4)</f>
        <v>1.1517999999999999</v>
      </c>
      <c r="U31" s="115">
        <f>ROUND(AVERAGE(U9:U30),2)</f>
        <v>160.72</v>
      </c>
      <c r="V31" s="33">
        <f>AVERAGE(V9:V30)</f>
        <v>10179.285909090906</v>
      </c>
      <c r="W31" s="33">
        <f>AVERAGE(W9:W30)</f>
        <v>10212.560909090909</v>
      </c>
      <c r="X31" s="33">
        <f>AVERAGE(X9:X30)</f>
        <v>11784.792427255601</v>
      </c>
      <c r="Y31" s="32">
        <f>AVERAGE(Y9:Y30)</f>
        <v>1.3332727272727274</v>
      </c>
    </row>
    <row r="32" spans="2:25" x14ac:dyDescent="0.2">
      <c r="B32" s="31" t="s">
        <v>12</v>
      </c>
      <c r="C32" s="30">
        <f t="shared" ref="C32:Y32" si="6">MAX(C9:C30)</f>
        <v>13965.5</v>
      </c>
      <c r="D32" s="29">
        <f t="shared" si="6"/>
        <v>13966</v>
      </c>
      <c r="E32" s="28">
        <f t="shared" si="6"/>
        <v>13965.75</v>
      </c>
      <c r="F32" s="30">
        <f t="shared" si="6"/>
        <v>13970</v>
      </c>
      <c r="G32" s="29">
        <f t="shared" si="6"/>
        <v>13975</v>
      </c>
      <c r="H32" s="28">
        <f t="shared" si="6"/>
        <v>13972.5</v>
      </c>
      <c r="I32" s="30">
        <f t="shared" si="6"/>
        <v>13880</v>
      </c>
      <c r="J32" s="29">
        <f t="shared" si="6"/>
        <v>13890</v>
      </c>
      <c r="K32" s="28">
        <f t="shared" si="6"/>
        <v>13885</v>
      </c>
      <c r="L32" s="30">
        <f t="shared" si="6"/>
        <v>13845</v>
      </c>
      <c r="M32" s="29">
        <f t="shared" si="6"/>
        <v>13855</v>
      </c>
      <c r="N32" s="28">
        <f t="shared" si="6"/>
        <v>13850</v>
      </c>
      <c r="O32" s="30">
        <f t="shared" si="6"/>
        <v>13845</v>
      </c>
      <c r="P32" s="29">
        <f t="shared" si="6"/>
        <v>13855</v>
      </c>
      <c r="Q32" s="28">
        <f t="shared" si="6"/>
        <v>13850</v>
      </c>
      <c r="R32" s="27">
        <f t="shared" si="6"/>
        <v>13966</v>
      </c>
      <c r="S32" s="26">
        <f t="shared" si="6"/>
        <v>1.3473999999999999</v>
      </c>
      <c r="T32" s="25">
        <f t="shared" si="6"/>
        <v>1.165</v>
      </c>
      <c r="U32" s="24">
        <f t="shared" si="6"/>
        <v>162.41999999999999</v>
      </c>
      <c r="V32" s="23">
        <f t="shared" si="6"/>
        <v>10365.15</v>
      </c>
      <c r="W32" s="23">
        <f t="shared" si="6"/>
        <v>10374.14</v>
      </c>
      <c r="X32" s="23">
        <f t="shared" si="6"/>
        <v>11987.982832618025</v>
      </c>
      <c r="Y32" s="22">
        <f t="shared" si="6"/>
        <v>1.3471</v>
      </c>
    </row>
    <row r="33" spans="2:25" ht="13.5" thickBot="1" x14ac:dyDescent="0.25">
      <c r="B33" s="21" t="s">
        <v>13</v>
      </c>
      <c r="C33" s="20">
        <f t="shared" ref="C33:Y33" si="7">MIN(C9:C30)</f>
        <v>13181</v>
      </c>
      <c r="D33" s="19">
        <f t="shared" si="7"/>
        <v>13181.5</v>
      </c>
      <c r="E33" s="18">
        <f t="shared" si="7"/>
        <v>13181.25</v>
      </c>
      <c r="F33" s="20">
        <f t="shared" si="7"/>
        <v>13230</v>
      </c>
      <c r="G33" s="19">
        <f t="shared" si="7"/>
        <v>13235</v>
      </c>
      <c r="H33" s="18">
        <f t="shared" si="7"/>
        <v>13232.5</v>
      </c>
      <c r="I33" s="20">
        <f t="shared" si="7"/>
        <v>13255</v>
      </c>
      <c r="J33" s="19">
        <f t="shared" si="7"/>
        <v>13265</v>
      </c>
      <c r="K33" s="18">
        <f t="shared" si="7"/>
        <v>13260</v>
      </c>
      <c r="L33" s="20">
        <f t="shared" si="7"/>
        <v>13250</v>
      </c>
      <c r="M33" s="19">
        <f t="shared" si="7"/>
        <v>13260</v>
      </c>
      <c r="N33" s="18">
        <f t="shared" si="7"/>
        <v>13255</v>
      </c>
      <c r="O33" s="20">
        <f t="shared" si="7"/>
        <v>13270</v>
      </c>
      <c r="P33" s="19">
        <f t="shared" si="7"/>
        <v>13280</v>
      </c>
      <c r="Q33" s="18">
        <f t="shared" si="7"/>
        <v>13275</v>
      </c>
      <c r="R33" s="17">
        <f t="shared" si="7"/>
        <v>13181.5</v>
      </c>
      <c r="S33" s="16">
        <f t="shared" si="7"/>
        <v>1.3156000000000001</v>
      </c>
      <c r="T33" s="15">
        <f t="shared" si="7"/>
        <v>1.1337999999999999</v>
      </c>
      <c r="U33" s="14">
        <f t="shared" si="7"/>
        <v>159.49</v>
      </c>
      <c r="V33" s="13">
        <f t="shared" si="7"/>
        <v>9993.27</v>
      </c>
      <c r="W33" s="13">
        <f t="shared" si="7"/>
        <v>10041.120000000001</v>
      </c>
      <c r="X33" s="13">
        <f t="shared" si="7"/>
        <v>11588.801248158101</v>
      </c>
      <c r="Y33" s="12">
        <f t="shared" si="7"/>
        <v>1.3156000000000001</v>
      </c>
    </row>
    <row r="35" spans="2:25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25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5:M71"/>
  <sheetViews>
    <sheetView workbookViewId="0"/>
  </sheetViews>
  <sheetFormatPr baseColWidth="10" defaultColWidth="9.140625" defaultRowHeight="12.75" x14ac:dyDescent="0.2"/>
  <cols>
    <col min="2" max="2" width="27.28515625" customWidth="1"/>
    <col min="3" max="17" width="16.28515625" customWidth="1"/>
  </cols>
  <sheetData>
    <row r="5" spans="2:13" ht="15.75" x14ac:dyDescent="0.25">
      <c r="B5" s="114"/>
      <c r="C5" s="2"/>
      <c r="D5" s="113"/>
      <c r="F5" s="112" t="s">
        <v>83</v>
      </c>
      <c r="G5" s="100"/>
      <c r="H5" s="100"/>
      <c r="I5" s="111"/>
    </row>
    <row r="6" spans="2:13" x14ac:dyDescent="0.2">
      <c r="B6" s="110"/>
      <c r="C6" s="110"/>
      <c r="D6" s="59"/>
      <c r="F6" s="109" t="s">
        <v>82</v>
      </c>
      <c r="G6" s="100"/>
      <c r="H6" s="108"/>
      <c r="I6" s="100"/>
    </row>
    <row r="7" spans="2:13" x14ac:dyDescent="0.2">
      <c r="B7" s="2"/>
      <c r="C7" s="2"/>
      <c r="D7" s="107"/>
      <c r="F7" s="88" t="s">
        <v>84</v>
      </c>
      <c r="G7" s="106"/>
      <c r="H7" s="100"/>
      <c r="I7" s="2"/>
    </row>
    <row r="8" spans="2:13" ht="13.5" thickBot="1" x14ac:dyDescent="0.25"/>
    <row r="9" spans="2:13" x14ac:dyDescent="0.2">
      <c r="B9" s="105"/>
      <c r="C9" s="104" t="s">
        <v>81</v>
      </c>
      <c r="D9" s="103" t="s">
        <v>75</v>
      </c>
      <c r="E9" s="103" t="s">
        <v>49</v>
      </c>
      <c r="F9" s="103" t="s">
        <v>48</v>
      </c>
      <c r="G9" s="103" t="s">
        <v>47</v>
      </c>
      <c r="H9" s="103" t="s">
        <v>46</v>
      </c>
      <c r="I9" s="103" t="s">
        <v>80</v>
      </c>
      <c r="J9" s="103" t="s">
        <v>79</v>
      </c>
      <c r="K9" s="103" t="s">
        <v>78</v>
      </c>
      <c r="L9" s="103" t="s">
        <v>77</v>
      </c>
      <c r="M9" s="102" t="s">
        <v>76</v>
      </c>
    </row>
    <row r="10" spans="2:13" x14ac:dyDescent="0.2">
      <c r="B10" s="99"/>
      <c r="C10" s="101" t="s">
        <v>75</v>
      </c>
      <c r="D10" s="100" t="s">
        <v>74</v>
      </c>
      <c r="E10" s="100"/>
      <c r="F10" s="100"/>
      <c r="G10" s="100"/>
      <c r="H10" s="100"/>
      <c r="I10" s="100"/>
      <c r="J10" s="100"/>
      <c r="K10" s="100"/>
      <c r="L10" s="100"/>
      <c r="M10" s="3"/>
    </row>
    <row r="11" spans="2:13" x14ac:dyDescent="0.2">
      <c r="B11" s="99"/>
      <c r="C11" s="98" t="s">
        <v>73</v>
      </c>
      <c r="D11" s="98" t="s">
        <v>73</v>
      </c>
      <c r="E11" s="98" t="s">
        <v>73</v>
      </c>
      <c r="F11" s="98" t="s">
        <v>73</v>
      </c>
      <c r="G11" s="98" t="s">
        <v>73</v>
      </c>
      <c r="H11" s="98" t="s">
        <v>73</v>
      </c>
      <c r="I11" s="98" t="s">
        <v>73</v>
      </c>
      <c r="J11" s="98" t="s">
        <v>73</v>
      </c>
      <c r="K11" s="98" t="s">
        <v>73</v>
      </c>
      <c r="L11" s="98" t="s">
        <v>73</v>
      </c>
      <c r="M11" s="97" t="s">
        <v>73</v>
      </c>
    </row>
    <row r="12" spans="2:13" x14ac:dyDescent="0.2">
      <c r="B12" s="81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3"/>
    </row>
    <row r="13" spans="2:13" x14ac:dyDescent="0.2">
      <c r="B13" s="95" t="s">
        <v>72</v>
      </c>
      <c r="C13" s="94">
        <v>3457.68</v>
      </c>
      <c r="D13" s="94">
        <v>3477.95</v>
      </c>
      <c r="E13" s="94">
        <v>13573.3</v>
      </c>
      <c r="F13" s="94">
        <v>1949.93</v>
      </c>
      <c r="G13" s="94">
        <v>17652.95</v>
      </c>
      <c r="H13" s="94">
        <v>53305.91</v>
      </c>
      <c r="I13" s="94">
        <v>3539.36</v>
      </c>
      <c r="J13" s="94">
        <v>2690</v>
      </c>
      <c r="K13" s="94">
        <v>0.5</v>
      </c>
      <c r="L13" s="94">
        <v>55354.32</v>
      </c>
      <c r="M13" s="93">
        <v>0.5</v>
      </c>
    </row>
    <row r="14" spans="2:13" x14ac:dyDescent="0.2">
      <c r="B14" s="81" t="s">
        <v>71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3"/>
    </row>
    <row r="15" spans="2:13" x14ac:dyDescent="0.2">
      <c r="B15" s="95" t="s">
        <v>70</v>
      </c>
      <c r="C15" s="94">
        <v>3458.64</v>
      </c>
      <c r="D15" s="94">
        <v>3487.95</v>
      </c>
      <c r="E15" s="94">
        <v>13574.32</v>
      </c>
      <c r="F15" s="94">
        <v>1951.25</v>
      </c>
      <c r="G15" s="94">
        <v>17663.86</v>
      </c>
      <c r="H15" s="94">
        <v>53357.5</v>
      </c>
      <c r="I15" s="94">
        <v>3540.5</v>
      </c>
      <c r="J15" s="94">
        <v>2700</v>
      </c>
      <c r="K15" s="94">
        <v>1</v>
      </c>
      <c r="L15" s="94">
        <v>55854.32</v>
      </c>
      <c r="M15" s="93">
        <v>1</v>
      </c>
    </row>
    <row r="16" spans="2:13" x14ac:dyDescent="0.2">
      <c r="B16" s="81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3"/>
    </row>
    <row r="17" spans="2:13" x14ac:dyDescent="0.2">
      <c r="B17" s="95" t="s">
        <v>69</v>
      </c>
      <c r="C17" s="94">
        <v>3458.16</v>
      </c>
      <c r="D17" s="94">
        <v>3482.95</v>
      </c>
      <c r="E17" s="94">
        <v>13573.81</v>
      </c>
      <c r="F17" s="94">
        <v>1950.59</v>
      </c>
      <c r="G17" s="94">
        <v>17658.41</v>
      </c>
      <c r="H17" s="94">
        <v>53331.7</v>
      </c>
      <c r="I17" s="94">
        <v>3539.93</v>
      </c>
      <c r="J17" s="94">
        <v>2695</v>
      </c>
      <c r="K17" s="94">
        <v>0.75</v>
      </c>
      <c r="L17" s="94">
        <v>55604.32</v>
      </c>
      <c r="M17" s="93">
        <v>0.75</v>
      </c>
    </row>
    <row r="18" spans="2:13" x14ac:dyDescent="0.2">
      <c r="B18" s="81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3"/>
    </row>
    <row r="19" spans="2:13" x14ac:dyDescent="0.2">
      <c r="B19" s="95" t="s">
        <v>86</v>
      </c>
      <c r="C19" s="94">
        <v>3437.75</v>
      </c>
      <c r="D19" s="94">
        <v>3477.95</v>
      </c>
      <c r="E19" s="94">
        <v>13613.27</v>
      </c>
      <c r="F19" s="94">
        <v>1968.2</v>
      </c>
      <c r="G19" s="94">
        <v>17838.64</v>
      </c>
      <c r="H19" s="94">
        <v>53542.73</v>
      </c>
      <c r="I19" s="94">
        <v>3546.36</v>
      </c>
      <c r="J19" s="94">
        <v>2690</v>
      </c>
      <c r="K19" s="94">
        <v>0.5</v>
      </c>
      <c r="L19" s="94">
        <v>55790</v>
      </c>
      <c r="M19" s="93">
        <v>0.5</v>
      </c>
    </row>
    <row r="20" spans="2:13" x14ac:dyDescent="0.2">
      <c r="B20" s="81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3"/>
    </row>
    <row r="21" spans="2:13" x14ac:dyDescent="0.2">
      <c r="B21" s="95" t="s">
        <v>68</v>
      </c>
      <c r="C21" s="94">
        <v>3438.89</v>
      </c>
      <c r="D21" s="94">
        <v>3487.95</v>
      </c>
      <c r="E21" s="94">
        <v>13616.73</v>
      </c>
      <c r="F21" s="94">
        <v>1969.3</v>
      </c>
      <c r="G21" s="94">
        <v>17856.36</v>
      </c>
      <c r="H21" s="94">
        <v>53601.59</v>
      </c>
      <c r="I21" s="94">
        <v>3547.91</v>
      </c>
      <c r="J21" s="94">
        <v>2700</v>
      </c>
      <c r="K21" s="94">
        <v>1</v>
      </c>
      <c r="L21" s="94">
        <v>56290</v>
      </c>
      <c r="M21" s="93">
        <v>1</v>
      </c>
    </row>
    <row r="22" spans="2:13" x14ac:dyDescent="0.2">
      <c r="B22" s="81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3"/>
    </row>
    <row r="23" spans="2:13" x14ac:dyDescent="0.2">
      <c r="B23" s="95" t="s">
        <v>67</v>
      </c>
      <c r="C23" s="94">
        <v>3438.32</v>
      </c>
      <c r="D23" s="94">
        <v>3482.95</v>
      </c>
      <c r="E23" s="94">
        <v>13615</v>
      </c>
      <c r="F23" s="94">
        <v>1968.75</v>
      </c>
      <c r="G23" s="94">
        <v>17847.5</v>
      </c>
      <c r="H23" s="94">
        <v>53572.160000000003</v>
      </c>
      <c r="I23" s="94">
        <v>3547.14</v>
      </c>
      <c r="J23" s="94">
        <v>2695</v>
      </c>
      <c r="K23" s="94">
        <v>0.75</v>
      </c>
      <c r="L23" s="94">
        <v>56040</v>
      </c>
      <c r="M23" s="93">
        <v>0.75</v>
      </c>
    </row>
    <row r="24" spans="2:13" x14ac:dyDescent="0.2">
      <c r="B24" s="81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3"/>
    </row>
    <row r="25" spans="2:13" x14ac:dyDescent="0.2">
      <c r="B25" s="95" t="s">
        <v>66</v>
      </c>
      <c r="C25" s="94">
        <v>3183.68</v>
      </c>
      <c r="D25" s="94">
        <v>3477.95</v>
      </c>
      <c r="E25" s="94">
        <v>13580.68</v>
      </c>
      <c r="F25" s="94">
        <v>2096.23</v>
      </c>
      <c r="G25" s="94">
        <v>18611.14</v>
      </c>
      <c r="H25" s="94"/>
      <c r="I25" s="94">
        <v>3394.91</v>
      </c>
      <c r="J25" s="94">
        <v>2690</v>
      </c>
      <c r="K25" s="94"/>
      <c r="L25" s="94"/>
      <c r="M25" s="93"/>
    </row>
    <row r="26" spans="2:13" x14ac:dyDescent="0.2">
      <c r="B26" s="81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3"/>
    </row>
    <row r="27" spans="2:13" x14ac:dyDescent="0.2">
      <c r="B27" s="95" t="s">
        <v>65</v>
      </c>
      <c r="C27" s="94">
        <v>3188.68</v>
      </c>
      <c r="D27" s="94">
        <v>3487.95</v>
      </c>
      <c r="E27" s="94">
        <v>13590.68</v>
      </c>
      <c r="F27" s="94">
        <v>2101.23</v>
      </c>
      <c r="G27" s="94">
        <v>18661.14</v>
      </c>
      <c r="H27" s="94"/>
      <c r="I27" s="94">
        <v>3399.91</v>
      </c>
      <c r="J27" s="94">
        <v>2700</v>
      </c>
      <c r="K27" s="94"/>
      <c r="L27" s="94"/>
      <c r="M27" s="93"/>
    </row>
    <row r="28" spans="2:13" x14ac:dyDescent="0.2">
      <c r="B28" s="8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3"/>
    </row>
    <row r="29" spans="2:13" x14ac:dyDescent="0.2">
      <c r="B29" s="95" t="s">
        <v>64</v>
      </c>
      <c r="C29" s="94">
        <v>3186.18</v>
      </c>
      <c r="D29" s="94">
        <v>3482.95</v>
      </c>
      <c r="E29" s="94">
        <v>13585.68</v>
      </c>
      <c r="F29" s="94">
        <v>2098.73</v>
      </c>
      <c r="G29" s="94">
        <v>18636.14</v>
      </c>
      <c r="H29" s="94"/>
      <c r="I29" s="94">
        <v>3397.41</v>
      </c>
      <c r="J29" s="94">
        <v>2695</v>
      </c>
      <c r="K29" s="94"/>
      <c r="L29" s="94"/>
      <c r="M29" s="93"/>
    </row>
    <row r="30" spans="2:13" x14ac:dyDescent="0.2">
      <c r="B30" s="8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3"/>
    </row>
    <row r="31" spans="2:13" x14ac:dyDescent="0.2">
      <c r="B31" s="95" t="s">
        <v>87</v>
      </c>
      <c r="C31" s="94">
        <v>3100.45</v>
      </c>
      <c r="D31" s="94"/>
      <c r="E31" s="94">
        <v>13552.27</v>
      </c>
      <c r="F31" s="94">
        <v>2171.14</v>
      </c>
      <c r="G31" s="94">
        <v>19163.64</v>
      </c>
      <c r="H31" s="94"/>
      <c r="I31" s="94">
        <v>3186.68</v>
      </c>
      <c r="J31" s="94"/>
      <c r="K31" s="94"/>
      <c r="L31" s="94"/>
      <c r="M31" s="93"/>
    </row>
    <row r="32" spans="2:13" x14ac:dyDescent="0.2">
      <c r="B32" s="81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3"/>
    </row>
    <row r="33" spans="2:13" x14ac:dyDescent="0.2">
      <c r="B33" s="95" t="s">
        <v>63</v>
      </c>
      <c r="C33" s="94">
        <v>3105.45</v>
      </c>
      <c r="D33" s="94"/>
      <c r="E33" s="94">
        <v>13562.27</v>
      </c>
      <c r="F33" s="94">
        <v>2176.14</v>
      </c>
      <c r="G33" s="94">
        <v>19213.64</v>
      </c>
      <c r="H33" s="94"/>
      <c r="I33" s="94">
        <v>3191.68</v>
      </c>
      <c r="J33" s="94"/>
      <c r="K33" s="94"/>
      <c r="L33" s="94"/>
      <c r="M33" s="93"/>
    </row>
    <row r="34" spans="2:13" x14ac:dyDescent="0.2">
      <c r="B34" s="81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3"/>
    </row>
    <row r="35" spans="2:13" x14ac:dyDescent="0.2">
      <c r="B35" s="95" t="s">
        <v>62</v>
      </c>
      <c r="C35" s="94">
        <v>3102.95</v>
      </c>
      <c r="D35" s="94"/>
      <c r="E35" s="94">
        <v>13557.27</v>
      </c>
      <c r="F35" s="94">
        <v>2173.64</v>
      </c>
      <c r="G35" s="94">
        <v>19188.64</v>
      </c>
      <c r="H35" s="94"/>
      <c r="I35" s="94">
        <v>3189.18</v>
      </c>
      <c r="J35" s="94"/>
      <c r="K35" s="94"/>
      <c r="L35" s="94"/>
      <c r="M35" s="93"/>
    </row>
    <row r="36" spans="2:13" x14ac:dyDescent="0.2">
      <c r="B36" s="81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3"/>
    </row>
    <row r="37" spans="2:13" x14ac:dyDescent="0.2">
      <c r="B37" s="95" t="s">
        <v>61</v>
      </c>
      <c r="C37" s="94">
        <v>3083.5</v>
      </c>
      <c r="D37" s="94"/>
      <c r="E37" s="94">
        <v>13545.68</v>
      </c>
      <c r="F37" s="94">
        <v>2233.1799999999998</v>
      </c>
      <c r="G37" s="94">
        <v>19816.14</v>
      </c>
      <c r="H37" s="94"/>
      <c r="I37" s="94">
        <v>3004.86</v>
      </c>
      <c r="J37" s="94"/>
      <c r="K37" s="94"/>
      <c r="L37" s="94"/>
      <c r="M37" s="93"/>
    </row>
    <row r="38" spans="2:13" x14ac:dyDescent="0.2">
      <c r="B38" s="81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3"/>
    </row>
    <row r="39" spans="2:13" x14ac:dyDescent="0.2">
      <c r="B39" s="95" t="s">
        <v>60</v>
      </c>
      <c r="C39" s="94">
        <v>3088.5</v>
      </c>
      <c r="D39" s="94"/>
      <c r="E39" s="94">
        <v>13555.68</v>
      </c>
      <c r="F39" s="94">
        <v>2238.1799999999998</v>
      </c>
      <c r="G39" s="94">
        <v>19866.14</v>
      </c>
      <c r="H39" s="94"/>
      <c r="I39" s="94">
        <v>3009.86</v>
      </c>
      <c r="J39" s="94"/>
      <c r="K39" s="94"/>
      <c r="L39" s="94"/>
      <c r="M39" s="93"/>
    </row>
    <row r="40" spans="2:13" x14ac:dyDescent="0.2">
      <c r="B40" s="81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3"/>
    </row>
    <row r="41" spans="2:13" x14ac:dyDescent="0.2">
      <c r="B41" s="95" t="s">
        <v>59</v>
      </c>
      <c r="C41" s="94">
        <v>3086</v>
      </c>
      <c r="D41" s="94"/>
      <c r="E41" s="94">
        <v>13550.68</v>
      </c>
      <c r="F41" s="94">
        <v>2235.6799999999998</v>
      </c>
      <c r="G41" s="94">
        <v>19841.14</v>
      </c>
      <c r="H41" s="94"/>
      <c r="I41" s="94">
        <v>3007.36</v>
      </c>
      <c r="J41" s="94"/>
      <c r="K41" s="94"/>
      <c r="L41" s="94"/>
      <c r="M41" s="93"/>
    </row>
    <row r="42" spans="2:13" x14ac:dyDescent="0.2">
      <c r="B42" s="81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3"/>
    </row>
    <row r="43" spans="2:13" x14ac:dyDescent="0.2">
      <c r="B43" s="95" t="s">
        <v>58</v>
      </c>
      <c r="C43" s="94"/>
      <c r="D43" s="94"/>
      <c r="E43" s="94"/>
      <c r="F43" s="94"/>
      <c r="G43" s="94"/>
      <c r="H43" s="94">
        <v>53822.95</v>
      </c>
      <c r="I43" s="94"/>
      <c r="J43" s="94"/>
      <c r="K43" s="94">
        <v>0.5</v>
      </c>
      <c r="L43" s="94">
        <v>57350.23</v>
      </c>
      <c r="M43" s="93">
        <v>0.5</v>
      </c>
    </row>
    <row r="44" spans="2:13" x14ac:dyDescent="0.2">
      <c r="B44" s="81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3"/>
    </row>
    <row r="45" spans="2:13" x14ac:dyDescent="0.2">
      <c r="B45" s="95" t="s">
        <v>57</v>
      </c>
      <c r="C45" s="94"/>
      <c r="D45" s="94"/>
      <c r="E45" s="94"/>
      <c r="F45" s="94"/>
      <c r="G45" s="94"/>
      <c r="H45" s="94">
        <v>53872.95</v>
      </c>
      <c r="I45" s="94"/>
      <c r="J45" s="94"/>
      <c r="K45" s="94">
        <v>1</v>
      </c>
      <c r="L45" s="94">
        <v>58350.23</v>
      </c>
      <c r="M45" s="93">
        <v>1</v>
      </c>
    </row>
    <row r="46" spans="2:13" x14ac:dyDescent="0.2">
      <c r="B46" s="81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3"/>
    </row>
    <row r="47" spans="2:13" x14ac:dyDescent="0.2">
      <c r="B47" s="92" t="s">
        <v>56</v>
      </c>
      <c r="C47" s="91"/>
      <c r="D47" s="91"/>
      <c r="E47" s="91"/>
      <c r="F47" s="91"/>
      <c r="G47" s="91"/>
      <c r="H47" s="91">
        <v>53847.95</v>
      </c>
      <c r="I47" s="91"/>
      <c r="J47" s="91"/>
      <c r="K47" s="91">
        <v>0.75</v>
      </c>
      <c r="L47" s="91">
        <v>57850.23</v>
      </c>
      <c r="M47" s="90">
        <v>0.75</v>
      </c>
    </row>
    <row r="49" spans="2:5" x14ac:dyDescent="0.2">
      <c r="B49" s="59" t="s">
        <v>55</v>
      </c>
    </row>
    <row r="50" spans="2:5" x14ac:dyDescent="0.2">
      <c r="B50" s="89" t="s">
        <v>84</v>
      </c>
    </row>
    <row r="52" spans="2:5" x14ac:dyDescent="0.2">
      <c r="B52" s="87" t="s">
        <v>54</v>
      </c>
      <c r="C52" s="86" t="s">
        <v>53</v>
      </c>
    </row>
    <row r="53" spans="2:5" x14ac:dyDescent="0.2">
      <c r="B53" s="85"/>
      <c r="C53" s="84" t="s">
        <v>52</v>
      </c>
    </row>
    <row r="54" spans="2:5" x14ac:dyDescent="0.2">
      <c r="B54" s="82" t="s">
        <v>51</v>
      </c>
      <c r="C54" s="83">
        <v>3001.5</v>
      </c>
    </row>
    <row r="55" spans="2:5" x14ac:dyDescent="0.2">
      <c r="B55" s="82" t="s">
        <v>50</v>
      </c>
      <c r="C55" s="83">
        <v>3028.73</v>
      </c>
    </row>
    <row r="56" spans="2:5" x14ac:dyDescent="0.2">
      <c r="B56" s="82" t="s">
        <v>49</v>
      </c>
      <c r="C56" s="83">
        <v>11784.79</v>
      </c>
    </row>
    <row r="57" spans="2:5" x14ac:dyDescent="0.2">
      <c r="B57" s="82" t="s">
        <v>48</v>
      </c>
      <c r="C57" s="83">
        <v>1693.89</v>
      </c>
    </row>
    <row r="58" spans="2:5" x14ac:dyDescent="0.2">
      <c r="B58" s="82" t="s">
        <v>47</v>
      </c>
      <c r="C58" s="83">
        <v>15331.8</v>
      </c>
    </row>
    <row r="59" spans="2:5" x14ac:dyDescent="0.2">
      <c r="B59" s="82" t="s">
        <v>46</v>
      </c>
      <c r="C59" s="83">
        <v>46315.08</v>
      </c>
    </row>
    <row r="60" spans="2:5" x14ac:dyDescent="0.2">
      <c r="B60" s="82" t="s">
        <v>45</v>
      </c>
      <c r="C60" s="83">
        <v>3073.9</v>
      </c>
    </row>
    <row r="61" spans="2:5" x14ac:dyDescent="0.2">
      <c r="B61" s="80" t="s">
        <v>44</v>
      </c>
      <c r="C61" s="79">
        <v>2344.67</v>
      </c>
    </row>
    <row r="63" spans="2:5" x14ac:dyDescent="0.2">
      <c r="B63" s="72" t="s">
        <v>43</v>
      </c>
    </row>
    <row r="64" spans="2:5" x14ac:dyDescent="0.2">
      <c r="E64" s="78" t="s">
        <v>42</v>
      </c>
    </row>
    <row r="65" spans="2:9" x14ac:dyDescent="0.2">
      <c r="B65" s="2" t="s">
        <v>41</v>
      </c>
      <c r="D65" s="75">
        <v>10179.290000000001</v>
      </c>
      <c r="E65" s="78" t="s">
        <v>40</v>
      </c>
    </row>
    <row r="66" spans="2:9" x14ac:dyDescent="0.2">
      <c r="B66" s="2" t="s">
        <v>39</v>
      </c>
      <c r="D66" s="75">
        <v>10212.56</v>
      </c>
      <c r="E66" s="77" t="s">
        <v>10</v>
      </c>
      <c r="F66" s="73">
        <v>1.3334999999999999</v>
      </c>
    </row>
    <row r="67" spans="2:9" x14ac:dyDescent="0.2">
      <c r="B67" s="2" t="s">
        <v>38</v>
      </c>
      <c r="D67" s="75">
        <v>1463.13</v>
      </c>
      <c r="E67" s="77" t="s">
        <v>37</v>
      </c>
      <c r="F67" s="76">
        <v>160.72</v>
      </c>
    </row>
    <row r="68" spans="2:9" x14ac:dyDescent="0.2">
      <c r="B68" s="2" t="s">
        <v>36</v>
      </c>
      <c r="D68" s="75">
        <v>1476.94</v>
      </c>
      <c r="E68" s="74" t="s">
        <v>35</v>
      </c>
      <c r="F68" s="73">
        <v>1.1517999999999999</v>
      </c>
    </row>
    <row r="69" spans="2:9" x14ac:dyDescent="0.2">
      <c r="H69" s="71" t="s">
        <v>34</v>
      </c>
    </row>
    <row r="70" spans="2:9" x14ac:dyDescent="0.2">
      <c r="B70" s="70" t="s">
        <v>14</v>
      </c>
      <c r="C70" s="69"/>
      <c r="D70" s="68"/>
      <c r="E70" s="67"/>
      <c r="F70" s="66"/>
      <c r="G70" s="65"/>
      <c r="H70" s="64"/>
      <c r="I70" s="63"/>
    </row>
    <row r="71" spans="2:9" x14ac:dyDescent="0.2">
      <c r="B71" s="62" t="s">
        <v>85</v>
      </c>
      <c r="C71" s="61"/>
      <c r="D71" s="61"/>
      <c r="E71" s="61"/>
      <c r="F71" s="61"/>
      <c r="G71" s="61"/>
      <c r="H71" s="61"/>
      <c r="I71" s="60"/>
    </row>
  </sheetData>
  <phoneticPr fontId="6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36"/>
  <sheetViews>
    <sheetView workbookViewId="0">
      <pane ySplit="8" topLeftCell="A9" activePane="bottomLeft" state="frozen"/>
      <selection activeCell="C46" sqref="C46"/>
      <selection pane="bottomLeft" activeCell="P9" sqref="P9:Q30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31</v>
      </c>
    </row>
    <row r="6" spans="1:19" ht="13.5" thickBot="1" x14ac:dyDescent="0.25">
      <c r="B6" s="1">
        <v>46174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46174</v>
      </c>
      <c r="C9" s="44">
        <v>3315</v>
      </c>
      <c r="D9" s="43">
        <v>3325</v>
      </c>
      <c r="E9" s="42">
        <f t="shared" ref="E9:E30" si="0">AVERAGE(C9:D9)</f>
        <v>3320</v>
      </c>
      <c r="F9" s="44">
        <v>3315</v>
      </c>
      <c r="G9" s="43">
        <v>3325</v>
      </c>
      <c r="H9" s="42">
        <f t="shared" ref="H9:H30" si="1">AVERAGE(F9:G9)</f>
        <v>3320</v>
      </c>
      <c r="I9" s="44">
        <v>3315</v>
      </c>
      <c r="J9" s="43">
        <v>3325</v>
      </c>
      <c r="K9" s="42">
        <f t="shared" ref="K9:K30" si="2">AVERAGE(I9:J9)</f>
        <v>3320</v>
      </c>
      <c r="L9" s="50">
        <v>3325</v>
      </c>
      <c r="M9" s="49">
        <v>1.3466</v>
      </c>
      <c r="N9" s="51">
        <v>1.1647000000000001</v>
      </c>
      <c r="O9" s="48">
        <v>159.49</v>
      </c>
      <c r="P9" s="41">
        <f>D9/M9</f>
        <v>2469.181642655577</v>
      </c>
      <c r="Q9" s="41">
        <f>G9/M9</f>
        <v>2469.181642655577</v>
      </c>
      <c r="R9" s="47">
        <f t="shared" ref="R9:R30" si="3">L9/N9</f>
        <v>2854.8123980424143</v>
      </c>
      <c r="S9" s="46">
        <v>1.3463000000000001</v>
      </c>
    </row>
    <row r="10" spans="1:19" x14ac:dyDescent="0.2">
      <c r="B10" s="45">
        <v>46175</v>
      </c>
      <c r="C10" s="44">
        <v>3440</v>
      </c>
      <c r="D10" s="43">
        <v>3450</v>
      </c>
      <c r="E10" s="42">
        <f t="shared" si="0"/>
        <v>3445</v>
      </c>
      <c r="F10" s="44">
        <v>3440</v>
      </c>
      <c r="G10" s="43">
        <v>3450</v>
      </c>
      <c r="H10" s="42">
        <f t="shared" si="1"/>
        <v>3445</v>
      </c>
      <c r="I10" s="44">
        <v>3440</v>
      </c>
      <c r="J10" s="43">
        <v>3450</v>
      </c>
      <c r="K10" s="42">
        <f t="shared" si="2"/>
        <v>3445</v>
      </c>
      <c r="L10" s="50">
        <v>3450</v>
      </c>
      <c r="M10" s="49">
        <v>1.3473999999999999</v>
      </c>
      <c r="N10" s="49">
        <v>1.165</v>
      </c>
      <c r="O10" s="48">
        <v>159.75</v>
      </c>
      <c r="P10" s="41">
        <f t="shared" ref="P10:P30" si="4">D10/M10</f>
        <v>2560.4868635891348</v>
      </c>
      <c r="Q10" s="41">
        <f t="shared" ref="Q10:Q30" si="5">G10/M10</f>
        <v>2560.4868635891348</v>
      </c>
      <c r="R10" s="47">
        <f t="shared" si="3"/>
        <v>2961.3733905579397</v>
      </c>
      <c r="S10" s="46">
        <v>1.3471</v>
      </c>
    </row>
    <row r="11" spans="1:19" x14ac:dyDescent="0.2">
      <c r="B11" s="45">
        <v>46176</v>
      </c>
      <c r="C11" s="44">
        <v>3440</v>
      </c>
      <c r="D11" s="43">
        <v>3450</v>
      </c>
      <c r="E11" s="42">
        <f t="shared" si="0"/>
        <v>3445</v>
      </c>
      <c r="F11" s="44">
        <v>3440</v>
      </c>
      <c r="G11" s="43">
        <v>3450</v>
      </c>
      <c r="H11" s="42">
        <f t="shared" si="1"/>
        <v>3445</v>
      </c>
      <c r="I11" s="44">
        <v>3440</v>
      </c>
      <c r="J11" s="43">
        <v>3450</v>
      </c>
      <c r="K11" s="42">
        <f t="shared" si="2"/>
        <v>3445</v>
      </c>
      <c r="L11" s="50">
        <v>3450</v>
      </c>
      <c r="M11" s="49">
        <v>1.345</v>
      </c>
      <c r="N11" s="49">
        <v>1.1617999999999999</v>
      </c>
      <c r="O11" s="48">
        <v>159.84</v>
      </c>
      <c r="P11" s="41">
        <f t="shared" si="4"/>
        <v>2565.0557620817845</v>
      </c>
      <c r="Q11" s="41">
        <f t="shared" si="5"/>
        <v>2565.0557620817845</v>
      </c>
      <c r="R11" s="47">
        <f t="shared" si="3"/>
        <v>2969.5300395937338</v>
      </c>
      <c r="S11" s="46">
        <v>1.3446</v>
      </c>
    </row>
    <row r="12" spans="1:19" x14ac:dyDescent="0.2">
      <c r="B12" s="45">
        <v>46177</v>
      </c>
      <c r="C12" s="44">
        <v>3440</v>
      </c>
      <c r="D12" s="43">
        <v>3450</v>
      </c>
      <c r="E12" s="42">
        <f t="shared" si="0"/>
        <v>3445</v>
      </c>
      <c r="F12" s="44">
        <v>3440</v>
      </c>
      <c r="G12" s="43">
        <v>3450</v>
      </c>
      <c r="H12" s="42">
        <f t="shared" si="1"/>
        <v>3445</v>
      </c>
      <c r="I12" s="44">
        <v>3440</v>
      </c>
      <c r="J12" s="43">
        <v>3450</v>
      </c>
      <c r="K12" s="42">
        <f t="shared" si="2"/>
        <v>3445</v>
      </c>
      <c r="L12" s="50">
        <v>3450</v>
      </c>
      <c r="M12" s="49">
        <v>1.3459000000000001</v>
      </c>
      <c r="N12" s="49">
        <v>1.1641999999999999</v>
      </c>
      <c r="O12" s="48">
        <v>159.77000000000001</v>
      </c>
      <c r="P12" s="41">
        <f t="shared" si="4"/>
        <v>2563.3405156400918</v>
      </c>
      <c r="Q12" s="41">
        <f t="shared" si="5"/>
        <v>2563.3405156400918</v>
      </c>
      <c r="R12" s="47">
        <f t="shared" si="3"/>
        <v>2963.4083490809144</v>
      </c>
      <c r="S12" s="46">
        <v>1.3454999999999999</v>
      </c>
    </row>
    <row r="13" spans="1:19" x14ac:dyDescent="0.2">
      <c r="B13" s="45">
        <v>46178</v>
      </c>
      <c r="C13" s="44">
        <v>3440</v>
      </c>
      <c r="D13" s="43">
        <v>3450</v>
      </c>
      <c r="E13" s="42">
        <f t="shared" si="0"/>
        <v>3445</v>
      </c>
      <c r="F13" s="44">
        <v>3440</v>
      </c>
      <c r="G13" s="43">
        <v>3450</v>
      </c>
      <c r="H13" s="42">
        <f t="shared" si="1"/>
        <v>3445</v>
      </c>
      <c r="I13" s="44">
        <v>3440</v>
      </c>
      <c r="J13" s="43">
        <v>3450</v>
      </c>
      <c r="K13" s="42">
        <f t="shared" si="2"/>
        <v>3445</v>
      </c>
      <c r="L13" s="50">
        <v>3450</v>
      </c>
      <c r="M13" s="49">
        <v>1.3469</v>
      </c>
      <c r="N13" s="49">
        <v>1.1641999999999999</v>
      </c>
      <c r="O13" s="48">
        <v>159.85</v>
      </c>
      <c r="P13" s="41">
        <f t="shared" si="4"/>
        <v>2561.4373747123022</v>
      </c>
      <c r="Q13" s="41">
        <f t="shared" si="5"/>
        <v>2561.4373747123022</v>
      </c>
      <c r="R13" s="47">
        <f t="shared" si="3"/>
        <v>2963.4083490809144</v>
      </c>
      <c r="S13" s="46">
        <v>1.3465</v>
      </c>
    </row>
    <row r="14" spans="1:19" x14ac:dyDescent="0.2">
      <c r="B14" s="45">
        <v>46181</v>
      </c>
      <c r="C14" s="44">
        <v>3440</v>
      </c>
      <c r="D14" s="43">
        <v>3450</v>
      </c>
      <c r="E14" s="42">
        <f t="shared" si="0"/>
        <v>3445</v>
      </c>
      <c r="F14" s="44">
        <v>3440</v>
      </c>
      <c r="G14" s="43">
        <v>3450</v>
      </c>
      <c r="H14" s="42">
        <f t="shared" si="1"/>
        <v>3445</v>
      </c>
      <c r="I14" s="44">
        <v>3440</v>
      </c>
      <c r="J14" s="43">
        <v>3450</v>
      </c>
      <c r="K14" s="42">
        <f t="shared" si="2"/>
        <v>3445</v>
      </c>
      <c r="L14" s="50">
        <v>3450</v>
      </c>
      <c r="M14" s="49">
        <v>1.3360000000000001</v>
      </c>
      <c r="N14" s="49">
        <v>1.1536999999999999</v>
      </c>
      <c r="O14" s="48">
        <v>159.97999999999999</v>
      </c>
      <c r="P14" s="41">
        <f t="shared" si="4"/>
        <v>2582.335329341317</v>
      </c>
      <c r="Q14" s="41">
        <f t="shared" si="5"/>
        <v>2582.335329341317</v>
      </c>
      <c r="R14" s="47">
        <f t="shared" si="3"/>
        <v>2990.3787813122999</v>
      </c>
      <c r="S14" s="46">
        <v>1.3357000000000001</v>
      </c>
    </row>
    <row r="15" spans="1:19" x14ac:dyDescent="0.2">
      <c r="B15" s="45">
        <v>46182</v>
      </c>
      <c r="C15" s="44">
        <v>3500</v>
      </c>
      <c r="D15" s="43">
        <v>3510</v>
      </c>
      <c r="E15" s="42">
        <f t="shared" si="0"/>
        <v>3505</v>
      </c>
      <c r="F15" s="44">
        <v>3500</v>
      </c>
      <c r="G15" s="43">
        <v>3510</v>
      </c>
      <c r="H15" s="42">
        <f t="shared" si="1"/>
        <v>3505</v>
      </c>
      <c r="I15" s="44">
        <v>3500</v>
      </c>
      <c r="J15" s="43">
        <v>3510</v>
      </c>
      <c r="K15" s="42">
        <f t="shared" si="2"/>
        <v>3505</v>
      </c>
      <c r="L15" s="50">
        <v>3510</v>
      </c>
      <c r="M15" s="49">
        <v>1.3403</v>
      </c>
      <c r="N15" s="49">
        <v>1.1573</v>
      </c>
      <c r="O15" s="48">
        <v>160.16</v>
      </c>
      <c r="P15" s="41">
        <f t="shared" si="4"/>
        <v>2618.8166828322019</v>
      </c>
      <c r="Q15" s="41">
        <f t="shared" si="5"/>
        <v>2618.8166828322019</v>
      </c>
      <c r="R15" s="47">
        <f t="shared" si="3"/>
        <v>3032.9214551110344</v>
      </c>
      <c r="S15" s="46">
        <v>1.34</v>
      </c>
    </row>
    <row r="16" spans="1:19" x14ac:dyDescent="0.2">
      <c r="B16" s="45">
        <v>46183</v>
      </c>
      <c r="C16" s="44">
        <v>3500</v>
      </c>
      <c r="D16" s="43">
        <v>3510</v>
      </c>
      <c r="E16" s="42">
        <f t="shared" si="0"/>
        <v>3505</v>
      </c>
      <c r="F16" s="44">
        <v>3500</v>
      </c>
      <c r="G16" s="43">
        <v>3510</v>
      </c>
      <c r="H16" s="42">
        <f t="shared" si="1"/>
        <v>3505</v>
      </c>
      <c r="I16" s="44">
        <v>3500</v>
      </c>
      <c r="J16" s="43">
        <v>3510</v>
      </c>
      <c r="K16" s="42">
        <f t="shared" si="2"/>
        <v>3505</v>
      </c>
      <c r="L16" s="50">
        <v>3510</v>
      </c>
      <c r="M16" s="49">
        <v>1.3379000000000001</v>
      </c>
      <c r="N16" s="49">
        <v>1.1536999999999999</v>
      </c>
      <c r="O16" s="48">
        <v>160.5</v>
      </c>
      <c r="P16" s="41">
        <f t="shared" si="4"/>
        <v>2623.5144629643469</v>
      </c>
      <c r="Q16" s="41">
        <f t="shared" si="5"/>
        <v>2623.5144629643469</v>
      </c>
      <c r="R16" s="47">
        <f t="shared" si="3"/>
        <v>3042.3853688133831</v>
      </c>
      <c r="S16" s="46">
        <v>1.3375999999999999</v>
      </c>
    </row>
    <row r="17" spans="2:19" x14ac:dyDescent="0.2">
      <c r="B17" s="45">
        <v>46184</v>
      </c>
      <c r="C17" s="44">
        <v>3500</v>
      </c>
      <c r="D17" s="43">
        <v>3510</v>
      </c>
      <c r="E17" s="42">
        <f t="shared" si="0"/>
        <v>3505</v>
      </c>
      <c r="F17" s="44">
        <v>3500</v>
      </c>
      <c r="G17" s="43">
        <v>3510</v>
      </c>
      <c r="H17" s="42">
        <f t="shared" si="1"/>
        <v>3505</v>
      </c>
      <c r="I17" s="44">
        <v>3500</v>
      </c>
      <c r="J17" s="43">
        <v>3510</v>
      </c>
      <c r="K17" s="42">
        <f t="shared" si="2"/>
        <v>3505</v>
      </c>
      <c r="L17" s="50">
        <v>3510</v>
      </c>
      <c r="M17" s="49">
        <v>1.3366</v>
      </c>
      <c r="N17" s="49">
        <v>1.1538999999999999</v>
      </c>
      <c r="O17" s="48">
        <v>160.54</v>
      </c>
      <c r="P17" s="41">
        <f t="shared" si="4"/>
        <v>2626.0661379619933</v>
      </c>
      <c r="Q17" s="41">
        <f t="shared" si="5"/>
        <v>2626.0661379619933</v>
      </c>
      <c r="R17" s="47">
        <f t="shared" si="3"/>
        <v>3041.8580466244912</v>
      </c>
      <c r="S17" s="46">
        <v>1.3363</v>
      </c>
    </row>
    <row r="18" spans="2:19" x14ac:dyDescent="0.2">
      <c r="B18" s="45">
        <v>46185</v>
      </c>
      <c r="C18" s="44">
        <v>3500</v>
      </c>
      <c r="D18" s="43">
        <v>3510</v>
      </c>
      <c r="E18" s="42">
        <f t="shared" si="0"/>
        <v>3505</v>
      </c>
      <c r="F18" s="44">
        <v>3500</v>
      </c>
      <c r="G18" s="43">
        <v>3510</v>
      </c>
      <c r="H18" s="42">
        <f t="shared" si="1"/>
        <v>3505</v>
      </c>
      <c r="I18" s="44">
        <v>3500</v>
      </c>
      <c r="J18" s="43">
        <v>3510</v>
      </c>
      <c r="K18" s="42">
        <f t="shared" si="2"/>
        <v>3505</v>
      </c>
      <c r="L18" s="50">
        <v>3510</v>
      </c>
      <c r="M18" s="49">
        <v>1.341</v>
      </c>
      <c r="N18" s="49">
        <v>1.1572</v>
      </c>
      <c r="O18" s="48">
        <v>160.18</v>
      </c>
      <c r="P18" s="41">
        <f t="shared" si="4"/>
        <v>2617.4496644295305</v>
      </c>
      <c r="Q18" s="41">
        <f t="shared" si="5"/>
        <v>2617.4496644295305</v>
      </c>
      <c r="R18" s="47">
        <f t="shared" si="3"/>
        <v>3033.1835464915312</v>
      </c>
      <c r="S18" s="46">
        <v>1.3407</v>
      </c>
    </row>
    <row r="19" spans="2:19" x14ac:dyDescent="0.2">
      <c r="B19" s="45">
        <v>46188</v>
      </c>
      <c r="C19" s="44">
        <v>3500</v>
      </c>
      <c r="D19" s="43">
        <v>3510</v>
      </c>
      <c r="E19" s="42">
        <f t="shared" si="0"/>
        <v>3505</v>
      </c>
      <c r="F19" s="44">
        <v>3500</v>
      </c>
      <c r="G19" s="43">
        <v>3510</v>
      </c>
      <c r="H19" s="42">
        <f t="shared" si="1"/>
        <v>3505</v>
      </c>
      <c r="I19" s="44">
        <v>3500</v>
      </c>
      <c r="J19" s="43">
        <v>3510</v>
      </c>
      <c r="K19" s="42">
        <f t="shared" si="2"/>
        <v>3505</v>
      </c>
      <c r="L19" s="50">
        <v>3510</v>
      </c>
      <c r="M19" s="49">
        <v>1.3424</v>
      </c>
      <c r="N19" s="49">
        <v>1.1609</v>
      </c>
      <c r="O19" s="48">
        <v>160.19</v>
      </c>
      <c r="P19" s="41">
        <f t="shared" si="4"/>
        <v>2614.7199046483911</v>
      </c>
      <c r="Q19" s="41">
        <f t="shared" si="5"/>
        <v>2614.7199046483911</v>
      </c>
      <c r="R19" s="47">
        <f t="shared" si="3"/>
        <v>3023.5162374020156</v>
      </c>
      <c r="S19" s="46">
        <v>1.3421000000000001</v>
      </c>
    </row>
    <row r="20" spans="2:19" x14ac:dyDescent="0.2">
      <c r="B20" s="45">
        <v>46189</v>
      </c>
      <c r="C20" s="44">
        <v>3500</v>
      </c>
      <c r="D20" s="43">
        <v>3510</v>
      </c>
      <c r="E20" s="42">
        <f t="shared" si="0"/>
        <v>3505</v>
      </c>
      <c r="F20" s="44">
        <v>3500</v>
      </c>
      <c r="G20" s="43">
        <v>3510</v>
      </c>
      <c r="H20" s="42">
        <f t="shared" si="1"/>
        <v>3505</v>
      </c>
      <c r="I20" s="44">
        <v>3500</v>
      </c>
      <c r="J20" s="43">
        <v>3510</v>
      </c>
      <c r="K20" s="42">
        <f t="shared" si="2"/>
        <v>3505</v>
      </c>
      <c r="L20" s="50">
        <v>3510</v>
      </c>
      <c r="M20" s="49">
        <v>1.3415999999999999</v>
      </c>
      <c r="N20" s="49">
        <v>1.1599999999999999</v>
      </c>
      <c r="O20" s="48">
        <v>160.36000000000001</v>
      </c>
      <c r="P20" s="41">
        <f t="shared" si="4"/>
        <v>2616.2790697674423</v>
      </c>
      <c r="Q20" s="41">
        <f t="shared" si="5"/>
        <v>2616.2790697674423</v>
      </c>
      <c r="R20" s="47">
        <f t="shared" si="3"/>
        <v>3025.8620689655177</v>
      </c>
      <c r="S20" s="46">
        <v>1.3413999999999999</v>
      </c>
    </row>
    <row r="21" spans="2:19" x14ac:dyDescent="0.2">
      <c r="B21" s="45">
        <v>46190</v>
      </c>
      <c r="C21" s="44">
        <v>3500</v>
      </c>
      <c r="D21" s="43">
        <v>3510</v>
      </c>
      <c r="E21" s="42">
        <f t="shared" si="0"/>
        <v>3505</v>
      </c>
      <c r="F21" s="44">
        <v>3500</v>
      </c>
      <c r="G21" s="43">
        <v>3510</v>
      </c>
      <c r="H21" s="42">
        <f t="shared" si="1"/>
        <v>3505</v>
      </c>
      <c r="I21" s="44">
        <v>3500</v>
      </c>
      <c r="J21" s="43">
        <v>3510</v>
      </c>
      <c r="K21" s="42">
        <f t="shared" si="2"/>
        <v>3505</v>
      </c>
      <c r="L21" s="50">
        <v>3510</v>
      </c>
      <c r="M21" s="49">
        <v>1.3405</v>
      </c>
      <c r="N21" s="49">
        <v>1.1592</v>
      </c>
      <c r="O21" s="48">
        <v>160.31</v>
      </c>
      <c r="P21" s="41">
        <f t="shared" si="4"/>
        <v>2618.425960462514</v>
      </c>
      <c r="Q21" s="41">
        <f t="shared" si="5"/>
        <v>2618.425960462514</v>
      </c>
      <c r="R21" s="47">
        <f t="shared" si="3"/>
        <v>3027.9503105590061</v>
      </c>
      <c r="S21" s="46">
        <v>1.3403</v>
      </c>
    </row>
    <row r="22" spans="2:19" x14ac:dyDescent="0.2">
      <c r="B22" s="45">
        <v>46191</v>
      </c>
      <c r="C22" s="44">
        <v>3500</v>
      </c>
      <c r="D22" s="43">
        <v>3510</v>
      </c>
      <c r="E22" s="42">
        <f t="shared" si="0"/>
        <v>3505</v>
      </c>
      <c r="F22" s="44">
        <v>3500</v>
      </c>
      <c r="G22" s="43">
        <v>3510</v>
      </c>
      <c r="H22" s="42">
        <f t="shared" si="1"/>
        <v>3505</v>
      </c>
      <c r="I22" s="44">
        <v>3500</v>
      </c>
      <c r="J22" s="43">
        <v>3510</v>
      </c>
      <c r="K22" s="42">
        <f t="shared" si="2"/>
        <v>3505</v>
      </c>
      <c r="L22" s="50">
        <v>3510</v>
      </c>
      <c r="M22" s="49">
        <v>1.3210999999999999</v>
      </c>
      <c r="N22" s="49">
        <v>1.1457999999999999</v>
      </c>
      <c r="O22" s="48">
        <v>160.93</v>
      </c>
      <c r="P22" s="41">
        <f t="shared" si="4"/>
        <v>2656.8768450533648</v>
      </c>
      <c r="Q22" s="41">
        <f t="shared" si="5"/>
        <v>2656.8768450533648</v>
      </c>
      <c r="R22" s="47">
        <f t="shared" si="3"/>
        <v>3063.3618432536223</v>
      </c>
      <c r="S22" s="46">
        <v>1.3210999999999999</v>
      </c>
    </row>
    <row r="23" spans="2:19" x14ac:dyDescent="0.2">
      <c r="B23" s="45">
        <v>46192</v>
      </c>
      <c r="C23" s="44">
        <v>3500</v>
      </c>
      <c r="D23" s="43">
        <v>3510</v>
      </c>
      <c r="E23" s="42">
        <f t="shared" si="0"/>
        <v>3505</v>
      </c>
      <c r="F23" s="44">
        <v>3500</v>
      </c>
      <c r="G23" s="43">
        <v>3510</v>
      </c>
      <c r="H23" s="42">
        <f t="shared" si="1"/>
        <v>3505</v>
      </c>
      <c r="I23" s="44">
        <v>3500</v>
      </c>
      <c r="J23" s="43">
        <v>3510</v>
      </c>
      <c r="K23" s="42">
        <f t="shared" si="2"/>
        <v>3505</v>
      </c>
      <c r="L23" s="50">
        <v>3510</v>
      </c>
      <c r="M23" s="49">
        <v>1.323</v>
      </c>
      <c r="N23" s="49">
        <v>1.1460999999999999</v>
      </c>
      <c r="O23" s="48">
        <v>161.26</v>
      </c>
      <c r="P23" s="41">
        <f t="shared" si="4"/>
        <v>2653.0612244897961</v>
      </c>
      <c r="Q23" s="41">
        <f t="shared" si="5"/>
        <v>2653.0612244897961</v>
      </c>
      <c r="R23" s="47">
        <f t="shared" si="3"/>
        <v>3062.5599860396128</v>
      </c>
      <c r="S23" s="46">
        <v>1.3229</v>
      </c>
    </row>
    <row r="24" spans="2:19" x14ac:dyDescent="0.2">
      <c r="B24" s="45">
        <v>46195</v>
      </c>
      <c r="C24" s="44">
        <v>3500</v>
      </c>
      <c r="D24" s="43">
        <v>3510</v>
      </c>
      <c r="E24" s="42">
        <f t="shared" si="0"/>
        <v>3505</v>
      </c>
      <c r="F24" s="44">
        <v>3500</v>
      </c>
      <c r="G24" s="43">
        <v>3510</v>
      </c>
      <c r="H24" s="42">
        <f t="shared" si="1"/>
        <v>3505</v>
      </c>
      <c r="I24" s="44">
        <v>3500</v>
      </c>
      <c r="J24" s="43">
        <v>3510</v>
      </c>
      <c r="K24" s="42">
        <f t="shared" si="2"/>
        <v>3505</v>
      </c>
      <c r="L24" s="50">
        <v>3510</v>
      </c>
      <c r="M24" s="49">
        <v>1.3236000000000001</v>
      </c>
      <c r="N24" s="49">
        <v>1.1449</v>
      </c>
      <c r="O24" s="48">
        <v>161.77000000000001</v>
      </c>
      <c r="P24" s="41">
        <f t="shared" si="4"/>
        <v>2651.8585675430641</v>
      </c>
      <c r="Q24" s="41">
        <f t="shared" si="5"/>
        <v>2651.8585675430641</v>
      </c>
      <c r="R24" s="47">
        <f t="shared" si="3"/>
        <v>3065.7699362389726</v>
      </c>
      <c r="S24" s="46">
        <v>1.3236000000000001</v>
      </c>
    </row>
    <row r="25" spans="2:19" x14ac:dyDescent="0.2">
      <c r="B25" s="45">
        <v>46196</v>
      </c>
      <c r="C25" s="44">
        <v>3500</v>
      </c>
      <c r="D25" s="43">
        <v>3510</v>
      </c>
      <c r="E25" s="42">
        <f t="shared" si="0"/>
        <v>3505</v>
      </c>
      <c r="F25" s="44">
        <v>3500</v>
      </c>
      <c r="G25" s="43">
        <v>3510</v>
      </c>
      <c r="H25" s="42">
        <f t="shared" si="1"/>
        <v>3505</v>
      </c>
      <c r="I25" s="44">
        <v>3500</v>
      </c>
      <c r="J25" s="43">
        <v>3510</v>
      </c>
      <c r="K25" s="42">
        <f t="shared" si="2"/>
        <v>3505</v>
      </c>
      <c r="L25" s="50">
        <v>3510</v>
      </c>
      <c r="M25" s="49">
        <v>1.3208</v>
      </c>
      <c r="N25" s="49">
        <v>1.1386000000000001</v>
      </c>
      <c r="O25" s="48">
        <v>161.59</v>
      </c>
      <c r="P25" s="41">
        <f t="shared" si="4"/>
        <v>2657.48031496063</v>
      </c>
      <c r="Q25" s="41">
        <f t="shared" si="5"/>
        <v>2657.48031496063</v>
      </c>
      <c r="R25" s="47">
        <f t="shared" si="3"/>
        <v>3082.7331810995956</v>
      </c>
      <c r="S25" s="46">
        <v>1.3208</v>
      </c>
    </row>
    <row r="26" spans="2:19" x14ac:dyDescent="0.2">
      <c r="B26" s="45">
        <v>46197</v>
      </c>
      <c r="C26" s="44">
        <v>3500</v>
      </c>
      <c r="D26" s="43">
        <v>3510</v>
      </c>
      <c r="E26" s="42">
        <f t="shared" si="0"/>
        <v>3505</v>
      </c>
      <c r="F26" s="44">
        <v>3500</v>
      </c>
      <c r="G26" s="43">
        <v>3510</v>
      </c>
      <c r="H26" s="42">
        <f t="shared" si="1"/>
        <v>3505</v>
      </c>
      <c r="I26" s="44">
        <v>3500</v>
      </c>
      <c r="J26" s="43">
        <v>3510</v>
      </c>
      <c r="K26" s="42">
        <f t="shared" si="2"/>
        <v>3505</v>
      </c>
      <c r="L26" s="50">
        <v>3510</v>
      </c>
      <c r="M26" s="49">
        <v>1.3163</v>
      </c>
      <c r="N26" s="49">
        <v>1.1341000000000001</v>
      </c>
      <c r="O26" s="48">
        <v>161.66</v>
      </c>
      <c r="P26" s="41">
        <f t="shared" si="4"/>
        <v>2666.5653726354176</v>
      </c>
      <c r="Q26" s="41">
        <f t="shared" si="5"/>
        <v>2666.5653726354176</v>
      </c>
      <c r="R26" s="47">
        <f t="shared" si="3"/>
        <v>3094.9651706198747</v>
      </c>
      <c r="S26" s="46">
        <v>1.3163</v>
      </c>
    </row>
    <row r="27" spans="2:19" x14ac:dyDescent="0.2">
      <c r="B27" s="45">
        <v>46198</v>
      </c>
      <c r="C27" s="44">
        <v>3500</v>
      </c>
      <c r="D27" s="43">
        <v>3510</v>
      </c>
      <c r="E27" s="42">
        <f t="shared" si="0"/>
        <v>3505</v>
      </c>
      <c r="F27" s="44">
        <v>3500</v>
      </c>
      <c r="G27" s="43">
        <v>3510</v>
      </c>
      <c r="H27" s="42">
        <f t="shared" si="1"/>
        <v>3505</v>
      </c>
      <c r="I27" s="44">
        <v>3500</v>
      </c>
      <c r="J27" s="43">
        <v>3510</v>
      </c>
      <c r="K27" s="42">
        <f t="shared" si="2"/>
        <v>3505</v>
      </c>
      <c r="L27" s="50">
        <v>3510</v>
      </c>
      <c r="M27" s="49">
        <v>1.3156000000000001</v>
      </c>
      <c r="N27" s="49">
        <v>1.1337999999999999</v>
      </c>
      <c r="O27" s="48">
        <v>161.87</v>
      </c>
      <c r="P27" s="41">
        <f t="shared" si="4"/>
        <v>2667.98418972332</v>
      </c>
      <c r="Q27" s="41">
        <f t="shared" si="5"/>
        <v>2667.98418972332</v>
      </c>
      <c r="R27" s="47">
        <f t="shared" si="3"/>
        <v>3095.7840889045688</v>
      </c>
      <c r="S27" s="46">
        <v>1.3156000000000001</v>
      </c>
    </row>
    <row r="28" spans="2:19" x14ac:dyDescent="0.2">
      <c r="B28" s="45">
        <v>46199</v>
      </c>
      <c r="C28" s="44">
        <v>3500</v>
      </c>
      <c r="D28" s="43">
        <v>3510</v>
      </c>
      <c r="E28" s="42">
        <f t="shared" si="0"/>
        <v>3505</v>
      </c>
      <c r="F28" s="44">
        <v>3500</v>
      </c>
      <c r="G28" s="43">
        <v>3510</v>
      </c>
      <c r="H28" s="42">
        <f t="shared" si="1"/>
        <v>3505</v>
      </c>
      <c r="I28" s="44">
        <v>3500</v>
      </c>
      <c r="J28" s="43">
        <v>3510</v>
      </c>
      <c r="K28" s="42">
        <f t="shared" si="2"/>
        <v>3505</v>
      </c>
      <c r="L28" s="50">
        <v>3510</v>
      </c>
      <c r="M28" s="49">
        <v>1.3217000000000001</v>
      </c>
      <c r="N28" s="49">
        <v>1.1398999999999999</v>
      </c>
      <c r="O28" s="48">
        <v>161.66999999999999</v>
      </c>
      <c r="P28" s="41">
        <f t="shared" si="4"/>
        <v>2655.6707270938941</v>
      </c>
      <c r="Q28" s="41">
        <f t="shared" si="5"/>
        <v>2655.6707270938941</v>
      </c>
      <c r="R28" s="47">
        <f t="shared" si="3"/>
        <v>3079.2174752171245</v>
      </c>
      <c r="S28" s="46">
        <v>1.3217000000000001</v>
      </c>
    </row>
    <row r="29" spans="2:19" x14ac:dyDescent="0.2">
      <c r="B29" s="45">
        <v>46202</v>
      </c>
      <c r="C29" s="44">
        <v>3500</v>
      </c>
      <c r="D29" s="43">
        <v>3510</v>
      </c>
      <c r="E29" s="42">
        <f t="shared" si="0"/>
        <v>3505</v>
      </c>
      <c r="F29" s="44">
        <v>3500</v>
      </c>
      <c r="G29" s="43">
        <v>3510</v>
      </c>
      <c r="H29" s="42">
        <f t="shared" si="1"/>
        <v>3505</v>
      </c>
      <c r="I29" s="44">
        <v>3500</v>
      </c>
      <c r="J29" s="43">
        <v>3510</v>
      </c>
      <c r="K29" s="42">
        <f t="shared" si="2"/>
        <v>3505</v>
      </c>
      <c r="L29" s="50">
        <v>3510</v>
      </c>
      <c r="M29" s="49">
        <v>1.3231999999999999</v>
      </c>
      <c r="N29" s="49">
        <v>1.1409</v>
      </c>
      <c r="O29" s="48">
        <v>161.84</v>
      </c>
      <c r="P29" s="41">
        <f t="shared" si="4"/>
        <v>2652.6602176541719</v>
      </c>
      <c r="Q29" s="41">
        <f t="shared" si="5"/>
        <v>2652.6602176541719</v>
      </c>
      <c r="R29" s="47">
        <f t="shared" si="3"/>
        <v>3076.5185379963186</v>
      </c>
      <c r="S29" s="46">
        <v>1.3231999999999999</v>
      </c>
    </row>
    <row r="30" spans="2:19" x14ac:dyDescent="0.2">
      <c r="B30" s="45">
        <v>46203</v>
      </c>
      <c r="C30" s="44">
        <v>3500</v>
      </c>
      <c r="D30" s="43">
        <v>3510</v>
      </c>
      <c r="E30" s="42">
        <f t="shared" si="0"/>
        <v>3505</v>
      </c>
      <c r="F30" s="44">
        <v>3500</v>
      </c>
      <c r="G30" s="43">
        <v>3510</v>
      </c>
      <c r="H30" s="42">
        <f t="shared" si="1"/>
        <v>3505</v>
      </c>
      <c r="I30" s="44">
        <v>3500</v>
      </c>
      <c r="J30" s="43">
        <v>3510</v>
      </c>
      <c r="K30" s="42">
        <f t="shared" si="2"/>
        <v>3505</v>
      </c>
      <c r="L30" s="50">
        <v>3510</v>
      </c>
      <c r="M30" s="49">
        <v>1.3227</v>
      </c>
      <c r="N30" s="49">
        <v>1.1394</v>
      </c>
      <c r="O30" s="48">
        <v>162.41999999999999</v>
      </c>
      <c r="P30" s="41">
        <f t="shared" si="4"/>
        <v>2653.6629621229304</v>
      </c>
      <c r="Q30" s="41">
        <f t="shared" si="5"/>
        <v>2653.6629621229304</v>
      </c>
      <c r="R30" s="47">
        <f t="shared" si="3"/>
        <v>3080.5687203791472</v>
      </c>
      <c r="S30" s="46">
        <v>1.3227</v>
      </c>
    </row>
    <row r="31" spans="2:19" x14ac:dyDescent="0.2">
      <c r="B31" s="40" t="s">
        <v>11</v>
      </c>
      <c r="C31" s="39">
        <f>ROUND(AVERAGE(C9:C30),2)</f>
        <v>3477.95</v>
      </c>
      <c r="D31" s="38">
        <f>ROUND(AVERAGE(D9:D30),2)</f>
        <v>3487.95</v>
      </c>
      <c r="E31" s="37">
        <f>ROUND(AVERAGE(C31:D31),2)</f>
        <v>3482.95</v>
      </c>
      <c r="F31" s="39">
        <f>ROUND(AVERAGE(F9:F30),2)</f>
        <v>3477.95</v>
      </c>
      <c r="G31" s="38">
        <f>ROUND(AVERAGE(G9:G30),2)</f>
        <v>3487.95</v>
      </c>
      <c r="H31" s="37">
        <f>ROUND(AVERAGE(F31:G31),2)</f>
        <v>3482.95</v>
      </c>
      <c r="I31" s="39">
        <f>ROUND(AVERAGE(I9:I30),2)</f>
        <v>3477.95</v>
      </c>
      <c r="J31" s="38">
        <f>ROUND(AVERAGE(J9:J30),2)</f>
        <v>3487.95</v>
      </c>
      <c r="K31" s="37">
        <f>ROUND(AVERAGE(I31:J31),2)</f>
        <v>3482.95</v>
      </c>
      <c r="L31" s="36">
        <f>ROUND(AVERAGE(L9:L30),2)</f>
        <v>3487.95</v>
      </c>
      <c r="M31" s="35">
        <f>ROUND(AVERAGE(M9:M30),4)</f>
        <v>1.3334999999999999</v>
      </c>
      <c r="N31" s="34">
        <f>ROUND(AVERAGE(N9:N30),4)</f>
        <v>1.1517999999999999</v>
      </c>
      <c r="O31" s="115">
        <f>ROUND(AVERAGE(O9:O30),2)</f>
        <v>160.72</v>
      </c>
      <c r="P31" s="33">
        <f>AVERAGE(P9:P30)</f>
        <v>2616.0422632892373</v>
      </c>
      <c r="Q31" s="33">
        <f>AVERAGE(Q9:Q30)</f>
        <v>2616.0422632892373</v>
      </c>
      <c r="R31" s="33">
        <f>AVERAGE(R9:R30)</f>
        <v>3028.7303309720014</v>
      </c>
      <c r="S31" s="32">
        <f>AVERAGE(S9:S30)</f>
        <v>1.3332727272727274</v>
      </c>
    </row>
    <row r="32" spans="2:19" x14ac:dyDescent="0.2">
      <c r="B32" s="31" t="s">
        <v>12</v>
      </c>
      <c r="C32" s="30">
        <f t="shared" ref="C32:S32" si="6">MAX(C9:C30)</f>
        <v>3500</v>
      </c>
      <c r="D32" s="29">
        <f t="shared" si="6"/>
        <v>3510</v>
      </c>
      <c r="E32" s="28">
        <f t="shared" si="6"/>
        <v>3505</v>
      </c>
      <c r="F32" s="30">
        <f t="shared" si="6"/>
        <v>3500</v>
      </c>
      <c r="G32" s="29">
        <f t="shared" si="6"/>
        <v>3510</v>
      </c>
      <c r="H32" s="28">
        <f t="shared" si="6"/>
        <v>3505</v>
      </c>
      <c r="I32" s="30">
        <f t="shared" si="6"/>
        <v>3500</v>
      </c>
      <c r="J32" s="29">
        <f t="shared" si="6"/>
        <v>3510</v>
      </c>
      <c r="K32" s="28">
        <f t="shared" si="6"/>
        <v>3505</v>
      </c>
      <c r="L32" s="27">
        <f t="shared" si="6"/>
        <v>3510</v>
      </c>
      <c r="M32" s="26">
        <f t="shared" si="6"/>
        <v>1.3473999999999999</v>
      </c>
      <c r="N32" s="25">
        <f t="shared" si="6"/>
        <v>1.165</v>
      </c>
      <c r="O32" s="24">
        <f t="shared" si="6"/>
        <v>162.41999999999999</v>
      </c>
      <c r="P32" s="23">
        <f t="shared" si="6"/>
        <v>2667.98418972332</v>
      </c>
      <c r="Q32" s="23">
        <f t="shared" si="6"/>
        <v>2667.98418972332</v>
      </c>
      <c r="R32" s="23">
        <f t="shared" si="6"/>
        <v>3095.7840889045688</v>
      </c>
      <c r="S32" s="22">
        <f t="shared" si="6"/>
        <v>1.3471</v>
      </c>
    </row>
    <row r="33" spans="2:19" ht="13.5" thickBot="1" x14ac:dyDescent="0.25">
      <c r="B33" s="21" t="s">
        <v>13</v>
      </c>
      <c r="C33" s="20">
        <f t="shared" ref="C33:S33" si="7">MIN(C9:C30)</f>
        <v>3315</v>
      </c>
      <c r="D33" s="19">
        <f t="shared" si="7"/>
        <v>3325</v>
      </c>
      <c r="E33" s="18">
        <f t="shared" si="7"/>
        <v>3320</v>
      </c>
      <c r="F33" s="20">
        <f t="shared" si="7"/>
        <v>3315</v>
      </c>
      <c r="G33" s="19">
        <f t="shared" si="7"/>
        <v>3325</v>
      </c>
      <c r="H33" s="18">
        <f t="shared" si="7"/>
        <v>3320</v>
      </c>
      <c r="I33" s="20">
        <f t="shared" si="7"/>
        <v>3315</v>
      </c>
      <c r="J33" s="19">
        <f t="shared" si="7"/>
        <v>3325</v>
      </c>
      <c r="K33" s="18">
        <f t="shared" si="7"/>
        <v>3320</v>
      </c>
      <c r="L33" s="17">
        <f t="shared" si="7"/>
        <v>3325</v>
      </c>
      <c r="M33" s="16">
        <f t="shared" si="7"/>
        <v>1.3156000000000001</v>
      </c>
      <c r="N33" s="15">
        <f t="shared" si="7"/>
        <v>1.1337999999999999</v>
      </c>
      <c r="O33" s="14">
        <f t="shared" si="7"/>
        <v>159.49</v>
      </c>
      <c r="P33" s="13">
        <f t="shared" si="7"/>
        <v>2469.181642655577</v>
      </c>
      <c r="Q33" s="13">
        <f t="shared" si="7"/>
        <v>2469.181642655577</v>
      </c>
      <c r="R33" s="13">
        <f t="shared" si="7"/>
        <v>2854.8123980424143</v>
      </c>
      <c r="S33" s="12">
        <f t="shared" si="7"/>
        <v>1.3156000000000001</v>
      </c>
    </row>
    <row r="35" spans="2:19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19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S36"/>
  <sheetViews>
    <sheetView workbookViewId="0">
      <pane ySplit="8" topLeftCell="A9" activePane="bottomLeft" state="frozen"/>
      <selection activeCell="C46" sqref="C46"/>
      <selection pane="bottomLeft" activeCell="P9" sqref="P9:Q30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30</v>
      </c>
    </row>
    <row r="6" spans="1:19" ht="13.5" thickBot="1" x14ac:dyDescent="0.25">
      <c r="B6" s="1">
        <v>46174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46174</v>
      </c>
      <c r="C9" s="44">
        <v>2640</v>
      </c>
      <c r="D9" s="43">
        <v>2650</v>
      </c>
      <c r="E9" s="42">
        <f t="shared" ref="E9:E30" si="0">AVERAGE(C9:D9)</f>
        <v>2645</v>
      </c>
      <c r="F9" s="44">
        <v>2640</v>
      </c>
      <c r="G9" s="43">
        <v>2650</v>
      </c>
      <c r="H9" s="42">
        <f t="shared" ref="H9:H30" si="1">AVERAGE(F9:G9)</f>
        <v>2645</v>
      </c>
      <c r="I9" s="44">
        <v>2640</v>
      </c>
      <c r="J9" s="43">
        <v>2650</v>
      </c>
      <c r="K9" s="42">
        <f t="shared" ref="K9:K30" si="2">AVERAGE(I9:J9)</f>
        <v>2645</v>
      </c>
      <c r="L9" s="50">
        <v>2650</v>
      </c>
      <c r="M9" s="49">
        <v>1.3466</v>
      </c>
      <c r="N9" s="51">
        <v>1.1647000000000001</v>
      </c>
      <c r="O9" s="48">
        <v>159.49</v>
      </c>
      <c r="P9" s="41">
        <f>D9/M9</f>
        <v>1967.9192039209861</v>
      </c>
      <c r="Q9" s="41">
        <f>G9/M9</f>
        <v>1967.9192039209861</v>
      </c>
      <c r="R9" s="47">
        <f t="shared" ref="R9:R30" si="3">L9/N9</f>
        <v>2275.2640164849317</v>
      </c>
      <c r="S9" s="46">
        <v>1.3463000000000001</v>
      </c>
    </row>
    <row r="10" spans="1:19" x14ac:dyDescent="0.2">
      <c r="B10" s="45">
        <v>46175</v>
      </c>
      <c r="C10" s="44">
        <v>2640</v>
      </c>
      <c r="D10" s="43">
        <v>2650</v>
      </c>
      <c r="E10" s="42">
        <f t="shared" si="0"/>
        <v>2645</v>
      </c>
      <c r="F10" s="44">
        <v>2640</v>
      </c>
      <c r="G10" s="43">
        <v>2650</v>
      </c>
      <c r="H10" s="42">
        <f t="shared" si="1"/>
        <v>2645</v>
      </c>
      <c r="I10" s="44">
        <v>2640</v>
      </c>
      <c r="J10" s="43">
        <v>2650</v>
      </c>
      <c r="K10" s="42">
        <f t="shared" si="2"/>
        <v>2645</v>
      </c>
      <c r="L10" s="50">
        <v>2650</v>
      </c>
      <c r="M10" s="49">
        <v>1.3473999999999999</v>
      </c>
      <c r="N10" s="49">
        <v>1.165</v>
      </c>
      <c r="O10" s="48">
        <v>159.75</v>
      </c>
      <c r="P10" s="41">
        <f t="shared" ref="P10:P30" si="4">D10/M10</f>
        <v>1966.7507792786107</v>
      </c>
      <c r="Q10" s="41">
        <f t="shared" ref="Q10:Q30" si="5">G10/M10</f>
        <v>1966.7507792786107</v>
      </c>
      <c r="R10" s="47">
        <f t="shared" si="3"/>
        <v>2274.6781115879826</v>
      </c>
      <c r="S10" s="46">
        <v>1.3471</v>
      </c>
    </row>
    <row r="11" spans="1:19" x14ac:dyDescent="0.2">
      <c r="B11" s="45">
        <v>46176</v>
      </c>
      <c r="C11" s="44">
        <v>2640</v>
      </c>
      <c r="D11" s="43">
        <v>2650</v>
      </c>
      <c r="E11" s="42">
        <f t="shared" si="0"/>
        <v>2645</v>
      </c>
      <c r="F11" s="44">
        <v>2640</v>
      </c>
      <c r="G11" s="43">
        <v>2650</v>
      </c>
      <c r="H11" s="42">
        <f t="shared" si="1"/>
        <v>2645</v>
      </c>
      <c r="I11" s="44">
        <v>2640</v>
      </c>
      <c r="J11" s="43">
        <v>2650</v>
      </c>
      <c r="K11" s="42">
        <f t="shared" si="2"/>
        <v>2645</v>
      </c>
      <c r="L11" s="50">
        <v>2650</v>
      </c>
      <c r="M11" s="49">
        <v>1.345</v>
      </c>
      <c r="N11" s="49">
        <v>1.1617999999999999</v>
      </c>
      <c r="O11" s="48">
        <v>159.84</v>
      </c>
      <c r="P11" s="41">
        <f t="shared" si="4"/>
        <v>1970.2602230483271</v>
      </c>
      <c r="Q11" s="41">
        <f t="shared" si="5"/>
        <v>1970.2602230483271</v>
      </c>
      <c r="R11" s="47">
        <f t="shared" si="3"/>
        <v>2280.9433637459115</v>
      </c>
      <c r="S11" s="46">
        <v>1.3446</v>
      </c>
    </row>
    <row r="12" spans="1:19" x14ac:dyDescent="0.2">
      <c r="B12" s="45">
        <v>46177</v>
      </c>
      <c r="C12" s="44">
        <v>2640</v>
      </c>
      <c r="D12" s="43">
        <v>2650</v>
      </c>
      <c r="E12" s="42">
        <f t="shared" si="0"/>
        <v>2645</v>
      </c>
      <c r="F12" s="44">
        <v>2640</v>
      </c>
      <c r="G12" s="43">
        <v>2650</v>
      </c>
      <c r="H12" s="42">
        <f t="shared" si="1"/>
        <v>2645</v>
      </c>
      <c r="I12" s="44">
        <v>2640</v>
      </c>
      <c r="J12" s="43">
        <v>2650</v>
      </c>
      <c r="K12" s="42">
        <f t="shared" si="2"/>
        <v>2645</v>
      </c>
      <c r="L12" s="50">
        <v>2650</v>
      </c>
      <c r="M12" s="49">
        <v>1.3459000000000001</v>
      </c>
      <c r="N12" s="49">
        <v>1.1641999999999999</v>
      </c>
      <c r="O12" s="48">
        <v>159.77000000000001</v>
      </c>
      <c r="P12" s="41">
        <f t="shared" si="4"/>
        <v>1968.9427149119547</v>
      </c>
      <c r="Q12" s="41">
        <f t="shared" si="5"/>
        <v>1968.9427149119547</v>
      </c>
      <c r="R12" s="47">
        <f t="shared" si="3"/>
        <v>2276.241195670847</v>
      </c>
      <c r="S12" s="46">
        <v>1.3454999999999999</v>
      </c>
    </row>
    <row r="13" spans="1:19" x14ac:dyDescent="0.2">
      <c r="B13" s="45">
        <v>46178</v>
      </c>
      <c r="C13" s="44">
        <v>2640</v>
      </c>
      <c r="D13" s="43">
        <v>2650</v>
      </c>
      <c r="E13" s="42">
        <f t="shared" si="0"/>
        <v>2645</v>
      </c>
      <c r="F13" s="44">
        <v>2640</v>
      </c>
      <c r="G13" s="43">
        <v>2650</v>
      </c>
      <c r="H13" s="42">
        <f t="shared" si="1"/>
        <v>2645</v>
      </c>
      <c r="I13" s="44">
        <v>2640</v>
      </c>
      <c r="J13" s="43">
        <v>2650</v>
      </c>
      <c r="K13" s="42">
        <f t="shared" si="2"/>
        <v>2645</v>
      </c>
      <c r="L13" s="50">
        <v>2650</v>
      </c>
      <c r="M13" s="49">
        <v>1.3469</v>
      </c>
      <c r="N13" s="49">
        <v>1.1641999999999999</v>
      </c>
      <c r="O13" s="48">
        <v>159.85</v>
      </c>
      <c r="P13" s="41">
        <f t="shared" si="4"/>
        <v>1967.4808820253916</v>
      </c>
      <c r="Q13" s="41">
        <f t="shared" si="5"/>
        <v>1967.4808820253916</v>
      </c>
      <c r="R13" s="47">
        <f t="shared" si="3"/>
        <v>2276.241195670847</v>
      </c>
      <c r="S13" s="46">
        <v>1.3465</v>
      </c>
    </row>
    <row r="14" spans="1:19" x14ac:dyDescent="0.2">
      <c r="B14" s="45">
        <v>46181</v>
      </c>
      <c r="C14" s="44">
        <v>2640</v>
      </c>
      <c r="D14" s="43">
        <v>2650</v>
      </c>
      <c r="E14" s="42">
        <f t="shared" si="0"/>
        <v>2645</v>
      </c>
      <c r="F14" s="44">
        <v>2640</v>
      </c>
      <c r="G14" s="43">
        <v>2650</v>
      </c>
      <c r="H14" s="42">
        <f t="shared" si="1"/>
        <v>2645</v>
      </c>
      <c r="I14" s="44">
        <v>2640</v>
      </c>
      <c r="J14" s="43">
        <v>2650</v>
      </c>
      <c r="K14" s="42">
        <f t="shared" si="2"/>
        <v>2645</v>
      </c>
      <c r="L14" s="50">
        <v>2650</v>
      </c>
      <c r="M14" s="49">
        <v>1.3360000000000001</v>
      </c>
      <c r="N14" s="49">
        <v>1.1536999999999999</v>
      </c>
      <c r="O14" s="48">
        <v>159.97999999999999</v>
      </c>
      <c r="P14" s="41">
        <f t="shared" si="4"/>
        <v>1983.5329341317365</v>
      </c>
      <c r="Q14" s="41">
        <f t="shared" si="5"/>
        <v>1983.5329341317365</v>
      </c>
      <c r="R14" s="47">
        <f t="shared" si="3"/>
        <v>2296.9576146311865</v>
      </c>
      <c r="S14" s="46">
        <v>1.3357000000000001</v>
      </c>
    </row>
    <row r="15" spans="1:19" x14ac:dyDescent="0.2">
      <c r="B15" s="45">
        <v>46182</v>
      </c>
      <c r="C15" s="44">
        <v>2640</v>
      </c>
      <c r="D15" s="43">
        <v>2650</v>
      </c>
      <c r="E15" s="42">
        <f t="shared" si="0"/>
        <v>2645</v>
      </c>
      <c r="F15" s="44">
        <v>2640</v>
      </c>
      <c r="G15" s="43">
        <v>2650</v>
      </c>
      <c r="H15" s="42">
        <f t="shared" si="1"/>
        <v>2645</v>
      </c>
      <c r="I15" s="44">
        <v>2640</v>
      </c>
      <c r="J15" s="43">
        <v>2650</v>
      </c>
      <c r="K15" s="42">
        <f t="shared" si="2"/>
        <v>2645</v>
      </c>
      <c r="L15" s="50">
        <v>2650</v>
      </c>
      <c r="M15" s="49">
        <v>1.3403</v>
      </c>
      <c r="N15" s="49">
        <v>1.1573</v>
      </c>
      <c r="O15" s="48">
        <v>160.16</v>
      </c>
      <c r="P15" s="41">
        <f t="shared" si="4"/>
        <v>1977.1692904573601</v>
      </c>
      <c r="Q15" s="41">
        <f t="shared" si="5"/>
        <v>1977.1692904573601</v>
      </c>
      <c r="R15" s="47">
        <f t="shared" si="3"/>
        <v>2289.8124945994987</v>
      </c>
      <c r="S15" s="46">
        <v>1.34</v>
      </c>
    </row>
    <row r="16" spans="1:19" x14ac:dyDescent="0.2">
      <c r="B16" s="45">
        <v>46183</v>
      </c>
      <c r="C16" s="44">
        <v>2640</v>
      </c>
      <c r="D16" s="43">
        <v>2650</v>
      </c>
      <c r="E16" s="42">
        <f t="shared" si="0"/>
        <v>2645</v>
      </c>
      <c r="F16" s="44">
        <v>2640</v>
      </c>
      <c r="G16" s="43">
        <v>2650</v>
      </c>
      <c r="H16" s="42">
        <f t="shared" si="1"/>
        <v>2645</v>
      </c>
      <c r="I16" s="44">
        <v>2640</v>
      </c>
      <c r="J16" s="43">
        <v>2650</v>
      </c>
      <c r="K16" s="42">
        <f t="shared" si="2"/>
        <v>2645</v>
      </c>
      <c r="L16" s="50">
        <v>2650</v>
      </c>
      <c r="M16" s="49">
        <v>1.3379000000000001</v>
      </c>
      <c r="N16" s="49">
        <v>1.1536999999999999</v>
      </c>
      <c r="O16" s="48">
        <v>160.5</v>
      </c>
      <c r="P16" s="41">
        <f t="shared" si="4"/>
        <v>1980.716047537185</v>
      </c>
      <c r="Q16" s="41">
        <f t="shared" si="5"/>
        <v>1980.716047537185</v>
      </c>
      <c r="R16" s="47">
        <f t="shared" si="3"/>
        <v>2296.9576146311865</v>
      </c>
      <c r="S16" s="46">
        <v>1.3375999999999999</v>
      </c>
    </row>
    <row r="17" spans="2:19" x14ac:dyDescent="0.2">
      <c r="B17" s="45">
        <v>46184</v>
      </c>
      <c r="C17" s="44">
        <v>2640</v>
      </c>
      <c r="D17" s="43">
        <v>2650</v>
      </c>
      <c r="E17" s="42">
        <f t="shared" si="0"/>
        <v>2645</v>
      </c>
      <c r="F17" s="44">
        <v>2640</v>
      </c>
      <c r="G17" s="43">
        <v>2650</v>
      </c>
      <c r="H17" s="42">
        <f t="shared" si="1"/>
        <v>2645</v>
      </c>
      <c r="I17" s="44">
        <v>2640</v>
      </c>
      <c r="J17" s="43">
        <v>2650</v>
      </c>
      <c r="K17" s="42">
        <f t="shared" si="2"/>
        <v>2645</v>
      </c>
      <c r="L17" s="50">
        <v>2650</v>
      </c>
      <c r="M17" s="49">
        <v>1.3366</v>
      </c>
      <c r="N17" s="49">
        <v>1.1538999999999999</v>
      </c>
      <c r="O17" s="48">
        <v>160.54</v>
      </c>
      <c r="P17" s="41">
        <f t="shared" si="4"/>
        <v>1982.6425258117611</v>
      </c>
      <c r="Q17" s="41">
        <f t="shared" si="5"/>
        <v>1982.6425258117611</v>
      </c>
      <c r="R17" s="47">
        <f t="shared" si="3"/>
        <v>2296.5594938902855</v>
      </c>
      <c r="S17" s="46">
        <v>1.3363</v>
      </c>
    </row>
    <row r="18" spans="2:19" x14ac:dyDescent="0.2">
      <c r="B18" s="45">
        <v>46185</v>
      </c>
      <c r="C18" s="44">
        <v>2640</v>
      </c>
      <c r="D18" s="43">
        <v>2650</v>
      </c>
      <c r="E18" s="42">
        <f t="shared" si="0"/>
        <v>2645</v>
      </c>
      <c r="F18" s="44">
        <v>2640</v>
      </c>
      <c r="G18" s="43">
        <v>2650</v>
      </c>
      <c r="H18" s="42">
        <f t="shared" si="1"/>
        <v>2645</v>
      </c>
      <c r="I18" s="44">
        <v>2640</v>
      </c>
      <c r="J18" s="43">
        <v>2650</v>
      </c>
      <c r="K18" s="42">
        <f t="shared" si="2"/>
        <v>2645</v>
      </c>
      <c r="L18" s="50">
        <v>2650</v>
      </c>
      <c r="M18" s="49">
        <v>1.341</v>
      </c>
      <c r="N18" s="49">
        <v>1.1572</v>
      </c>
      <c r="O18" s="48">
        <v>160.18</v>
      </c>
      <c r="P18" s="41">
        <f t="shared" si="4"/>
        <v>1976.1372110365398</v>
      </c>
      <c r="Q18" s="41">
        <f t="shared" si="5"/>
        <v>1976.1372110365398</v>
      </c>
      <c r="R18" s="47">
        <f t="shared" si="3"/>
        <v>2290.0103698582784</v>
      </c>
      <c r="S18" s="46">
        <v>1.3407</v>
      </c>
    </row>
    <row r="19" spans="2:19" x14ac:dyDescent="0.2">
      <c r="B19" s="45">
        <v>46188</v>
      </c>
      <c r="C19" s="44">
        <v>2640</v>
      </c>
      <c r="D19" s="43">
        <v>2650</v>
      </c>
      <c r="E19" s="42">
        <f t="shared" si="0"/>
        <v>2645</v>
      </c>
      <c r="F19" s="44">
        <v>2640</v>
      </c>
      <c r="G19" s="43">
        <v>2650</v>
      </c>
      <c r="H19" s="42">
        <f t="shared" si="1"/>
        <v>2645</v>
      </c>
      <c r="I19" s="44">
        <v>2640</v>
      </c>
      <c r="J19" s="43">
        <v>2650</v>
      </c>
      <c r="K19" s="42">
        <f t="shared" si="2"/>
        <v>2645</v>
      </c>
      <c r="L19" s="50">
        <v>2650</v>
      </c>
      <c r="M19" s="49">
        <v>1.3424</v>
      </c>
      <c r="N19" s="49">
        <v>1.1609</v>
      </c>
      <c r="O19" s="48">
        <v>160.19</v>
      </c>
      <c r="P19" s="41">
        <f t="shared" si="4"/>
        <v>1974.0762812872467</v>
      </c>
      <c r="Q19" s="41">
        <f t="shared" si="5"/>
        <v>1974.0762812872467</v>
      </c>
      <c r="R19" s="47">
        <f t="shared" si="3"/>
        <v>2282.7116892066501</v>
      </c>
      <c r="S19" s="46">
        <v>1.3421000000000001</v>
      </c>
    </row>
    <row r="20" spans="2:19" x14ac:dyDescent="0.2">
      <c r="B20" s="45">
        <v>46189</v>
      </c>
      <c r="C20" s="44">
        <v>2740</v>
      </c>
      <c r="D20" s="43">
        <v>2750</v>
      </c>
      <c r="E20" s="42">
        <f t="shared" si="0"/>
        <v>2745</v>
      </c>
      <c r="F20" s="44">
        <v>2740</v>
      </c>
      <c r="G20" s="43">
        <v>2750</v>
      </c>
      <c r="H20" s="42">
        <f t="shared" si="1"/>
        <v>2745</v>
      </c>
      <c r="I20" s="44">
        <v>2740</v>
      </c>
      <c r="J20" s="43">
        <v>2750</v>
      </c>
      <c r="K20" s="42">
        <f t="shared" si="2"/>
        <v>2745</v>
      </c>
      <c r="L20" s="50">
        <v>2750</v>
      </c>
      <c r="M20" s="49">
        <v>1.3415999999999999</v>
      </c>
      <c r="N20" s="49">
        <v>1.1599999999999999</v>
      </c>
      <c r="O20" s="48">
        <v>160.36000000000001</v>
      </c>
      <c r="P20" s="41">
        <f t="shared" si="4"/>
        <v>2049.7912939773405</v>
      </c>
      <c r="Q20" s="41">
        <f t="shared" si="5"/>
        <v>2049.7912939773405</v>
      </c>
      <c r="R20" s="47">
        <f t="shared" si="3"/>
        <v>2370.6896551724139</v>
      </c>
      <c r="S20" s="46">
        <v>1.3413999999999999</v>
      </c>
    </row>
    <row r="21" spans="2:19" x14ac:dyDescent="0.2">
      <c r="B21" s="45">
        <v>46190</v>
      </c>
      <c r="C21" s="44">
        <v>2740</v>
      </c>
      <c r="D21" s="43">
        <v>2750</v>
      </c>
      <c r="E21" s="42">
        <f t="shared" si="0"/>
        <v>2745</v>
      </c>
      <c r="F21" s="44">
        <v>2740</v>
      </c>
      <c r="G21" s="43">
        <v>2750</v>
      </c>
      <c r="H21" s="42">
        <f t="shared" si="1"/>
        <v>2745</v>
      </c>
      <c r="I21" s="44">
        <v>2740</v>
      </c>
      <c r="J21" s="43">
        <v>2750</v>
      </c>
      <c r="K21" s="42">
        <f t="shared" si="2"/>
        <v>2745</v>
      </c>
      <c r="L21" s="50">
        <v>2750</v>
      </c>
      <c r="M21" s="49">
        <v>1.3405</v>
      </c>
      <c r="N21" s="49">
        <v>1.1592</v>
      </c>
      <c r="O21" s="48">
        <v>160.31</v>
      </c>
      <c r="P21" s="41">
        <f t="shared" si="4"/>
        <v>2051.4733308466989</v>
      </c>
      <c r="Q21" s="41">
        <f t="shared" si="5"/>
        <v>2051.4733308466989</v>
      </c>
      <c r="R21" s="47">
        <f t="shared" si="3"/>
        <v>2372.3257418909593</v>
      </c>
      <c r="S21" s="46">
        <v>1.3403</v>
      </c>
    </row>
    <row r="22" spans="2:19" x14ac:dyDescent="0.2">
      <c r="B22" s="45">
        <v>46191</v>
      </c>
      <c r="C22" s="44">
        <v>2740</v>
      </c>
      <c r="D22" s="43">
        <v>2750</v>
      </c>
      <c r="E22" s="42">
        <f t="shared" si="0"/>
        <v>2745</v>
      </c>
      <c r="F22" s="44">
        <v>2740</v>
      </c>
      <c r="G22" s="43">
        <v>2750</v>
      </c>
      <c r="H22" s="42">
        <f t="shared" si="1"/>
        <v>2745</v>
      </c>
      <c r="I22" s="44">
        <v>2740</v>
      </c>
      <c r="J22" s="43">
        <v>2750</v>
      </c>
      <c r="K22" s="42">
        <f t="shared" si="2"/>
        <v>2745</v>
      </c>
      <c r="L22" s="50">
        <v>2750</v>
      </c>
      <c r="M22" s="49">
        <v>1.3210999999999999</v>
      </c>
      <c r="N22" s="49">
        <v>1.1457999999999999</v>
      </c>
      <c r="O22" s="48">
        <v>160.93</v>
      </c>
      <c r="P22" s="41">
        <f t="shared" si="4"/>
        <v>2081.5986677768528</v>
      </c>
      <c r="Q22" s="41">
        <f t="shared" si="5"/>
        <v>2081.5986677768528</v>
      </c>
      <c r="R22" s="47">
        <f t="shared" si="3"/>
        <v>2400.069820212952</v>
      </c>
      <c r="S22" s="46">
        <v>1.3210999999999999</v>
      </c>
    </row>
    <row r="23" spans="2:19" x14ac:dyDescent="0.2">
      <c r="B23" s="45">
        <v>46192</v>
      </c>
      <c r="C23" s="44">
        <v>2740</v>
      </c>
      <c r="D23" s="43">
        <v>2750</v>
      </c>
      <c r="E23" s="42">
        <f t="shared" si="0"/>
        <v>2745</v>
      </c>
      <c r="F23" s="44">
        <v>2740</v>
      </c>
      <c r="G23" s="43">
        <v>2750</v>
      </c>
      <c r="H23" s="42">
        <f t="shared" si="1"/>
        <v>2745</v>
      </c>
      <c r="I23" s="44">
        <v>2740</v>
      </c>
      <c r="J23" s="43">
        <v>2750</v>
      </c>
      <c r="K23" s="42">
        <f t="shared" si="2"/>
        <v>2745</v>
      </c>
      <c r="L23" s="50">
        <v>2750</v>
      </c>
      <c r="M23" s="49">
        <v>1.323</v>
      </c>
      <c r="N23" s="49">
        <v>1.1460999999999999</v>
      </c>
      <c r="O23" s="48">
        <v>161.26</v>
      </c>
      <c r="P23" s="41">
        <f t="shared" si="4"/>
        <v>2078.6092214663645</v>
      </c>
      <c r="Q23" s="41">
        <f t="shared" si="5"/>
        <v>2078.6092214663645</v>
      </c>
      <c r="R23" s="47">
        <f t="shared" si="3"/>
        <v>2399.4415845039703</v>
      </c>
      <c r="S23" s="46">
        <v>1.3229</v>
      </c>
    </row>
    <row r="24" spans="2:19" x14ac:dyDescent="0.2">
      <c r="B24" s="45">
        <v>46195</v>
      </c>
      <c r="C24" s="44">
        <v>2740</v>
      </c>
      <c r="D24" s="43">
        <v>2750</v>
      </c>
      <c r="E24" s="42">
        <f t="shared" si="0"/>
        <v>2745</v>
      </c>
      <c r="F24" s="44">
        <v>2740</v>
      </c>
      <c r="G24" s="43">
        <v>2750</v>
      </c>
      <c r="H24" s="42">
        <f t="shared" si="1"/>
        <v>2745</v>
      </c>
      <c r="I24" s="44">
        <v>2740</v>
      </c>
      <c r="J24" s="43">
        <v>2750</v>
      </c>
      <c r="K24" s="42">
        <f t="shared" si="2"/>
        <v>2745</v>
      </c>
      <c r="L24" s="50">
        <v>2750</v>
      </c>
      <c r="M24" s="49">
        <v>1.3236000000000001</v>
      </c>
      <c r="N24" s="49">
        <v>1.1449</v>
      </c>
      <c r="O24" s="48">
        <v>161.77000000000001</v>
      </c>
      <c r="P24" s="41">
        <f t="shared" si="4"/>
        <v>2077.6669688727711</v>
      </c>
      <c r="Q24" s="41">
        <f t="shared" si="5"/>
        <v>2077.6669688727711</v>
      </c>
      <c r="R24" s="47">
        <f t="shared" si="3"/>
        <v>2401.9565027513318</v>
      </c>
      <c r="S24" s="46">
        <v>1.3236000000000001</v>
      </c>
    </row>
    <row r="25" spans="2:19" x14ac:dyDescent="0.2">
      <c r="B25" s="45">
        <v>46196</v>
      </c>
      <c r="C25" s="44">
        <v>2740</v>
      </c>
      <c r="D25" s="43">
        <v>2750</v>
      </c>
      <c r="E25" s="42">
        <f t="shared" si="0"/>
        <v>2745</v>
      </c>
      <c r="F25" s="44">
        <v>2740</v>
      </c>
      <c r="G25" s="43">
        <v>2750</v>
      </c>
      <c r="H25" s="42">
        <f t="shared" si="1"/>
        <v>2745</v>
      </c>
      <c r="I25" s="44">
        <v>2740</v>
      </c>
      <c r="J25" s="43">
        <v>2750</v>
      </c>
      <c r="K25" s="42">
        <f t="shared" si="2"/>
        <v>2745</v>
      </c>
      <c r="L25" s="50">
        <v>2750</v>
      </c>
      <c r="M25" s="49">
        <v>1.3208</v>
      </c>
      <c r="N25" s="49">
        <v>1.1386000000000001</v>
      </c>
      <c r="O25" s="48">
        <v>161.59</v>
      </c>
      <c r="P25" s="41">
        <f t="shared" si="4"/>
        <v>2082.0714718352515</v>
      </c>
      <c r="Q25" s="41">
        <f t="shared" si="5"/>
        <v>2082.0714718352515</v>
      </c>
      <c r="R25" s="47">
        <f t="shared" si="3"/>
        <v>2415.2467943088</v>
      </c>
      <c r="S25" s="46">
        <v>1.3208</v>
      </c>
    </row>
    <row r="26" spans="2:19" x14ac:dyDescent="0.2">
      <c r="B26" s="45">
        <v>46197</v>
      </c>
      <c r="C26" s="44">
        <v>2740</v>
      </c>
      <c r="D26" s="43">
        <v>2750</v>
      </c>
      <c r="E26" s="42">
        <f t="shared" si="0"/>
        <v>2745</v>
      </c>
      <c r="F26" s="44">
        <v>2740</v>
      </c>
      <c r="G26" s="43">
        <v>2750</v>
      </c>
      <c r="H26" s="42">
        <f t="shared" si="1"/>
        <v>2745</v>
      </c>
      <c r="I26" s="44">
        <v>2740</v>
      </c>
      <c r="J26" s="43">
        <v>2750</v>
      </c>
      <c r="K26" s="42">
        <f t="shared" si="2"/>
        <v>2745</v>
      </c>
      <c r="L26" s="50">
        <v>2750</v>
      </c>
      <c r="M26" s="49">
        <v>1.3163</v>
      </c>
      <c r="N26" s="49">
        <v>1.1341000000000001</v>
      </c>
      <c r="O26" s="48">
        <v>161.66</v>
      </c>
      <c r="P26" s="41">
        <f t="shared" si="4"/>
        <v>2089.1893945149282</v>
      </c>
      <c r="Q26" s="41">
        <f t="shared" si="5"/>
        <v>2089.1893945149282</v>
      </c>
      <c r="R26" s="47">
        <f t="shared" si="3"/>
        <v>2424.8302618816679</v>
      </c>
      <c r="S26" s="46">
        <v>1.3163</v>
      </c>
    </row>
    <row r="27" spans="2:19" x14ac:dyDescent="0.2">
      <c r="B27" s="45">
        <v>46198</v>
      </c>
      <c r="C27" s="44">
        <v>2740</v>
      </c>
      <c r="D27" s="43">
        <v>2750</v>
      </c>
      <c r="E27" s="42">
        <f t="shared" si="0"/>
        <v>2745</v>
      </c>
      <c r="F27" s="44">
        <v>2740</v>
      </c>
      <c r="G27" s="43">
        <v>2750</v>
      </c>
      <c r="H27" s="42">
        <f t="shared" si="1"/>
        <v>2745</v>
      </c>
      <c r="I27" s="44">
        <v>2740</v>
      </c>
      <c r="J27" s="43">
        <v>2750</v>
      </c>
      <c r="K27" s="42">
        <f t="shared" si="2"/>
        <v>2745</v>
      </c>
      <c r="L27" s="50">
        <v>2750</v>
      </c>
      <c r="M27" s="49">
        <v>1.3156000000000001</v>
      </c>
      <c r="N27" s="49">
        <v>1.1337999999999999</v>
      </c>
      <c r="O27" s="48">
        <v>161.87</v>
      </c>
      <c r="P27" s="41">
        <f t="shared" si="4"/>
        <v>2090.3010033444816</v>
      </c>
      <c r="Q27" s="41">
        <f t="shared" si="5"/>
        <v>2090.3010033444816</v>
      </c>
      <c r="R27" s="47">
        <f t="shared" si="3"/>
        <v>2425.4718645263715</v>
      </c>
      <c r="S27" s="46">
        <v>1.3156000000000001</v>
      </c>
    </row>
    <row r="28" spans="2:19" x14ac:dyDescent="0.2">
      <c r="B28" s="45">
        <v>46199</v>
      </c>
      <c r="C28" s="44">
        <v>2740</v>
      </c>
      <c r="D28" s="43">
        <v>2750</v>
      </c>
      <c r="E28" s="42">
        <f t="shared" si="0"/>
        <v>2745</v>
      </c>
      <c r="F28" s="44">
        <v>2740</v>
      </c>
      <c r="G28" s="43">
        <v>2750</v>
      </c>
      <c r="H28" s="42">
        <f t="shared" si="1"/>
        <v>2745</v>
      </c>
      <c r="I28" s="44">
        <v>2740</v>
      </c>
      <c r="J28" s="43">
        <v>2750</v>
      </c>
      <c r="K28" s="42">
        <f t="shared" si="2"/>
        <v>2745</v>
      </c>
      <c r="L28" s="50">
        <v>2750</v>
      </c>
      <c r="M28" s="49">
        <v>1.3217000000000001</v>
      </c>
      <c r="N28" s="49">
        <v>1.1398999999999999</v>
      </c>
      <c r="O28" s="48">
        <v>161.66999999999999</v>
      </c>
      <c r="P28" s="41">
        <f t="shared" si="4"/>
        <v>2080.653703563592</v>
      </c>
      <c r="Q28" s="41">
        <f t="shared" si="5"/>
        <v>2080.653703563592</v>
      </c>
      <c r="R28" s="47">
        <f t="shared" si="3"/>
        <v>2412.4923238880606</v>
      </c>
      <c r="S28" s="46">
        <v>1.3217000000000001</v>
      </c>
    </row>
    <row r="29" spans="2:19" x14ac:dyDescent="0.2">
      <c r="B29" s="45">
        <v>46202</v>
      </c>
      <c r="C29" s="44">
        <v>2740</v>
      </c>
      <c r="D29" s="43">
        <v>2750</v>
      </c>
      <c r="E29" s="42">
        <f t="shared" si="0"/>
        <v>2745</v>
      </c>
      <c r="F29" s="44">
        <v>2740</v>
      </c>
      <c r="G29" s="43">
        <v>2750</v>
      </c>
      <c r="H29" s="42">
        <f t="shared" si="1"/>
        <v>2745</v>
      </c>
      <c r="I29" s="44">
        <v>2740</v>
      </c>
      <c r="J29" s="43">
        <v>2750</v>
      </c>
      <c r="K29" s="42">
        <f t="shared" si="2"/>
        <v>2745</v>
      </c>
      <c r="L29" s="50">
        <v>2750</v>
      </c>
      <c r="M29" s="49">
        <v>1.3231999999999999</v>
      </c>
      <c r="N29" s="49">
        <v>1.1409</v>
      </c>
      <c r="O29" s="48">
        <v>161.84</v>
      </c>
      <c r="P29" s="41">
        <f t="shared" si="4"/>
        <v>2078.2950423216448</v>
      </c>
      <c r="Q29" s="41">
        <f t="shared" si="5"/>
        <v>2078.2950423216448</v>
      </c>
      <c r="R29" s="47">
        <f t="shared" si="3"/>
        <v>2410.3777719344375</v>
      </c>
      <c r="S29" s="46">
        <v>1.3231999999999999</v>
      </c>
    </row>
    <row r="30" spans="2:19" x14ac:dyDescent="0.2">
      <c r="B30" s="45">
        <v>46203</v>
      </c>
      <c r="C30" s="44">
        <v>2740</v>
      </c>
      <c r="D30" s="43">
        <v>2750</v>
      </c>
      <c r="E30" s="42">
        <f t="shared" si="0"/>
        <v>2745</v>
      </c>
      <c r="F30" s="44">
        <v>2740</v>
      </c>
      <c r="G30" s="43">
        <v>2750</v>
      </c>
      <c r="H30" s="42">
        <f t="shared" si="1"/>
        <v>2745</v>
      </c>
      <c r="I30" s="44">
        <v>2740</v>
      </c>
      <c r="J30" s="43">
        <v>2750</v>
      </c>
      <c r="K30" s="42">
        <f t="shared" si="2"/>
        <v>2745</v>
      </c>
      <c r="L30" s="50">
        <v>2750</v>
      </c>
      <c r="M30" s="49">
        <v>1.3227</v>
      </c>
      <c r="N30" s="49">
        <v>1.1394</v>
      </c>
      <c r="O30" s="48">
        <v>162.41999999999999</v>
      </c>
      <c r="P30" s="41">
        <f t="shared" si="4"/>
        <v>2079.0806683299311</v>
      </c>
      <c r="Q30" s="41">
        <f t="shared" si="5"/>
        <v>2079.0806683299311</v>
      </c>
      <c r="R30" s="47">
        <f t="shared" si="3"/>
        <v>2413.550991750044</v>
      </c>
      <c r="S30" s="46">
        <v>1.3227</v>
      </c>
    </row>
    <row r="31" spans="2:19" x14ac:dyDescent="0.2">
      <c r="B31" s="40" t="s">
        <v>11</v>
      </c>
      <c r="C31" s="39">
        <f>ROUND(AVERAGE(C9:C30),2)</f>
        <v>2690</v>
      </c>
      <c r="D31" s="38">
        <f>ROUND(AVERAGE(D9:D30),2)</f>
        <v>2700</v>
      </c>
      <c r="E31" s="37">
        <f>ROUND(AVERAGE(C31:D31),2)</f>
        <v>2695</v>
      </c>
      <c r="F31" s="39">
        <f>ROUND(AVERAGE(F9:F30),2)</f>
        <v>2690</v>
      </c>
      <c r="G31" s="38">
        <f>ROUND(AVERAGE(G9:G30),2)</f>
        <v>2700</v>
      </c>
      <c r="H31" s="37">
        <f>ROUND(AVERAGE(F31:G31),2)</f>
        <v>2695</v>
      </c>
      <c r="I31" s="39">
        <f>ROUND(AVERAGE(I9:I30),2)</f>
        <v>2690</v>
      </c>
      <c r="J31" s="38">
        <f>ROUND(AVERAGE(J9:J30),2)</f>
        <v>2700</v>
      </c>
      <c r="K31" s="37">
        <f>ROUND(AVERAGE(I31:J31),2)</f>
        <v>2695</v>
      </c>
      <c r="L31" s="36">
        <f>ROUND(AVERAGE(L9:L30),2)</f>
        <v>2700</v>
      </c>
      <c r="M31" s="35">
        <f>ROUND(AVERAGE(M9:M30),4)</f>
        <v>1.3334999999999999</v>
      </c>
      <c r="N31" s="34">
        <f>ROUND(AVERAGE(N9:N30),4)</f>
        <v>1.1517999999999999</v>
      </c>
      <c r="O31" s="115">
        <f>ROUND(AVERAGE(O9:O30),2)</f>
        <v>160.72</v>
      </c>
      <c r="P31" s="33">
        <f>AVERAGE(P9:P30)</f>
        <v>2025.1981300134983</v>
      </c>
      <c r="Q31" s="33">
        <f>AVERAGE(Q9:Q30)</f>
        <v>2025.1981300134983</v>
      </c>
      <c r="R31" s="33">
        <f>AVERAGE(R9:R30)</f>
        <v>2344.6741123999368</v>
      </c>
      <c r="S31" s="32">
        <f>AVERAGE(S9:S30)</f>
        <v>1.3332727272727274</v>
      </c>
    </row>
    <row r="32" spans="2:19" x14ac:dyDescent="0.2">
      <c r="B32" s="31" t="s">
        <v>12</v>
      </c>
      <c r="C32" s="30">
        <f t="shared" ref="C32:S32" si="6">MAX(C9:C30)</f>
        <v>2740</v>
      </c>
      <c r="D32" s="29">
        <f t="shared" si="6"/>
        <v>2750</v>
      </c>
      <c r="E32" s="28">
        <f t="shared" si="6"/>
        <v>2745</v>
      </c>
      <c r="F32" s="30">
        <f t="shared" si="6"/>
        <v>2740</v>
      </c>
      <c r="G32" s="29">
        <f t="shared" si="6"/>
        <v>2750</v>
      </c>
      <c r="H32" s="28">
        <f t="shared" si="6"/>
        <v>2745</v>
      </c>
      <c r="I32" s="30">
        <f t="shared" si="6"/>
        <v>2740</v>
      </c>
      <c r="J32" s="29">
        <f t="shared" si="6"/>
        <v>2750</v>
      </c>
      <c r="K32" s="28">
        <f t="shared" si="6"/>
        <v>2745</v>
      </c>
      <c r="L32" s="27">
        <f t="shared" si="6"/>
        <v>2750</v>
      </c>
      <c r="M32" s="26">
        <f t="shared" si="6"/>
        <v>1.3473999999999999</v>
      </c>
      <c r="N32" s="25">
        <f t="shared" si="6"/>
        <v>1.165</v>
      </c>
      <c r="O32" s="24">
        <f t="shared" si="6"/>
        <v>162.41999999999999</v>
      </c>
      <c r="P32" s="23">
        <f t="shared" si="6"/>
        <v>2090.3010033444816</v>
      </c>
      <c r="Q32" s="23">
        <f t="shared" si="6"/>
        <v>2090.3010033444816</v>
      </c>
      <c r="R32" s="23">
        <f t="shared" si="6"/>
        <v>2425.4718645263715</v>
      </c>
      <c r="S32" s="22">
        <f t="shared" si="6"/>
        <v>1.3471</v>
      </c>
    </row>
    <row r="33" spans="2:19" ht="13.5" thickBot="1" x14ac:dyDescent="0.25">
      <c r="B33" s="21" t="s">
        <v>13</v>
      </c>
      <c r="C33" s="20">
        <f t="shared" ref="C33:S33" si="7">MIN(C9:C30)</f>
        <v>2640</v>
      </c>
      <c r="D33" s="19">
        <f t="shared" si="7"/>
        <v>2650</v>
      </c>
      <c r="E33" s="18">
        <f t="shared" si="7"/>
        <v>2645</v>
      </c>
      <c r="F33" s="20">
        <f t="shared" si="7"/>
        <v>2640</v>
      </c>
      <c r="G33" s="19">
        <f t="shared" si="7"/>
        <v>2650</v>
      </c>
      <c r="H33" s="18">
        <f t="shared" si="7"/>
        <v>2645</v>
      </c>
      <c r="I33" s="20">
        <f t="shared" si="7"/>
        <v>2640</v>
      </c>
      <c r="J33" s="19">
        <f t="shared" si="7"/>
        <v>2650</v>
      </c>
      <c r="K33" s="18">
        <f t="shared" si="7"/>
        <v>2645</v>
      </c>
      <c r="L33" s="17">
        <f t="shared" si="7"/>
        <v>2650</v>
      </c>
      <c r="M33" s="16">
        <f t="shared" si="7"/>
        <v>1.3156000000000001</v>
      </c>
      <c r="N33" s="15">
        <f t="shared" si="7"/>
        <v>1.1337999999999999</v>
      </c>
      <c r="O33" s="14">
        <f t="shared" si="7"/>
        <v>159.49</v>
      </c>
      <c r="P33" s="13">
        <f t="shared" si="7"/>
        <v>1966.7507792786107</v>
      </c>
      <c r="Q33" s="13">
        <f t="shared" si="7"/>
        <v>1966.7507792786107</v>
      </c>
      <c r="R33" s="13">
        <f t="shared" si="7"/>
        <v>2274.6781115879826</v>
      </c>
      <c r="S33" s="12">
        <f t="shared" si="7"/>
        <v>1.3156000000000001</v>
      </c>
    </row>
    <row r="35" spans="2:19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19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Y36"/>
  <sheetViews>
    <sheetView workbookViewId="0">
      <pane ySplit="8" topLeftCell="A9" activePane="bottomLeft" state="frozen"/>
      <selection activeCell="C46" sqref="C46"/>
      <selection pane="bottomLeft" activeCell="V9" sqref="V9:W30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26</v>
      </c>
    </row>
    <row r="6" spans="1:25" ht="13.5" thickBot="1" x14ac:dyDescent="0.25">
      <c r="B6" s="1">
        <v>46174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46174</v>
      </c>
      <c r="C9" s="44">
        <v>3795</v>
      </c>
      <c r="D9" s="43">
        <v>3795.5</v>
      </c>
      <c r="E9" s="42">
        <f t="shared" ref="E9:E30" si="0">AVERAGE(C9:D9)</f>
        <v>3795.25</v>
      </c>
      <c r="F9" s="44">
        <v>3685</v>
      </c>
      <c r="G9" s="43">
        <v>3685.5</v>
      </c>
      <c r="H9" s="42">
        <f t="shared" ref="H9:H30" si="1">AVERAGE(F9:G9)</f>
        <v>3685.25</v>
      </c>
      <c r="I9" s="44">
        <v>3298</v>
      </c>
      <c r="J9" s="43">
        <v>3303</v>
      </c>
      <c r="K9" s="42">
        <f t="shared" ref="K9:K30" si="2">AVERAGE(I9:J9)</f>
        <v>3300.5</v>
      </c>
      <c r="L9" s="44">
        <v>3173</v>
      </c>
      <c r="M9" s="43">
        <v>3178</v>
      </c>
      <c r="N9" s="42">
        <f t="shared" ref="N9:N30" si="3">AVERAGE(L9:M9)</f>
        <v>3175.5</v>
      </c>
      <c r="O9" s="44">
        <v>3158</v>
      </c>
      <c r="P9" s="43">
        <v>3163</v>
      </c>
      <c r="Q9" s="42">
        <f t="shared" ref="Q9:Q30" si="4">AVERAGE(O9:P9)</f>
        <v>3160.5</v>
      </c>
      <c r="R9" s="50">
        <v>3795.5</v>
      </c>
      <c r="S9" s="49">
        <v>1.3466</v>
      </c>
      <c r="T9" s="51">
        <v>1.1647000000000001</v>
      </c>
      <c r="U9" s="48">
        <v>159.49</v>
      </c>
      <c r="V9" s="41">
        <f>D9/S9</f>
        <v>2818.5801277290952</v>
      </c>
      <c r="W9" s="41">
        <f>G9/S9</f>
        <v>2736.892915490866</v>
      </c>
      <c r="X9" s="47">
        <f t="shared" ref="X9:X30" si="5">R9/T9</f>
        <v>3258.7790847428519</v>
      </c>
      <c r="Y9" s="46">
        <v>1.3463000000000001</v>
      </c>
    </row>
    <row r="10" spans="1:25" x14ac:dyDescent="0.2">
      <c r="B10" s="45">
        <v>46175</v>
      </c>
      <c r="C10" s="44">
        <v>3854</v>
      </c>
      <c r="D10" s="43">
        <v>3855</v>
      </c>
      <c r="E10" s="42">
        <f t="shared" si="0"/>
        <v>3854.5</v>
      </c>
      <c r="F10" s="44">
        <v>3752</v>
      </c>
      <c r="G10" s="43">
        <v>3752.5</v>
      </c>
      <c r="H10" s="42">
        <f t="shared" si="1"/>
        <v>3752.25</v>
      </c>
      <c r="I10" s="44">
        <v>3305</v>
      </c>
      <c r="J10" s="43">
        <v>3310</v>
      </c>
      <c r="K10" s="42">
        <f t="shared" si="2"/>
        <v>3307.5</v>
      </c>
      <c r="L10" s="44">
        <v>3160</v>
      </c>
      <c r="M10" s="43">
        <v>3165</v>
      </c>
      <c r="N10" s="42">
        <f t="shared" si="3"/>
        <v>3162.5</v>
      </c>
      <c r="O10" s="44">
        <v>3140</v>
      </c>
      <c r="P10" s="43">
        <v>3145</v>
      </c>
      <c r="Q10" s="42">
        <f t="shared" si="4"/>
        <v>3142.5</v>
      </c>
      <c r="R10" s="50">
        <v>3855</v>
      </c>
      <c r="S10" s="49">
        <v>1.3473999999999999</v>
      </c>
      <c r="T10" s="49">
        <v>1.165</v>
      </c>
      <c r="U10" s="48">
        <v>159.75</v>
      </c>
      <c r="V10" s="41">
        <f t="shared" ref="V10:V30" si="6">D10/S10</f>
        <v>2861.0657562713377</v>
      </c>
      <c r="W10" s="41">
        <f t="shared" ref="W10:W30" si="7">G10/S10</f>
        <v>2784.9933204690515</v>
      </c>
      <c r="X10" s="47">
        <f t="shared" si="5"/>
        <v>3309.0128755364808</v>
      </c>
      <c r="Y10" s="46">
        <v>1.3471</v>
      </c>
    </row>
    <row r="11" spans="1:25" x14ac:dyDescent="0.2">
      <c r="B11" s="45">
        <v>46176</v>
      </c>
      <c r="C11" s="44">
        <v>3796.5</v>
      </c>
      <c r="D11" s="43">
        <v>3797</v>
      </c>
      <c r="E11" s="42">
        <f t="shared" si="0"/>
        <v>3796.75</v>
      </c>
      <c r="F11" s="44">
        <v>3721</v>
      </c>
      <c r="G11" s="43">
        <v>3723</v>
      </c>
      <c r="H11" s="42">
        <f t="shared" si="1"/>
        <v>3722</v>
      </c>
      <c r="I11" s="44">
        <v>3292</v>
      </c>
      <c r="J11" s="43">
        <v>3297</v>
      </c>
      <c r="K11" s="42">
        <f t="shared" si="2"/>
        <v>3294.5</v>
      </c>
      <c r="L11" s="44">
        <v>3152</v>
      </c>
      <c r="M11" s="43">
        <v>3157</v>
      </c>
      <c r="N11" s="42">
        <f t="shared" si="3"/>
        <v>3154.5</v>
      </c>
      <c r="O11" s="44">
        <v>3127</v>
      </c>
      <c r="P11" s="43">
        <v>3132</v>
      </c>
      <c r="Q11" s="42">
        <f t="shared" si="4"/>
        <v>3129.5</v>
      </c>
      <c r="R11" s="50">
        <v>3797</v>
      </c>
      <c r="S11" s="49">
        <v>1.345</v>
      </c>
      <c r="T11" s="49">
        <v>1.1617999999999999</v>
      </c>
      <c r="U11" s="48">
        <v>159.84</v>
      </c>
      <c r="V11" s="41">
        <f t="shared" si="6"/>
        <v>2823.0483271375465</v>
      </c>
      <c r="W11" s="41">
        <f t="shared" si="7"/>
        <v>2768.0297397769518</v>
      </c>
      <c r="X11" s="47">
        <f t="shared" si="5"/>
        <v>3268.2045102427269</v>
      </c>
      <c r="Y11" s="46">
        <v>1.3446</v>
      </c>
    </row>
    <row r="12" spans="1:25" x14ac:dyDescent="0.2">
      <c r="B12" s="45">
        <v>46177</v>
      </c>
      <c r="C12" s="44">
        <v>3738</v>
      </c>
      <c r="D12" s="43">
        <v>3739</v>
      </c>
      <c r="E12" s="42">
        <f t="shared" si="0"/>
        <v>3738.5</v>
      </c>
      <c r="F12" s="44">
        <v>3662</v>
      </c>
      <c r="G12" s="43">
        <v>3663</v>
      </c>
      <c r="H12" s="42">
        <f t="shared" si="1"/>
        <v>3662.5</v>
      </c>
      <c r="I12" s="44">
        <v>3257</v>
      </c>
      <c r="J12" s="43">
        <v>3262</v>
      </c>
      <c r="K12" s="42">
        <f t="shared" si="2"/>
        <v>3259.5</v>
      </c>
      <c r="L12" s="44">
        <v>3128</v>
      </c>
      <c r="M12" s="43">
        <v>3133</v>
      </c>
      <c r="N12" s="42">
        <f t="shared" si="3"/>
        <v>3130.5</v>
      </c>
      <c r="O12" s="44">
        <v>3103</v>
      </c>
      <c r="P12" s="43">
        <v>3108</v>
      </c>
      <c r="Q12" s="42">
        <f t="shared" si="4"/>
        <v>3105.5</v>
      </c>
      <c r="R12" s="50">
        <v>3739</v>
      </c>
      <c r="S12" s="49">
        <v>1.3459000000000001</v>
      </c>
      <c r="T12" s="49">
        <v>1.1641999999999999</v>
      </c>
      <c r="U12" s="48">
        <v>159.77000000000001</v>
      </c>
      <c r="V12" s="41">
        <f t="shared" si="6"/>
        <v>2778.0667211531313</v>
      </c>
      <c r="W12" s="41">
        <f t="shared" si="7"/>
        <v>2721.5989300839583</v>
      </c>
      <c r="X12" s="47">
        <f t="shared" si="5"/>
        <v>3211.6474832503009</v>
      </c>
      <c r="Y12" s="46">
        <v>1.3454999999999999</v>
      </c>
    </row>
    <row r="13" spans="1:25" x14ac:dyDescent="0.2">
      <c r="B13" s="45">
        <v>46178</v>
      </c>
      <c r="C13" s="44">
        <v>3735</v>
      </c>
      <c r="D13" s="43">
        <v>3736</v>
      </c>
      <c r="E13" s="42">
        <f t="shared" si="0"/>
        <v>3735.5</v>
      </c>
      <c r="F13" s="44">
        <v>3669</v>
      </c>
      <c r="G13" s="43">
        <v>3669.5</v>
      </c>
      <c r="H13" s="42">
        <f t="shared" si="1"/>
        <v>3669.25</v>
      </c>
      <c r="I13" s="44">
        <v>3275</v>
      </c>
      <c r="J13" s="43">
        <v>3280</v>
      </c>
      <c r="K13" s="42">
        <f t="shared" si="2"/>
        <v>3277.5</v>
      </c>
      <c r="L13" s="44">
        <v>3140</v>
      </c>
      <c r="M13" s="43">
        <v>3145</v>
      </c>
      <c r="N13" s="42">
        <f t="shared" si="3"/>
        <v>3142.5</v>
      </c>
      <c r="O13" s="44">
        <v>3115</v>
      </c>
      <c r="P13" s="43">
        <v>3120</v>
      </c>
      <c r="Q13" s="42">
        <f t="shared" si="4"/>
        <v>3117.5</v>
      </c>
      <c r="R13" s="50">
        <v>3736</v>
      </c>
      <c r="S13" s="49">
        <v>1.3469</v>
      </c>
      <c r="T13" s="49">
        <v>1.1641999999999999</v>
      </c>
      <c r="U13" s="48">
        <v>159.85</v>
      </c>
      <c r="V13" s="41">
        <f t="shared" si="6"/>
        <v>2773.7768208478728</v>
      </c>
      <c r="W13" s="41">
        <f t="shared" si="7"/>
        <v>2724.4041873932733</v>
      </c>
      <c r="X13" s="47">
        <f t="shared" si="5"/>
        <v>3209.070606425013</v>
      </c>
      <c r="Y13" s="46">
        <v>1.3465</v>
      </c>
    </row>
    <row r="14" spans="1:25" x14ac:dyDescent="0.2">
      <c r="B14" s="45">
        <v>46181</v>
      </c>
      <c r="C14" s="44">
        <v>3669</v>
      </c>
      <c r="D14" s="43">
        <v>3669.5</v>
      </c>
      <c r="E14" s="42">
        <f t="shared" si="0"/>
        <v>3669.25</v>
      </c>
      <c r="F14" s="44">
        <v>3600</v>
      </c>
      <c r="G14" s="43">
        <v>3600.5</v>
      </c>
      <c r="H14" s="42">
        <f t="shared" si="1"/>
        <v>3600.25</v>
      </c>
      <c r="I14" s="44">
        <v>3228</v>
      </c>
      <c r="J14" s="43">
        <v>3233</v>
      </c>
      <c r="K14" s="42">
        <f t="shared" si="2"/>
        <v>3230.5</v>
      </c>
      <c r="L14" s="44">
        <v>3098</v>
      </c>
      <c r="M14" s="43">
        <v>3103</v>
      </c>
      <c r="N14" s="42">
        <f t="shared" si="3"/>
        <v>3100.5</v>
      </c>
      <c r="O14" s="44">
        <v>3063</v>
      </c>
      <c r="P14" s="43">
        <v>3068</v>
      </c>
      <c r="Q14" s="42">
        <f t="shared" si="4"/>
        <v>3065.5</v>
      </c>
      <c r="R14" s="50">
        <v>3669.5</v>
      </c>
      <c r="S14" s="49">
        <v>1.3360000000000001</v>
      </c>
      <c r="T14" s="49">
        <v>1.1536999999999999</v>
      </c>
      <c r="U14" s="48">
        <v>159.97999999999999</v>
      </c>
      <c r="V14" s="41">
        <f t="shared" si="6"/>
        <v>2746.631736526946</v>
      </c>
      <c r="W14" s="41">
        <f t="shared" si="7"/>
        <v>2694.9850299401196</v>
      </c>
      <c r="X14" s="47">
        <f t="shared" si="5"/>
        <v>3180.6362139204302</v>
      </c>
      <c r="Y14" s="46">
        <v>1.3357000000000001</v>
      </c>
    </row>
    <row r="15" spans="1:25" x14ac:dyDescent="0.2">
      <c r="B15" s="45">
        <v>46182</v>
      </c>
      <c r="C15" s="44">
        <v>3607</v>
      </c>
      <c r="D15" s="43">
        <v>3608</v>
      </c>
      <c r="E15" s="42">
        <f t="shared" si="0"/>
        <v>3607.5</v>
      </c>
      <c r="F15" s="44">
        <v>3585</v>
      </c>
      <c r="G15" s="43">
        <v>3586</v>
      </c>
      <c r="H15" s="42">
        <f t="shared" si="1"/>
        <v>3585.5</v>
      </c>
      <c r="I15" s="44">
        <v>3245</v>
      </c>
      <c r="J15" s="43">
        <v>3250</v>
      </c>
      <c r="K15" s="42">
        <f t="shared" si="2"/>
        <v>3247.5</v>
      </c>
      <c r="L15" s="44">
        <v>3135</v>
      </c>
      <c r="M15" s="43">
        <v>3140</v>
      </c>
      <c r="N15" s="42">
        <f t="shared" si="3"/>
        <v>3137.5</v>
      </c>
      <c r="O15" s="44">
        <v>3120</v>
      </c>
      <c r="P15" s="43">
        <v>3125</v>
      </c>
      <c r="Q15" s="42">
        <f t="shared" si="4"/>
        <v>3122.5</v>
      </c>
      <c r="R15" s="50">
        <v>3608</v>
      </c>
      <c r="S15" s="49">
        <v>1.3403</v>
      </c>
      <c r="T15" s="49">
        <v>1.1573</v>
      </c>
      <c r="U15" s="48">
        <v>160.16</v>
      </c>
      <c r="V15" s="41">
        <f t="shared" si="6"/>
        <v>2691.9346414981719</v>
      </c>
      <c r="W15" s="41">
        <f t="shared" si="7"/>
        <v>2675.5204058792806</v>
      </c>
      <c r="X15" s="47">
        <f t="shared" si="5"/>
        <v>3117.6013134018835</v>
      </c>
      <c r="Y15" s="46">
        <v>1.34</v>
      </c>
    </row>
    <row r="16" spans="1:25" x14ac:dyDescent="0.2">
      <c r="B16" s="45">
        <v>46183</v>
      </c>
      <c r="C16" s="44">
        <v>3488</v>
      </c>
      <c r="D16" s="43">
        <v>3489</v>
      </c>
      <c r="E16" s="42">
        <f t="shared" si="0"/>
        <v>3488.5</v>
      </c>
      <c r="F16" s="44">
        <v>3480.5</v>
      </c>
      <c r="G16" s="43">
        <v>3481</v>
      </c>
      <c r="H16" s="42">
        <f t="shared" si="1"/>
        <v>3480.75</v>
      </c>
      <c r="I16" s="44">
        <v>3207</v>
      </c>
      <c r="J16" s="43">
        <v>3212</v>
      </c>
      <c r="K16" s="42">
        <f t="shared" si="2"/>
        <v>3209.5</v>
      </c>
      <c r="L16" s="44">
        <v>3112</v>
      </c>
      <c r="M16" s="43">
        <v>3117</v>
      </c>
      <c r="N16" s="42">
        <f t="shared" si="3"/>
        <v>3114.5</v>
      </c>
      <c r="O16" s="44">
        <v>3097</v>
      </c>
      <c r="P16" s="43">
        <v>3102</v>
      </c>
      <c r="Q16" s="42">
        <f t="shared" si="4"/>
        <v>3099.5</v>
      </c>
      <c r="R16" s="50">
        <v>3489</v>
      </c>
      <c r="S16" s="49">
        <v>1.3379000000000001</v>
      </c>
      <c r="T16" s="49">
        <v>1.1536999999999999</v>
      </c>
      <c r="U16" s="48">
        <v>160.5</v>
      </c>
      <c r="V16" s="41">
        <f t="shared" si="6"/>
        <v>2607.8182225876371</v>
      </c>
      <c r="W16" s="41">
        <f t="shared" si="7"/>
        <v>2601.8387024441286</v>
      </c>
      <c r="X16" s="47">
        <f t="shared" si="5"/>
        <v>3024.1830631880039</v>
      </c>
      <c r="Y16" s="46">
        <v>1.3375999999999999</v>
      </c>
    </row>
    <row r="17" spans="2:25" x14ac:dyDescent="0.2">
      <c r="B17" s="45">
        <v>46184</v>
      </c>
      <c r="C17" s="44">
        <v>3498</v>
      </c>
      <c r="D17" s="43">
        <v>3498.5</v>
      </c>
      <c r="E17" s="42">
        <f t="shared" si="0"/>
        <v>3498.25</v>
      </c>
      <c r="F17" s="44">
        <v>3495</v>
      </c>
      <c r="G17" s="43">
        <v>3495.5</v>
      </c>
      <c r="H17" s="42">
        <f t="shared" si="1"/>
        <v>3495.25</v>
      </c>
      <c r="I17" s="44">
        <v>3193</v>
      </c>
      <c r="J17" s="43">
        <v>3198</v>
      </c>
      <c r="K17" s="42">
        <f t="shared" si="2"/>
        <v>3195.5</v>
      </c>
      <c r="L17" s="44">
        <v>3083</v>
      </c>
      <c r="M17" s="43">
        <v>3088</v>
      </c>
      <c r="N17" s="42">
        <f t="shared" si="3"/>
        <v>3085.5</v>
      </c>
      <c r="O17" s="44">
        <v>3078</v>
      </c>
      <c r="P17" s="43">
        <v>3083</v>
      </c>
      <c r="Q17" s="42">
        <f t="shared" si="4"/>
        <v>3080.5</v>
      </c>
      <c r="R17" s="50">
        <v>3498.5</v>
      </c>
      <c r="S17" s="49">
        <v>1.3366</v>
      </c>
      <c r="T17" s="49">
        <v>1.1538999999999999</v>
      </c>
      <c r="U17" s="48">
        <v>160.54</v>
      </c>
      <c r="V17" s="41">
        <f t="shared" si="6"/>
        <v>2617.462217566961</v>
      </c>
      <c r="W17" s="41">
        <f t="shared" si="7"/>
        <v>2615.217716594344</v>
      </c>
      <c r="X17" s="47">
        <f t="shared" si="5"/>
        <v>3031.8918450472315</v>
      </c>
      <c r="Y17" s="46">
        <v>1.3363</v>
      </c>
    </row>
    <row r="18" spans="2:25" x14ac:dyDescent="0.2">
      <c r="B18" s="45">
        <v>46185</v>
      </c>
      <c r="C18" s="44">
        <v>3535</v>
      </c>
      <c r="D18" s="43">
        <v>3536</v>
      </c>
      <c r="E18" s="42">
        <f t="shared" si="0"/>
        <v>3535.5</v>
      </c>
      <c r="F18" s="44">
        <v>3531</v>
      </c>
      <c r="G18" s="43">
        <v>3532</v>
      </c>
      <c r="H18" s="42">
        <f t="shared" si="1"/>
        <v>3531.5</v>
      </c>
      <c r="I18" s="44">
        <v>3250</v>
      </c>
      <c r="J18" s="43">
        <v>3255</v>
      </c>
      <c r="K18" s="42">
        <f t="shared" si="2"/>
        <v>3252.5</v>
      </c>
      <c r="L18" s="44">
        <v>3150</v>
      </c>
      <c r="M18" s="43">
        <v>3155</v>
      </c>
      <c r="N18" s="42">
        <f t="shared" si="3"/>
        <v>3152.5</v>
      </c>
      <c r="O18" s="44">
        <v>3145</v>
      </c>
      <c r="P18" s="43">
        <v>3150</v>
      </c>
      <c r="Q18" s="42">
        <f t="shared" si="4"/>
        <v>3147.5</v>
      </c>
      <c r="R18" s="50">
        <v>3536</v>
      </c>
      <c r="S18" s="49">
        <v>1.341</v>
      </c>
      <c r="T18" s="49">
        <v>1.1572</v>
      </c>
      <c r="U18" s="48">
        <v>160.18</v>
      </c>
      <c r="V18" s="41">
        <f t="shared" si="6"/>
        <v>2636.8381804623414</v>
      </c>
      <c r="W18" s="41">
        <f t="shared" si="7"/>
        <v>2633.855331841909</v>
      </c>
      <c r="X18" s="47">
        <f t="shared" si="5"/>
        <v>3055.6515727618389</v>
      </c>
      <c r="Y18" s="46">
        <v>1.3407</v>
      </c>
    </row>
    <row r="19" spans="2:25" x14ac:dyDescent="0.2">
      <c r="B19" s="45">
        <v>46188</v>
      </c>
      <c r="C19" s="44">
        <v>3418.5</v>
      </c>
      <c r="D19" s="43">
        <v>3419.5</v>
      </c>
      <c r="E19" s="42">
        <f t="shared" si="0"/>
        <v>3419</v>
      </c>
      <c r="F19" s="44">
        <v>3430</v>
      </c>
      <c r="G19" s="43">
        <v>3431</v>
      </c>
      <c r="H19" s="42">
        <f t="shared" si="1"/>
        <v>3430.5</v>
      </c>
      <c r="I19" s="44">
        <v>3208</v>
      </c>
      <c r="J19" s="43">
        <v>3213</v>
      </c>
      <c r="K19" s="42">
        <f t="shared" si="2"/>
        <v>3210.5</v>
      </c>
      <c r="L19" s="44">
        <v>3133</v>
      </c>
      <c r="M19" s="43">
        <v>3138</v>
      </c>
      <c r="N19" s="42">
        <f t="shared" si="3"/>
        <v>3135.5</v>
      </c>
      <c r="O19" s="44">
        <v>3118</v>
      </c>
      <c r="P19" s="43">
        <v>3123</v>
      </c>
      <c r="Q19" s="42">
        <f t="shared" si="4"/>
        <v>3120.5</v>
      </c>
      <c r="R19" s="50">
        <v>3419.5</v>
      </c>
      <c r="S19" s="49">
        <v>1.3424</v>
      </c>
      <c r="T19" s="49">
        <v>1.1609</v>
      </c>
      <c r="U19" s="48">
        <v>160.19</v>
      </c>
      <c r="V19" s="41">
        <f t="shared" si="6"/>
        <v>2547.3033373063172</v>
      </c>
      <c r="W19" s="41">
        <f t="shared" si="7"/>
        <v>2555.8700834326578</v>
      </c>
      <c r="X19" s="47">
        <f t="shared" si="5"/>
        <v>2945.5594797140147</v>
      </c>
      <c r="Y19" s="46">
        <v>1.3421000000000001</v>
      </c>
    </row>
    <row r="20" spans="2:25" x14ac:dyDescent="0.2">
      <c r="B20" s="45">
        <v>46189</v>
      </c>
      <c r="C20" s="44">
        <v>3358.5</v>
      </c>
      <c r="D20" s="43">
        <v>3359</v>
      </c>
      <c r="E20" s="42">
        <f t="shared" si="0"/>
        <v>3358.75</v>
      </c>
      <c r="F20" s="44">
        <v>3388.5</v>
      </c>
      <c r="G20" s="43">
        <v>3389.5</v>
      </c>
      <c r="H20" s="42">
        <f t="shared" si="1"/>
        <v>3389</v>
      </c>
      <c r="I20" s="44">
        <v>3203</v>
      </c>
      <c r="J20" s="43">
        <v>3208</v>
      </c>
      <c r="K20" s="42">
        <f t="shared" si="2"/>
        <v>3205.5</v>
      </c>
      <c r="L20" s="44">
        <v>3133</v>
      </c>
      <c r="M20" s="43">
        <v>3138</v>
      </c>
      <c r="N20" s="42">
        <f t="shared" si="3"/>
        <v>3135.5</v>
      </c>
      <c r="O20" s="44">
        <v>3113</v>
      </c>
      <c r="P20" s="43">
        <v>3118</v>
      </c>
      <c r="Q20" s="42">
        <f t="shared" si="4"/>
        <v>3115.5</v>
      </c>
      <c r="R20" s="50">
        <v>3359</v>
      </c>
      <c r="S20" s="49">
        <v>1.3415999999999999</v>
      </c>
      <c r="T20" s="49">
        <v>1.1599999999999999</v>
      </c>
      <c r="U20" s="48">
        <v>160.36000000000001</v>
      </c>
      <c r="V20" s="41">
        <f t="shared" si="6"/>
        <v>2503.7268932617771</v>
      </c>
      <c r="W20" s="41">
        <f t="shared" si="7"/>
        <v>2526.4609421586169</v>
      </c>
      <c r="X20" s="47">
        <f t="shared" si="5"/>
        <v>2895.6896551724139</v>
      </c>
      <c r="Y20" s="46">
        <v>1.3413999999999999</v>
      </c>
    </row>
    <row r="21" spans="2:25" x14ac:dyDescent="0.2">
      <c r="B21" s="45">
        <v>46190</v>
      </c>
      <c r="C21" s="44">
        <v>3405</v>
      </c>
      <c r="D21" s="43">
        <v>3405.5</v>
      </c>
      <c r="E21" s="42">
        <f t="shared" si="0"/>
        <v>3405.25</v>
      </c>
      <c r="F21" s="44">
        <v>3408</v>
      </c>
      <c r="G21" s="43">
        <v>3410</v>
      </c>
      <c r="H21" s="42">
        <f t="shared" si="1"/>
        <v>3409</v>
      </c>
      <c r="I21" s="44">
        <v>3178</v>
      </c>
      <c r="J21" s="43">
        <v>3183</v>
      </c>
      <c r="K21" s="42">
        <f t="shared" si="2"/>
        <v>3180.5</v>
      </c>
      <c r="L21" s="44">
        <v>3097</v>
      </c>
      <c r="M21" s="43">
        <v>3102</v>
      </c>
      <c r="N21" s="42">
        <f t="shared" si="3"/>
        <v>3099.5</v>
      </c>
      <c r="O21" s="44">
        <v>3072</v>
      </c>
      <c r="P21" s="43">
        <v>3077</v>
      </c>
      <c r="Q21" s="42">
        <f t="shared" si="4"/>
        <v>3074.5</v>
      </c>
      <c r="R21" s="50">
        <v>3405.5</v>
      </c>
      <c r="S21" s="49">
        <v>1.3405</v>
      </c>
      <c r="T21" s="49">
        <v>1.1592</v>
      </c>
      <c r="U21" s="48">
        <v>160.31</v>
      </c>
      <c r="V21" s="41">
        <f t="shared" si="6"/>
        <v>2540.4699738903396</v>
      </c>
      <c r="W21" s="41">
        <f t="shared" si="7"/>
        <v>2543.8269302499066</v>
      </c>
      <c r="X21" s="47">
        <f t="shared" si="5"/>
        <v>2937.8019323671497</v>
      </c>
      <c r="Y21" s="46">
        <v>1.3403</v>
      </c>
    </row>
    <row r="22" spans="2:25" x14ac:dyDescent="0.2">
      <c r="B22" s="45">
        <v>46191</v>
      </c>
      <c r="C22" s="44">
        <v>3401.5</v>
      </c>
      <c r="D22" s="43">
        <v>3402</v>
      </c>
      <c r="E22" s="42">
        <f t="shared" si="0"/>
        <v>3401.75</v>
      </c>
      <c r="F22" s="44">
        <v>3400</v>
      </c>
      <c r="G22" s="43">
        <v>3401</v>
      </c>
      <c r="H22" s="42">
        <f t="shared" si="1"/>
        <v>3400.5</v>
      </c>
      <c r="I22" s="44">
        <v>3190</v>
      </c>
      <c r="J22" s="43">
        <v>3195</v>
      </c>
      <c r="K22" s="42">
        <f t="shared" si="2"/>
        <v>3192.5</v>
      </c>
      <c r="L22" s="44">
        <v>3110</v>
      </c>
      <c r="M22" s="43">
        <v>3115</v>
      </c>
      <c r="N22" s="42">
        <f t="shared" si="3"/>
        <v>3112.5</v>
      </c>
      <c r="O22" s="44">
        <v>3085</v>
      </c>
      <c r="P22" s="43">
        <v>3090</v>
      </c>
      <c r="Q22" s="42">
        <f t="shared" si="4"/>
        <v>3087.5</v>
      </c>
      <c r="R22" s="50">
        <v>3402</v>
      </c>
      <c r="S22" s="49">
        <v>1.3210999999999999</v>
      </c>
      <c r="T22" s="49">
        <v>1.1457999999999999</v>
      </c>
      <c r="U22" s="48">
        <v>160.93</v>
      </c>
      <c r="V22" s="41">
        <f t="shared" si="6"/>
        <v>2575.1267882824918</v>
      </c>
      <c r="W22" s="41">
        <f t="shared" si="7"/>
        <v>2574.3698433123914</v>
      </c>
      <c r="X22" s="47">
        <f t="shared" si="5"/>
        <v>2969.1045557688954</v>
      </c>
      <c r="Y22" s="46">
        <v>1.3210999999999999</v>
      </c>
    </row>
    <row r="23" spans="2:25" x14ac:dyDescent="0.2">
      <c r="B23" s="45">
        <v>46192</v>
      </c>
      <c r="C23" s="44">
        <v>3399</v>
      </c>
      <c r="D23" s="43">
        <v>3400</v>
      </c>
      <c r="E23" s="42">
        <f t="shared" si="0"/>
        <v>3399.5</v>
      </c>
      <c r="F23" s="44">
        <v>3397.5</v>
      </c>
      <c r="G23" s="43">
        <v>3398</v>
      </c>
      <c r="H23" s="42">
        <f t="shared" si="1"/>
        <v>3397.75</v>
      </c>
      <c r="I23" s="44">
        <v>3175</v>
      </c>
      <c r="J23" s="43">
        <v>3180</v>
      </c>
      <c r="K23" s="42">
        <f t="shared" si="2"/>
        <v>3177.5</v>
      </c>
      <c r="L23" s="44">
        <v>3098</v>
      </c>
      <c r="M23" s="43">
        <v>3103</v>
      </c>
      <c r="N23" s="42">
        <f t="shared" si="3"/>
        <v>3100.5</v>
      </c>
      <c r="O23" s="44">
        <v>3073</v>
      </c>
      <c r="P23" s="43">
        <v>3078</v>
      </c>
      <c r="Q23" s="42">
        <f t="shared" si="4"/>
        <v>3075.5</v>
      </c>
      <c r="R23" s="50">
        <v>3400</v>
      </c>
      <c r="S23" s="49">
        <v>1.323</v>
      </c>
      <c r="T23" s="49">
        <v>1.1460999999999999</v>
      </c>
      <c r="U23" s="48">
        <v>161.26</v>
      </c>
      <c r="V23" s="41">
        <f t="shared" si="6"/>
        <v>2569.9168556311415</v>
      </c>
      <c r="W23" s="41">
        <f t="shared" si="7"/>
        <v>2568.4051398337115</v>
      </c>
      <c r="X23" s="47">
        <f t="shared" si="5"/>
        <v>2966.5823226594539</v>
      </c>
      <c r="Y23" s="46">
        <v>1.3229</v>
      </c>
    </row>
    <row r="24" spans="2:25" x14ac:dyDescent="0.2">
      <c r="B24" s="45">
        <v>46195</v>
      </c>
      <c r="C24" s="44">
        <v>3403</v>
      </c>
      <c r="D24" s="43">
        <v>3405</v>
      </c>
      <c r="E24" s="42">
        <f t="shared" si="0"/>
        <v>3404</v>
      </c>
      <c r="F24" s="44">
        <v>3405</v>
      </c>
      <c r="G24" s="43">
        <v>3406</v>
      </c>
      <c r="H24" s="42">
        <f t="shared" si="1"/>
        <v>3405.5</v>
      </c>
      <c r="I24" s="44">
        <v>3180</v>
      </c>
      <c r="J24" s="43">
        <v>3185</v>
      </c>
      <c r="K24" s="42">
        <f t="shared" si="2"/>
        <v>3182.5</v>
      </c>
      <c r="L24" s="44">
        <v>3092</v>
      </c>
      <c r="M24" s="43">
        <v>3097</v>
      </c>
      <c r="N24" s="42">
        <f t="shared" si="3"/>
        <v>3094.5</v>
      </c>
      <c r="O24" s="44">
        <v>3067</v>
      </c>
      <c r="P24" s="43">
        <v>3072</v>
      </c>
      <c r="Q24" s="42">
        <f t="shared" si="4"/>
        <v>3069.5</v>
      </c>
      <c r="R24" s="50">
        <v>3405</v>
      </c>
      <c r="S24" s="49">
        <v>1.3236000000000001</v>
      </c>
      <c r="T24" s="49">
        <v>1.1449</v>
      </c>
      <c r="U24" s="48">
        <v>161.77000000000001</v>
      </c>
      <c r="V24" s="41">
        <f t="shared" si="6"/>
        <v>2572.5294650951946</v>
      </c>
      <c r="W24" s="41">
        <f t="shared" si="7"/>
        <v>2573.2849803566028</v>
      </c>
      <c r="X24" s="47">
        <f t="shared" si="5"/>
        <v>2974.0588697702856</v>
      </c>
      <c r="Y24" s="46">
        <v>1.3236000000000001</v>
      </c>
    </row>
    <row r="25" spans="2:25" x14ac:dyDescent="0.2">
      <c r="B25" s="45">
        <v>46196</v>
      </c>
      <c r="C25" s="44">
        <v>3263</v>
      </c>
      <c r="D25" s="43">
        <v>3263.5</v>
      </c>
      <c r="E25" s="42">
        <f t="shared" si="0"/>
        <v>3263.25</v>
      </c>
      <c r="F25" s="44">
        <v>3269</v>
      </c>
      <c r="G25" s="43">
        <v>3271</v>
      </c>
      <c r="H25" s="42">
        <f t="shared" si="1"/>
        <v>3270</v>
      </c>
      <c r="I25" s="44">
        <v>3115</v>
      </c>
      <c r="J25" s="43">
        <v>3120</v>
      </c>
      <c r="K25" s="42">
        <f t="shared" si="2"/>
        <v>3117.5</v>
      </c>
      <c r="L25" s="44">
        <v>3067</v>
      </c>
      <c r="M25" s="43">
        <v>3072</v>
      </c>
      <c r="N25" s="42">
        <f t="shared" si="3"/>
        <v>3069.5</v>
      </c>
      <c r="O25" s="44">
        <v>3047</v>
      </c>
      <c r="P25" s="43">
        <v>3052</v>
      </c>
      <c r="Q25" s="42">
        <f t="shared" si="4"/>
        <v>3049.5</v>
      </c>
      <c r="R25" s="50">
        <v>3263.5</v>
      </c>
      <c r="S25" s="49">
        <v>1.3208</v>
      </c>
      <c r="T25" s="49">
        <v>1.1386000000000001</v>
      </c>
      <c r="U25" s="48">
        <v>161.59</v>
      </c>
      <c r="V25" s="41">
        <f t="shared" si="6"/>
        <v>2470.8509993943067</v>
      </c>
      <c r="W25" s="41">
        <f t="shared" si="7"/>
        <v>2476.5293761356752</v>
      </c>
      <c r="X25" s="47">
        <f t="shared" si="5"/>
        <v>2866.2392411733708</v>
      </c>
      <c r="Y25" s="46">
        <v>1.3208</v>
      </c>
    </row>
    <row r="26" spans="2:25" x14ac:dyDescent="0.2">
      <c r="B26" s="45">
        <v>46197</v>
      </c>
      <c r="C26" s="44">
        <v>3148</v>
      </c>
      <c r="D26" s="43">
        <v>3150</v>
      </c>
      <c r="E26" s="42">
        <f t="shared" si="0"/>
        <v>3149</v>
      </c>
      <c r="F26" s="44">
        <v>3160</v>
      </c>
      <c r="G26" s="43">
        <v>3160.5</v>
      </c>
      <c r="H26" s="42">
        <f t="shared" si="1"/>
        <v>3160.25</v>
      </c>
      <c r="I26" s="44">
        <v>3038</v>
      </c>
      <c r="J26" s="43">
        <v>3043</v>
      </c>
      <c r="K26" s="42">
        <f t="shared" si="2"/>
        <v>3040.5</v>
      </c>
      <c r="L26" s="44">
        <v>3020</v>
      </c>
      <c r="M26" s="43">
        <v>3025</v>
      </c>
      <c r="N26" s="42">
        <f t="shared" si="3"/>
        <v>3022.5</v>
      </c>
      <c r="O26" s="44">
        <v>3020</v>
      </c>
      <c r="P26" s="43">
        <v>3025</v>
      </c>
      <c r="Q26" s="42">
        <f t="shared" si="4"/>
        <v>3022.5</v>
      </c>
      <c r="R26" s="50">
        <v>3150</v>
      </c>
      <c r="S26" s="49">
        <v>1.3163</v>
      </c>
      <c r="T26" s="49">
        <v>1.1341000000000001</v>
      </c>
      <c r="U26" s="48">
        <v>161.66</v>
      </c>
      <c r="V26" s="41">
        <f t="shared" si="6"/>
        <v>2393.0714882625539</v>
      </c>
      <c r="W26" s="41">
        <f t="shared" si="7"/>
        <v>2401.0483932234292</v>
      </c>
      <c r="X26" s="47">
        <f t="shared" si="5"/>
        <v>2777.5328454280925</v>
      </c>
      <c r="Y26" s="46">
        <v>1.3163</v>
      </c>
    </row>
    <row r="27" spans="2:25" x14ac:dyDescent="0.2">
      <c r="B27" s="45">
        <v>46198</v>
      </c>
      <c r="C27" s="44">
        <v>3130</v>
      </c>
      <c r="D27" s="43">
        <v>3132</v>
      </c>
      <c r="E27" s="42">
        <f t="shared" si="0"/>
        <v>3131</v>
      </c>
      <c r="F27" s="44">
        <v>3144</v>
      </c>
      <c r="G27" s="43">
        <v>3146</v>
      </c>
      <c r="H27" s="42">
        <f t="shared" si="1"/>
        <v>3145</v>
      </c>
      <c r="I27" s="44">
        <v>3043</v>
      </c>
      <c r="J27" s="43">
        <v>3048</v>
      </c>
      <c r="K27" s="42">
        <f t="shared" si="2"/>
        <v>3045.5</v>
      </c>
      <c r="L27" s="44">
        <v>3028</v>
      </c>
      <c r="M27" s="43">
        <v>3033</v>
      </c>
      <c r="N27" s="42">
        <f t="shared" si="3"/>
        <v>3030.5</v>
      </c>
      <c r="O27" s="44">
        <v>3028</v>
      </c>
      <c r="P27" s="43">
        <v>3033</v>
      </c>
      <c r="Q27" s="42">
        <f t="shared" si="4"/>
        <v>3030.5</v>
      </c>
      <c r="R27" s="50">
        <v>3132</v>
      </c>
      <c r="S27" s="49">
        <v>1.3156000000000001</v>
      </c>
      <c r="T27" s="49">
        <v>1.1337999999999999</v>
      </c>
      <c r="U27" s="48">
        <v>161.87</v>
      </c>
      <c r="V27" s="41">
        <f t="shared" si="6"/>
        <v>2380.6628154454238</v>
      </c>
      <c r="W27" s="41">
        <f t="shared" si="7"/>
        <v>2391.304347826087</v>
      </c>
      <c r="X27" s="47">
        <f t="shared" si="5"/>
        <v>2762.3919562533079</v>
      </c>
      <c r="Y27" s="46">
        <v>1.3156000000000001</v>
      </c>
    </row>
    <row r="28" spans="2:25" x14ac:dyDescent="0.2">
      <c r="B28" s="45">
        <v>46199</v>
      </c>
      <c r="C28" s="44">
        <v>3162</v>
      </c>
      <c r="D28" s="43">
        <v>3164</v>
      </c>
      <c r="E28" s="42">
        <f t="shared" si="0"/>
        <v>3163</v>
      </c>
      <c r="F28" s="44">
        <v>3174</v>
      </c>
      <c r="G28" s="43">
        <v>3176</v>
      </c>
      <c r="H28" s="42">
        <f t="shared" si="1"/>
        <v>3175</v>
      </c>
      <c r="I28" s="44">
        <v>3068</v>
      </c>
      <c r="J28" s="43">
        <v>3073</v>
      </c>
      <c r="K28" s="42">
        <f t="shared" si="2"/>
        <v>3070.5</v>
      </c>
      <c r="L28" s="44">
        <v>3050</v>
      </c>
      <c r="M28" s="43">
        <v>3055</v>
      </c>
      <c r="N28" s="42">
        <f t="shared" si="3"/>
        <v>3052.5</v>
      </c>
      <c r="O28" s="44">
        <v>3050</v>
      </c>
      <c r="P28" s="43">
        <v>3055</v>
      </c>
      <c r="Q28" s="42">
        <f t="shared" si="4"/>
        <v>3052.5</v>
      </c>
      <c r="R28" s="50">
        <v>3164</v>
      </c>
      <c r="S28" s="49">
        <v>1.3217000000000001</v>
      </c>
      <c r="T28" s="49">
        <v>1.1398999999999999</v>
      </c>
      <c r="U28" s="48">
        <v>161.66999999999999</v>
      </c>
      <c r="V28" s="41">
        <f t="shared" si="6"/>
        <v>2393.8866611182566</v>
      </c>
      <c r="W28" s="41">
        <f t="shared" si="7"/>
        <v>2402.9658772792613</v>
      </c>
      <c r="X28" s="47">
        <f t="shared" si="5"/>
        <v>2775.6820773752083</v>
      </c>
      <c r="Y28" s="46">
        <v>1.3217000000000001</v>
      </c>
    </row>
    <row r="29" spans="2:25" x14ac:dyDescent="0.2">
      <c r="B29" s="45">
        <v>46202</v>
      </c>
      <c r="C29" s="44">
        <v>3160</v>
      </c>
      <c r="D29" s="43">
        <v>3160.5</v>
      </c>
      <c r="E29" s="42">
        <f t="shared" si="0"/>
        <v>3160.25</v>
      </c>
      <c r="F29" s="44">
        <v>3164</v>
      </c>
      <c r="G29" s="43">
        <v>3166</v>
      </c>
      <c r="H29" s="42">
        <f t="shared" si="1"/>
        <v>3165</v>
      </c>
      <c r="I29" s="44">
        <v>3058</v>
      </c>
      <c r="J29" s="43">
        <v>3063</v>
      </c>
      <c r="K29" s="42">
        <f t="shared" si="2"/>
        <v>3060.5</v>
      </c>
      <c r="L29" s="44">
        <v>3038</v>
      </c>
      <c r="M29" s="43">
        <v>3043</v>
      </c>
      <c r="N29" s="42">
        <f t="shared" si="3"/>
        <v>3040.5</v>
      </c>
      <c r="O29" s="44">
        <v>3018</v>
      </c>
      <c r="P29" s="43">
        <v>3023</v>
      </c>
      <c r="Q29" s="42">
        <f t="shared" si="4"/>
        <v>3020.5</v>
      </c>
      <c r="R29" s="50">
        <v>3160.5</v>
      </c>
      <c r="S29" s="49">
        <v>1.3231999999999999</v>
      </c>
      <c r="T29" s="49">
        <v>1.1409</v>
      </c>
      <c r="U29" s="48">
        <v>161.84</v>
      </c>
      <c r="V29" s="41">
        <f t="shared" si="6"/>
        <v>2388.5278113663849</v>
      </c>
      <c r="W29" s="41">
        <f t="shared" si="7"/>
        <v>2392.684401451028</v>
      </c>
      <c r="X29" s="47">
        <f t="shared" si="5"/>
        <v>2770.181435708651</v>
      </c>
      <c r="Y29" s="46">
        <v>1.3231999999999999</v>
      </c>
    </row>
    <row r="30" spans="2:25" x14ac:dyDescent="0.2">
      <c r="B30" s="45">
        <v>46203</v>
      </c>
      <c r="C30" s="44">
        <v>3105</v>
      </c>
      <c r="D30" s="43">
        <v>3105.5</v>
      </c>
      <c r="E30" s="42">
        <f t="shared" si="0"/>
        <v>3105.25</v>
      </c>
      <c r="F30" s="44">
        <v>3110</v>
      </c>
      <c r="G30" s="43">
        <v>3112</v>
      </c>
      <c r="H30" s="42">
        <f t="shared" si="1"/>
        <v>3111</v>
      </c>
      <c r="I30" s="44">
        <v>3035</v>
      </c>
      <c r="J30" s="43">
        <v>3040</v>
      </c>
      <c r="K30" s="42">
        <f t="shared" si="2"/>
        <v>3037.5</v>
      </c>
      <c r="L30" s="44">
        <v>3013</v>
      </c>
      <c r="M30" s="43">
        <v>3018</v>
      </c>
      <c r="N30" s="42">
        <f t="shared" si="3"/>
        <v>3015.5</v>
      </c>
      <c r="O30" s="44">
        <v>3000</v>
      </c>
      <c r="P30" s="43">
        <v>3005</v>
      </c>
      <c r="Q30" s="42">
        <f t="shared" si="4"/>
        <v>3002.5</v>
      </c>
      <c r="R30" s="50">
        <v>3105.5</v>
      </c>
      <c r="S30" s="49">
        <v>1.3227</v>
      </c>
      <c r="T30" s="49">
        <v>1.1394</v>
      </c>
      <c r="U30" s="48">
        <v>162.41999999999999</v>
      </c>
      <c r="V30" s="41">
        <f t="shared" si="6"/>
        <v>2347.849096544946</v>
      </c>
      <c r="W30" s="41">
        <f t="shared" si="7"/>
        <v>2352.7632872155441</v>
      </c>
      <c r="X30" s="47">
        <f t="shared" si="5"/>
        <v>2725.557310865368</v>
      </c>
      <c r="Y30" s="46">
        <v>1.3227</v>
      </c>
    </row>
    <row r="31" spans="2:25" x14ac:dyDescent="0.2">
      <c r="B31" s="40" t="s">
        <v>11</v>
      </c>
      <c r="C31" s="39">
        <f>ROUND(AVERAGE(C9:C30),2)</f>
        <v>3457.68</v>
      </c>
      <c r="D31" s="38">
        <f>ROUND(AVERAGE(D9:D30),2)</f>
        <v>3458.64</v>
      </c>
      <c r="E31" s="37">
        <f>ROUND(AVERAGE(C31:D31),2)</f>
        <v>3458.16</v>
      </c>
      <c r="F31" s="39">
        <f>ROUND(AVERAGE(F9:F30),2)</f>
        <v>3437.75</v>
      </c>
      <c r="G31" s="38">
        <f>ROUND(AVERAGE(G9:G30),2)</f>
        <v>3438.89</v>
      </c>
      <c r="H31" s="37">
        <f>ROUND(AVERAGE(F31:G31),2)</f>
        <v>3438.32</v>
      </c>
      <c r="I31" s="39">
        <f>ROUND(AVERAGE(I9:I30),2)</f>
        <v>3183.68</v>
      </c>
      <c r="J31" s="38">
        <f>ROUND(AVERAGE(J9:J30),2)</f>
        <v>3188.68</v>
      </c>
      <c r="K31" s="37">
        <f>ROUND(AVERAGE(I31:J31),2)</f>
        <v>3186.18</v>
      </c>
      <c r="L31" s="39">
        <f>ROUND(AVERAGE(L9:L30),2)</f>
        <v>3100.45</v>
      </c>
      <c r="M31" s="38">
        <f>ROUND(AVERAGE(M9:M30),2)</f>
        <v>3105.45</v>
      </c>
      <c r="N31" s="37">
        <f>ROUND(AVERAGE(L31:M31),2)</f>
        <v>3102.95</v>
      </c>
      <c r="O31" s="39">
        <f>ROUND(AVERAGE(O9:O30),2)</f>
        <v>3083.5</v>
      </c>
      <c r="P31" s="38">
        <f>ROUND(AVERAGE(P9:P30),2)</f>
        <v>3088.5</v>
      </c>
      <c r="Q31" s="37">
        <f>ROUND(AVERAGE(O31:P31),2)</f>
        <v>3086</v>
      </c>
      <c r="R31" s="36">
        <f>ROUND(AVERAGE(R9:R30),2)</f>
        <v>3458.64</v>
      </c>
      <c r="S31" s="35">
        <f>ROUND(AVERAGE(S9:S30),4)</f>
        <v>1.3334999999999999</v>
      </c>
      <c r="T31" s="34">
        <f>ROUND(AVERAGE(T9:T30),4)</f>
        <v>1.1517999999999999</v>
      </c>
      <c r="U31" s="115">
        <f>ROUND(AVERAGE(U9:U30),2)</f>
        <v>160.72</v>
      </c>
      <c r="V31" s="33">
        <f>AVERAGE(V9:V30)</f>
        <v>2592.6884062445538</v>
      </c>
      <c r="W31" s="33">
        <f>AVERAGE(W9:W30)</f>
        <v>2578.0386310176723</v>
      </c>
      <c r="X31" s="33">
        <f>AVERAGE(X9:X30)</f>
        <v>3001.5027386714983</v>
      </c>
      <c r="Y31" s="32">
        <f>AVERAGE(Y9:Y30)</f>
        <v>1.3332727272727274</v>
      </c>
    </row>
    <row r="32" spans="2:25" x14ac:dyDescent="0.2">
      <c r="B32" s="31" t="s">
        <v>12</v>
      </c>
      <c r="C32" s="30">
        <f t="shared" ref="C32:Y32" si="8">MAX(C9:C30)</f>
        <v>3854</v>
      </c>
      <c r="D32" s="29">
        <f t="shared" si="8"/>
        <v>3855</v>
      </c>
      <c r="E32" s="28">
        <f t="shared" si="8"/>
        <v>3854.5</v>
      </c>
      <c r="F32" s="30">
        <f t="shared" si="8"/>
        <v>3752</v>
      </c>
      <c r="G32" s="29">
        <f t="shared" si="8"/>
        <v>3752.5</v>
      </c>
      <c r="H32" s="28">
        <f t="shared" si="8"/>
        <v>3752.25</v>
      </c>
      <c r="I32" s="30">
        <f t="shared" si="8"/>
        <v>3305</v>
      </c>
      <c r="J32" s="29">
        <f t="shared" si="8"/>
        <v>3310</v>
      </c>
      <c r="K32" s="28">
        <f t="shared" si="8"/>
        <v>3307.5</v>
      </c>
      <c r="L32" s="30">
        <f t="shared" si="8"/>
        <v>3173</v>
      </c>
      <c r="M32" s="29">
        <f t="shared" si="8"/>
        <v>3178</v>
      </c>
      <c r="N32" s="28">
        <f t="shared" si="8"/>
        <v>3175.5</v>
      </c>
      <c r="O32" s="30">
        <f t="shared" si="8"/>
        <v>3158</v>
      </c>
      <c r="P32" s="29">
        <f t="shared" si="8"/>
        <v>3163</v>
      </c>
      <c r="Q32" s="28">
        <f t="shared" si="8"/>
        <v>3160.5</v>
      </c>
      <c r="R32" s="27">
        <f t="shared" si="8"/>
        <v>3855</v>
      </c>
      <c r="S32" s="26">
        <f t="shared" si="8"/>
        <v>1.3473999999999999</v>
      </c>
      <c r="T32" s="25">
        <f t="shared" si="8"/>
        <v>1.165</v>
      </c>
      <c r="U32" s="24">
        <f t="shared" si="8"/>
        <v>162.41999999999999</v>
      </c>
      <c r="V32" s="23">
        <f t="shared" si="8"/>
        <v>2861.0657562713377</v>
      </c>
      <c r="W32" s="23">
        <f t="shared" si="8"/>
        <v>2784.9933204690515</v>
      </c>
      <c r="X32" s="23">
        <f t="shared" si="8"/>
        <v>3309.0128755364808</v>
      </c>
      <c r="Y32" s="22">
        <f t="shared" si="8"/>
        <v>1.3471</v>
      </c>
    </row>
    <row r="33" spans="2:25" ht="13.5" thickBot="1" x14ac:dyDescent="0.25">
      <c r="B33" s="21" t="s">
        <v>13</v>
      </c>
      <c r="C33" s="20">
        <f t="shared" ref="C33:Y33" si="9">MIN(C9:C30)</f>
        <v>3105</v>
      </c>
      <c r="D33" s="19">
        <f t="shared" si="9"/>
        <v>3105.5</v>
      </c>
      <c r="E33" s="18">
        <f t="shared" si="9"/>
        <v>3105.25</v>
      </c>
      <c r="F33" s="20">
        <f t="shared" si="9"/>
        <v>3110</v>
      </c>
      <c r="G33" s="19">
        <f t="shared" si="9"/>
        <v>3112</v>
      </c>
      <c r="H33" s="18">
        <f t="shared" si="9"/>
        <v>3111</v>
      </c>
      <c r="I33" s="20">
        <f t="shared" si="9"/>
        <v>3035</v>
      </c>
      <c r="J33" s="19">
        <f t="shared" si="9"/>
        <v>3040</v>
      </c>
      <c r="K33" s="18">
        <f t="shared" si="9"/>
        <v>3037.5</v>
      </c>
      <c r="L33" s="20">
        <f t="shared" si="9"/>
        <v>3013</v>
      </c>
      <c r="M33" s="19">
        <f t="shared" si="9"/>
        <v>3018</v>
      </c>
      <c r="N33" s="18">
        <f t="shared" si="9"/>
        <v>3015.5</v>
      </c>
      <c r="O33" s="20">
        <f t="shared" si="9"/>
        <v>3000</v>
      </c>
      <c r="P33" s="19">
        <f t="shared" si="9"/>
        <v>3005</v>
      </c>
      <c r="Q33" s="18">
        <f t="shared" si="9"/>
        <v>3002.5</v>
      </c>
      <c r="R33" s="17">
        <f t="shared" si="9"/>
        <v>3105.5</v>
      </c>
      <c r="S33" s="16">
        <f t="shared" si="9"/>
        <v>1.3156000000000001</v>
      </c>
      <c r="T33" s="15">
        <f t="shared" si="9"/>
        <v>1.1337999999999999</v>
      </c>
      <c r="U33" s="14">
        <f t="shared" si="9"/>
        <v>159.49</v>
      </c>
      <c r="V33" s="13">
        <f t="shared" si="9"/>
        <v>2347.849096544946</v>
      </c>
      <c r="W33" s="13">
        <f t="shared" si="9"/>
        <v>2352.7632872155441</v>
      </c>
      <c r="X33" s="13">
        <f t="shared" si="9"/>
        <v>2725.557310865368</v>
      </c>
      <c r="Y33" s="12">
        <f t="shared" si="9"/>
        <v>1.3156000000000001</v>
      </c>
    </row>
    <row r="35" spans="2:25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25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36"/>
  <sheetViews>
    <sheetView workbookViewId="0">
      <pane ySplit="8" topLeftCell="A9" activePane="bottomLeft" state="frozen"/>
      <selection activeCell="C46" sqref="C46"/>
      <selection pane="bottomLeft" activeCell="V9" sqref="V9:W30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27</v>
      </c>
    </row>
    <row r="6" spans="1:25" ht="13.5" thickBot="1" x14ac:dyDescent="0.25">
      <c r="B6" s="1">
        <v>46174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46174</v>
      </c>
      <c r="C9" s="44">
        <v>3554.5</v>
      </c>
      <c r="D9" s="43">
        <v>3555</v>
      </c>
      <c r="E9" s="42">
        <f t="shared" ref="E9:E30" si="0">AVERAGE(C9:D9)</f>
        <v>3554.75</v>
      </c>
      <c r="F9" s="44">
        <v>3576</v>
      </c>
      <c r="G9" s="43">
        <v>3577</v>
      </c>
      <c r="H9" s="42">
        <f t="shared" ref="H9:H30" si="1">AVERAGE(F9:G9)</f>
        <v>3576.5</v>
      </c>
      <c r="I9" s="44">
        <v>3410</v>
      </c>
      <c r="J9" s="43">
        <v>3415</v>
      </c>
      <c r="K9" s="42">
        <f t="shared" ref="K9:K30" si="2">AVERAGE(I9:J9)</f>
        <v>3412.5</v>
      </c>
      <c r="L9" s="44">
        <v>3135</v>
      </c>
      <c r="M9" s="43">
        <v>3140</v>
      </c>
      <c r="N9" s="42">
        <f t="shared" ref="N9:N30" si="3">AVERAGE(L9:M9)</f>
        <v>3137.5</v>
      </c>
      <c r="O9" s="44">
        <v>3135</v>
      </c>
      <c r="P9" s="43">
        <v>3140</v>
      </c>
      <c r="Q9" s="42">
        <f t="shared" ref="Q9:Q30" si="4">AVERAGE(O9:P9)</f>
        <v>3137.5</v>
      </c>
      <c r="R9" s="50">
        <v>3555</v>
      </c>
      <c r="S9" s="49">
        <v>1.3466</v>
      </c>
      <c r="T9" s="51">
        <v>1.1647000000000001</v>
      </c>
      <c r="U9" s="48">
        <v>159.49</v>
      </c>
      <c r="V9" s="41">
        <f>D9/S9</f>
        <v>2639.9821773355116</v>
      </c>
      <c r="W9" s="41">
        <f>G9/S9</f>
        <v>2656.3196197831576</v>
      </c>
      <c r="X9" s="47">
        <f t="shared" ref="X9:X30" si="5">R9/T9</f>
        <v>3052.2881428694081</v>
      </c>
      <c r="Y9" s="46">
        <v>1.3463000000000001</v>
      </c>
    </row>
    <row r="10" spans="1:25" x14ac:dyDescent="0.2">
      <c r="B10" s="45">
        <v>46175</v>
      </c>
      <c r="C10" s="44">
        <v>3610</v>
      </c>
      <c r="D10" s="43">
        <v>3612</v>
      </c>
      <c r="E10" s="42">
        <f t="shared" si="0"/>
        <v>3611</v>
      </c>
      <c r="F10" s="44">
        <v>3626</v>
      </c>
      <c r="G10" s="43">
        <v>3628</v>
      </c>
      <c r="H10" s="42">
        <f t="shared" si="1"/>
        <v>3627</v>
      </c>
      <c r="I10" s="44">
        <v>3448</v>
      </c>
      <c r="J10" s="43">
        <v>3453</v>
      </c>
      <c r="K10" s="42">
        <f t="shared" si="2"/>
        <v>3450.5</v>
      </c>
      <c r="L10" s="44">
        <v>3173</v>
      </c>
      <c r="M10" s="43">
        <v>3178</v>
      </c>
      <c r="N10" s="42">
        <f t="shared" si="3"/>
        <v>3175.5</v>
      </c>
      <c r="O10" s="44">
        <v>3173</v>
      </c>
      <c r="P10" s="43">
        <v>3178</v>
      </c>
      <c r="Q10" s="42">
        <f t="shared" si="4"/>
        <v>3175.5</v>
      </c>
      <c r="R10" s="50">
        <v>3612</v>
      </c>
      <c r="S10" s="49">
        <v>1.3473999999999999</v>
      </c>
      <c r="T10" s="49">
        <v>1.165</v>
      </c>
      <c r="U10" s="48">
        <v>159.75</v>
      </c>
      <c r="V10" s="41">
        <f t="shared" ref="V10:V30" si="6">D10/S10</f>
        <v>2680.7184206620159</v>
      </c>
      <c r="W10" s="41">
        <f t="shared" ref="W10:W30" si="7">G10/S10</f>
        <v>2692.5931423482261</v>
      </c>
      <c r="X10" s="47">
        <f t="shared" si="5"/>
        <v>3100.4291845493563</v>
      </c>
      <c r="Y10" s="46">
        <v>1.3471</v>
      </c>
    </row>
    <row r="11" spans="1:25" x14ac:dyDescent="0.2">
      <c r="B11" s="45">
        <v>46176</v>
      </c>
      <c r="C11" s="44">
        <v>3624</v>
      </c>
      <c r="D11" s="43">
        <v>3624.5</v>
      </c>
      <c r="E11" s="42">
        <f t="shared" si="0"/>
        <v>3624.25</v>
      </c>
      <c r="F11" s="44">
        <v>3639</v>
      </c>
      <c r="G11" s="43">
        <v>3639.5</v>
      </c>
      <c r="H11" s="42">
        <f t="shared" si="1"/>
        <v>3639.25</v>
      </c>
      <c r="I11" s="44">
        <v>3457</v>
      </c>
      <c r="J11" s="43">
        <v>3462</v>
      </c>
      <c r="K11" s="42">
        <f t="shared" si="2"/>
        <v>3459.5</v>
      </c>
      <c r="L11" s="44">
        <v>3182</v>
      </c>
      <c r="M11" s="43">
        <v>3187</v>
      </c>
      <c r="N11" s="42">
        <f t="shared" si="3"/>
        <v>3184.5</v>
      </c>
      <c r="O11" s="44">
        <v>2982</v>
      </c>
      <c r="P11" s="43">
        <v>2987</v>
      </c>
      <c r="Q11" s="42">
        <f t="shared" si="4"/>
        <v>2984.5</v>
      </c>
      <c r="R11" s="50">
        <v>3624.5</v>
      </c>
      <c r="S11" s="49">
        <v>1.345</v>
      </c>
      <c r="T11" s="49">
        <v>1.1617999999999999</v>
      </c>
      <c r="U11" s="48">
        <v>159.84</v>
      </c>
      <c r="V11" s="41">
        <f t="shared" si="6"/>
        <v>2694.7955390334573</v>
      </c>
      <c r="W11" s="41">
        <f t="shared" si="7"/>
        <v>2705.9479553903348</v>
      </c>
      <c r="X11" s="47">
        <f t="shared" si="5"/>
        <v>3119.7280082630405</v>
      </c>
      <c r="Y11" s="46">
        <v>1.3446</v>
      </c>
    </row>
    <row r="12" spans="1:25" x14ac:dyDescent="0.2">
      <c r="B12" s="45">
        <v>46177</v>
      </c>
      <c r="C12" s="44">
        <v>3562</v>
      </c>
      <c r="D12" s="43">
        <v>3564</v>
      </c>
      <c r="E12" s="42">
        <f t="shared" si="0"/>
        <v>3563</v>
      </c>
      <c r="F12" s="44">
        <v>3583</v>
      </c>
      <c r="G12" s="43">
        <v>3583.5</v>
      </c>
      <c r="H12" s="42">
        <f t="shared" si="1"/>
        <v>3583.25</v>
      </c>
      <c r="I12" s="44">
        <v>3408</v>
      </c>
      <c r="J12" s="43">
        <v>3413</v>
      </c>
      <c r="K12" s="42">
        <f t="shared" si="2"/>
        <v>3410.5</v>
      </c>
      <c r="L12" s="44">
        <v>3168</v>
      </c>
      <c r="M12" s="43">
        <v>3173</v>
      </c>
      <c r="N12" s="42">
        <f t="shared" si="3"/>
        <v>3170.5</v>
      </c>
      <c r="O12" s="44">
        <v>2968</v>
      </c>
      <c r="P12" s="43">
        <v>2973</v>
      </c>
      <c r="Q12" s="42">
        <f t="shared" si="4"/>
        <v>2970.5</v>
      </c>
      <c r="R12" s="50">
        <v>3564</v>
      </c>
      <c r="S12" s="49">
        <v>1.3459000000000001</v>
      </c>
      <c r="T12" s="49">
        <v>1.1641999999999999</v>
      </c>
      <c r="U12" s="48">
        <v>159.77000000000001</v>
      </c>
      <c r="V12" s="41">
        <f t="shared" si="6"/>
        <v>2648.0422022438515</v>
      </c>
      <c r="W12" s="41">
        <f t="shared" si="7"/>
        <v>2662.5306486365998</v>
      </c>
      <c r="X12" s="47">
        <f t="shared" si="5"/>
        <v>3061.3296684418488</v>
      </c>
      <c r="Y12" s="46">
        <v>1.3454999999999999</v>
      </c>
    </row>
    <row r="13" spans="1:25" x14ac:dyDescent="0.2">
      <c r="B13" s="45">
        <v>46178</v>
      </c>
      <c r="C13" s="44">
        <v>3573</v>
      </c>
      <c r="D13" s="43">
        <v>3575</v>
      </c>
      <c r="E13" s="42">
        <f t="shared" si="0"/>
        <v>3574</v>
      </c>
      <c r="F13" s="44">
        <v>3594</v>
      </c>
      <c r="G13" s="43">
        <v>3594.5</v>
      </c>
      <c r="H13" s="42">
        <f t="shared" si="1"/>
        <v>3594.25</v>
      </c>
      <c r="I13" s="44">
        <v>3417</v>
      </c>
      <c r="J13" s="43">
        <v>3422</v>
      </c>
      <c r="K13" s="42">
        <f t="shared" si="2"/>
        <v>3419.5</v>
      </c>
      <c r="L13" s="44">
        <v>3178</v>
      </c>
      <c r="M13" s="43">
        <v>3183</v>
      </c>
      <c r="N13" s="42">
        <f t="shared" si="3"/>
        <v>3180.5</v>
      </c>
      <c r="O13" s="44">
        <v>2978</v>
      </c>
      <c r="P13" s="43">
        <v>2983</v>
      </c>
      <c r="Q13" s="42">
        <f t="shared" si="4"/>
        <v>2980.5</v>
      </c>
      <c r="R13" s="50">
        <v>3575</v>
      </c>
      <c r="S13" s="49">
        <v>1.3469</v>
      </c>
      <c r="T13" s="49">
        <v>1.1641999999999999</v>
      </c>
      <c r="U13" s="48">
        <v>159.85</v>
      </c>
      <c r="V13" s="41">
        <f t="shared" si="6"/>
        <v>2654.2430766946322</v>
      </c>
      <c r="W13" s="41">
        <f t="shared" si="7"/>
        <v>2668.7207662038754</v>
      </c>
      <c r="X13" s="47">
        <f t="shared" si="5"/>
        <v>3070.7782168012372</v>
      </c>
      <c r="Y13" s="46">
        <v>1.3465</v>
      </c>
    </row>
    <row r="14" spans="1:25" x14ac:dyDescent="0.2">
      <c r="B14" s="45">
        <v>46181</v>
      </c>
      <c r="C14" s="44">
        <v>3517</v>
      </c>
      <c r="D14" s="43">
        <v>3519</v>
      </c>
      <c r="E14" s="42">
        <f t="shared" si="0"/>
        <v>3518</v>
      </c>
      <c r="F14" s="44">
        <v>3533</v>
      </c>
      <c r="G14" s="43">
        <v>3534</v>
      </c>
      <c r="H14" s="42">
        <f t="shared" si="1"/>
        <v>3533.5</v>
      </c>
      <c r="I14" s="44">
        <v>3372</v>
      </c>
      <c r="J14" s="43">
        <v>3377</v>
      </c>
      <c r="K14" s="42">
        <f t="shared" si="2"/>
        <v>3374.5</v>
      </c>
      <c r="L14" s="44">
        <v>3162</v>
      </c>
      <c r="M14" s="43">
        <v>3167</v>
      </c>
      <c r="N14" s="42">
        <f t="shared" si="3"/>
        <v>3164.5</v>
      </c>
      <c r="O14" s="44">
        <v>2962</v>
      </c>
      <c r="P14" s="43">
        <v>2967</v>
      </c>
      <c r="Q14" s="42">
        <f t="shared" si="4"/>
        <v>2964.5</v>
      </c>
      <c r="R14" s="50">
        <v>3519</v>
      </c>
      <c r="S14" s="49">
        <v>1.3360000000000001</v>
      </c>
      <c r="T14" s="49">
        <v>1.1536999999999999</v>
      </c>
      <c r="U14" s="48">
        <v>159.97999999999999</v>
      </c>
      <c r="V14" s="41">
        <f t="shared" si="6"/>
        <v>2633.9820359281434</v>
      </c>
      <c r="W14" s="41">
        <f t="shared" si="7"/>
        <v>2645.2095808383233</v>
      </c>
      <c r="X14" s="47">
        <f t="shared" si="5"/>
        <v>3050.1863569385455</v>
      </c>
      <c r="Y14" s="46">
        <v>1.3357000000000001</v>
      </c>
    </row>
    <row r="15" spans="1:25" x14ac:dyDescent="0.2">
      <c r="B15" s="45">
        <v>46182</v>
      </c>
      <c r="C15" s="44">
        <v>3575.5</v>
      </c>
      <c r="D15" s="43">
        <v>3576</v>
      </c>
      <c r="E15" s="42">
        <f t="shared" si="0"/>
        <v>3575.75</v>
      </c>
      <c r="F15" s="44">
        <v>3586</v>
      </c>
      <c r="G15" s="43">
        <v>3588</v>
      </c>
      <c r="H15" s="42">
        <f t="shared" si="1"/>
        <v>3587</v>
      </c>
      <c r="I15" s="44">
        <v>3418</v>
      </c>
      <c r="J15" s="43">
        <v>3423</v>
      </c>
      <c r="K15" s="42">
        <f t="shared" si="2"/>
        <v>3420.5</v>
      </c>
      <c r="L15" s="44">
        <v>3208</v>
      </c>
      <c r="M15" s="43">
        <v>3213</v>
      </c>
      <c r="N15" s="42">
        <f t="shared" si="3"/>
        <v>3210.5</v>
      </c>
      <c r="O15" s="44">
        <v>3008</v>
      </c>
      <c r="P15" s="43">
        <v>3013</v>
      </c>
      <c r="Q15" s="42">
        <f t="shared" si="4"/>
        <v>3010.5</v>
      </c>
      <c r="R15" s="50">
        <v>3576</v>
      </c>
      <c r="S15" s="49">
        <v>1.3403</v>
      </c>
      <c r="T15" s="49">
        <v>1.1573</v>
      </c>
      <c r="U15" s="48">
        <v>160.16</v>
      </c>
      <c r="V15" s="41">
        <f t="shared" si="6"/>
        <v>2668.0593896888754</v>
      </c>
      <c r="W15" s="41">
        <f t="shared" si="7"/>
        <v>2677.0126091173615</v>
      </c>
      <c r="X15" s="47">
        <f t="shared" si="5"/>
        <v>3089.9507474293614</v>
      </c>
      <c r="Y15" s="46">
        <v>1.34</v>
      </c>
    </row>
    <row r="16" spans="1:25" x14ac:dyDescent="0.2">
      <c r="B16" s="45">
        <v>46183</v>
      </c>
      <c r="C16" s="44">
        <v>3485.5</v>
      </c>
      <c r="D16" s="43">
        <v>3486</v>
      </c>
      <c r="E16" s="42">
        <f t="shared" si="0"/>
        <v>3485.75</v>
      </c>
      <c r="F16" s="44">
        <v>3498</v>
      </c>
      <c r="G16" s="43">
        <v>3500</v>
      </c>
      <c r="H16" s="42">
        <f t="shared" si="1"/>
        <v>3499</v>
      </c>
      <c r="I16" s="44">
        <v>3353</v>
      </c>
      <c r="J16" s="43">
        <v>3358</v>
      </c>
      <c r="K16" s="42">
        <f t="shared" si="2"/>
        <v>3355.5</v>
      </c>
      <c r="L16" s="44">
        <v>3143</v>
      </c>
      <c r="M16" s="43">
        <v>3148</v>
      </c>
      <c r="N16" s="42">
        <f t="shared" si="3"/>
        <v>3145.5</v>
      </c>
      <c r="O16" s="44">
        <v>2943</v>
      </c>
      <c r="P16" s="43">
        <v>2948</v>
      </c>
      <c r="Q16" s="42">
        <f t="shared" si="4"/>
        <v>2945.5</v>
      </c>
      <c r="R16" s="50">
        <v>3486</v>
      </c>
      <c r="S16" s="49">
        <v>1.3379000000000001</v>
      </c>
      <c r="T16" s="49">
        <v>1.1536999999999999</v>
      </c>
      <c r="U16" s="48">
        <v>160.5</v>
      </c>
      <c r="V16" s="41">
        <f t="shared" si="6"/>
        <v>2605.5759025338216</v>
      </c>
      <c r="W16" s="41">
        <f t="shared" si="7"/>
        <v>2616.0400627849613</v>
      </c>
      <c r="X16" s="47">
        <f t="shared" si="5"/>
        <v>3021.5827338129498</v>
      </c>
      <c r="Y16" s="46">
        <v>1.3375999999999999</v>
      </c>
    </row>
    <row r="17" spans="2:25" x14ac:dyDescent="0.2">
      <c r="B17" s="45">
        <v>46184</v>
      </c>
      <c r="C17" s="44">
        <v>3467.5</v>
      </c>
      <c r="D17" s="43">
        <v>3468</v>
      </c>
      <c r="E17" s="42">
        <f t="shared" si="0"/>
        <v>3467.75</v>
      </c>
      <c r="F17" s="44">
        <v>3482.5</v>
      </c>
      <c r="G17" s="43">
        <v>3483.5</v>
      </c>
      <c r="H17" s="42">
        <f t="shared" si="1"/>
        <v>3483</v>
      </c>
      <c r="I17" s="44">
        <v>3340</v>
      </c>
      <c r="J17" s="43">
        <v>3345</v>
      </c>
      <c r="K17" s="42">
        <f t="shared" si="2"/>
        <v>3342.5</v>
      </c>
      <c r="L17" s="44">
        <v>3130</v>
      </c>
      <c r="M17" s="43">
        <v>3135</v>
      </c>
      <c r="N17" s="42">
        <f t="shared" si="3"/>
        <v>3132.5</v>
      </c>
      <c r="O17" s="44">
        <v>2930</v>
      </c>
      <c r="P17" s="43">
        <v>2935</v>
      </c>
      <c r="Q17" s="42">
        <f t="shared" si="4"/>
        <v>2932.5</v>
      </c>
      <c r="R17" s="50">
        <v>3468</v>
      </c>
      <c r="S17" s="49">
        <v>1.3366</v>
      </c>
      <c r="T17" s="49">
        <v>1.1538999999999999</v>
      </c>
      <c r="U17" s="48">
        <v>160.54</v>
      </c>
      <c r="V17" s="41">
        <f t="shared" si="6"/>
        <v>2594.643124345354</v>
      </c>
      <c r="W17" s="41">
        <f t="shared" si="7"/>
        <v>2606.2397127038753</v>
      </c>
      <c r="X17" s="47">
        <f t="shared" si="5"/>
        <v>3005.4597452118901</v>
      </c>
      <c r="Y17" s="46">
        <v>1.3363</v>
      </c>
    </row>
    <row r="18" spans="2:25" x14ac:dyDescent="0.2">
      <c r="B18" s="45">
        <v>46185</v>
      </c>
      <c r="C18" s="44">
        <v>3556.5</v>
      </c>
      <c r="D18" s="43">
        <v>3557</v>
      </c>
      <c r="E18" s="42">
        <f t="shared" si="0"/>
        <v>3556.75</v>
      </c>
      <c r="F18" s="44">
        <v>3560</v>
      </c>
      <c r="G18" s="43">
        <v>3562</v>
      </c>
      <c r="H18" s="42">
        <f t="shared" si="1"/>
        <v>3561</v>
      </c>
      <c r="I18" s="44">
        <v>3413</v>
      </c>
      <c r="J18" s="43">
        <v>3418</v>
      </c>
      <c r="K18" s="42">
        <f t="shared" si="2"/>
        <v>3415.5</v>
      </c>
      <c r="L18" s="44">
        <v>3203</v>
      </c>
      <c r="M18" s="43">
        <v>3208</v>
      </c>
      <c r="N18" s="42">
        <f t="shared" si="3"/>
        <v>3205.5</v>
      </c>
      <c r="O18" s="44">
        <v>3003</v>
      </c>
      <c r="P18" s="43">
        <v>3008</v>
      </c>
      <c r="Q18" s="42">
        <f t="shared" si="4"/>
        <v>3005.5</v>
      </c>
      <c r="R18" s="50">
        <v>3557</v>
      </c>
      <c r="S18" s="49">
        <v>1.341</v>
      </c>
      <c r="T18" s="49">
        <v>1.1572</v>
      </c>
      <c r="U18" s="48">
        <v>160.18</v>
      </c>
      <c r="V18" s="41">
        <f>D18/S18</f>
        <v>2652.4981357196125</v>
      </c>
      <c r="W18" s="41">
        <f t="shared" si="7"/>
        <v>2656.2266964951527</v>
      </c>
      <c r="X18" s="47">
        <f t="shared" si="5"/>
        <v>3073.798824749395</v>
      </c>
      <c r="Y18" s="46">
        <v>1.3407</v>
      </c>
    </row>
    <row r="19" spans="2:25" x14ac:dyDescent="0.2">
      <c r="B19" s="45">
        <v>46188</v>
      </c>
      <c r="C19" s="44">
        <v>3561.5</v>
      </c>
      <c r="D19" s="43">
        <v>3562</v>
      </c>
      <c r="E19" s="42">
        <f t="shared" si="0"/>
        <v>3561.75</v>
      </c>
      <c r="F19" s="44">
        <v>3580</v>
      </c>
      <c r="G19" s="43">
        <v>3582</v>
      </c>
      <c r="H19" s="42">
        <f t="shared" si="1"/>
        <v>3581</v>
      </c>
      <c r="I19" s="44">
        <v>3435</v>
      </c>
      <c r="J19" s="43">
        <v>3440</v>
      </c>
      <c r="K19" s="42">
        <f t="shared" si="2"/>
        <v>3437.5</v>
      </c>
      <c r="L19" s="44">
        <v>3230</v>
      </c>
      <c r="M19" s="43">
        <v>3235</v>
      </c>
      <c r="N19" s="42">
        <f t="shared" si="3"/>
        <v>3232.5</v>
      </c>
      <c r="O19" s="44">
        <v>3030</v>
      </c>
      <c r="P19" s="43">
        <v>3035</v>
      </c>
      <c r="Q19" s="42">
        <f t="shared" si="4"/>
        <v>3032.5</v>
      </c>
      <c r="R19" s="50">
        <v>3562</v>
      </c>
      <c r="S19" s="49">
        <v>1.3424</v>
      </c>
      <c r="T19" s="49">
        <v>1.1609</v>
      </c>
      <c r="U19" s="48">
        <v>160.19</v>
      </c>
      <c r="V19" s="41">
        <f t="shared" si="6"/>
        <v>2653.4564958283672</v>
      </c>
      <c r="W19" s="41">
        <f t="shared" si="7"/>
        <v>2668.3551847437425</v>
      </c>
      <c r="X19" s="47">
        <f t="shared" si="5"/>
        <v>3068.309070548712</v>
      </c>
      <c r="Y19" s="46">
        <v>1.3421000000000001</v>
      </c>
    </row>
    <row r="20" spans="2:25" x14ac:dyDescent="0.2">
      <c r="B20" s="45">
        <v>46189</v>
      </c>
      <c r="C20" s="44">
        <v>3548</v>
      </c>
      <c r="D20" s="43">
        <v>3550</v>
      </c>
      <c r="E20" s="42">
        <f t="shared" si="0"/>
        <v>3549</v>
      </c>
      <c r="F20" s="44">
        <v>3569</v>
      </c>
      <c r="G20" s="43">
        <v>3571</v>
      </c>
      <c r="H20" s="42">
        <f t="shared" si="1"/>
        <v>3570</v>
      </c>
      <c r="I20" s="44">
        <v>3430</v>
      </c>
      <c r="J20" s="43">
        <v>3435</v>
      </c>
      <c r="K20" s="42">
        <f t="shared" si="2"/>
        <v>3432.5</v>
      </c>
      <c r="L20" s="44">
        <v>3227</v>
      </c>
      <c r="M20" s="43">
        <v>3232</v>
      </c>
      <c r="N20" s="42">
        <f t="shared" si="3"/>
        <v>3229.5</v>
      </c>
      <c r="O20" s="44">
        <v>3027</v>
      </c>
      <c r="P20" s="43">
        <v>3032</v>
      </c>
      <c r="Q20" s="42">
        <f t="shared" si="4"/>
        <v>3029.5</v>
      </c>
      <c r="R20" s="50">
        <v>3550</v>
      </c>
      <c r="S20" s="49">
        <v>1.3415999999999999</v>
      </c>
      <c r="T20" s="49">
        <v>1.1599999999999999</v>
      </c>
      <c r="U20" s="48">
        <v>160.36000000000001</v>
      </c>
      <c r="V20" s="41">
        <f>D20/S20</f>
        <v>2646.0942158616581</v>
      </c>
      <c r="W20" s="41">
        <f t="shared" si="7"/>
        <v>2661.7471675611214</v>
      </c>
      <c r="X20" s="47">
        <f t="shared" si="5"/>
        <v>3060.344827586207</v>
      </c>
      <c r="Y20" s="46">
        <v>1.3413999999999999</v>
      </c>
    </row>
    <row r="21" spans="2:25" x14ac:dyDescent="0.2">
      <c r="B21" s="45">
        <v>46190</v>
      </c>
      <c r="C21" s="44">
        <v>3590</v>
      </c>
      <c r="D21" s="43">
        <v>3592</v>
      </c>
      <c r="E21" s="42">
        <f t="shared" si="0"/>
        <v>3591</v>
      </c>
      <c r="F21" s="44">
        <v>3605</v>
      </c>
      <c r="G21" s="43">
        <v>3607</v>
      </c>
      <c r="H21" s="42">
        <f t="shared" si="1"/>
        <v>3606</v>
      </c>
      <c r="I21" s="44">
        <v>3460</v>
      </c>
      <c r="J21" s="43">
        <v>3465</v>
      </c>
      <c r="K21" s="42">
        <f t="shared" si="2"/>
        <v>3462.5</v>
      </c>
      <c r="L21" s="44">
        <v>3255</v>
      </c>
      <c r="M21" s="43">
        <v>3260</v>
      </c>
      <c r="N21" s="42">
        <f t="shared" si="3"/>
        <v>3257.5</v>
      </c>
      <c r="O21" s="44">
        <v>3055</v>
      </c>
      <c r="P21" s="43">
        <v>3060</v>
      </c>
      <c r="Q21" s="42">
        <f t="shared" si="4"/>
        <v>3057.5</v>
      </c>
      <c r="R21" s="50">
        <v>3592</v>
      </c>
      <c r="S21" s="49">
        <v>1.3405</v>
      </c>
      <c r="T21" s="49">
        <v>1.1592</v>
      </c>
      <c r="U21" s="48">
        <v>160.31</v>
      </c>
      <c r="V21" s="41">
        <f t="shared" si="6"/>
        <v>2679.5971652368517</v>
      </c>
      <c r="W21" s="41">
        <f t="shared" si="7"/>
        <v>2690.787019768743</v>
      </c>
      <c r="X21" s="47">
        <f t="shared" si="5"/>
        <v>3098.6887508626637</v>
      </c>
      <c r="Y21" s="46">
        <v>1.3403</v>
      </c>
    </row>
    <row r="22" spans="2:25" x14ac:dyDescent="0.2">
      <c r="B22" s="45">
        <v>46191</v>
      </c>
      <c r="C22" s="44">
        <v>3563</v>
      </c>
      <c r="D22" s="43">
        <v>3565</v>
      </c>
      <c r="E22" s="42">
        <f t="shared" si="0"/>
        <v>3564</v>
      </c>
      <c r="F22" s="44">
        <v>3575</v>
      </c>
      <c r="G22" s="43">
        <v>3577</v>
      </c>
      <c r="H22" s="42">
        <f t="shared" si="1"/>
        <v>3576</v>
      </c>
      <c r="I22" s="44">
        <v>3432</v>
      </c>
      <c r="J22" s="43">
        <v>3437</v>
      </c>
      <c r="K22" s="42">
        <f t="shared" si="2"/>
        <v>3434.5</v>
      </c>
      <c r="L22" s="44">
        <v>3228</v>
      </c>
      <c r="M22" s="43">
        <v>3233</v>
      </c>
      <c r="N22" s="42">
        <f t="shared" si="3"/>
        <v>3230.5</v>
      </c>
      <c r="O22" s="44">
        <v>3028</v>
      </c>
      <c r="P22" s="43">
        <v>3033</v>
      </c>
      <c r="Q22" s="42">
        <f t="shared" si="4"/>
        <v>3030.5</v>
      </c>
      <c r="R22" s="50">
        <v>3565</v>
      </c>
      <c r="S22" s="49">
        <v>1.3210999999999999</v>
      </c>
      <c r="T22" s="49">
        <v>1.1457999999999999</v>
      </c>
      <c r="U22" s="48">
        <v>160.93</v>
      </c>
      <c r="V22" s="41">
        <f t="shared" si="6"/>
        <v>2698.5088184089018</v>
      </c>
      <c r="W22" s="41">
        <f t="shared" si="7"/>
        <v>2707.5921580501099</v>
      </c>
      <c r="X22" s="47">
        <f t="shared" si="5"/>
        <v>3111.363239657881</v>
      </c>
      <c r="Y22" s="46">
        <v>1.3210999999999999</v>
      </c>
    </row>
    <row r="23" spans="2:25" x14ac:dyDescent="0.2">
      <c r="B23" s="45">
        <v>46192</v>
      </c>
      <c r="C23" s="44">
        <v>3584</v>
      </c>
      <c r="D23" s="43">
        <v>3584.5</v>
      </c>
      <c r="E23" s="42">
        <f t="shared" si="0"/>
        <v>3584.25</v>
      </c>
      <c r="F23" s="44">
        <v>3588</v>
      </c>
      <c r="G23" s="43">
        <v>3590</v>
      </c>
      <c r="H23" s="42">
        <f t="shared" si="1"/>
        <v>3589</v>
      </c>
      <c r="I23" s="44">
        <v>3442</v>
      </c>
      <c r="J23" s="43">
        <v>3447</v>
      </c>
      <c r="K23" s="42">
        <f t="shared" si="2"/>
        <v>3444.5</v>
      </c>
      <c r="L23" s="44">
        <v>3237</v>
      </c>
      <c r="M23" s="43">
        <v>3242</v>
      </c>
      <c r="N23" s="42">
        <f t="shared" si="3"/>
        <v>3239.5</v>
      </c>
      <c r="O23" s="44">
        <v>3037</v>
      </c>
      <c r="P23" s="43">
        <v>3042</v>
      </c>
      <c r="Q23" s="42">
        <f t="shared" si="4"/>
        <v>3039.5</v>
      </c>
      <c r="R23" s="50">
        <v>3584.5</v>
      </c>
      <c r="S23" s="49">
        <v>1.323</v>
      </c>
      <c r="T23" s="49">
        <v>1.1460999999999999</v>
      </c>
      <c r="U23" s="48">
        <v>161.26</v>
      </c>
      <c r="V23" s="41">
        <f t="shared" si="6"/>
        <v>2709.3726379440668</v>
      </c>
      <c r="W23" s="41">
        <f>G23/S23</f>
        <v>2713.5298563869992</v>
      </c>
      <c r="X23" s="47">
        <f t="shared" si="5"/>
        <v>3127.5630398743569</v>
      </c>
      <c r="Y23" s="46">
        <v>1.3229</v>
      </c>
    </row>
    <row r="24" spans="2:25" x14ac:dyDescent="0.2">
      <c r="B24" s="45">
        <v>46195</v>
      </c>
      <c r="C24" s="44">
        <v>3612</v>
      </c>
      <c r="D24" s="43">
        <v>3612.5</v>
      </c>
      <c r="E24" s="42">
        <f t="shared" si="0"/>
        <v>3612.25</v>
      </c>
      <c r="F24" s="44">
        <v>3610</v>
      </c>
      <c r="G24" s="43">
        <v>3612</v>
      </c>
      <c r="H24" s="42">
        <f t="shared" si="1"/>
        <v>3611</v>
      </c>
      <c r="I24" s="44">
        <v>3463</v>
      </c>
      <c r="J24" s="43">
        <v>3468</v>
      </c>
      <c r="K24" s="42">
        <f t="shared" si="2"/>
        <v>3465.5</v>
      </c>
      <c r="L24" s="44">
        <v>3268</v>
      </c>
      <c r="M24" s="43">
        <v>3273</v>
      </c>
      <c r="N24" s="42">
        <f t="shared" si="3"/>
        <v>3270.5</v>
      </c>
      <c r="O24" s="44">
        <v>3068</v>
      </c>
      <c r="P24" s="43">
        <v>3073</v>
      </c>
      <c r="Q24" s="42">
        <f t="shared" si="4"/>
        <v>3070.5</v>
      </c>
      <c r="R24" s="50">
        <v>3612.5</v>
      </c>
      <c r="S24" s="49">
        <v>1.3236000000000001</v>
      </c>
      <c r="T24" s="49">
        <v>1.1449</v>
      </c>
      <c r="U24" s="48">
        <v>161.77000000000001</v>
      </c>
      <c r="V24" s="41">
        <f t="shared" si="6"/>
        <v>2729.2988818374129</v>
      </c>
      <c r="W24" s="41">
        <f t="shared" si="7"/>
        <v>2728.9211242067086</v>
      </c>
      <c r="X24" s="47">
        <f t="shared" si="5"/>
        <v>3155.2974058869768</v>
      </c>
      <c r="Y24" s="46">
        <v>1.3236000000000001</v>
      </c>
    </row>
    <row r="25" spans="2:25" x14ac:dyDescent="0.2">
      <c r="B25" s="45">
        <v>46196</v>
      </c>
      <c r="C25" s="44">
        <v>3502.5</v>
      </c>
      <c r="D25" s="43">
        <v>3503</v>
      </c>
      <c r="E25" s="42">
        <f t="shared" si="0"/>
        <v>3502.75</v>
      </c>
      <c r="F25" s="44">
        <v>3498</v>
      </c>
      <c r="G25" s="43">
        <v>3500</v>
      </c>
      <c r="H25" s="42">
        <f t="shared" si="1"/>
        <v>3499</v>
      </c>
      <c r="I25" s="44">
        <v>3357</v>
      </c>
      <c r="J25" s="43">
        <v>3362</v>
      </c>
      <c r="K25" s="42">
        <f t="shared" si="2"/>
        <v>3359.5</v>
      </c>
      <c r="L25" s="44">
        <v>3163</v>
      </c>
      <c r="M25" s="43">
        <v>3168</v>
      </c>
      <c r="N25" s="42">
        <f t="shared" si="3"/>
        <v>3165.5</v>
      </c>
      <c r="O25" s="44">
        <v>2963</v>
      </c>
      <c r="P25" s="43">
        <v>2968</v>
      </c>
      <c r="Q25" s="42">
        <f t="shared" si="4"/>
        <v>2965.5</v>
      </c>
      <c r="R25" s="50">
        <v>3503</v>
      </c>
      <c r="S25" s="49">
        <v>1.3208</v>
      </c>
      <c r="T25" s="49">
        <v>1.1386000000000001</v>
      </c>
      <c r="U25" s="48">
        <v>161.59</v>
      </c>
      <c r="V25" s="41">
        <f t="shared" si="6"/>
        <v>2652.1804966686859</v>
      </c>
      <c r="W25" s="41">
        <f t="shared" si="7"/>
        <v>2649.909145972138</v>
      </c>
      <c r="X25" s="47">
        <f t="shared" si="5"/>
        <v>3076.5852801686278</v>
      </c>
      <c r="Y25" s="46">
        <v>1.3208</v>
      </c>
    </row>
    <row r="26" spans="2:25" x14ac:dyDescent="0.2">
      <c r="B26" s="45">
        <v>46197</v>
      </c>
      <c r="C26" s="44">
        <v>3436</v>
      </c>
      <c r="D26" s="43">
        <v>3437</v>
      </c>
      <c r="E26" s="42">
        <f t="shared" si="0"/>
        <v>3436.5</v>
      </c>
      <c r="F26" s="44">
        <v>3426</v>
      </c>
      <c r="G26" s="43">
        <v>3428</v>
      </c>
      <c r="H26" s="42">
        <f t="shared" si="1"/>
        <v>3427</v>
      </c>
      <c r="I26" s="44">
        <v>3308</v>
      </c>
      <c r="J26" s="43">
        <v>3313</v>
      </c>
      <c r="K26" s="42">
        <f t="shared" si="2"/>
        <v>3310.5</v>
      </c>
      <c r="L26" s="44">
        <v>3148</v>
      </c>
      <c r="M26" s="43">
        <v>3153</v>
      </c>
      <c r="N26" s="42">
        <f t="shared" si="3"/>
        <v>3150.5</v>
      </c>
      <c r="O26" s="44">
        <v>2948</v>
      </c>
      <c r="P26" s="43">
        <v>2953</v>
      </c>
      <c r="Q26" s="42">
        <f t="shared" si="4"/>
        <v>2950.5</v>
      </c>
      <c r="R26" s="50">
        <v>3437</v>
      </c>
      <c r="S26" s="49">
        <v>1.3163</v>
      </c>
      <c r="T26" s="49">
        <v>1.1341000000000001</v>
      </c>
      <c r="U26" s="48">
        <v>161.66</v>
      </c>
      <c r="V26" s="41">
        <f t="shared" si="6"/>
        <v>2611.1068905264756</v>
      </c>
      <c r="W26" s="41">
        <f t="shared" si="7"/>
        <v>2604.2695434171542</v>
      </c>
      <c r="X26" s="47">
        <f t="shared" si="5"/>
        <v>3030.5969491226519</v>
      </c>
      <c r="Y26" s="46">
        <v>1.3163</v>
      </c>
    </row>
    <row r="27" spans="2:25" x14ac:dyDescent="0.2">
      <c r="B27" s="45">
        <v>46198</v>
      </c>
      <c r="C27" s="44">
        <v>3430</v>
      </c>
      <c r="D27" s="43">
        <v>3432</v>
      </c>
      <c r="E27" s="42">
        <f t="shared" si="0"/>
        <v>3431</v>
      </c>
      <c r="F27" s="44">
        <v>3424.5</v>
      </c>
      <c r="G27" s="43">
        <v>3425</v>
      </c>
      <c r="H27" s="42">
        <f t="shared" si="1"/>
        <v>3424.75</v>
      </c>
      <c r="I27" s="44">
        <v>3292</v>
      </c>
      <c r="J27" s="43">
        <v>3297</v>
      </c>
      <c r="K27" s="42">
        <f t="shared" si="2"/>
        <v>3294.5</v>
      </c>
      <c r="L27" s="44">
        <v>3132</v>
      </c>
      <c r="M27" s="43">
        <v>3137</v>
      </c>
      <c r="N27" s="42">
        <f t="shared" si="3"/>
        <v>3134.5</v>
      </c>
      <c r="O27" s="44">
        <v>2932</v>
      </c>
      <c r="P27" s="43">
        <v>2937</v>
      </c>
      <c r="Q27" s="42">
        <f t="shared" si="4"/>
        <v>2934.5</v>
      </c>
      <c r="R27" s="50">
        <v>3432</v>
      </c>
      <c r="S27" s="49">
        <v>1.3156000000000001</v>
      </c>
      <c r="T27" s="49">
        <v>1.1337999999999999</v>
      </c>
      <c r="U27" s="48">
        <v>161.87</v>
      </c>
      <c r="V27" s="41">
        <f t="shared" si="6"/>
        <v>2608.695652173913</v>
      </c>
      <c r="W27" s="41">
        <f t="shared" si="7"/>
        <v>2603.3748859835814</v>
      </c>
      <c r="X27" s="47">
        <f t="shared" si="5"/>
        <v>3026.9888869289121</v>
      </c>
      <c r="Y27" s="46">
        <v>1.3156000000000001</v>
      </c>
    </row>
    <row r="28" spans="2:25" x14ac:dyDescent="0.2">
      <c r="B28" s="45">
        <v>46199</v>
      </c>
      <c r="C28" s="44">
        <v>3459.5</v>
      </c>
      <c r="D28" s="43">
        <v>3460</v>
      </c>
      <c r="E28" s="42">
        <f t="shared" si="0"/>
        <v>3459.75</v>
      </c>
      <c r="F28" s="44">
        <v>3446</v>
      </c>
      <c r="G28" s="43">
        <v>3447</v>
      </c>
      <c r="H28" s="42">
        <f t="shared" si="1"/>
        <v>3446.5</v>
      </c>
      <c r="I28" s="44">
        <v>3308</v>
      </c>
      <c r="J28" s="43">
        <v>3313</v>
      </c>
      <c r="K28" s="42">
        <f t="shared" si="2"/>
        <v>3310.5</v>
      </c>
      <c r="L28" s="44">
        <v>3145</v>
      </c>
      <c r="M28" s="43">
        <v>3150</v>
      </c>
      <c r="N28" s="42">
        <f t="shared" si="3"/>
        <v>3147.5</v>
      </c>
      <c r="O28" s="44">
        <v>2945</v>
      </c>
      <c r="P28" s="43">
        <v>2950</v>
      </c>
      <c r="Q28" s="42">
        <f t="shared" si="4"/>
        <v>2947.5</v>
      </c>
      <c r="R28" s="50">
        <v>3460</v>
      </c>
      <c r="S28" s="49">
        <v>1.3217000000000001</v>
      </c>
      <c r="T28" s="49">
        <v>1.1398999999999999</v>
      </c>
      <c r="U28" s="48">
        <v>161.66999999999999</v>
      </c>
      <c r="V28" s="41">
        <f t="shared" si="6"/>
        <v>2617.840659756374</v>
      </c>
      <c r="W28" s="41">
        <f t="shared" si="7"/>
        <v>2608.0048422486188</v>
      </c>
      <c r="X28" s="47">
        <f t="shared" si="5"/>
        <v>3035.3539784191598</v>
      </c>
      <c r="Y28" s="46">
        <v>1.3217000000000001</v>
      </c>
    </row>
    <row r="29" spans="2:25" x14ac:dyDescent="0.2">
      <c r="B29" s="45">
        <v>46202</v>
      </c>
      <c r="C29" s="44">
        <v>3489</v>
      </c>
      <c r="D29" s="43">
        <v>3491</v>
      </c>
      <c r="E29" s="42">
        <f t="shared" si="0"/>
        <v>3490</v>
      </c>
      <c r="F29" s="44">
        <v>3477</v>
      </c>
      <c r="G29" s="43">
        <v>3479</v>
      </c>
      <c r="H29" s="42">
        <f t="shared" si="1"/>
        <v>3478</v>
      </c>
      <c r="I29" s="44">
        <v>3333</v>
      </c>
      <c r="J29" s="43">
        <v>3338</v>
      </c>
      <c r="K29" s="42">
        <f t="shared" si="2"/>
        <v>3335.5</v>
      </c>
      <c r="L29" s="44">
        <v>3170</v>
      </c>
      <c r="M29" s="43">
        <v>3175</v>
      </c>
      <c r="N29" s="42">
        <f t="shared" si="3"/>
        <v>3172.5</v>
      </c>
      <c r="O29" s="44">
        <v>2970</v>
      </c>
      <c r="P29" s="43">
        <v>2975</v>
      </c>
      <c r="Q29" s="42">
        <f t="shared" si="4"/>
        <v>2972.5</v>
      </c>
      <c r="R29" s="50">
        <v>3491</v>
      </c>
      <c r="S29" s="49">
        <v>1.3231999999999999</v>
      </c>
      <c r="T29" s="49">
        <v>1.1409</v>
      </c>
      <c r="U29" s="48">
        <v>161.84</v>
      </c>
      <c r="V29" s="41">
        <f t="shared" si="6"/>
        <v>2638.3010882708586</v>
      </c>
      <c r="W29" s="41">
        <f t="shared" si="7"/>
        <v>2629.2321644498188</v>
      </c>
      <c r="X29" s="47">
        <f t="shared" si="5"/>
        <v>3059.8650188447714</v>
      </c>
      <c r="Y29" s="46">
        <v>1.3231999999999999</v>
      </c>
    </row>
    <row r="30" spans="2:25" x14ac:dyDescent="0.2">
      <c r="B30" s="45">
        <v>46203</v>
      </c>
      <c r="C30" s="44">
        <v>3565</v>
      </c>
      <c r="D30" s="43">
        <v>3565.5</v>
      </c>
      <c r="E30" s="42">
        <f t="shared" si="0"/>
        <v>3565.25</v>
      </c>
      <c r="F30" s="44">
        <v>3544</v>
      </c>
      <c r="G30" s="43">
        <v>3546</v>
      </c>
      <c r="H30" s="42">
        <f t="shared" si="1"/>
        <v>3545</v>
      </c>
      <c r="I30" s="44">
        <v>3392</v>
      </c>
      <c r="J30" s="43">
        <v>3397</v>
      </c>
      <c r="K30" s="42">
        <f t="shared" si="2"/>
        <v>3394.5</v>
      </c>
      <c r="L30" s="44">
        <v>3222</v>
      </c>
      <c r="M30" s="43">
        <v>3227</v>
      </c>
      <c r="N30" s="42">
        <f t="shared" si="3"/>
        <v>3224.5</v>
      </c>
      <c r="O30" s="44">
        <v>3022</v>
      </c>
      <c r="P30" s="43">
        <v>3027</v>
      </c>
      <c r="Q30" s="42">
        <f t="shared" si="4"/>
        <v>3024.5</v>
      </c>
      <c r="R30" s="50">
        <v>3565.5</v>
      </c>
      <c r="S30" s="49">
        <v>1.3227</v>
      </c>
      <c r="T30" s="49">
        <v>1.1394</v>
      </c>
      <c r="U30" s="48">
        <v>162.41999999999999</v>
      </c>
      <c r="V30" s="41">
        <f t="shared" si="6"/>
        <v>2695.6225901564981</v>
      </c>
      <c r="W30" s="41">
        <f t="shared" si="7"/>
        <v>2680.8800181447041</v>
      </c>
      <c r="X30" s="47">
        <f t="shared" si="5"/>
        <v>3129.2785676671933</v>
      </c>
      <c r="Y30" s="46">
        <v>1.3227</v>
      </c>
    </row>
    <row r="31" spans="2:25" x14ac:dyDescent="0.2">
      <c r="B31" s="40" t="s">
        <v>11</v>
      </c>
      <c r="C31" s="39">
        <f>ROUND(AVERAGE(C9:C30),2)</f>
        <v>3539.36</v>
      </c>
      <c r="D31" s="38">
        <f>ROUND(AVERAGE(D9:D30),2)</f>
        <v>3540.5</v>
      </c>
      <c r="E31" s="37">
        <f>ROUND(AVERAGE(C31:D31),2)</f>
        <v>3539.93</v>
      </c>
      <c r="F31" s="39">
        <f>ROUND(AVERAGE(F9:F30),2)</f>
        <v>3546.36</v>
      </c>
      <c r="G31" s="38">
        <f>ROUND(AVERAGE(G9:G30),2)</f>
        <v>3547.91</v>
      </c>
      <c r="H31" s="37">
        <f>ROUND(AVERAGE(F31:G31),2)</f>
        <v>3547.14</v>
      </c>
      <c r="I31" s="39">
        <f>ROUND(AVERAGE(I9:I30),2)</f>
        <v>3394.91</v>
      </c>
      <c r="J31" s="38">
        <f>ROUND(AVERAGE(J9:J30),2)</f>
        <v>3399.91</v>
      </c>
      <c r="K31" s="37">
        <f>ROUND(AVERAGE(I31:J31),2)</f>
        <v>3397.41</v>
      </c>
      <c r="L31" s="39">
        <f>ROUND(AVERAGE(L9:L30),2)</f>
        <v>3186.68</v>
      </c>
      <c r="M31" s="38">
        <f>ROUND(AVERAGE(M9:M30),2)</f>
        <v>3191.68</v>
      </c>
      <c r="N31" s="37">
        <f>ROUND(AVERAGE(L31:M31),2)</f>
        <v>3189.18</v>
      </c>
      <c r="O31" s="39">
        <f>ROUND(AVERAGE(O9:O30),2)</f>
        <v>3004.86</v>
      </c>
      <c r="P31" s="38">
        <f>ROUND(AVERAGE(P9:P30),2)</f>
        <v>3009.86</v>
      </c>
      <c r="Q31" s="37">
        <f>ROUND(AVERAGE(O31:P31),2)</f>
        <v>3007.36</v>
      </c>
      <c r="R31" s="36">
        <f>ROUND(AVERAGE(R9:R30),2)</f>
        <v>3540.5</v>
      </c>
      <c r="S31" s="35">
        <f>ROUND(AVERAGE(S9:S30),4)</f>
        <v>1.3334999999999999</v>
      </c>
      <c r="T31" s="34">
        <f>ROUND(AVERAGE(T9:T30),4)</f>
        <v>1.1517999999999999</v>
      </c>
      <c r="U31" s="115">
        <f>ROUND(AVERAGE(U9:U30),2)</f>
        <v>160.72</v>
      </c>
      <c r="V31" s="33">
        <f>AVERAGE(V9:V30)</f>
        <v>2655.1188907661522</v>
      </c>
      <c r="W31" s="33">
        <f>AVERAGE(W9:W30)</f>
        <v>2660.6110866016052</v>
      </c>
      <c r="X31" s="33">
        <f>AVERAGE(X9:X30)</f>
        <v>3073.8984838470524</v>
      </c>
      <c r="Y31" s="32">
        <f>AVERAGE(Y9:Y30)</f>
        <v>1.3332727272727274</v>
      </c>
    </row>
    <row r="32" spans="2:25" x14ac:dyDescent="0.2">
      <c r="B32" s="31" t="s">
        <v>12</v>
      </c>
      <c r="C32" s="30">
        <f t="shared" ref="C32:Y32" si="8">MAX(C9:C30)</f>
        <v>3624</v>
      </c>
      <c r="D32" s="29">
        <f t="shared" si="8"/>
        <v>3624.5</v>
      </c>
      <c r="E32" s="28">
        <f t="shared" si="8"/>
        <v>3624.25</v>
      </c>
      <c r="F32" s="30">
        <f t="shared" si="8"/>
        <v>3639</v>
      </c>
      <c r="G32" s="29">
        <f t="shared" si="8"/>
        <v>3639.5</v>
      </c>
      <c r="H32" s="28">
        <f t="shared" si="8"/>
        <v>3639.25</v>
      </c>
      <c r="I32" s="30">
        <f t="shared" si="8"/>
        <v>3463</v>
      </c>
      <c r="J32" s="29">
        <f t="shared" si="8"/>
        <v>3468</v>
      </c>
      <c r="K32" s="28">
        <f t="shared" si="8"/>
        <v>3465.5</v>
      </c>
      <c r="L32" s="30">
        <f t="shared" si="8"/>
        <v>3268</v>
      </c>
      <c r="M32" s="29">
        <f t="shared" si="8"/>
        <v>3273</v>
      </c>
      <c r="N32" s="28">
        <f t="shared" si="8"/>
        <v>3270.5</v>
      </c>
      <c r="O32" s="30">
        <f t="shared" si="8"/>
        <v>3173</v>
      </c>
      <c r="P32" s="29">
        <f t="shared" si="8"/>
        <v>3178</v>
      </c>
      <c r="Q32" s="28">
        <f t="shared" si="8"/>
        <v>3175.5</v>
      </c>
      <c r="R32" s="27">
        <f t="shared" si="8"/>
        <v>3624.5</v>
      </c>
      <c r="S32" s="26">
        <f t="shared" si="8"/>
        <v>1.3473999999999999</v>
      </c>
      <c r="T32" s="25">
        <f t="shared" si="8"/>
        <v>1.165</v>
      </c>
      <c r="U32" s="24">
        <f t="shared" si="8"/>
        <v>162.41999999999999</v>
      </c>
      <c r="V32" s="23">
        <f t="shared" si="8"/>
        <v>2729.2988818374129</v>
      </c>
      <c r="W32" s="23">
        <f t="shared" si="8"/>
        <v>2728.9211242067086</v>
      </c>
      <c r="X32" s="23">
        <f t="shared" si="8"/>
        <v>3155.2974058869768</v>
      </c>
      <c r="Y32" s="22">
        <f t="shared" si="8"/>
        <v>1.3471</v>
      </c>
    </row>
    <row r="33" spans="2:25" ht="13.5" thickBot="1" x14ac:dyDescent="0.25">
      <c r="B33" s="21" t="s">
        <v>13</v>
      </c>
      <c r="C33" s="20">
        <f t="shared" ref="C33:Y33" si="9">MIN(C9:C30)</f>
        <v>3430</v>
      </c>
      <c r="D33" s="19">
        <f t="shared" si="9"/>
        <v>3432</v>
      </c>
      <c r="E33" s="18">
        <f t="shared" si="9"/>
        <v>3431</v>
      </c>
      <c r="F33" s="20">
        <f t="shared" si="9"/>
        <v>3424.5</v>
      </c>
      <c r="G33" s="19">
        <f t="shared" si="9"/>
        <v>3425</v>
      </c>
      <c r="H33" s="18">
        <f t="shared" si="9"/>
        <v>3424.75</v>
      </c>
      <c r="I33" s="20">
        <f t="shared" si="9"/>
        <v>3292</v>
      </c>
      <c r="J33" s="19">
        <f t="shared" si="9"/>
        <v>3297</v>
      </c>
      <c r="K33" s="18">
        <f t="shared" si="9"/>
        <v>3294.5</v>
      </c>
      <c r="L33" s="20">
        <f t="shared" si="9"/>
        <v>3130</v>
      </c>
      <c r="M33" s="19">
        <f t="shared" si="9"/>
        <v>3135</v>
      </c>
      <c r="N33" s="18">
        <f t="shared" si="9"/>
        <v>3132.5</v>
      </c>
      <c r="O33" s="20">
        <f t="shared" si="9"/>
        <v>2930</v>
      </c>
      <c r="P33" s="19">
        <f t="shared" si="9"/>
        <v>2935</v>
      </c>
      <c r="Q33" s="18">
        <f t="shared" si="9"/>
        <v>2932.5</v>
      </c>
      <c r="R33" s="17">
        <f t="shared" si="9"/>
        <v>3432</v>
      </c>
      <c r="S33" s="16">
        <f t="shared" si="9"/>
        <v>1.3156000000000001</v>
      </c>
      <c r="T33" s="15">
        <f t="shared" si="9"/>
        <v>1.1337999999999999</v>
      </c>
      <c r="U33" s="14">
        <f t="shared" si="9"/>
        <v>159.49</v>
      </c>
      <c r="V33" s="13">
        <f t="shared" si="9"/>
        <v>2594.643124345354</v>
      </c>
      <c r="W33" s="13">
        <f t="shared" si="9"/>
        <v>2603.3748859835814</v>
      </c>
      <c r="X33" s="13">
        <f t="shared" si="9"/>
        <v>3005.4597452118901</v>
      </c>
      <c r="Y33" s="12">
        <f t="shared" si="9"/>
        <v>1.3156000000000001</v>
      </c>
    </row>
    <row r="35" spans="2:25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25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Y36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28</v>
      </c>
    </row>
    <row r="6" spans="1:25" ht="13.5" thickBot="1" x14ac:dyDescent="0.25">
      <c r="B6" s="1">
        <v>46174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46174</v>
      </c>
      <c r="C9" s="44">
        <v>2007.5</v>
      </c>
      <c r="D9" s="43">
        <v>2008</v>
      </c>
      <c r="E9" s="42">
        <f t="shared" ref="E9:E30" si="0">AVERAGE(C9:D9)</f>
        <v>2007.75</v>
      </c>
      <c r="F9" s="44">
        <v>2021</v>
      </c>
      <c r="G9" s="43">
        <v>2023</v>
      </c>
      <c r="H9" s="42">
        <f t="shared" ref="H9:H30" si="1">AVERAGE(F9:G9)</f>
        <v>2022</v>
      </c>
      <c r="I9" s="44">
        <v>2135</v>
      </c>
      <c r="J9" s="43">
        <v>2140</v>
      </c>
      <c r="K9" s="42">
        <f t="shared" ref="K9:K30" si="2">AVERAGE(I9:J9)</f>
        <v>2137.5</v>
      </c>
      <c r="L9" s="44">
        <v>2210</v>
      </c>
      <c r="M9" s="43">
        <v>2215</v>
      </c>
      <c r="N9" s="42">
        <f t="shared" ref="N9:N30" si="3">AVERAGE(L9:M9)</f>
        <v>2212.5</v>
      </c>
      <c r="O9" s="44">
        <v>2275</v>
      </c>
      <c r="P9" s="43">
        <v>2280</v>
      </c>
      <c r="Q9" s="42">
        <f t="shared" ref="Q9:Q30" si="4">AVERAGE(O9:P9)</f>
        <v>2277.5</v>
      </c>
      <c r="R9" s="50">
        <v>2008</v>
      </c>
      <c r="S9" s="49">
        <v>1.3466</v>
      </c>
      <c r="T9" s="51">
        <v>1.1647000000000001</v>
      </c>
      <c r="U9" s="48">
        <v>159.49</v>
      </c>
      <c r="V9" s="41">
        <v>1491.16</v>
      </c>
      <c r="W9" s="41">
        <v>1502.64</v>
      </c>
      <c r="X9" s="47">
        <f t="shared" ref="X9:X30" si="5">R9/T9</f>
        <v>1724.0491113591481</v>
      </c>
      <c r="Y9" s="46">
        <v>1.3463000000000001</v>
      </c>
    </row>
    <row r="10" spans="1:25" x14ac:dyDescent="0.2">
      <c r="B10" s="45">
        <v>46175</v>
      </c>
      <c r="C10" s="44">
        <v>2023</v>
      </c>
      <c r="D10" s="43">
        <v>2025</v>
      </c>
      <c r="E10" s="42">
        <f t="shared" si="0"/>
        <v>2024</v>
      </c>
      <c r="F10" s="44">
        <v>2029.5</v>
      </c>
      <c r="G10" s="43">
        <v>2030</v>
      </c>
      <c r="H10" s="42">
        <f t="shared" si="1"/>
        <v>2029.75</v>
      </c>
      <c r="I10" s="44">
        <v>2147</v>
      </c>
      <c r="J10" s="43">
        <v>2152</v>
      </c>
      <c r="K10" s="42">
        <f t="shared" si="2"/>
        <v>2149.5</v>
      </c>
      <c r="L10" s="44">
        <v>2222</v>
      </c>
      <c r="M10" s="43">
        <v>2227</v>
      </c>
      <c r="N10" s="42">
        <f t="shared" si="3"/>
        <v>2224.5</v>
      </c>
      <c r="O10" s="44">
        <v>2287</v>
      </c>
      <c r="P10" s="43">
        <v>2292</v>
      </c>
      <c r="Q10" s="42">
        <f t="shared" si="4"/>
        <v>2289.5</v>
      </c>
      <c r="R10" s="50">
        <v>2025</v>
      </c>
      <c r="S10" s="49">
        <v>1.3473999999999999</v>
      </c>
      <c r="T10" s="49">
        <v>1.165</v>
      </c>
      <c r="U10" s="48">
        <v>159.75</v>
      </c>
      <c r="V10" s="41">
        <v>1502.89</v>
      </c>
      <c r="W10" s="41">
        <v>1506.94</v>
      </c>
      <c r="X10" s="47">
        <f t="shared" si="5"/>
        <v>1738.1974248927038</v>
      </c>
      <c r="Y10" s="46">
        <v>1.3471</v>
      </c>
    </row>
    <row r="11" spans="1:25" x14ac:dyDescent="0.2">
      <c r="B11" s="45">
        <v>46176</v>
      </c>
      <c r="C11" s="44">
        <v>2033</v>
      </c>
      <c r="D11" s="43">
        <v>2035</v>
      </c>
      <c r="E11" s="42">
        <f t="shared" si="0"/>
        <v>2034</v>
      </c>
      <c r="F11" s="44">
        <v>2034</v>
      </c>
      <c r="G11" s="43">
        <v>2035</v>
      </c>
      <c r="H11" s="42">
        <f t="shared" si="1"/>
        <v>2034.5</v>
      </c>
      <c r="I11" s="44">
        <v>2150</v>
      </c>
      <c r="J11" s="43">
        <v>2155</v>
      </c>
      <c r="K11" s="42">
        <f t="shared" si="2"/>
        <v>2152.5</v>
      </c>
      <c r="L11" s="44">
        <v>2225</v>
      </c>
      <c r="M11" s="43">
        <v>2230</v>
      </c>
      <c r="N11" s="42">
        <f t="shared" si="3"/>
        <v>2227.5</v>
      </c>
      <c r="O11" s="44">
        <v>2290</v>
      </c>
      <c r="P11" s="43">
        <v>2295</v>
      </c>
      <c r="Q11" s="42">
        <f t="shared" si="4"/>
        <v>2292.5</v>
      </c>
      <c r="R11" s="50">
        <v>2035</v>
      </c>
      <c r="S11" s="49">
        <v>1.345</v>
      </c>
      <c r="T11" s="49">
        <v>1.1617999999999999</v>
      </c>
      <c r="U11" s="48">
        <v>159.84</v>
      </c>
      <c r="V11" s="41">
        <v>1513.01</v>
      </c>
      <c r="W11" s="41">
        <v>1513.46</v>
      </c>
      <c r="X11" s="47">
        <f t="shared" si="5"/>
        <v>1751.5923566878982</v>
      </c>
      <c r="Y11" s="46">
        <v>1.3446</v>
      </c>
    </row>
    <row r="12" spans="1:25" x14ac:dyDescent="0.2">
      <c r="B12" s="45">
        <v>46177</v>
      </c>
      <c r="C12" s="44">
        <v>2013</v>
      </c>
      <c r="D12" s="43">
        <v>2015</v>
      </c>
      <c r="E12" s="42">
        <f t="shared" si="0"/>
        <v>2014</v>
      </c>
      <c r="F12" s="44">
        <v>2016.5</v>
      </c>
      <c r="G12" s="43">
        <v>2017</v>
      </c>
      <c r="H12" s="42">
        <f t="shared" si="1"/>
        <v>2016.75</v>
      </c>
      <c r="I12" s="44">
        <v>2135</v>
      </c>
      <c r="J12" s="43">
        <v>2140</v>
      </c>
      <c r="K12" s="42">
        <f t="shared" si="2"/>
        <v>2137.5</v>
      </c>
      <c r="L12" s="44">
        <v>2210</v>
      </c>
      <c r="M12" s="43">
        <v>2215</v>
      </c>
      <c r="N12" s="42">
        <f t="shared" si="3"/>
        <v>2212.5</v>
      </c>
      <c r="O12" s="44">
        <v>2275</v>
      </c>
      <c r="P12" s="43">
        <v>2280</v>
      </c>
      <c r="Q12" s="42">
        <f t="shared" si="4"/>
        <v>2277.5</v>
      </c>
      <c r="R12" s="50">
        <v>2015</v>
      </c>
      <c r="S12" s="49">
        <v>1.3459000000000001</v>
      </c>
      <c r="T12" s="49">
        <v>1.1641999999999999</v>
      </c>
      <c r="U12" s="48">
        <v>159.77000000000001</v>
      </c>
      <c r="V12" s="41">
        <v>1497.14</v>
      </c>
      <c r="W12" s="41">
        <v>1499.07</v>
      </c>
      <c r="X12" s="47">
        <f t="shared" si="5"/>
        <v>1730.8022676516064</v>
      </c>
      <c r="Y12" s="46">
        <v>1.3454999999999999</v>
      </c>
    </row>
    <row r="13" spans="1:25" x14ac:dyDescent="0.2">
      <c r="B13" s="45">
        <v>46178</v>
      </c>
      <c r="C13" s="44">
        <v>2002</v>
      </c>
      <c r="D13" s="43">
        <v>2003</v>
      </c>
      <c r="E13" s="42">
        <f t="shared" si="0"/>
        <v>2002.5</v>
      </c>
      <c r="F13" s="44">
        <v>2011</v>
      </c>
      <c r="G13" s="43">
        <v>2013</v>
      </c>
      <c r="H13" s="42">
        <f t="shared" si="1"/>
        <v>2012</v>
      </c>
      <c r="I13" s="44">
        <v>2132</v>
      </c>
      <c r="J13" s="43">
        <v>2137</v>
      </c>
      <c r="K13" s="42">
        <f t="shared" si="2"/>
        <v>2134.5</v>
      </c>
      <c r="L13" s="44">
        <v>2207</v>
      </c>
      <c r="M13" s="43">
        <v>2212</v>
      </c>
      <c r="N13" s="42">
        <f t="shared" si="3"/>
        <v>2209.5</v>
      </c>
      <c r="O13" s="44">
        <v>2272</v>
      </c>
      <c r="P13" s="43">
        <v>2277</v>
      </c>
      <c r="Q13" s="42">
        <f t="shared" si="4"/>
        <v>2274.5</v>
      </c>
      <c r="R13" s="50">
        <v>2003</v>
      </c>
      <c r="S13" s="49">
        <v>1.3469</v>
      </c>
      <c r="T13" s="49">
        <v>1.1641999999999999</v>
      </c>
      <c r="U13" s="48">
        <v>159.85</v>
      </c>
      <c r="V13" s="41">
        <v>1487.12</v>
      </c>
      <c r="W13" s="41">
        <v>1494.99</v>
      </c>
      <c r="X13" s="47">
        <f t="shared" si="5"/>
        <v>1720.4947603504554</v>
      </c>
      <c r="Y13" s="46">
        <v>1.3465</v>
      </c>
    </row>
    <row r="14" spans="1:25" x14ac:dyDescent="0.2">
      <c r="B14" s="45">
        <v>46181</v>
      </c>
      <c r="C14" s="44">
        <v>1988</v>
      </c>
      <c r="D14" s="43">
        <v>1990</v>
      </c>
      <c r="E14" s="42">
        <f t="shared" si="0"/>
        <v>1989</v>
      </c>
      <c r="F14" s="44">
        <v>1997</v>
      </c>
      <c r="G14" s="43">
        <v>1999</v>
      </c>
      <c r="H14" s="42">
        <f t="shared" si="1"/>
        <v>1998</v>
      </c>
      <c r="I14" s="44">
        <v>2118</v>
      </c>
      <c r="J14" s="43">
        <v>2123</v>
      </c>
      <c r="K14" s="42">
        <f t="shared" si="2"/>
        <v>2120.5</v>
      </c>
      <c r="L14" s="44">
        <v>2193</v>
      </c>
      <c r="M14" s="43">
        <v>2198</v>
      </c>
      <c r="N14" s="42">
        <f t="shared" si="3"/>
        <v>2195.5</v>
      </c>
      <c r="O14" s="44">
        <v>2258</v>
      </c>
      <c r="P14" s="43">
        <v>2263</v>
      </c>
      <c r="Q14" s="42">
        <f t="shared" si="4"/>
        <v>2260.5</v>
      </c>
      <c r="R14" s="50">
        <v>1990</v>
      </c>
      <c r="S14" s="49">
        <v>1.3360000000000001</v>
      </c>
      <c r="T14" s="49">
        <v>1.1536999999999999</v>
      </c>
      <c r="U14" s="48">
        <v>159.97999999999999</v>
      </c>
      <c r="V14" s="41">
        <v>1489.52</v>
      </c>
      <c r="W14" s="41">
        <v>1496.59</v>
      </c>
      <c r="X14" s="47">
        <f t="shared" si="5"/>
        <v>1724.8851521192685</v>
      </c>
      <c r="Y14" s="46">
        <v>1.3357000000000001</v>
      </c>
    </row>
    <row r="15" spans="1:25" x14ac:dyDescent="0.2">
      <c r="B15" s="45">
        <v>46182</v>
      </c>
      <c r="C15" s="44">
        <v>1982</v>
      </c>
      <c r="D15" s="43">
        <v>1983</v>
      </c>
      <c r="E15" s="42">
        <f t="shared" si="0"/>
        <v>1982.5</v>
      </c>
      <c r="F15" s="44">
        <v>1993.5</v>
      </c>
      <c r="G15" s="43">
        <v>1994</v>
      </c>
      <c r="H15" s="42">
        <f t="shared" si="1"/>
        <v>1993.75</v>
      </c>
      <c r="I15" s="44">
        <v>2113</v>
      </c>
      <c r="J15" s="43">
        <v>2118</v>
      </c>
      <c r="K15" s="42">
        <f t="shared" si="2"/>
        <v>2115.5</v>
      </c>
      <c r="L15" s="44">
        <v>2188</v>
      </c>
      <c r="M15" s="43">
        <v>2193</v>
      </c>
      <c r="N15" s="42">
        <f t="shared" si="3"/>
        <v>2190.5</v>
      </c>
      <c r="O15" s="44">
        <v>2253</v>
      </c>
      <c r="P15" s="43">
        <v>2258</v>
      </c>
      <c r="Q15" s="42">
        <f t="shared" si="4"/>
        <v>2255.5</v>
      </c>
      <c r="R15" s="50">
        <v>1983</v>
      </c>
      <c r="S15" s="49">
        <v>1.3403</v>
      </c>
      <c r="T15" s="49">
        <v>1.1573</v>
      </c>
      <c r="U15" s="48">
        <v>160.16</v>
      </c>
      <c r="V15" s="41">
        <v>1479.52</v>
      </c>
      <c r="W15" s="41">
        <v>1488.06</v>
      </c>
      <c r="X15" s="47">
        <f t="shared" si="5"/>
        <v>1713.4710101097382</v>
      </c>
      <c r="Y15" s="46">
        <v>1.34</v>
      </c>
    </row>
    <row r="16" spans="1:25" x14ac:dyDescent="0.2">
      <c r="B16" s="45">
        <v>46183</v>
      </c>
      <c r="C16" s="44">
        <v>1973.5</v>
      </c>
      <c r="D16" s="43">
        <v>1974.5</v>
      </c>
      <c r="E16" s="42">
        <f t="shared" si="0"/>
        <v>1974</v>
      </c>
      <c r="F16" s="44">
        <v>1965</v>
      </c>
      <c r="G16" s="43">
        <v>1967</v>
      </c>
      <c r="H16" s="42">
        <f t="shared" si="1"/>
        <v>1966</v>
      </c>
      <c r="I16" s="44">
        <v>2088</v>
      </c>
      <c r="J16" s="43">
        <v>2093</v>
      </c>
      <c r="K16" s="42">
        <f t="shared" si="2"/>
        <v>2090.5</v>
      </c>
      <c r="L16" s="44">
        <v>2163</v>
      </c>
      <c r="M16" s="43">
        <v>2168</v>
      </c>
      <c r="N16" s="42">
        <f t="shared" si="3"/>
        <v>2165.5</v>
      </c>
      <c r="O16" s="44">
        <v>2228</v>
      </c>
      <c r="P16" s="43">
        <v>2233</v>
      </c>
      <c r="Q16" s="42">
        <f t="shared" si="4"/>
        <v>2230.5</v>
      </c>
      <c r="R16" s="50">
        <v>1974.5</v>
      </c>
      <c r="S16" s="49">
        <v>1.3379000000000001</v>
      </c>
      <c r="T16" s="49">
        <v>1.1536999999999999</v>
      </c>
      <c r="U16" s="48">
        <v>160.5</v>
      </c>
      <c r="V16" s="41">
        <v>1475.82</v>
      </c>
      <c r="W16" s="41">
        <v>1470.54</v>
      </c>
      <c r="X16" s="47">
        <f t="shared" si="5"/>
        <v>1711.4501170148219</v>
      </c>
      <c r="Y16" s="46">
        <v>1.3375999999999999</v>
      </c>
    </row>
    <row r="17" spans="2:25" x14ac:dyDescent="0.2">
      <c r="B17" s="45">
        <v>46184</v>
      </c>
      <c r="C17" s="44">
        <v>1966</v>
      </c>
      <c r="D17" s="43">
        <v>1967</v>
      </c>
      <c r="E17" s="42">
        <f t="shared" si="0"/>
        <v>1966.5</v>
      </c>
      <c r="F17" s="44">
        <v>1961.5</v>
      </c>
      <c r="G17" s="43">
        <v>1962.5</v>
      </c>
      <c r="H17" s="42">
        <f t="shared" si="1"/>
        <v>1962</v>
      </c>
      <c r="I17" s="44">
        <v>2083</v>
      </c>
      <c r="J17" s="43">
        <v>2088</v>
      </c>
      <c r="K17" s="42">
        <f t="shared" si="2"/>
        <v>2085.5</v>
      </c>
      <c r="L17" s="44">
        <v>2158</v>
      </c>
      <c r="M17" s="43">
        <v>2163</v>
      </c>
      <c r="N17" s="42">
        <f t="shared" si="3"/>
        <v>2160.5</v>
      </c>
      <c r="O17" s="44">
        <v>2223</v>
      </c>
      <c r="P17" s="43">
        <v>2228</v>
      </c>
      <c r="Q17" s="42">
        <f t="shared" si="4"/>
        <v>2225.5</v>
      </c>
      <c r="R17" s="50">
        <v>1967</v>
      </c>
      <c r="S17" s="49">
        <v>1.3366</v>
      </c>
      <c r="T17" s="49">
        <v>1.1538999999999999</v>
      </c>
      <c r="U17" s="48">
        <v>160.54</v>
      </c>
      <c r="V17" s="41">
        <v>1471.64</v>
      </c>
      <c r="W17" s="41">
        <v>1468.61</v>
      </c>
      <c r="X17" s="47">
        <f t="shared" si="5"/>
        <v>1704.6537828234684</v>
      </c>
      <c r="Y17" s="46">
        <v>1.3363</v>
      </c>
    </row>
    <row r="18" spans="2:25" x14ac:dyDescent="0.2">
      <c r="B18" s="45">
        <v>46185</v>
      </c>
      <c r="C18" s="44">
        <v>1956</v>
      </c>
      <c r="D18" s="43">
        <v>1957</v>
      </c>
      <c r="E18" s="42">
        <f t="shared" si="0"/>
        <v>1956.5</v>
      </c>
      <c r="F18" s="44">
        <v>1955</v>
      </c>
      <c r="G18" s="43">
        <v>1957</v>
      </c>
      <c r="H18" s="42">
        <f t="shared" si="1"/>
        <v>1956</v>
      </c>
      <c r="I18" s="44">
        <v>2078</v>
      </c>
      <c r="J18" s="43">
        <v>2083</v>
      </c>
      <c r="K18" s="42">
        <f t="shared" si="2"/>
        <v>2080.5</v>
      </c>
      <c r="L18" s="44">
        <v>2153</v>
      </c>
      <c r="M18" s="43">
        <v>2158</v>
      </c>
      <c r="N18" s="42">
        <f t="shared" si="3"/>
        <v>2155.5</v>
      </c>
      <c r="O18" s="44">
        <v>2218</v>
      </c>
      <c r="P18" s="43">
        <v>2223</v>
      </c>
      <c r="Q18" s="42">
        <f t="shared" si="4"/>
        <v>2220.5</v>
      </c>
      <c r="R18" s="50">
        <v>1957</v>
      </c>
      <c r="S18" s="49">
        <v>1.341</v>
      </c>
      <c r="T18" s="49">
        <v>1.1572</v>
      </c>
      <c r="U18" s="48">
        <v>160.18</v>
      </c>
      <c r="V18" s="41">
        <v>1459.36</v>
      </c>
      <c r="W18" s="41">
        <v>1459.69</v>
      </c>
      <c r="X18" s="47">
        <f t="shared" si="5"/>
        <v>1691.151054268925</v>
      </c>
      <c r="Y18" s="46">
        <v>1.3407</v>
      </c>
    </row>
    <row r="19" spans="2:25" x14ac:dyDescent="0.2">
      <c r="B19" s="45">
        <v>46188</v>
      </c>
      <c r="C19" s="44">
        <v>1963</v>
      </c>
      <c r="D19" s="43">
        <v>1964</v>
      </c>
      <c r="E19" s="42">
        <f t="shared" si="0"/>
        <v>1963.5</v>
      </c>
      <c r="F19" s="44">
        <v>1973</v>
      </c>
      <c r="G19" s="43">
        <v>1974</v>
      </c>
      <c r="H19" s="42">
        <f t="shared" si="1"/>
        <v>1973.5</v>
      </c>
      <c r="I19" s="44">
        <v>2098</v>
      </c>
      <c r="J19" s="43">
        <v>2103</v>
      </c>
      <c r="K19" s="42">
        <f t="shared" si="2"/>
        <v>2100.5</v>
      </c>
      <c r="L19" s="44">
        <v>2173</v>
      </c>
      <c r="M19" s="43">
        <v>2178</v>
      </c>
      <c r="N19" s="42">
        <f t="shared" si="3"/>
        <v>2175.5</v>
      </c>
      <c r="O19" s="44">
        <v>2238</v>
      </c>
      <c r="P19" s="43">
        <v>2243</v>
      </c>
      <c r="Q19" s="42">
        <f t="shared" si="4"/>
        <v>2240.5</v>
      </c>
      <c r="R19" s="50">
        <v>1964</v>
      </c>
      <c r="S19" s="49">
        <v>1.3424</v>
      </c>
      <c r="T19" s="49">
        <v>1.1609</v>
      </c>
      <c r="U19" s="48">
        <v>160.19</v>
      </c>
      <c r="V19" s="41">
        <v>1463.05</v>
      </c>
      <c r="W19" s="41">
        <v>1470.83</v>
      </c>
      <c r="X19" s="47">
        <f t="shared" si="5"/>
        <v>1691.7908519252303</v>
      </c>
      <c r="Y19" s="46">
        <v>1.3421000000000001</v>
      </c>
    </row>
    <row r="20" spans="2:25" x14ac:dyDescent="0.2">
      <c r="B20" s="45">
        <v>46189</v>
      </c>
      <c r="C20" s="44">
        <v>1955</v>
      </c>
      <c r="D20" s="43">
        <v>1956</v>
      </c>
      <c r="E20" s="42">
        <f t="shared" si="0"/>
        <v>1955.5</v>
      </c>
      <c r="F20" s="44">
        <v>1972.5</v>
      </c>
      <c r="G20" s="43">
        <v>1973.5</v>
      </c>
      <c r="H20" s="42">
        <f t="shared" si="1"/>
        <v>1973</v>
      </c>
      <c r="I20" s="44">
        <v>2095</v>
      </c>
      <c r="J20" s="43">
        <v>2100</v>
      </c>
      <c r="K20" s="42">
        <f t="shared" si="2"/>
        <v>2097.5</v>
      </c>
      <c r="L20" s="44">
        <v>2170</v>
      </c>
      <c r="M20" s="43">
        <v>2175</v>
      </c>
      <c r="N20" s="42">
        <f t="shared" si="3"/>
        <v>2172.5</v>
      </c>
      <c r="O20" s="44">
        <v>2235</v>
      </c>
      <c r="P20" s="43">
        <v>2240</v>
      </c>
      <c r="Q20" s="42">
        <f t="shared" si="4"/>
        <v>2237.5</v>
      </c>
      <c r="R20" s="50">
        <v>1956</v>
      </c>
      <c r="S20" s="49">
        <v>1.3415999999999999</v>
      </c>
      <c r="T20" s="49">
        <v>1.1599999999999999</v>
      </c>
      <c r="U20" s="48">
        <v>160.36000000000001</v>
      </c>
      <c r="V20" s="41">
        <v>1457.96</v>
      </c>
      <c r="W20" s="41">
        <v>1471.22</v>
      </c>
      <c r="X20" s="47">
        <f t="shared" si="5"/>
        <v>1686.2068965517242</v>
      </c>
      <c r="Y20" s="46">
        <v>1.3413999999999999</v>
      </c>
    </row>
    <row r="21" spans="2:25" x14ac:dyDescent="0.2">
      <c r="B21" s="45">
        <v>46190</v>
      </c>
      <c r="C21" s="44">
        <v>1943</v>
      </c>
      <c r="D21" s="43">
        <v>1945</v>
      </c>
      <c r="E21" s="42">
        <f t="shared" si="0"/>
        <v>1944</v>
      </c>
      <c r="F21" s="44">
        <v>1980</v>
      </c>
      <c r="G21" s="43">
        <v>1980.5</v>
      </c>
      <c r="H21" s="42">
        <f t="shared" si="1"/>
        <v>1980.25</v>
      </c>
      <c r="I21" s="44">
        <v>2105</v>
      </c>
      <c r="J21" s="43">
        <v>2110</v>
      </c>
      <c r="K21" s="42">
        <f t="shared" si="2"/>
        <v>2107.5</v>
      </c>
      <c r="L21" s="44">
        <v>2180</v>
      </c>
      <c r="M21" s="43">
        <v>2185</v>
      </c>
      <c r="N21" s="42">
        <f t="shared" si="3"/>
        <v>2182.5</v>
      </c>
      <c r="O21" s="44">
        <v>2245</v>
      </c>
      <c r="P21" s="43">
        <v>2250</v>
      </c>
      <c r="Q21" s="42">
        <f t="shared" si="4"/>
        <v>2247.5</v>
      </c>
      <c r="R21" s="50">
        <v>1945</v>
      </c>
      <c r="S21" s="49">
        <v>1.3405</v>
      </c>
      <c r="T21" s="49">
        <v>1.1592</v>
      </c>
      <c r="U21" s="48">
        <v>160.31</v>
      </c>
      <c r="V21" s="41">
        <v>1450.95</v>
      </c>
      <c r="W21" s="41">
        <v>1477.65</v>
      </c>
      <c r="X21" s="47">
        <f t="shared" si="5"/>
        <v>1677.8812974465147</v>
      </c>
      <c r="Y21" s="46">
        <v>1.3403</v>
      </c>
    </row>
    <row r="22" spans="2:25" x14ac:dyDescent="0.2">
      <c r="B22" s="45">
        <v>46191</v>
      </c>
      <c r="C22" s="44">
        <v>1943</v>
      </c>
      <c r="D22" s="43">
        <v>1945</v>
      </c>
      <c r="E22" s="42">
        <f t="shared" si="0"/>
        <v>1944</v>
      </c>
      <c r="F22" s="44">
        <v>1973.5</v>
      </c>
      <c r="G22" s="43">
        <v>1974</v>
      </c>
      <c r="H22" s="42">
        <f t="shared" si="1"/>
        <v>1973.75</v>
      </c>
      <c r="I22" s="44">
        <v>2093</v>
      </c>
      <c r="J22" s="43">
        <v>2098</v>
      </c>
      <c r="K22" s="42">
        <f t="shared" si="2"/>
        <v>2095.5</v>
      </c>
      <c r="L22" s="44">
        <v>2168</v>
      </c>
      <c r="M22" s="43">
        <v>2173</v>
      </c>
      <c r="N22" s="42">
        <f t="shared" si="3"/>
        <v>2170.5</v>
      </c>
      <c r="O22" s="44">
        <v>2218</v>
      </c>
      <c r="P22" s="43">
        <v>2223</v>
      </c>
      <c r="Q22" s="42">
        <f t="shared" si="4"/>
        <v>2220.5</v>
      </c>
      <c r="R22" s="50">
        <v>1945</v>
      </c>
      <c r="S22" s="49">
        <v>1.3210999999999999</v>
      </c>
      <c r="T22" s="49">
        <v>1.1457999999999999</v>
      </c>
      <c r="U22" s="48">
        <v>160.93</v>
      </c>
      <c r="V22" s="41">
        <v>1472.26</v>
      </c>
      <c r="W22" s="41">
        <v>1494.21</v>
      </c>
      <c r="X22" s="47">
        <f t="shared" si="5"/>
        <v>1697.5039273869786</v>
      </c>
      <c r="Y22" s="46">
        <v>1.3210999999999999</v>
      </c>
    </row>
    <row r="23" spans="2:25" x14ac:dyDescent="0.2">
      <c r="B23" s="45">
        <v>46192</v>
      </c>
      <c r="C23" s="44">
        <v>1933</v>
      </c>
      <c r="D23" s="43">
        <v>1935</v>
      </c>
      <c r="E23" s="42">
        <f t="shared" si="0"/>
        <v>1934</v>
      </c>
      <c r="F23" s="44">
        <v>1968</v>
      </c>
      <c r="G23" s="43">
        <v>1969</v>
      </c>
      <c r="H23" s="42">
        <f t="shared" si="1"/>
        <v>1968.5</v>
      </c>
      <c r="I23" s="44">
        <v>2103</v>
      </c>
      <c r="J23" s="43">
        <v>2108</v>
      </c>
      <c r="K23" s="42">
        <f t="shared" si="2"/>
        <v>2105.5</v>
      </c>
      <c r="L23" s="44">
        <v>2178</v>
      </c>
      <c r="M23" s="43">
        <v>2183</v>
      </c>
      <c r="N23" s="42">
        <f t="shared" si="3"/>
        <v>2180.5</v>
      </c>
      <c r="O23" s="44">
        <v>2228</v>
      </c>
      <c r="P23" s="43">
        <v>2233</v>
      </c>
      <c r="Q23" s="42">
        <f t="shared" si="4"/>
        <v>2230.5</v>
      </c>
      <c r="R23" s="50">
        <v>1935</v>
      </c>
      <c r="S23" s="49">
        <v>1.323</v>
      </c>
      <c r="T23" s="49">
        <v>1.1460999999999999</v>
      </c>
      <c r="U23" s="48">
        <v>161.26</v>
      </c>
      <c r="V23" s="41">
        <v>1462.59</v>
      </c>
      <c r="W23" s="41">
        <v>1488.4</v>
      </c>
      <c r="X23" s="47">
        <f t="shared" si="5"/>
        <v>1688.3343512782481</v>
      </c>
      <c r="Y23" s="46">
        <v>1.3229</v>
      </c>
    </row>
    <row r="24" spans="2:25" x14ac:dyDescent="0.2">
      <c r="B24" s="45">
        <v>46195</v>
      </c>
      <c r="C24" s="44">
        <v>1927.5</v>
      </c>
      <c r="D24" s="43">
        <v>1928.5</v>
      </c>
      <c r="E24" s="42">
        <f t="shared" si="0"/>
        <v>1928</v>
      </c>
      <c r="F24" s="44">
        <v>1956</v>
      </c>
      <c r="G24" s="43">
        <v>1957</v>
      </c>
      <c r="H24" s="42">
        <f t="shared" si="1"/>
        <v>1956.5</v>
      </c>
      <c r="I24" s="44">
        <v>2090</v>
      </c>
      <c r="J24" s="43">
        <v>2095</v>
      </c>
      <c r="K24" s="42">
        <f t="shared" si="2"/>
        <v>2092.5</v>
      </c>
      <c r="L24" s="44">
        <v>2165</v>
      </c>
      <c r="M24" s="43">
        <v>2170</v>
      </c>
      <c r="N24" s="42">
        <f t="shared" si="3"/>
        <v>2167.5</v>
      </c>
      <c r="O24" s="44">
        <v>2215</v>
      </c>
      <c r="P24" s="43">
        <v>2220</v>
      </c>
      <c r="Q24" s="42">
        <f t="shared" si="4"/>
        <v>2217.5</v>
      </c>
      <c r="R24" s="50">
        <v>1928.5</v>
      </c>
      <c r="S24" s="49">
        <v>1.3236000000000001</v>
      </c>
      <c r="T24" s="49">
        <v>1.1449</v>
      </c>
      <c r="U24" s="48">
        <v>161.77000000000001</v>
      </c>
      <c r="V24" s="41">
        <v>1457.01</v>
      </c>
      <c r="W24" s="41">
        <v>1478.54</v>
      </c>
      <c r="X24" s="47">
        <f t="shared" si="5"/>
        <v>1684.4265874748885</v>
      </c>
      <c r="Y24" s="46">
        <v>1.3236000000000001</v>
      </c>
    </row>
    <row r="25" spans="2:25" x14ac:dyDescent="0.2">
      <c r="B25" s="45">
        <v>46196</v>
      </c>
      <c r="C25" s="44">
        <v>1909.5</v>
      </c>
      <c r="D25" s="43">
        <v>1910</v>
      </c>
      <c r="E25" s="42">
        <f t="shared" si="0"/>
        <v>1909.75</v>
      </c>
      <c r="F25" s="44">
        <v>1944</v>
      </c>
      <c r="G25" s="43">
        <v>1945</v>
      </c>
      <c r="H25" s="42">
        <f t="shared" si="1"/>
        <v>1944.5</v>
      </c>
      <c r="I25" s="44">
        <v>2075</v>
      </c>
      <c r="J25" s="43">
        <v>2080</v>
      </c>
      <c r="K25" s="42">
        <f t="shared" si="2"/>
        <v>2077.5</v>
      </c>
      <c r="L25" s="44">
        <v>2148</v>
      </c>
      <c r="M25" s="43">
        <v>2153</v>
      </c>
      <c r="N25" s="42">
        <f t="shared" si="3"/>
        <v>2150.5</v>
      </c>
      <c r="O25" s="44">
        <v>2213</v>
      </c>
      <c r="P25" s="43">
        <v>2218</v>
      </c>
      <c r="Q25" s="42">
        <f t="shared" si="4"/>
        <v>2215.5</v>
      </c>
      <c r="R25" s="50">
        <v>1910</v>
      </c>
      <c r="S25" s="49">
        <v>1.3208</v>
      </c>
      <c r="T25" s="49">
        <v>1.1386000000000001</v>
      </c>
      <c r="U25" s="48">
        <v>161.59</v>
      </c>
      <c r="V25" s="41">
        <v>1446.09</v>
      </c>
      <c r="W25" s="41">
        <v>1472.59</v>
      </c>
      <c r="X25" s="47">
        <f t="shared" si="5"/>
        <v>1677.4986825926576</v>
      </c>
      <c r="Y25" s="46">
        <v>1.3208</v>
      </c>
    </row>
    <row r="26" spans="2:25" x14ac:dyDescent="0.2">
      <c r="B26" s="45">
        <v>46197</v>
      </c>
      <c r="C26" s="44">
        <v>1895.5</v>
      </c>
      <c r="D26" s="43">
        <v>1896</v>
      </c>
      <c r="E26" s="42">
        <f t="shared" si="0"/>
        <v>1895.75</v>
      </c>
      <c r="F26" s="44">
        <v>1930</v>
      </c>
      <c r="G26" s="43">
        <v>1931</v>
      </c>
      <c r="H26" s="42">
        <f t="shared" si="1"/>
        <v>1930.5</v>
      </c>
      <c r="I26" s="44">
        <v>2065</v>
      </c>
      <c r="J26" s="43">
        <v>2070</v>
      </c>
      <c r="K26" s="42">
        <f t="shared" si="2"/>
        <v>2067.5</v>
      </c>
      <c r="L26" s="44">
        <v>2140</v>
      </c>
      <c r="M26" s="43">
        <v>2145</v>
      </c>
      <c r="N26" s="42">
        <f t="shared" si="3"/>
        <v>2142.5</v>
      </c>
      <c r="O26" s="44">
        <v>2205</v>
      </c>
      <c r="P26" s="43">
        <v>2210</v>
      </c>
      <c r="Q26" s="42">
        <f t="shared" si="4"/>
        <v>2207.5</v>
      </c>
      <c r="R26" s="50">
        <v>1896</v>
      </c>
      <c r="S26" s="49">
        <v>1.3163</v>
      </c>
      <c r="T26" s="49">
        <v>1.1341000000000001</v>
      </c>
      <c r="U26" s="48">
        <v>161.66</v>
      </c>
      <c r="V26" s="41">
        <v>1440.4</v>
      </c>
      <c r="W26" s="41">
        <v>1466.99</v>
      </c>
      <c r="X26" s="47">
        <f t="shared" si="5"/>
        <v>1671.810246010052</v>
      </c>
      <c r="Y26" s="46">
        <v>1.3163</v>
      </c>
    </row>
    <row r="27" spans="2:25" x14ac:dyDescent="0.2">
      <c r="B27" s="45">
        <v>46198</v>
      </c>
      <c r="C27" s="44">
        <v>1893</v>
      </c>
      <c r="D27" s="43">
        <v>1894</v>
      </c>
      <c r="E27" s="42">
        <f t="shared" si="0"/>
        <v>1893.5</v>
      </c>
      <c r="F27" s="44">
        <v>1919.5</v>
      </c>
      <c r="G27" s="43">
        <v>1920</v>
      </c>
      <c r="H27" s="42">
        <f t="shared" si="1"/>
        <v>1919.75</v>
      </c>
      <c r="I27" s="44">
        <v>2065</v>
      </c>
      <c r="J27" s="43">
        <v>2070</v>
      </c>
      <c r="K27" s="42">
        <f t="shared" si="2"/>
        <v>2067.5</v>
      </c>
      <c r="L27" s="44">
        <v>2140</v>
      </c>
      <c r="M27" s="43">
        <v>2145</v>
      </c>
      <c r="N27" s="42">
        <f t="shared" si="3"/>
        <v>2142.5</v>
      </c>
      <c r="O27" s="44">
        <v>2205</v>
      </c>
      <c r="P27" s="43">
        <v>2210</v>
      </c>
      <c r="Q27" s="42">
        <f t="shared" si="4"/>
        <v>2207.5</v>
      </c>
      <c r="R27" s="50">
        <v>1894</v>
      </c>
      <c r="S27" s="49">
        <v>1.3156000000000001</v>
      </c>
      <c r="T27" s="49">
        <v>1.1337999999999999</v>
      </c>
      <c r="U27" s="48">
        <v>161.87</v>
      </c>
      <c r="V27" s="41">
        <v>1439.65</v>
      </c>
      <c r="W27" s="41">
        <v>1459.41</v>
      </c>
      <c r="X27" s="47">
        <f t="shared" si="5"/>
        <v>1670.4886223319811</v>
      </c>
      <c r="Y27" s="46">
        <v>1.3156000000000001</v>
      </c>
    </row>
    <row r="28" spans="2:25" x14ac:dyDescent="0.2">
      <c r="B28" s="45">
        <v>46199</v>
      </c>
      <c r="C28" s="44">
        <v>1878</v>
      </c>
      <c r="D28" s="43">
        <v>1880</v>
      </c>
      <c r="E28" s="42">
        <f t="shared" si="0"/>
        <v>1879</v>
      </c>
      <c r="F28" s="44">
        <v>1908</v>
      </c>
      <c r="G28" s="43">
        <v>1909</v>
      </c>
      <c r="H28" s="42">
        <f t="shared" si="1"/>
        <v>1908.5</v>
      </c>
      <c r="I28" s="44">
        <v>2057</v>
      </c>
      <c r="J28" s="43">
        <v>2062</v>
      </c>
      <c r="K28" s="42">
        <f t="shared" si="2"/>
        <v>2059.5</v>
      </c>
      <c r="L28" s="44">
        <v>2132</v>
      </c>
      <c r="M28" s="43">
        <v>2137</v>
      </c>
      <c r="N28" s="42">
        <f t="shared" si="3"/>
        <v>2134.5</v>
      </c>
      <c r="O28" s="44">
        <v>2197</v>
      </c>
      <c r="P28" s="43">
        <v>2202</v>
      </c>
      <c r="Q28" s="42">
        <f t="shared" si="4"/>
        <v>2199.5</v>
      </c>
      <c r="R28" s="50">
        <v>1880</v>
      </c>
      <c r="S28" s="49">
        <v>1.3217000000000001</v>
      </c>
      <c r="T28" s="49">
        <v>1.1398999999999999</v>
      </c>
      <c r="U28" s="48">
        <v>161.66999999999999</v>
      </c>
      <c r="V28" s="41">
        <v>1422.41</v>
      </c>
      <c r="W28" s="41">
        <v>1444.35</v>
      </c>
      <c r="X28" s="47">
        <f t="shared" si="5"/>
        <v>1649.2674796034742</v>
      </c>
      <c r="Y28" s="46">
        <v>1.3217000000000001</v>
      </c>
    </row>
    <row r="29" spans="2:25" x14ac:dyDescent="0.2">
      <c r="B29" s="45">
        <v>46202</v>
      </c>
      <c r="C29" s="44">
        <v>1871</v>
      </c>
      <c r="D29" s="43">
        <v>1871.5</v>
      </c>
      <c r="E29" s="42">
        <f t="shared" si="0"/>
        <v>1871.25</v>
      </c>
      <c r="F29" s="44">
        <v>1908</v>
      </c>
      <c r="G29" s="43">
        <v>1909</v>
      </c>
      <c r="H29" s="42">
        <f t="shared" si="1"/>
        <v>1908.5</v>
      </c>
      <c r="I29" s="44">
        <v>2057</v>
      </c>
      <c r="J29" s="43">
        <v>2062</v>
      </c>
      <c r="K29" s="42">
        <f t="shared" si="2"/>
        <v>2059.5</v>
      </c>
      <c r="L29" s="44">
        <v>2132</v>
      </c>
      <c r="M29" s="43">
        <v>2137</v>
      </c>
      <c r="N29" s="42">
        <f t="shared" si="3"/>
        <v>2134.5</v>
      </c>
      <c r="O29" s="44">
        <v>2197</v>
      </c>
      <c r="P29" s="43">
        <v>2202</v>
      </c>
      <c r="Q29" s="42">
        <f t="shared" si="4"/>
        <v>2199.5</v>
      </c>
      <c r="R29" s="50">
        <v>1871.5</v>
      </c>
      <c r="S29" s="49">
        <v>1.3231999999999999</v>
      </c>
      <c r="T29" s="49">
        <v>1.1409</v>
      </c>
      <c r="U29" s="48">
        <v>161.84</v>
      </c>
      <c r="V29" s="41">
        <v>1414.37</v>
      </c>
      <c r="W29" s="41">
        <v>1442.71</v>
      </c>
      <c r="X29" s="47">
        <f t="shared" si="5"/>
        <v>1640.3716364273819</v>
      </c>
      <c r="Y29" s="46">
        <v>1.3231999999999999</v>
      </c>
    </row>
    <row r="30" spans="2:25" x14ac:dyDescent="0.2">
      <c r="B30" s="45">
        <v>46203</v>
      </c>
      <c r="C30" s="44">
        <v>1843</v>
      </c>
      <c r="D30" s="43">
        <v>1845</v>
      </c>
      <c r="E30" s="42">
        <f t="shared" si="0"/>
        <v>1844</v>
      </c>
      <c r="F30" s="44">
        <v>1884</v>
      </c>
      <c r="G30" s="43">
        <v>1885</v>
      </c>
      <c r="H30" s="42">
        <f t="shared" si="1"/>
        <v>1884.5</v>
      </c>
      <c r="I30" s="44">
        <v>2035</v>
      </c>
      <c r="J30" s="43">
        <v>2040</v>
      </c>
      <c r="K30" s="42">
        <f t="shared" si="2"/>
        <v>2037.5</v>
      </c>
      <c r="L30" s="44">
        <v>2110</v>
      </c>
      <c r="M30" s="43">
        <v>2115</v>
      </c>
      <c r="N30" s="42">
        <f t="shared" si="3"/>
        <v>2112.5</v>
      </c>
      <c r="O30" s="44">
        <v>2155</v>
      </c>
      <c r="P30" s="43">
        <v>2160</v>
      </c>
      <c r="Q30" s="42">
        <f t="shared" si="4"/>
        <v>2157.5</v>
      </c>
      <c r="R30" s="50">
        <v>1845</v>
      </c>
      <c r="S30" s="49">
        <v>1.3227</v>
      </c>
      <c r="T30" s="49">
        <v>1.1394</v>
      </c>
      <c r="U30" s="48">
        <v>162.41999999999999</v>
      </c>
      <c r="V30" s="41">
        <v>1394.87</v>
      </c>
      <c r="W30" s="41">
        <v>1425.12</v>
      </c>
      <c r="X30" s="47">
        <f t="shared" si="5"/>
        <v>1619.2733017377568</v>
      </c>
      <c r="Y30" s="46">
        <v>1.3227</v>
      </c>
    </row>
    <row r="31" spans="2:25" x14ac:dyDescent="0.2">
      <c r="B31" s="40" t="s">
        <v>11</v>
      </c>
      <c r="C31" s="39">
        <f>ROUND(AVERAGE(C9:C30),2)</f>
        <v>1949.93</v>
      </c>
      <c r="D31" s="38">
        <f>ROUND(AVERAGE(D9:D30),2)</f>
        <v>1951.25</v>
      </c>
      <c r="E31" s="37">
        <f>ROUND(AVERAGE(C31:D31),2)</f>
        <v>1950.59</v>
      </c>
      <c r="F31" s="39">
        <f>ROUND(AVERAGE(F9:F30),2)</f>
        <v>1968.2</v>
      </c>
      <c r="G31" s="38">
        <f>ROUND(AVERAGE(G9:G30),2)</f>
        <v>1969.3</v>
      </c>
      <c r="H31" s="37">
        <f>ROUND(AVERAGE(F31:G31),2)</f>
        <v>1968.75</v>
      </c>
      <c r="I31" s="39">
        <f>ROUND(AVERAGE(I9:I30),2)</f>
        <v>2096.23</v>
      </c>
      <c r="J31" s="38">
        <f>ROUND(AVERAGE(J9:J30),2)</f>
        <v>2101.23</v>
      </c>
      <c r="K31" s="37">
        <f>ROUND(AVERAGE(I31:J31),2)</f>
        <v>2098.73</v>
      </c>
      <c r="L31" s="39">
        <f>ROUND(AVERAGE(L9:L30),2)</f>
        <v>2171.14</v>
      </c>
      <c r="M31" s="38">
        <f>ROUND(AVERAGE(M9:M30),2)</f>
        <v>2176.14</v>
      </c>
      <c r="N31" s="37">
        <f>ROUND(AVERAGE(L31:M31),2)</f>
        <v>2173.64</v>
      </c>
      <c r="O31" s="39">
        <f>ROUND(AVERAGE(O9:O30),2)</f>
        <v>2233.1799999999998</v>
      </c>
      <c r="P31" s="38">
        <f>ROUND(AVERAGE(P9:P30),2)</f>
        <v>2238.1799999999998</v>
      </c>
      <c r="Q31" s="37">
        <f>ROUND(AVERAGE(O31:P31),2)</f>
        <v>2235.6799999999998</v>
      </c>
      <c r="R31" s="36">
        <f>ROUND(AVERAGE(R9:R30),2)</f>
        <v>1951.25</v>
      </c>
      <c r="S31" s="35">
        <f>ROUND(AVERAGE(S9:S30),4)</f>
        <v>1.3334999999999999</v>
      </c>
      <c r="T31" s="34">
        <f>ROUND(AVERAGE(T9:T30),4)</f>
        <v>1.1517999999999999</v>
      </c>
      <c r="U31" s="115">
        <f>ROUND(AVERAGE(U9:U30),2)</f>
        <v>160.72</v>
      </c>
      <c r="V31" s="33">
        <f>AVERAGE(V9:V30)</f>
        <v>1463.126818181818</v>
      </c>
      <c r="W31" s="33">
        <f>AVERAGE(W9:W30)</f>
        <v>1476.9368181818181</v>
      </c>
      <c r="X31" s="33">
        <f>AVERAGE(X9:X30)</f>
        <v>1693.8909508202235</v>
      </c>
      <c r="Y31" s="32">
        <f>AVERAGE(Y9:Y30)</f>
        <v>1.3332727272727274</v>
      </c>
    </row>
    <row r="32" spans="2:25" x14ac:dyDescent="0.2">
      <c r="B32" s="31" t="s">
        <v>12</v>
      </c>
      <c r="C32" s="30">
        <f t="shared" ref="C32:Y32" si="6">MAX(C9:C30)</f>
        <v>2033</v>
      </c>
      <c r="D32" s="29">
        <f t="shared" si="6"/>
        <v>2035</v>
      </c>
      <c r="E32" s="28">
        <f t="shared" si="6"/>
        <v>2034</v>
      </c>
      <c r="F32" s="30">
        <f t="shared" si="6"/>
        <v>2034</v>
      </c>
      <c r="G32" s="29">
        <f t="shared" si="6"/>
        <v>2035</v>
      </c>
      <c r="H32" s="28">
        <f t="shared" si="6"/>
        <v>2034.5</v>
      </c>
      <c r="I32" s="30">
        <f t="shared" si="6"/>
        <v>2150</v>
      </c>
      <c r="J32" s="29">
        <f t="shared" si="6"/>
        <v>2155</v>
      </c>
      <c r="K32" s="28">
        <f t="shared" si="6"/>
        <v>2152.5</v>
      </c>
      <c r="L32" s="30">
        <f t="shared" si="6"/>
        <v>2225</v>
      </c>
      <c r="M32" s="29">
        <f t="shared" si="6"/>
        <v>2230</v>
      </c>
      <c r="N32" s="28">
        <f t="shared" si="6"/>
        <v>2227.5</v>
      </c>
      <c r="O32" s="30">
        <f t="shared" si="6"/>
        <v>2290</v>
      </c>
      <c r="P32" s="29">
        <f t="shared" si="6"/>
        <v>2295</v>
      </c>
      <c r="Q32" s="28">
        <f t="shared" si="6"/>
        <v>2292.5</v>
      </c>
      <c r="R32" s="27">
        <f t="shared" si="6"/>
        <v>2035</v>
      </c>
      <c r="S32" s="26">
        <f t="shared" si="6"/>
        <v>1.3473999999999999</v>
      </c>
      <c r="T32" s="25">
        <f t="shared" si="6"/>
        <v>1.165</v>
      </c>
      <c r="U32" s="24">
        <f t="shared" si="6"/>
        <v>162.41999999999999</v>
      </c>
      <c r="V32" s="23">
        <f t="shared" si="6"/>
        <v>1513.01</v>
      </c>
      <c r="W32" s="23">
        <f t="shared" si="6"/>
        <v>1513.46</v>
      </c>
      <c r="X32" s="23">
        <f t="shared" si="6"/>
        <v>1751.5923566878982</v>
      </c>
      <c r="Y32" s="22">
        <f t="shared" si="6"/>
        <v>1.3471</v>
      </c>
    </row>
    <row r="33" spans="2:25" ht="13.5" thickBot="1" x14ac:dyDescent="0.25">
      <c r="B33" s="21" t="s">
        <v>13</v>
      </c>
      <c r="C33" s="20">
        <f t="shared" ref="C33:Y33" si="7">MIN(C9:C30)</f>
        <v>1843</v>
      </c>
      <c r="D33" s="19">
        <f t="shared" si="7"/>
        <v>1845</v>
      </c>
      <c r="E33" s="18">
        <f t="shared" si="7"/>
        <v>1844</v>
      </c>
      <c r="F33" s="20">
        <f t="shared" si="7"/>
        <v>1884</v>
      </c>
      <c r="G33" s="19">
        <f t="shared" si="7"/>
        <v>1885</v>
      </c>
      <c r="H33" s="18">
        <f t="shared" si="7"/>
        <v>1884.5</v>
      </c>
      <c r="I33" s="20">
        <f t="shared" si="7"/>
        <v>2035</v>
      </c>
      <c r="J33" s="19">
        <f t="shared" si="7"/>
        <v>2040</v>
      </c>
      <c r="K33" s="18">
        <f t="shared" si="7"/>
        <v>2037.5</v>
      </c>
      <c r="L33" s="20">
        <f t="shared" si="7"/>
        <v>2110</v>
      </c>
      <c r="M33" s="19">
        <f t="shared" si="7"/>
        <v>2115</v>
      </c>
      <c r="N33" s="18">
        <f t="shared" si="7"/>
        <v>2112.5</v>
      </c>
      <c r="O33" s="20">
        <f t="shared" si="7"/>
        <v>2155</v>
      </c>
      <c r="P33" s="19">
        <f t="shared" si="7"/>
        <v>2160</v>
      </c>
      <c r="Q33" s="18">
        <f t="shared" si="7"/>
        <v>2157.5</v>
      </c>
      <c r="R33" s="17">
        <f t="shared" si="7"/>
        <v>1845</v>
      </c>
      <c r="S33" s="16">
        <f t="shared" si="7"/>
        <v>1.3156000000000001</v>
      </c>
      <c r="T33" s="15">
        <f t="shared" si="7"/>
        <v>1.1337999999999999</v>
      </c>
      <c r="U33" s="14">
        <f t="shared" si="7"/>
        <v>159.49</v>
      </c>
      <c r="V33" s="13">
        <f t="shared" si="7"/>
        <v>1394.87</v>
      </c>
      <c r="W33" s="13">
        <f t="shared" si="7"/>
        <v>1425.12</v>
      </c>
      <c r="X33" s="13">
        <f t="shared" si="7"/>
        <v>1619.2733017377568</v>
      </c>
      <c r="Y33" s="12">
        <f t="shared" si="7"/>
        <v>1.3156000000000001</v>
      </c>
    </row>
    <row r="35" spans="2:25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25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S36"/>
  <sheetViews>
    <sheetView workbookViewId="0">
      <pane ySplit="8" topLeftCell="A9" activePane="bottomLeft" state="frozen"/>
      <selection activeCell="C46" sqref="C46"/>
      <selection pane="bottomLeft" activeCell="P9" sqref="P9:Q30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29</v>
      </c>
    </row>
    <row r="6" spans="1:19" ht="13.5" thickBot="1" x14ac:dyDescent="0.25">
      <c r="B6" s="1">
        <v>46174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46174</v>
      </c>
      <c r="C9" s="44">
        <v>56395</v>
      </c>
      <c r="D9" s="43">
        <v>56400</v>
      </c>
      <c r="E9" s="42">
        <f t="shared" ref="E9:E30" si="0">AVERAGE(C9:D9)</f>
        <v>56397.5</v>
      </c>
      <c r="F9" s="44">
        <v>56590</v>
      </c>
      <c r="G9" s="43">
        <v>56600</v>
      </c>
      <c r="H9" s="42">
        <f t="shared" ref="H9:H30" si="1">AVERAGE(F9:G9)</f>
        <v>56595</v>
      </c>
      <c r="I9" s="44">
        <v>56815</v>
      </c>
      <c r="J9" s="43">
        <v>56865</v>
      </c>
      <c r="K9" s="42">
        <f t="shared" ref="K9:K30" si="2">AVERAGE(I9:J9)</f>
        <v>56840</v>
      </c>
      <c r="L9" s="50">
        <v>56400</v>
      </c>
      <c r="M9" s="49">
        <v>1.3466</v>
      </c>
      <c r="N9" s="51">
        <v>1.1647000000000001</v>
      </c>
      <c r="O9" s="48">
        <v>159.49</v>
      </c>
      <c r="P9" s="41">
        <f>D9/M9</f>
        <v>41883.261547601367</v>
      </c>
      <c r="Q9" s="41">
        <f>G9/M9</f>
        <v>42031.783751670875</v>
      </c>
      <c r="R9" s="47">
        <f t="shared" ref="R9:R30" si="3">L9/N9</f>
        <v>48424.486992358543</v>
      </c>
      <c r="S9" s="46">
        <v>1.3463000000000001</v>
      </c>
    </row>
    <row r="10" spans="1:19" x14ac:dyDescent="0.2">
      <c r="B10" s="45">
        <v>46175</v>
      </c>
      <c r="C10" s="44">
        <v>57425</v>
      </c>
      <c r="D10" s="43">
        <v>57525</v>
      </c>
      <c r="E10" s="42">
        <f t="shared" si="0"/>
        <v>57475</v>
      </c>
      <c r="F10" s="44">
        <v>57725</v>
      </c>
      <c r="G10" s="43">
        <v>57775</v>
      </c>
      <c r="H10" s="42">
        <f t="shared" si="1"/>
        <v>57750</v>
      </c>
      <c r="I10" s="44">
        <v>57985</v>
      </c>
      <c r="J10" s="43">
        <v>58035</v>
      </c>
      <c r="K10" s="42">
        <f t="shared" si="2"/>
        <v>58010</v>
      </c>
      <c r="L10" s="50">
        <v>57525</v>
      </c>
      <c r="M10" s="49">
        <v>1.3473999999999999</v>
      </c>
      <c r="N10" s="49">
        <v>1.165</v>
      </c>
      <c r="O10" s="48">
        <v>159.75</v>
      </c>
      <c r="P10" s="41">
        <f t="shared" ref="P10:P30" si="4">D10/M10</f>
        <v>42693.335312453615</v>
      </c>
      <c r="Q10" s="41">
        <f t="shared" ref="Q10:Q30" si="5">G10/M10</f>
        <v>42878.877838800654</v>
      </c>
      <c r="R10" s="47">
        <f t="shared" si="3"/>
        <v>49377.682403433471</v>
      </c>
      <c r="S10" s="46">
        <v>1.3471</v>
      </c>
    </row>
    <row r="11" spans="1:19" x14ac:dyDescent="0.2">
      <c r="B11" s="45">
        <v>46176</v>
      </c>
      <c r="C11" s="44">
        <v>57100</v>
      </c>
      <c r="D11" s="43">
        <v>57110</v>
      </c>
      <c r="E11" s="42">
        <f t="shared" si="0"/>
        <v>57105</v>
      </c>
      <c r="F11" s="44">
        <v>57200</v>
      </c>
      <c r="G11" s="43">
        <v>57225</v>
      </c>
      <c r="H11" s="42">
        <f t="shared" si="1"/>
        <v>57212.5</v>
      </c>
      <c r="I11" s="44">
        <v>57460</v>
      </c>
      <c r="J11" s="43">
        <v>57510</v>
      </c>
      <c r="K11" s="42">
        <f t="shared" si="2"/>
        <v>57485</v>
      </c>
      <c r="L11" s="50">
        <v>57110</v>
      </c>
      <c r="M11" s="49">
        <v>1.345</v>
      </c>
      <c r="N11" s="49">
        <v>1.1617999999999999</v>
      </c>
      <c r="O11" s="48">
        <v>159.84</v>
      </c>
      <c r="P11" s="41">
        <f t="shared" si="4"/>
        <v>42460.966542750932</v>
      </c>
      <c r="Q11" s="41">
        <f t="shared" si="5"/>
        <v>42546.468401486993</v>
      </c>
      <c r="R11" s="47">
        <f t="shared" si="3"/>
        <v>49156.481322086423</v>
      </c>
      <c r="S11" s="46">
        <v>1.3446</v>
      </c>
    </row>
    <row r="12" spans="1:19" x14ac:dyDescent="0.2">
      <c r="B12" s="45">
        <v>46177</v>
      </c>
      <c r="C12" s="44">
        <v>55500</v>
      </c>
      <c r="D12" s="43">
        <v>55600</v>
      </c>
      <c r="E12" s="42">
        <f t="shared" si="0"/>
        <v>55550</v>
      </c>
      <c r="F12" s="44">
        <v>56050</v>
      </c>
      <c r="G12" s="43">
        <v>56150</v>
      </c>
      <c r="H12" s="42">
        <f t="shared" si="1"/>
        <v>56100</v>
      </c>
      <c r="I12" s="44">
        <v>56350</v>
      </c>
      <c r="J12" s="43">
        <v>56400</v>
      </c>
      <c r="K12" s="42">
        <f t="shared" si="2"/>
        <v>56375</v>
      </c>
      <c r="L12" s="50">
        <v>55600</v>
      </c>
      <c r="M12" s="49">
        <v>1.3459000000000001</v>
      </c>
      <c r="N12" s="49">
        <v>1.1641999999999999</v>
      </c>
      <c r="O12" s="48">
        <v>159.77000000000001</v>
      </c>
      <c r="P12" s="41">
        <f>D12/M12</f>
        <v>41310.647150605539</v>
      </c>
      <c r="Q12" s="41">
        <f t="shared" si="5"/>
        <v>41719.295638606134</v>
      </c>
      <c r="R12" s="47">
        <f t="shared" si="3"/>
        <v>47758.11716199966</v>
      </c>
      <c r="S12" s="46">
        <v>1.3454999999999999</v>
      </c>
    </row>
    <row r="13" spans="1:19" x14ac:dyDescent="0.2">
      <c r="B13" s="45">
        <v>46178</v>
      </c>
      <c r="C13" s="44">
        <v>53900</v>
      </c>
      <c r="D13" s="43">
        <v>54000</v>
      </c>
      <c r="E13" s="42">
        <f t="shared" si="0"/>
        <v>53950</v>
      </c>
      <c r="F13" s="44">
        <v>54000</v>
      </c>
      <c r="G13" s="43">
        <v>54050</v>
      </c>
      <c r="H13" s="42">
        <f t="shared" si="1"/>
        <v>54025</v>
      </c>
      <c r="I13" s="44">
        <v>54285</v>
      </c>
      <c r="J13" s="43">
        <v>54335</v>
      </c>
      <c r="K13" s="42">
        <f t="shared" si="2"/>
        <v>54310</v>
      </c>
      <c r="L13" s="50">
        <v>54000</v>
      </c>
      <c r="M13" s="49">
        <v>1.3469</v>
      </c>
      <c r="N13" s="49">
        <v>1.1641999999999999</v>
      </c>
      <c r="O13" s="48">
        <v>159.85</v>
      </c>
      <c r="P13" s="41">
        <f t="shared" si="4"/>
        <v>40092.063256366469</v>
      </c>
      <c r="Q13" s="41">
        <f t="shared" si="5"/>
        <v>40129.185537159407</v>
      </c>
      <c r="R13" s="47">
        <f t="shared" si="3"/>
        <v>46383.782855179525</v>
      </c>
      <c r="S13" s="46">
        <v>1.3465</v>
      </c>
    </row>
    <row r="14" spans="1:19" x14ac:dyDescent="0.2">
      <c r="B14" s="45">
        <v>46181</v>
      </c>
      <c r="C14" s="44">
        <v>51750</v>
      </c>
      <c r="D14" s="43">
        <v>51850</v>
      </c>
      <c r="E14" s="42">
        <f t="shared" si="0"/>
        <v>51800</v>
      </c>
      <c r="F14" s="44">
        <v>52125</v>
      </c>
      <c r="G14" s="43">
        <v>52175</v>
      </c>
      <c r="H14" s="42">
        <f t="shared" si="1"/>
        <v>52150</v>
      </c>
      <c r="I14" s="44">
        <v>52435</v>
      </c>
      <c r="J14" s="43">
        <v>52485</v>
      </c>
      <c r="K14" s="42">
        <f t="shared" si="2"/>
        <v>52460</v>
      </c>
      <c r="L14" s="50">
        <v>51850</v>
      </c>
      <c r="M14" s="49">
        <v>1.3360000000000001</v>
      </c>
      <c r="N14" s="49">
        <v>1.1536999999999999</v>
      </c>
      <c r="O14" s="48">
        <v>159.97999999999999</v>
      </c>
      <c r="P14" s="41">
        <f t="shared" si="4"/>
        <v>38809.880239520957</v>
      </c>
      <c r="Q14" s="41">
        <f t="shared" si="5"/>
        <v>39053.143712574849</v>
      </c>
      <c r="R14" s="47">
        <f t="shared" si="3"/>
        <v>44942.359365519631</v>
      </c>
      <c r="S14" s="46">
        <v>1.3357000000000001</v>
      </c>
    </row>
    <row r="15" spans="1:19" x14ac:dyDescent="0.2">
      <c r="B15" s="45">
        <v>46182</v>
      </c>
      <c r="C15" s="44">
        <v>53050</v>
      </c>
      <c r="D15" s="43">
        <v>53060</v>
      </c>
      <c r="E15" s="42">
        <f t="shared" si="0"/>
        <v>53055</v>
      </c>
      <c r="F15" s="44">
        <v>53250</v>
      </c>
      <c r="G15" s="43">
        <v>53300</v>
      </c>
      <c r="H15" s="42">
        <f t="shared" si="1"/>
        <v>53275</v>
      </c>
      <c r="I15" s="44">
        <v>53520</v>
      </c>
      <c r="J15" s="43">
        <v>53570</v>
      </c>
      <c r="K15" s="42">
        <f t="shared" si="2"/>
        <v>53545</v>
      </c>
      <c r="L15" s="50">
        <v>53060</v>
      </c>
      <c r="M15" s="49">
        <v>1.3403</v>
      </c>
      <c r="N15" s="49">
        <v>1.1573</v>
      </c>
      <c r="O15" s="48">
        <v>160.16</v>
      </c>
      <c r="P15" s="41">
        <f t="shared" si="4"/>
        <v>39588.151906289633</v>
      </c>
      <c r="Q15" s="41">
        <f t="shared" si="5"/>
        <v>39767.216294859361</v>
      </c>
      <c r="R15" s="47">
        <f t="shared" si="3"/>
        <v>45848.094703188457</v>
      </c>
      <c r="S15" s="46">
        <v>1.34</v>
      </c>
    </row>
    <row r="16" spans="1:19" x14ac:dyDescent="0.2">
      <c r="B16" s="45">
        <v>46183</v>
      </c>
      <c r="C16" s="44">
        <v>51700</v>
      </c>
      <c r="D16" s="43">
        <v>51750</v>
      </c>
      <c r="E16" s="42">
        <f t="shared" si="0"/>
        <v>51725</v>
      </c>
      <c r="F16" s="44">
        <v>51925</v>
      </c>
      <c r="G16" s="43">
        <v>51975</v>
      </c>
      <c r="H16" s="42">
        <f t="shared" si="1"/>
        <v>51950</v>
      </c>
      <c r="I16" s="44">
        <v>52200</v>
      </c>
      <c r="J16" s="43">
        <v>52250</v>
      </c>
      <c r="K16" s="42">
        <f t="shared" si="2"/>
        <v>52225</v>
      </c>
      <c r="L16" s="50">
        <v>51750</v>
      </c>
      <c r="M16" s="49">
        <v>1.3379000000000001</v>
      </c>
      <c r="N16" s="49">
        <v>1.1536999999999999</v>
      </c>
      <c r="O16" s="48">
        <v>160.5</v>
      </c>
      <c r="P16" s="41">
        <f t="shared" si="4"/>
        <v>38680.020928320497</v>
      </c>
      <c r="Q16" s="41">
        <f t="shared" si="5"/>
        <v>38848.194932356673</v>
      </c>
      <c r="R16" s="47">
        <f t="shared" si="3"/>
        <v>44855.681719684493</v>
      </c>
      <c r="S16" s="46">
        <v>1.3375999999999999</v>
      </c>
    </row>
    <row r="17" spans="2:19" x14ac:dyDescent="0.2">
      <c r="B17" s="45">
        <v>46184</v>
      </c>
      <c r="C17" s="44">
        <v>52390</v>
      </c>
      <c r="D17" s="43">
        <v>52395</v>
      </c>
      <c r="E17" s="42">
        <f t="shared" si="0"/>
        <v>52392.5</v>
      </c>
      <c r="F17" s="44">
        <v>52600</v>
      </c>
      <c r="G17" s="43">
        <v>52650</v>
      </c>
      <c r="H17" s="42">
        <f t="shared" si="1"/>
        <v>52625</v>
      </c>
      <c r="I17" s="44">
        <v>52875</v>
      </c>
      <c r="J17" s="43">
        <v>52925</v>
      </c>
      <c r="K17" s="42">
        <f t="shared" si="2"/>
        <v>52900</v>
      </c>
      <c r="L17" s="50">
        <v>52395</v>
      </c>
      <c r="M17" s="49">
        <v>1.3366</v>
      </c>
      <c r="N17" s="49">
        <v>1.1538999999999999</v>
      </c>
      <c r="O17" s="48">
        <v>160.54</v>
      </c>
      <c r="P17" s="41">
        <f t="shared" si="4"/>
        <v>39200.209486757441</v>
      </c>
      <c r="Q17" s="41">
        <f t="shared" si="5"/>
        <v>39390.9920694299</v>
      </c>
      <c r="R17" s="47">
        <f t="shared" si="3"/>
        <v>45406.881012219434</v>
      </c>
      <c r="S17" s="46">
        <v>1.3363</v>
      </c>
    </row>
    <row r="18" spans="2:19" x14ac:dyDescent="0.2">
      <c r="B18" s="45">
        <v>46185</v>
      </c>
      <c r="C18" s="44">
        <v>53340</v>
      </c>
      <c r="D18" s="43">
        <v>53350</v>
      </c>
      <c r="E18" s="42">
        <f t="shared" si="0"/>
        <v>53345</v>
      </c>
      <c r="F18" s="44">
        <v>53450</v>
      </c>
      <c r="G18" s="43">
        <v>53460</v>
      </c>
      <c r="H18" s="42">
        <f t="shared" si="1"/>
        <v>53455</v>
      </c>
      <c r="I18" s="44">
        <v>53685</v>
      </c>
      <c r="J18" s="43">
        <v>53735</v>
      </c>
      <c r="K18" s="42">
        <f t="shared" si="2"/>
        <v>53710</v>
      </c>
      <c r="L18" s="50">
        <v>53350</v>
      </c>
      <c r="M18" s="49">
        <v>1.341</v>
      </c>
      <c r="N18" s="49">
        <v>1.1572</v>
      </c>
      <c r="O18" s="48">
        <v>160.18</v>
      </c>
      <c r="P18" s="41">
        <f t="shared" si="4"/>
        <v>39783.743475018644</v>
      </c>
      <c r="Q18" s="41">
        <f t="shared" si="5"/>
        <v>39865.771812080537</v>
      </c>
      <c r="R18" s="47">
        <f t="shared" si="3"/>
        <v>46102.661596958176</v>
      </c>
      <c r="S18" s="46">
        <v>1.3407</v>
      </c>
    </row>
    <row r="19" spans="2:19" x14ac:dyDescent="0.2">
      <c r="B19" s="45">
        <v>46188</v>
      </c>
      <c r="C19" s="44">
        <v>54625</v>
      </c>
      <c r="D19" s="43">
        <v>54650</v>
      </c>
      <c r="E19" s="42">
        <f t="shared" si="0"/>
        <v>54637.5</v>
      </c>
      <c r="F19" s="44">
        <v>54875</v>
      </c>
      <c r="G19" s="43">
        <v>54925</v>
      </c>
      <c r="H19" s="42">
        <f t="shared" si="1"/>
        <v>54900</v>
      </c>
      <c r="I19" s="44">
        <v>55125</v>
      </c>
      <c r="J19" s="43">
        <v>55175</v>
      </c>
      <c r="K19" s="42">
        <f t="shared" si="2"/>
        <v>55150</v>
      </c>
      <c r="L19" s="50">
        <v>54650</v>
      </c>
      <c r="M19" s="49">
        <v>1.3424</v>
      </c>
      <c r="N19" s="49">
        <v>1.1609</v>
      </c>
      <c r="O19" s="48">
        <v>160.19</v>
      </c>
      <c r="P19" s="41">
        <f t="shared" si="4"/>
        <v>40710.667461263409</v>
      </c>
      <c r="Q19" s="41">
        <f t="shared" si="5"/>
        <v>40915.524433849823</v>
      </c>
      <c r="R19" s="47">
        <f t="shared" si="3"/>
        <v>47075.54483590318</v>
      </c>
      <c r="S19" s="46">
        <v>1.3421000000000001</v>
      </c>
    </row>
    <row r="20" spans="2:19" x14ac:dyDescent="0.2">
      <c r="B20" s="45">
        <v>46189</v>
      </c>
      <c r="C20" s="44">
        <v>55050</v>
      </c>
      <c r="D20" s="43">
        <v>55150</v>
      </c>
      <c r="E20" s="42">
        <f t="shared" si="0"/>
        <v>55100</v>
      </c>
      <c r="F20" s="44">
        <v>55400</v>
      </c>
      <c r="G20" s="43">
        <v>55500</v>
      </c>
      <c r="H20" s="42">
        <f t="shared" si="1"/>
        <v>55450</v>
      </c>
      <c r="I20" s="44">
        <v>55670</v>
      </c>
      <c r="J20" s="43">
        <v>55720</v>
      </c>
      <c r="K20" s="42">
        <f t="shared" si="2"/>
        <v>55695</v>
      </c>
      <c r="L20" s="50">
        <v>55150</v>
      </c>
      <c r="M20" s="49">
        <v>1.3415999999999999</v>
      </c>
      <c r="N20" s="49">
        <v>1.1599999999999999</v>
      </c>
      <c r="O20" s="48">
        <v>160.36000000000001</v>
      </c>
      <c r="P20" s="41">
        <f t="shared" si="4"/>
        <v>41107.632677400121</v>
      </c>
      <c r="Q20" s="41">
        <f t="shared" si="5"/>
        <v>41368.515205724514</v>
      </c>
      <c r="R20" s="47">
        <f t="shared" si="3"/>
        <v>47543.103448275862</v>
      </c>
      <c r="S20" s="46">
        <v>1.3413999999999999</v>
      </c>
    </row>
    <row r="21" spans="2:19" x14ac:dyDescent="0.2">
      <c r="B21" s="45">
        <v>46190</v>
      </c>
      <c r="C21" s="44">
        <v>55350</v>
      </c>
      <c r="D21" s="43">
        <v>55400</v>
      </c>
      <c r="E21" s="42">
        <f t="shared" si="0"/>
        <v>55375</v>
      </c>
      <c r="F21" s="44">
        <v>55375</v>
      </c>
      <c r="G21" s="43">
        <v>55425</v>
      </c>
      <c r="H21" s="42">
        <f t="shared" si="1"/>
        <v>55400</v>
      </c>
      <c r="I21" s="44">
        <v>55620</v>
      </c>
      <c r="J21" s="43">
        <v>55670</v>
      </c>
      <c r="K21" s="42">
        <f t="shared" si="2"/>
        <v>55645</v>
      </c>
      <c r="L21" s="50">
        <v>55400</v>
      </c>
      <c r="M21" s="49">
        <v>1.3405</v>
      </c>
      <c r="N21" s="49">
        <v>1.1592</v>
      </c>
      <c r="O21" s="48">
        <v>160.31</v>
      </c>
      <c r="P21" s="41">
        <f t="shared" si="4"/>
        <v>41327.86273778441</v>
      </c>
      <c r="Q21" s="41">
        <f t="shared" si="5"/>
        <v>41346.512495337563</v>
      </c>
      <c r="R21" s="47">
        <f t="shared" si="3"/>
        <v>47791.580400276049</v>
      </c>
      <c r="S21" s="46">
        <v>1.3403</v>
      </c>
    </row>
    <row r="22" spans="2:19" x14ac:dyDescent="0.2">
      <c r="B22" s="45">
        <v>46191</v>
      </c>
      <c r="C22" s="44">
        <v>53450</v>
      </c>
      <c r="D22" s="43">
        <v>53455</v>
      </c>
      <c r="E22" s="42">
        <f t="shared" si="0"/>
        <v>53452.5</v>
      </c>
      <c r="F22" s="44">
        <v>53850</v>
      </c>
      <c r="G22" s="43">
        <v>53950</v>
      </c>
      <c r="H22" s="42">
        <f t="shared" si="1"/>
        <v>53900</v>
      </c>
      <c r="I22" s="44">
        <v>54130</v>
      </c>
      <c r="J22" s="43">
        <v>54180</v>
      </c>
      <c r="K22" s="42">
        <f t="shared" si="2"/>
        <v>54155</v>
      </c>
      <c r="L22" s="50">
        <v>53455</v>
      </c>
      <c r="M22" s="49">
        <v>1.3210999999999999</v>
      </c>
      <c r="N22" s="49">
        <v>1.1457999999999999</v>
      </c>
      <c r="O22" s="48">
        <v>160.93</v>
      </c>
      <c r="P22" s="41">
        <f t="shared" si="4"/>
        <v>40462.493376731516</v>
      </c>
      <c r="Q22" s="41">
        <f t="shared" si="5"/>
        <v>40837.181136931344</v>
      </c>
      <c r="R22" s="47">
        <f t="shared" si="3"/>
        <v>46652.993541630305</v>
      </c>
      <c r="S22" s="46">
        <v>1.3210999999999999</v>
      </c>
    </row>
    <row r="23" spans="2:19" x14ac:dyDescent="0.2">
      <c r="B23" s="45">
        <v>46192</v>
      </c>
      <c r="C23" s="44">
        <v>53100</v>
      </c>
      <c r="D23" s="43">
        <v>53200</v>
      </c>
      <c r="E23" s="42">
        <f t="shared" si="0"/>
        <v>53150</v>
      </c>
      <c r="F23" s="44">
        <v>53125</v>
      </c>
      <c r="G23" s="43">
        <v>53175</v>
      </c>
      <c r="H23" s="42">
        <f t="shared" si="1"/>
        <v>53150</v>
      </c>
      <c r="I23" s="44">
        <v>53370</v>
      </c>
      <c r="J23" s="43">
        <v>53420</v>
      </c>
      <c r="K23" s="42">
        <f t="shared" si="2"/>
        <v>53395</v>
      </c>
      <c r="L23" s="50">
        <v>53200</v>
      </c>
      <c r="M23" s="49">
        <v>1.323</v>
      </c>
      <c r="N23" s="49">
        <v>1.1460999999999999</v>
      </c>
      <c r="O23" s="48">
        <v>161.26</v>
      </c>
      <c r="P23" s="41">
        <f t="shared" si="4"/>
        <v>40211.64021164021</v>
      </c>
      <c r="Q23" s="41">
        <f>G23/M23</f>
        <v>40192.743764172337</v>
      </c>
      <c r="R23" s="47">
        <f t="shared" si="3"/>
        <v>46418.288107494984</v>
      </c>
      <c r="S23" s="46">
        <v>1.3229</v>
      </c>
    </row>
    <row r="24" spans="2:19" x14ac:dyDescent="0.2">
      <c r="B24" s="45">
        <v>46195</v>
      </c>
      <c r="C24" s="44">
        <v>54990</v>
      </c>
      <c r="D24" s="43">
        <v>54995</v>
      </c>
      <c r="E24" s="42">
        <f t="shared" si="0"/>
        <v>54992.5</v>
      </c>
      <c r="F24" s="44">
        <v>55050</v>
      </c>
      <c r="G24" s="43">
        <v>55100</v>
      </c>
      <c r="H24" s="42">
        <f t="shared" si="1"/>
        <v>55075</v>
      </c>
      <c r="I24" s="44">
        <v>55350</v>
      </c>
      <c r="J24" s="43">
        <v>55400</v>
      </c>
      <c r="K24" s="42">
        <f t="shared" si="2"/>
        <v>55375</v>
      </c>
      <c r="L24" s="50">
        <v>54995</v>
      </c>
      <c r="M24" s="49">
        <v>1.3236000000000001</v>
      </c>
      <c r="N24" s="49">
        <v>1.1449</v>
      </c>
      <c r="O24" s="48">
        <v>161.77000000000001</v>
      </c>
      <c r="P24" s="41">
        <f t="shared" si="4"/>
        <v>41549.561801148382</v>
      </c>
      <c r="Q24" s="41">
        <f t="shared" si="5"/>
        <v>41628.89090359625</v>
      </c>
      <c r="R24" s="47">
        <f t="shared" si="3"/>
        <v>48034.762861385272</v>
      </c>
      <c r="S24" s="46">
        <v>1.3236000000000001</v>
      </c>
    </row>
    <row r="25" spans="2:19" x14ac:dyDescent="0.2">
      <c r="B25" s="45">
        <v>46196</v>
      </c>
      <c r="C25" s="44">
        <v>51890</v>
      </c>
      <c r="D25" s="43">
        <v>51900</v>
      </c>
      <c r="E25" s="42">
        <f t="shared" si="0"/>
        <v>51895</v>
      </c>
      <c r="F25" s="44">
        <v>52050</v>
      </c>
      <c r="G25" s="43">
        <v>52100</v>
      </c>
      <c r="H25" s="42">
        <f t="shared" si="1"/>
        <v>52075</v>
      </c>
      <c r="I25" s="44">
        <v>52360</v>
      </c>
      <c r="J25" s="43">
        <v>52410</v>
      </c>
      <c r="K25" s="42">
        <f t="shared" si="2"/>
        <v>52385</v>
      </c>
      <c r="L25" s="50">
        <v>51900</v>
      </c>
      <c r="M25" s="49">
        <v>1.3208</v>
      </c>
      <c r="N25" s="49">
        <v>1.1386000000000001</v>
      </c>
      <c r="O25" s="48">
        <v>161.59</v>
      </c>
      <c r="P25" s="41">
        <f t="shared" si="4"/>
        <v>39294.367050272565</v>
      </c>
      <c r="Q25" s="41">
        <f t="shared" si="5"/>
        <v>39445.790430042398</v>
      </c>
      <c r="R25" s="47">
        <f t="shared" si="3"/>
        <v>45582.294045318813</v>
      </c>
      <c r="S25" s="46">
        <v>1.3208</v>
      </c>
    </row>
    <row r="26" spans="2:19" x14ac:dyDescent="0.2">
      <c r="B26" s="45">
        <v>46197</v>
      </c>
      <c r="C26" s="44">
        <v>49500</v>
      </c>
      <c r="D26" s="43">
        <v>49550</v>
      </c>
      <c r="E26" s="42">
        <f t="shared" si="0"/>
        <v>49525</v>
      </c>
      <c r="F26" s="44">
        <v>50050</v>
      </c>
      <c r="G26" s="43">
        <v>50100</v>
      </c>
      <c r="H26" s="42">
        <f t="shared" si="1"/>
        <v>50075</v>
      </c>
      <c r="I26" s="44">
        <v>50370</v>
      </c>
      <c r="J26" s="43">
        <v>50420</v>
      </c>
      <c r="K26" s="42">
        <f t="shared" si="2"/>
        <v>50395</v>
      </c>
      <c r="L26" s="50">
        <v>49550</v>
      </c>
      <c r="M26" s="49">
        <v>1.3163</v>
      </c>
      <c r="N26" s="49">
        <v>1.1341000000000001</v>
      </c>
      <c r="O26" s="48">
        <v>161.66</v>
      </c>
      <c r="P26" s="41">
        <f t="shared" si="4"/>
        <v>37643.394362987157</v>
      </c>
      <c r="Q26" s="41">
        <f t="shared" si="5"/>
        <v>38061.232241890146</v>
      </c>
      <c r="R26" s="47">
        <f t="shared" si="3"/>
        <v>43691.032536813327</v>
      </c>
      <c r="S26" s="46">
        <v>1.3163</v>
      </c>
    </row>
    <row r="27" spans="2:19" x14ac:dyDescent="0.2">
      <c r="B27" s="45">
        <v>46198</v>
      </c>
      <c r="C27" s="44">
        <v>50050</v>
      </c>
      <c r="D27" s="43">
        <v>50100</v>
      </c>
      <c r="E27" s="42">
        <f t="shared" si="0"/>
        <v>50075</v>
      </c>
      <c r="F27" s="44">
        <v>50250</v>
      </c>
      <c r="G27" s="43">
        <v>50350</v>
      </c>
      <c r="H27" s="42">
        <f t="shared" si="1"/>
        <v>50300</v>
      </c>
      <c r="I27" s="44">
        <v>50595</v>
      </c>
      <c r="J27" s="43">
        <v>50645</v>
      </c>
      <c r="K27" s="42">
        <f t="shared" si="2"/>
        <v>50620</v>
      </c>
      <c r="L27" s="50">
        <v>50100</v>
      </c>
      <c r="M27" s="49">
        <v>1.3156000000000001</v>
      </c>
      <c r="N27" s="49">
        <v>1.1337999999999999</v>
      </c>
      <c r="O27" s="48">
        <v>161.87</v>
      </c>
      <c r="P27" s="41">
        <f t="shared" si="4"/>
        <v>38081.483733657646</v>
      </c>
      <c r="Q27" s="41">
        <f t="shared" si="5"/>
        <v>38271.51109759805</v>
      </c>
      <c r="R27" s="47">
        <f t="shared" si="3"/>
        <v>44187.687422825897</v>
      </c>
      <c r="S27" s="46">
        <v>1.3156000000000001</v>
      </c>
    </row>
    <row r="28" spans="2:19" x14ac:dyDescent="0.2">
      <c r="B28" s="45">
        <v>46199</v>
      </c>
      <c r="C28" s="44">
        <v>50275</v>
      </c>
      <c r="D28" s="43">
        <v>50325</v>
      </c>
      <c r="E28" s="42">
        <f t="shared" si="0"/>
        <v>50300</v>
      </c>
      <c r="F28" s="44">
        <v>50450</v>
      </c>
      <c r="G28" s="43">
        <v>50550</v>
      </c>
      <c r="H28" s="42">
        <f t="shared" si="1"/>
        <v>50500</v>
      </c>
      <c r="I28" s="44">
        <v>50785</v>
      </c>
      <c r="J28" s="43">
        <v>50835</v>
      </c>
      <c r="K28" s="42">
        <f t="shared" si="2"/>
        <v>50810</v>
      </c>
      <c r="L28" s="50">
        <v>50325</v>
      </c>
      <c r="M28" s="49">
        <v>1.3217000000000001</v>
      </c>
      <c r="N28" s="49">
        <v>1.1398999999999999</v>
      </c>
      <c r="O28" s="48">
        <v>161.66999999999999</v>
      </c>
      <c r="P28" s="41">
        <f t="shared" si="4"/>
        <v>38075.962775213738</v>
      </c>
      <c r="Q28" s="41">
        <f t="shared" si="5"/>
        <v>38246.198078232577</v>
      </c>
      <c r="R28" s="47">
        <f t="shared" si="3"/>
        <v>44148.609527151508</v>
      </c>
      <c r="S28" s="46">
        <v>1.3217000000000001</v>
      </c>
    </row>
    <row r="29" spans="2:19" x14ac:dyDescent="0.2">
      <c r="B29" s="45">
        <v>46202</v>
      </c>
      <c r="C29" s="44">
        <v>50900</v>
      </c>
      <c r="D29" s="43">
        <v>51000</v>
      </c>
      <c r="E29" s="42">
        <f t="shared" si="0"/>
        <v>50950</v>
      </c>
      <c r="F29" s="44">
        <v>51250</v>
      </c>
      <c r="G29" s="43">
        <v>51300</v>
      </c>
      <c r="H29" s="42">
        <f t="shared" si="1"/>
        <v>51275</v>
      </c>
      <c r="I29" s="44">
        <v>51525</v>
      </c>
      <c r="J29" s="43">
        <v>51575</v>
      </c>
      <c r="K29" s="42">
        <f t="shared" si="2"/>
        <v>51550</v>
      </c>
      <c r="L29" s="50">
        <v>51000</v>
      </c>
      <c r="M29" s="49">
        <v>1.3231999999999999</v>
      </c>
      <c r="N29" s="49">
        <v>1.1409</v>
      </c>
      <c r="O29" s="48">
        <v>161.84</v>
      </c>
      <c r="P29" s="41">
        <f t="shared" si="4"/>
        <v>38542.92623941959</v>
      </c>
      <c r="Q29" s="41">
        <f t="shared" si="5"/>
        <v>38769.649334945585</v>
      </c>
      <c r="R29" s="47">
        <f t="shared" si="3"/>
        <v>44701.551406784114</v>
      </c>
      <c r="S29" s="46">
        <v>1.3231999999999999</v>
      </c>
    </row>
    <row r="30" spans="2:19" x14ac:dyDescent="0.2">
      <c r="B30" s="45">
        <v>46203</v>
      </c>
      <c r="C30" s="44">
        <v>51000</v>
      </c>
      <c r="D30" s="43">
        <v>51100</v>
      </c>
      <c r="E30" s="42">
        <f t="shared" si="0"/>
        <v>51050</v>
      </c>
      <c r="F30" s="44">
        <v>51300</v>
      </c>
      <c r="G30" s="43">
        <v>51400</v>
      </c>
      <c r="H30" s="42">
        <f t="shared" si="1"/>
        <v>51350</v>
      </c>
      <c r="I30" s="44">
        <v>51595</v>
      </c>
      <c r="J30" s="43">
        <v>51645</v>
      </c>
      <c r="K30" s="42">
        <f t="shared" si="2"/>
        <v>51620</v>
      </c>
      <c r="L30" s="50">
        <v>51100</v>
      </c>
      <c r="M30" s="49">
        <v>1.3227</v>
      </c>
      <c r="N30" s="49">
        <v>1.1394</v>
      </c>
      <c r="O30" s="48">
        <v>162.41999999999999</v>
      </c>
      <c r="P30" s="41">
        <f t="shared" si="4"/>
        <v>38633.098964239813</v>
      </c>
      <c r="Q30" s="41">
        <f t="shared" si="5"/>
        <v>38859.907764421259</v>
      </c>
      <c r="R30" s="47">
        <f t="shared" si="3"/>
        <v>44848.165701246275</v>
      </c>
      <c r="S30" s="46">
        <v>1.3227</v>
      </c>
    </row>
    <row r="31" spans="2:19" x14ac:dyDescent="0.2">
      <c r="B31" s="40" t="s">
        <v>11</v>
      </c>
      <c r="C31" s="39">
        <f>ROUND(AVERAGE(C9:C30),2)</f>
        <v>53305.91</v>
      </c>
      <c r="D31" s="38">
        <f>ROUND(AVERAGE(D9:D30),2)</f>
        <v>53357.5</v>
      </c>
      <c r="E31" s="37">
        <f>ROUND(AVERAGE(C31:D31),2)</f>
        <v>53331.71</v>
      </c>
      <c r="F31" s="39">
        <f>ROUND(AVERAGE(F9:F30),2)</f>
        <v>53542.73</v>
      </c>
      <c r="G31" s="38">
        <f>ROUND(AVERAGE(G9:G30),2)</f>
        <v>53601.59</v>
      </c>
      <c r="H31" s="37">
        <f>ROUND(AVERAGE(F31:G31),2)</f>
        <v>53572.160000000003</v>
      </c>
      <c r="I31" s="39">
        <f>ROUND(AVERAGE(I9:I30),2)</f>
        <v>53822.95</v>
      </c>
      <c r="J31" s="38">
        <f>ROUND(AVERAGE(J9:J30),2)</f>
        <v>53872.95</v>
      </c>
      <c r="K31" s="37">
        <f>ROUND(AVERAGE(I31:J31),2)</f>
        <v>53847.95</v>
      </c>
      <c r="L31" s="36">
        <f>ROUND(AVERAGE(L9:L30),2)</f>
        <v>53357.5</v>
      </c>
      <c r="M31" s="35">
        <f>ROUND(AVERAGE(M9:M30),4)</f>
        <v>1.3334999999999999</v>
      </c>
      <c r="N31" s="34">
        <f>ROUND(AVERAGE(N9:N30),4)</f>
        <v>1.1517999999999999</v>
      </c>
      <c r="O31" s="115">
        <f>ROUND(AVERAGE(O9:O30),2)</f>
        <v>160.72</v>
      </c>
      <c r="P31" s="33">
        <f>AVERAGE(P9:P30)</f>
        <v>40006.516874429253</v>
      </c>
      <c r="Q31" s="33">
        <f>AVERAGE(Q9:Q30)</f>
        <v>40189.753948898513</v>
      </c>
      <c r="R31" s="33">
        <f>AVERAGE(R9:R30)</f>
        <v>46315.083771260601</v>
      </c>
      <c r="S31" s="32">
        <f>AVERAGE(S9:S30)</f>
        <v>1.3332727272727274</v>
      </c>
    </row>
    <row r="32" spans="2:19" x14ac:dyDescent="0.2">
      <c r="B32" s="31" t="s">
        <v>12</v>
      </c>
      <c r="C32" s="30">
        <f t="shared" ref="C32:S32" si="6">MAX(C9:C30)</f>
        <v>57425</v>
      </c>
      <c r="D32" s="29">
        <f t="shared" si="6"/>
        <v>57525</v>
      </c>
      <c r="E32" s="28">
        <f t="shared" si="6"/>
        <v>57475</v>
      </c>
      <c r="F32" s="30">
        <f t="shared" si="6"/>
        <v>57725</v>
      </c>
      <c r="G32" s="29">
        <f t="shared" si="6"/>
        <v>57775</v>
      </c>
      <c r="H32" s="28">
        <f t="shared" si="6"/>
        <v>57750</v>
      </c>
      <c r="I32" s="30">
        <f t="shared" si="6"/>
        <v>57985</v>
      </c>
      <c r="J32" s="29">
        <f t="shared" si="6"/>
        <v>58035</v>
      </c>
      <c r="K32" s="28">
        <f t="shared" si="6"/>
        <v>58010</v>
      </c>
      <c r="L32" s="27">
        <f t="shared" si="6"/>
        <v>57525</v>
      </c>
      <c r="M32" s="26">
        <f t="shared" si="6"/>
        <v>1.3473999999999999</v>
      </c>
      <c r="N32" s="25">
        <f t="shared" si="6"/>
        <v>1.165</v>
      </c>
      <c r="O32" s="24">
        <f t="shared" si="6"/>
        <v>162.41999999999999</v>
      </c>
      <c r="P32" s="23">
        <f t="shared" si="6"/>
        <v>42693.335312453615</v>
      </c>
      <c r="Q32" s="23">
        <f t="shared" si="6"/>
        <v>42878.877838800654</v>
      </c>
      <c r="R32" s="23">
        <f t="shared" si="6"/>
        <v>49377.682403433471</v>
      </c>
      <c r="S32" s="22">
        <f t="shared" si="6"/>
        <v>1.3471</v>
      </c>
    </row>
    <row r="33" spans="2:19" ht="13.5" thickBot="1" x14ac:dyDescent="0.25">
      <c r="B33" s="21" t="s">
        <v>13</v>
      </c>
      <c r="C33" s="20">
        <f t="shared" ref="C33:S33" si="7">MIN(C9:C30)</f>
        <v>49500</v>
      </c>
      <c r="D33" s="19">
        <f t="shared" si="7"/>
        <v>49550</v>
      </c>
      <c r="E33" s="18">
        <f t="shared" si="7"/>
        <v>49525</v>
      </c>
      <c r="F33" s="20">
        <f t="shared" si="7"/>
        <v>50050</v>
      </c>
      <c r="G33" s="19">
        <f t="shared" si="7"/>
        <v>50100</v>
      </c>
      <c r="H33" s="18">
        <f t="shared" si="7"/>
        <v>50075</v>
      </c>
      <c r="I33" s="20">
        <f t="shared" si="7"/>
        <v>50370</v>
      </c>
      <c r="J33" s="19">
        <f t="shared" si="7"/>
        <v>50420</v>
      </c>
      <c r="K33" s="18">
        <f t="shared" si="7"/>
        <v>50395</v>
      </c>
      <c r="L33" s="17">
        <f t="shared" si="7"/>
        <v>49550</v>
      </c>
      <c r="M33" s="16">
        <f t="shared" si="7"/>
        <v>1.3156000000000001</v>
      </c>
      <c r="N33" s="15">
        <f t="shared" si="7"/>
        <v>1.1337999999999999</v>
      </c>
      <c r="O33" s="14">
        <f t="shared" si="7"/>
        <v>159.49</v>
      </c>
      <c r="P33" s="13">
        <f t="shared" si="7"/>
        <v>37643.394362987157</v>
      </c>
      <c r="Q33" s="13">
        <f t="shared" si="7"/>
        <v>38061.232241890146</v>
      </c>
      <c r="R33" s="13">
        <f t="shared" si="7"/>
        <v>43691.032536813327</v>
      </c>
      <c r="S33" s="12">
        <f t="shared" si="7"/>
        <v>1.3156000000000001</v>
      </c>
    </row>
    <row r="35" spans="2:19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19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Y36"/>
  <sheetViews>
    <sheetView workbookViewId="0">
      <pane ySplit="8" topLeftCell="A9" activePane="bottomLeft" state="frozen"/>
      <selection activeCell="C46" sqref="C46"/>
      <selection pane="bottomLeft" activeCell="R43" sqref="R43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25</v>
      </c>
    </row>
    <row r="6" spans="1:25" ht="13.5" thickBot="1" x14ac:dyDescent="0.25">
      <c r="B6" s="1">
        <v>46174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46174</v>
      </c>
      <c r="C9" s="44">
        <v>19025</v>
      </c>
      <c r="D9" s="43">
        <v>19050</v>
      </c>
      <c r="E9" s="42">
        <f t="shared" ref="E9:E30" si="0">AVERAGE(C9:D9)</f>
        <v>19037.5</v>
      </c>
      <c r="F9" s="44">
        <v>19275</v>
      </c>
      <c r="G9" s="43">
        <v>19280</v>
      </c>
      <c r="H9" s="42">
        <f t="shared" ref="H9:H30" si="1">AVERAGE(F9:G9)</f>
        <v>19277.5</v>
      </c>
      <c r="I9" s="44">
        <v>19990</v>
      </c>
      <c r="J9" s="43">
        <v>20040</v>
      </c>
      <c r="K9" s="42">
        <f t="shared" ref="K9:K30" si="2">AVERAGE(I9:J9)</f>
        <v>20015</v>
      </c>
      <c r="L9" s="44">
        <v>20555</v>
      </c>
      <c r="M9" s="43">
        <v>20605</v>
      </c>
      <c r="N9" s="42">
        <f t="shared" ref="N9:N30" si="3">AVERAGE(L9:M9)</f>
        <v>20580</v>
      </c>
      <c r="O9" s="44">
        <v>21180</v>
      </c>
      <c r="P9" s="43">
        <v>21230</v>
      </c>
      <c r="Q9" s="42">
        <f t="shared" ref="Q9:Q30" si="4">AVERAGE(O9:P9)</f>
        <v>21205</v>
      </c>
      <c r="R9" s="50">
        <v>19050</v>
      </c>
      <c r="S9" s="49">
        <v>1.3466</v>
      </c>
      <c r="T9" s="51">
        <v>1.1647000000000001</v>
      </c>
      <c r="U9" s="48">
        <v>159.49</v>
      </c>
      <c r="V9" s="41">
        <f>D9/S9</f>
        <v>14146.739937620674</v>
      </c>
      <c r="W9" s="41">
        <f>G9/S9</f>
        <v>14317.540472300609</v>
      </c>
      <c r="X9" s="47">
        <f t="shared" ref="X9:X30" si="5">R9/T9</f>
        <v>16356.143212844509</v>
      </c>
      <c r="Y9" s="46">
        <v>1.3463000000000001</v>
      </c>
    </row>
    <row r="10" spans="1:25" x14ac:dyDescent="0.2">
      <c r="B10" s="45">
        <v>46175</v>
      </c>
      <c r="C10" s="44">
        <v>19165</v>
      </c>
      <c r="D10" s="43">
        <v>19170</v>
      </c>
      <c r="E10" s="42">
        <f t="shared" si="0"/>
        <v>19167.5</v>
      </c>
      <c r="F10" s="44">
        <v>19325</v>
      </c>
      <c r="G10" s="43">
        <v>19350</v>
      </c>
      <c r="H10" s="42">
        <f t="shared" si="1"/>
        <v>19337.5</v>
      </c>
      <c r="I10" s="44">
        <v>20045</v>
      </c>
      <c r="J10" s="43">
        <v>20095</v>
      </c>
      <c r="K10" s="42">
        <f t="shared" si="2"/>
        <v>20070</v>
      </c>
      <c r="L10" s="44">
        <v>20610</v>
      </c>
      <c r="M10" s="43">
        <v>20660</v>
      </c>
      <c r="N10" s="42">
        <f t="shared" si="3"/>
        <v>20635</v>
      </c>
      <c r="O10" s="44">
        <v>21250</v>
      </c>
      <c r="P10" s="43">
        <v>21300</v>
      </c>
      <c r="Q10" s="42">
        <f t="shared" si="4"/>
        <v>21275</v>
      </c>
      <c r="R10" s="50">
        <v>19170</v>
      </c>
      <c r="S10" s="49">
        <v>1.3473999999999999</v>
      </c>
      <c r="T10" s="49">
        <v>1.165</v>
      </c>
      <c r="U10" s="48">
        <v>159.75</v>
      </c>
      <c r="V10" s="41">
        <f t="shared" ref="V10:V30" si="6">D10/S10</f>
        <v>14227.400920290931</v>
      </c>
      <c r="W10" s="41">
        <f t="shared" ref="W10:W30" si="7">G10/S10</f>
        <v>14360.9915392608</v>
      </c>
      <c r="X10" s="47">
        <f t="shared" si="5"/>
        <v>16454.935622317596</v>
      </c>
      <c r="Y10" s="46">
        <v>1.3471</v>
      </c>
    </row>
    <row r="11" spans="1:25" x14ac:dyDescent="0.2">
      <c r="B11" s="45">
        <v>46176</v>
      </c>
      <c r="C11" s="44">
        <v>18800</v>
      </c>
      <c r="D11" s="43">
        <v>18810</v>
      </c>
      <c r="E11" s="42">
        <f t="shared" si="0"/>
        <v>18805</v>
      </c>
      <c r="F11" s="44">
        <v>18990</v>
      </c>
      <c r="G11" s="43">
        <v>19010</v>
      </c>
      <c r="H11" s="42">
        <f t="shared" si="1"/>
        <v>19000</v>
      </c>
      <c r="I11" s="44">
        <v>19705</v>
      </c>
      <c r="J11" s="43">
        <v>19755</v>
      </c>
      <c r="K11" s="42">
        <f t="shared" si="2"/>
        <v>19730</v>
      </c>
      <c r="L11" s="44">
        <v>20270</v>
      </c>
      <c r="M11" s="43">
        <v>20320</v>
      </c>
      <c r="N11" s="42">
        <f t="shared" si="3"/>
        <v>20295</v>
      </c>
      <c r="O11" s="44">
        <v>20925</v>
      </c>
      <c r="P11" s="43">
        <v>20975</v>
      </c>
      <c r="Q11" s="42">
        <f t="shared" si="4"/>
        <v>20950</v>
      </c>
      <c r="R11" s="50">
        <v>18810</v>
      </c>
      <c r="S11" s="49">
        <v>1.345</v>
      </c>
      <c r="T11" s="49">
        <v>1.1617999999999999</v>
      </c>
      <c r="U11" s="48">
        <v>159.84</v>
      </c>
      <c r="V11" s="41">
        <f t="shared" si="6"/>
        <v>13985.130111524164</v>
      </c>
      <c r="W11" s="41">
        <f t="shared" si="7"/>
        <v>14133.828996282527</v>
      </c>
      <c r="X11" s="47">
        <f t="shared" si="5"/>
        <v>16190.394215871924</v>
      </c>
      <c r="Y11" s="46">
        <v>1.3446</v>
      </c>
    </row>
    <row r="12" spans="1:25" x14ac:dyDescent="0.2">
      <c r="B12" s="45">
        <v>46177</v>
      </c>
      <c r="C12" s="44">
        <v>18370</v>
      </c>
      <c r="D12" s="43">
        <v>18375</v>
      </c>
      <c r="E12" s="42">
        <f t="shared" si="0"/>
        <v>18372.5</v>
      </c>
      <c r="F12" s="44">
        <v>18600</v>
      </c>
      <c r="G12" s="43">
        <v>18615</v>
      </c>
      <c r="H12" s="42">
        <f t="shared" si="1"/>
        <v>18607.5</v>
      </c>
      <c r="I12" s="44">
        <v>19315</v>
      </c>
      <c r="J12" s="43">
        <v>19365</v>
      </c>
      <c r="K12" s="42">
        <f t="shared" si="2"/>
        <v>19340</v>
      </c>
      <c r="L12" s="44">
        <v>19870</v>
      </c>
      <c r="M12" s="43">
        <v>19920</v>
      </c>
      <c r="N12" s="42">
        <f t="shared" si="3"/>
        <v>19895</v>
      </c>
      <c r="O12" s="44">
        <v>20535</v>
      </c>
      <c r="P12" s="43">
        <v>20585</v>
      </c>
      <c r="Q12" s="42">
        <f t="shared" si="4"/>
        <v>20560</v>
      </c>
      <c r="R12" s="50">
        <v>18375</v>
      </c>
      <c r="S12" s="49">
        <v>1.3459000000000001</v>
      </c>
      <c r="T12" s="49">
        <v>1.1641999999999999</v>
      </c>
      <c r="U12" s="48">
        <v>159.77000000000001</v>
      </c>
      <c r="V12" s="41">
        <f t="shared" si="6"/>
        <v>13652.574485474403</v>
      </c>
      <c r="W12" s="41">
        <f t="shared" si="7"/>
        <v>13830.893825692843</v>
      </c>
      <c r="X12" s="47">
        <f t="shared" si="5"/>
        <v>15783.370554887477</v>
      </c>
      <c r="Y12" s="46">
        <v>1.3454999999999999</v>
      </c>
    </row>
    <row r="13" spans="1:25" x14ac:dyDescent="0.2">
      <c r="B13" s="45">
        <v>46178</v>
      </c>
      <c r="C13" s="44">
        <v>18535</v>
      </c>
      <c r="D13" s="43">
        <v>18545</v>
      </c>
      <c r="E13" s="42">
        <f t="shared" si="0"/>
        <v>18540</v>
      </c>
      <c r="F13" s="44">
        <v>18700</v>
      </c>
      <c r="G13" s="43">
        <v>18730</v>
      </c>
      <c r="H13" s="42">
        <f t="shared" si="1"/>
        <v>18715</v>
      </c>
      <c r="I13" s="44">
        <v>19420</v>
      </c>
      <c r="J13" s="43">
        <v>19470</v>
      </c>
      <c r="K13" s="42">
        <f t="shared" si="2"/>
        <v>19445</v>
      </c>
      <c r="L13" s="44">
        <v>19975</v>
      </c>
      <c r="M13" s="43">
        <v>20025</v>
      </c>
      <c r="N13" s="42">
        <f t="shared" si="3"/>
        <v>20000</v>
      </c>
      <c r="O13" s="44">
        <v>20640</v>
      </c>
      <c r="P13" s="43">
        <v>20690</v>
      </c>
      <c r="Q13" s="42">
        <f t="shared" si="4"/>
        <v>20665</v>
      </c>
      <c r="R13" s="50">
        <v>18545</v>
      </c>
      <c r="S13" s="49">
        <v>1.3469</v>
      </c>
      <c r="T13" s="49">
        <v>1.1641999999999999</v>
      </c>
      <c r="U13" s="48">
        <v>159.85</v>
      </c>
      <c r="V13" s="41">
        <f t="shared" si="6"/>
        <v>13768.653946098448</v>
      </c>
      <c r="W13" s="41">
        <f t="shared" si="7"/>
        <v>13906.006385032297</v>
      </c>
      <c r="X13" s="47">
        <f t="shared" si="5"/>
        <v>15929.393574987116</v>
      </c>
      <c r="Y13" s="46">
        <v>1.3465</v>
      </c>
    </row>
    <row r="14" spans="1:25" x14ac:dyDescent="0.2">
      <c r="B14" s="45">
        <v>46181</v>
      </c>
      <c r="C14" s="44">
        <v>18335</v>
      </c>
      <c r="D14" s="43">
        <v>18340</v>
      </c>
      <c r="E14" s="42">
        <f t="shared" si="0"/>
        <v>18337.5</v>
      </c>
      <c r="F14" s="44">
        <v>18530</v>
      </c>
      <c r="G14" s="43">
        <v>18540</v>
      </c>
      <c r="H14" s="42">
        <f t="shared" si="1"/>
        <v>18535</v>
      </c>
      <c r="I14" s="44">
        <v>19235</v>
      </c>
      <c r="J14" s="43">
        <v>19285</v>
      </c>
      <c r="K14" s="42">
        <f t="shared" si="2"/>
        <v>19260</v>
      </c>
      <c r="L14" s="44">
        <v>19790</v>
      </c>
      <c r="M14" s="43">
        <v>19840</v>
      </c>
      <c r="N14" s="42">
        <f t="shared" si="3"/>
        <v>19815</v>
      </c>
      <c r="O14" s="44">
        <v>20455</v>
      </c>
      <c r="P14" s="43">
        <v>20505</v>
      </c>
      <c r="Q14" s="42">
        <f t="shared" si="4"/>
        <v>20480</v>
      </c>
      <c r="R14" s="50">
        <v>18340</v>
      </c>
      <c r="S14" s="49">
        <v>1.3360000000000001</v>
      </c>
      <c r="T14" s="49">
        <v>1.1536999999999999</v>
      </c>
      <c r="U14" s="48">
        <v>159.97999999999999</v>
      </c>
      <c r="V14" s="41">
        <f t="shared" si="6"/>
        <v>13727.54491017964</v>
      </c>
      <c r="W14" s="41">
        <f t="shared" si="7"/>
        <v>13877.245508982036</v>
      </c>
      <c r="X14" s="47">
        <f t="shared" si="5"/>
        <v>15896.680246164515</v>
      </c>
      <c r="Y14" s="46">
        <v>1.3357000000000001</v>
      </c>
    </row>
    <row r="15" spans="1:25" x14ac:dyDescent="0.2">
      <c r="B15" s="45">
        <v>46182</v>
      </c>
      <c r="C15" s="44">
        <v>17925</v>
      </c>
      <c r="D15" s="43">
        <v>17930</v>
      </c>
      <c r="E15" s="42">
        <f t="shared" si="0"/>
        <v>17927.5</v>
      </c>
      <c r="F15" s="44">
        <v>18130</v>
      </c>
      <c r="G15" s="43">
        <v>18160</v>
      </c>
      <c r="H15" s="42">
        <f t="shared" si="1"/>
        <v>18145</v>
      </c>
      <c r="I15" s="44">
        <v>18860</v>
      </c>
      <c r="J15" s="43">
        <v>18910</v>
      </c>
      <c r="K15" s="42">
        <f t="shared" si="2"/>
        <v>18885</v>
      </c>
      <c r="L15" s="44">
        <v>19415</v>
      </c>
      <c r="M15" s="43">
        <v>19465</v>
      </c>
      <c r="N15" s="42">
        <f t="shared" si="3"/>
        <v>19440</v>
      </c>
      <c r="O15" s="44">
        <v>20080</v>
      </c>
      <c r="P15" s="43">
        <v>20130</v>
      </c>
      <c r="Q15" s="42">
        <f t="shared" si="4"/>
        <v>20105</v>
      </c>
      <c r="R15" s="50">
        <v>17930</v>
      </c>
      <c r="S15" s="49">
        <v>1.3403</v>
      </c>
      <c r="T15" s="49">
        <v>1.1573</v>
      </c>
      <c r="U15" s="48">
        <v>160.16</v>
      </c>
      <c r="V15" s="41">
        <f t="shared" si="6"/>
        <v>13377.602029396403</v>
      </c>
      <c r="W15" s="41">
        <f t="shared" si="7"/>
        <v>13549.205401775722</v>
      </c>
      <c r="X15" s="47">
        <f t="shared" si="5"/>
        <v>15492.957746478873</v>
      </c>
      <c r="Y15" s="46">
        <v>1.34</v>
      </c>
    </row>
    <row r="16" spans="1:25" x14ac:dyDescent="0.2">
      <c r="B16" s="45">
        <v>46183</v>
      </c>
      <c r="C16" s="44">
        <v>17375</v>
      </c>
      <c r="D16" s="43">
        <v>17380</v>
      </c>
      <c r="E16" s="42">
        <f t="shared" si="0"/>
        <v>17377.5</v>
      </c>
      <c r="F16" s="44">
        <v>17580</v>
      </c>
      <c r="G16" s="43">
        <v>17600</v>
      </c>
      <c r="H16" s="42">
        <f t="shared" si="1"/>
        <v>17590</v>
      </c>
      <c r="I16" s="44">
        <v>18320</v>
      </c>
      <c r="J16" s="43">
        <v>18370</v>
      </c>
      <c r="K16" s="42">
        <f t="shared" si="2"/>
        <v>18345</v>
      </c>
      <c r="L16" s="44">
        <v>18860</v>
      </c>
      <c r="M16" s="43">
        <v>18910</v>
      </c>
      <c r="N16" s="42">
        <f t="shared" si="3"/>
        <v>18885</v>
      </c>
      <c r="O16" s="44">
        <v>19525</v>
      </c>
      <c r="P16" s="43">
        <v>19575</v>
      </c>
      <c r="Q16" s="42">
        <f t="shared" si="4"/>
        <v>19550</v>
      </c>
      <c r="R16" s="50">
        <v>17380</v>
      </c>
      <c r="S16" s="49">
        <v>1.3379000000000001</v>
      </c>
      <c r="T16" s="49">
        <v>1.1536999999999999</v>
      </c>
      <c r="U16" s="48">
        <v>160.5</v>
      </c>
      <c r="V16" s="41">
        <f t="shared" si="6"/>
        <v>12990.507511772179</v>
      </c>
      <c r="W16" s="41">
        <f t="shared" si="7"/>
        <v>13154.944315718663</v>
      </c>
      <c r="X16" s="47">
        <f t="shared" si="5"/>
        <v>15064.574846147179</v>
      </c>
      <c r="Y16" s="46">
        <v>1.3375999999999999</v>
      </c>
    </row>
    <row r="17" spans="2:25" x14ac:dyDescent="0.2">
      <c r="B17" s="45">
        <v>46184</v>
      </c>
      <c r="C17" s="44">
        <v>17435</v>
      </c>
      <c r="D17" s="43">
        <v>17440</v>
      </c>
      <c r="E17" s="42">
        <f t="shared" si="0"/>
        <v>17437.5</v>
      </c>
      <c r="F17" s="44">
        <v>17650</v>
      </c>
      <c r="G17" s="43">
        <v>17680</v>
      </c>
      <c r="H17" s="42">
        <f t="shared" si="1"/>
        <v>17665</v>
      </c>
      <c r="I17" s="44">
        <v>18425</v>
      </c>
      <c r="J17" s="43">
        <v>18475</v>
      </c>
      <c r="K17" s="42">
        <f t="shared" si="2"/>
        <v>18450</v>
      </c>
      <c r="L17" s="44">
        <v>18965</v>
      </c>
      <c r="M17" s="43">
        <v>19015</v>
      </c>
      <c r="N17" s="42">
        <f t="shared" si="3"/>
        <v>18990</v>
      </c>
      <c r="O17" s="44">
        <v>19630</v>
      </c>
      <c r="P17" s="43">
        <v>19680</v>
      </c>
      <c r="Q17" s="42">
        <f t="shared" si="4"/>
        <v>19655</v>
      </c>
      <c r="R17" s="50">
        <v>17440</v>
      </c>
      <c r="S17" s="49">
        <v>1.3366</v>
      </c>
      <c r="T17" s="49">
        <v>1.1538999999999999</v>
      </c>
      <c r="U17" s="48">
        <v>160.54</v>
      </c>
      <c r="V17" s="41">
        <f>D17/S17</f>
        <v>13048.032320814005</v>
      </c>
      <c r="W17" s="41">
        <f t="shared" si="7"/>
        <v>13227.592398623372</v>
      </c>
      <c r="X17" s="47">
        <f t="shared" si="5"/>
        <v>15113.961348470406</v>
      </c>
      <c r="Y17" s="46">
        <v>1.3363</v>
      </c>
    </row>
    <row r="18" spans="2:25" x14ac:dyDescent="0.2">
      <c r="B18" s="45">
        <v>46185</v>
      </c>
      <c r="C18" s="44">
        <v>17625</v>
      </c>
      <c r="D18" s="43">
        <v>17630</v>
      </c>
      <c r="E18" s="42">
        <f t="shared" si="0"/>
        <v>17627.5</v>
      </c>
      <c r="F18" s="44">
        <v>17820</v>
      </c>
      <c r="G18" s="43">
        <v>17830</v>
      </c>
      <c r="H18" s="42">
        <f t="shared" si="1"/>
        <v>17825</v>
      </c>
      <c r="I18" s="44">
        <v>18580</v>
      </c>
      <c r="J18" s="43">
        <v>18630</v>
      </c>
      <c r="K18" s="42">
        <f t="shared" si="2"/>
        <v>18605</v>
      </c>
      <c r="L18" s="44">
        <v>19120</v>
      </c>
      <c r="M18" s="43">
        <v>19170</v>
      </c>
      <c r="N18" s="42">
        <f t="shared" si="3"/>
        <v>19145</v>
      </c>
      <c r="O18" s="44">
        <v>19785</v>
      </c>
      <c r="P18" s="43">
        <v>19835</v>
      </c>
      <c r="Q18" s="42">
        <f t="shared" si="4"/>
        <v>19810</v>
      </c>
      <c r="R18" s="50">
        <v>17630</v>
      </c>
      <c r="S18" s="49">
        <v>1.341</v>
      </c>
      <c r="T18" s="49">
        <v>1.1572</v>
      </c>
      <c r="U18" s="48">
        <v>160.18</v>
      </c>
      <c r="V18" s="41">
        <f>D18/S18</f>
        <v>13146.905294556302</v>
      </c>
      <c r="W18" s="41">
        <f>G18/S18</f>
        <v>13296.047725577928</v>
      </c>
      <c r="X18" s="47">
        <f t="shared" si="5"/>
        <v>15235.050120981679</v>
      </c>
      <c r="Y18" s="46">
        <v>1.3407</v>
      </c>
    </row>
    <row r="19" spans="2:25" x14ac:dyDescent="0.2">
      <c r="B19" s="45">
        <v>46188</v>
      </c>
      <c r="C19" s="44">
        <v>17790</v>
      </c>
      <c r="D19" s="43">
        <v>17810</v>
      </c>
      <c r="E19" s="42">
        <f t="shared" si="0"/>
        <v>17800</v>
      </c>
      <c r="F19" s="44">
        <v>17975</v>
      </c>
      <c r="G19" s="43">
        <v>18000</v>
      </c>
      <c r="H19" s="42">
        <f t="shared" si="1"/>
        <v>17987.5</v>
      </c>
      <c r="I19" s="44">
        <v>18735</v>
      </c>
      <c r="J19" s="43">
        <v>18785</v>
      </c>
      <c r="K19" s="42">
        <f t="shared" si="2"/>
        <v>18760</v>
      </c>
      <c r="L19" s="44">
        <v>19275</v>
      </c>
      <c r="M19" s="43">
        <v>19325</v>
      </c>
      <c r="N19" s="42">
        <f t="shared" si="3"/>
        <v>19300</v>
      </c>
      <c r="O19" s="44">
        <v>19940</v>
      </c>
      <c r="P19" s="43">
        <v>19990</v>
      </c>
      <c r="Q19" s="42">
        <f t="shared" si="4"/>
        <v>19965</v>
      </c>
      <c r="R19" s="50">
        <v>17810</v>
      </c>
      <c r="S19" s="49">
        <v>1.3424</v>
      </c>
      <c r="T19" s="49">
        <v>1.1609</v>
      </c>
      <c r="U19" s="48">
        <v>160.19</v>
      </c>
      <c r="V19" s="41">
        <f t="shared" si="6"/>
        <v>13267.282479141835</v>
      </c>
      <c r="W19" s="41">
        <f t="shared" si="7"/>
        <v>13408.820023837901</v>
      </c>
      <c r="X19" s="47">
        <f t="shared" si="5"/>
        <v>15341.54535274356</v>
      </c>
      <c r="Y19" s="46">
        <v>1.3421000000000001</v>
      </c>
    </row>
    <row r="20" spans="2:25" x14ac:dyDescent="0.2">
      <c r="B20" s="45">
        <v>46189</v>
      </c>
      <c r="C20" s="44">
        <v>17625</v>
      </c>
      <c r="D20" s="43">
        <v>17630</v>
      </c>
      <c r="E20" s="42">
        <f t="shared" si="0"/>
        <v>17627.5</v>
      </c>
      <c r="F20" s="44">
        <v>17825</v>
      </c>
      <c r="G20" s="43">
        <v>17835</v>
      </c>
      <c r="H20" s="42">
        <f t="shared" si="1"/>
        <v>17830</v>
      </c>
      <c r="I20" s="44">
        <v>18595</v>
      </c>
      <c r="J20" s="43">
        <v>18645</v>
      </c>
      <c r="K20" s="42">
        <f t="shared" si="2"/>
        <v>18620</v>
      </c>
      <c r="L20" s="44">
        <v>19135</v>
      </c>
      <c r="M20" s="43">
        <v>19185</v>
      </c>
      <c r="N20" s="42">
        <f t="shared" si="3"/>
        <v>19160</v>
      </c>
      <c r="O20" s="44">
        <v>19800</v>
      </c>
      <c r="P20" s="43">
        <v>19850</v>
      </c>
      <c r="Q20" s="42">
        <f t="shared" si="4"/>
        <v>19825</v>
      </c>
      <c r="R20" s="50">
        <v>17630</v>
      </c>
      <c r="S20" s="49">
        <v>1.3415999999999999</v>
      </c>
      <c r="T20" s="49">
        <v>1.1599999999999999</v>
      </c>
      <c r="U20" s="48">
        <v>160.36000000000001</v>
      </c>
      <c r="V20" s="41">
        <f>D20/S20</f>
        <v>13141.025641025642</v>
      </c>
      <c r="W20" s="41">
        <f t="shared" si="7"/>
        <v>13293.828264758498</v>
      </c>
      <c r="X20" s="47">
        <f t="shared" si="5"/>
        <v>15198.275862068967</v>
      </c>
      <c r="Y20" s="46">
        <v>1.3413999999999999</v>
      </c>
    </row>
    <row r="21" spans="2:25" x14ac:dyDescent="0.2">
      <c r="B21" s="45">
        <v>46190</v>
      </c>
      <c r="C21" s="44">
        <v>17810</v>
      </c>
      <c r="D21" s="43">
        <v>17820</v>
      </c>
      <c r="E21" s="42">
        <f t="shared" si="0"/>
        <v>17815</v>
      </c>
      <c r="F21" s="44">
        <v>17930</v>
      </c>
      <c r="G21" s="43">
        <v>17955</v>
      </c>
      <c r="H21" s="42">
        <f t="shared" si="1"/>
        <v>17942.5</v>
      </c>
      <c r="I21" s="44">
        <v>18705</v>
      </c>
      <c r="J21" s="43">
        <v>18755</v>
      </c>
      <c r="K21" s="42">
        <f t="shared" si="2"/>
        <v>18730</v>
      </c>
      <c r="L21" s="44">
        <v>19245</v>
      </c>
      <c r="M21" s="43">
        <v>19295</v>
      </c>
      <c r="N21" s="42">
        <f t="shared" si="3"/>
        <v>19270</v>
      </c>
      <c r="O21" s="44">
        <v>19890</v>
      </c>
      <c r="P21" s="43">
        <v>19940</v>
      </c>
      <c r="Q21" s="42">
        <f t="shared" si="4"/>
        <v>19915</v>
      </c>
      <c r="R21" s="50">
        <v>17820</v>
      </c>
      <c r="S21" s="49">
        <v>1.3405</v>
      </c>
      <c r="T21" s="49">
        <v>1.1592</v>
      </c>
      <c r="U21" s="48">
        <v>160.31</v>
      </c>
      <c r="V21" s="41">
        <f t="shared" si="6"/>
        <v>13293.547183886609</v>
      </c>
      <c r="W21" s="41">
        <f t="shared" si="7"/>
        <v>13394.255874673629</v>
      </c>
      <c r="X21" s="47">
        <f t="shared" si="5"/>
        <v>15372.670807453416</v>
      </c>
      <c r="Y21" s="46">
        <v>1.3403</v>
      </c>
    </row>
    <row r="22" spans="2:25" x14ac:dyDescent="0.2">
      <c r="B22" s="45">
        <v>46191</v>
      </c>
      <c r="C22" s="44">
        <v>17760</v>
      </c>
      <c r="D22" s="43">
        <v>17770</v>
      </c>
      <c r="E22" s="42">
        <f t="shared" si="0"/>
        <v>17765</v>
      </c>
      <c r="F22" s="44">
        <v>17940</v>
      </c>
      <c r="G22" s="43">
        <v>17970</v>
      </c>
      <c r="H22" s="42">
        <f t="shared" si="1"/>
        <v>17955</v>
      </c>
      <c r="I22" s="44">
        <v>18720</v>
      </c>
      <c r="J22" s="43">
        <v>18770</v>
      </c>
      <c r="K22" s="42">
        <f t="shared" si="2"/>
        <v>18745</v>
      </c>
      <c r="L22" s="44">
        <v>19270</v>
      </c>
      <c r="M22" s="43">
        <v>19320</v>
      </c>
      <c r="N22" s="42">
        <f t="shared" si="3"/>
        <v>19295</v>
      </c>
      <c r="O22" s="44">
        <v>19915</v>
      </c>
      <c r="P22" s="43">
        <v>19965</v>
      </c>
      <c r="Q22" s="42">
        <f t="shared" si="4"/>
        <v>19940</v>
      </c>
      <c r="R22" s="50">
        <v>17770</v>
      </c>
      <c r="S22" s="49">
        <v>1.3210999999999999</v>
      </c>
      <c r="T22" s="49">
        <v>1.1457999999999999</v>
      </c>
      <c r="U22" s="48">
        <v>160.93</v>
      </c>
      <c r="V22" s="41">
        <f t="shared" si="6"/>
        <v>13450.912118688972</v>
      </c>
      <c r="W22" s="41">
        <f t="shared" si="7"/>
        <v>13602.301112709107</v>
      </c>
      <c r="X22" s="47">
        <f t="shared" si="5"/>
        <v>15508.814801885146</v>
      </c>
      <c r="Y22" s="46">
        <v>1.3210999999999999</v>
      </c>
    </row>
    <row r="23" spans="2:25" x14ac:dyDescent="0.2">
      <c r="B23" s="45">
        <v>46192</v>
      </c>
      <c r="C23" s="44">
        <v>17585</v>
      </c>
      <c r="D23" s="43">
        <v>17590</v>
      </c>
      <c r="E23" s="42">
        <f t="shared" si="0"/>
        <v>17587.5</v>
      </c>
      <c r="F23" s="44">
        <v>17750</v>
      </c>
      <c r="G23" s="43">
        <v>17780</v>
      </c>
      <c r="H23" s="42">
        <f t="shared" si="1"/>
        <v>17765</v>
      </c>
      <c r="I23" s="44">
        <v>18540</v>
      </c>
      <c r="J23" s="43">
        <v>18590</v>
      </c>
      <c r="K23" s="42">
        <f t="shared" si="2"/>
        <v>18565</v>
      </c>
      <c r="L23" s="44">
        <v>19090</v>
      </c>
      <c r="M23" s="43">
        <v>19140</v>
      </c>
      <c r="N23" s="42">
        <f t="shared" si="3"/>
        <v>19115</v>
      </c>
      <c r="O23" s="44">
        <v>19735</v>
      </c>
      <c r="P23" s="43">
        <v>19785</v>
      </c>
      <c r="Q23" s="42">
        <f t="shared" si="4"/>
        <v>19760</v>
      </c>
      <c r="R23" s="50">
        <v>17590</v>
      </c>
      <c r="S23" s="49">
        <v>1.323</v>
      </c>
      <c r="T23" s="49">
        <v>1.1460999999999999</v>
      </c>
      <c r="U23" s="48">
        <v>161.26</v>
      </c>
      <c r="V23" s="41">
        <f t="shared" si="6"/>
        <v>13295.540438397582</v>
      </c>
      <c r="W23" s="41">
        <f>G23/S23</f>
        <v>13439.153439153439</v>
      </c>
      <c r="X23" s="47">
        <f t="shared" si="5"/>
        <v>15347.700898699941</v>
      </c>
      <c r="Y23" s="46">
        <v>1.3229</v>
      </c>
    </row>
    <row r="24" spans="2:25" x14ac:dyDescent="0.2">
      <c r="B24" s="45">
        <v>46195</v>
      </c>
      <c r="C24" s="44">
        <v>17625</v>
      </c>
      <c r="D24" s="43">
        <v>17640</v>
      </c>
      <c r="E24" s="42">
        <f t="shared" si="0"/>
        <v>17632.5</v>
      </c>
      <c r="F24" s="44">
        <v>17775</v>
      </c>
      <c r="G24" s="43">
        <v>17780</v>
      </c>
      <c r="H24" s="42">
        <f t="shared" si="1"/>
        <v>17777.5</v>
      </c>
      <c r="I24" s="44">
        <v>18550</v>
      </c>
      <c r="J24" s="43">
        <v>18600</v>
      </c>
      <c r="K24" s="42">
        <f t="shared" si="2"/>
        <v>18575</v>
      </c>
      <c r="L24" s="44">
        <v>19100</v>
      </c>
      <c r="M24" s="43">
        <v>19150</v>
      </c>
      <c r="N24" s="42">
        <f t="shared" si="3"/>
        <v>19125</v>
      </c>
      <c r="O24" s="44">
        <v>19745</v>
      </c>
      <c r="P24" s="43">
        <v>19795</v>
      </c>
      <c r="Q24" s="42">
        <f t="shared" si="4"/>
        <v>19770</v>
      </c>
      <c r="R24" s="50">
        <v>17640</v>
      </c>
      <c r="S24" s="49">
        <v>1.3236000000000001</v>
      </c>
      <c r="T24" s="49">
        <v>1.1449</v>
      </c>
      <c r="U24" s="48">
        <v>161.77000000000001</v>
      </c>
      <c r="V24" s="41">
        <f t="shared" si="6"/>
        <v>13327.289211242067</v>
      </c>
      <c r="W24" s="41">
        <f t="shared" si="7"/>
        <v>13433.061347839226</v>
      </c>
      <c r="X24" s="47">
        <f t="shared" si="5"/>
        <v>15407.459166739452</v>
      </c>
      <c r="Y24" s="46">
        <v>1.3236000000000001</v>
      </c>
    </row>
    <row r="25" spans="2:25" x14ac:dyDescent="0.2">
      <c r="B25" s="45">
        <v>46196</v>
      </c>
      <c r="C25" s="44">
        <v>17100</v>
      </c>
      <c r="D25" s="43">
        <v>17105</v>
      </c>
      <c r="E25" s="42">
        <f t="shared" si="0"/>
        <v>17102.5</v>
      </c>
      <c r="F25" s="44">
        <v>17275</v>
      </c>
      <c r="G25" s="43">
        <v>17295</v>
      </c>
      <c r="H25" s="42">
        <f t="shared" si="1"/>
        <v>17285</v>
      </c>
      <c r="I25" s="44">
        <v>18080</v>
      </c>
      <c r="J25" s="43">
        <v>18130</v>
      </c>
      <c r="K25" s="42">
        <f t="shared" si="2"/>
        <v>18105</v>
      </c>
      <c r="L25" s="44">
        <v>18630</v>
      </c>
      <c r="M25" s="43">
        <v>18680</v>
      </c>
      <c r="N25" s="42">
        <f t="shared" si="3"/>
        <v>18655</v>
      </c>
      <c r="O25" s="44">
        <v>19275</v>
      </c>
      <c r="P25" s="43">
        <v>19325</v>
      </c>
      <c r="Q25" s="42">
        <f t="shared" si="4"/>
        <v>19300</v>
      </c>
      <c r="R25" s="50">
        <v>17105</v>
      </c>
      <c r="S25" s="49">
        <v>1.3208</v>
      </c>
      <c r="T25" s="49">
        <v>1.1386000000000001</v>
      </c>
      <c r="U25" s="48">
        <v>161.59</v>
      </c>
      <c r="V25" s="41">
        <f t="shared" si="6"/>
        <v>12950.484554815264</v>
      </c>
      <c r="W25" s="41">
        <f t="shared" si="7"/>
        <v>13094.336765596609</v>
      </c>
      <c r="X25" s="47">
        <f t="shared" si="5"/>
        <v>15022.835060600737</v>
      </c>
      <c r="Y25" s="46">
        <v>1.3208</v>
      </c>
    </row>
    <row r="26" spans="2:25" x14ac:dyDescent="0.2">
      <c r="B26" s="45">
        <v>46197</v>
      </c>
      <c r="C26" s="44">
        <v>16600</v>
      </c>
      <c r="D26" s="43">
        <v>16610</v>
      </c>
      <c r="E26" s="42">
        <f t="shared" si="0"/>
        <v>16605</v>
      </c>
      <c r="F26" s="44">
        <v>16820</v>
      </c>
      <c r="G26" s="43">
        <v>16825</v>
      </c>
      <c r="H26" s="42">
        <f t="shared" si="1"/>
        <v>16822.5</v>
      </c>
      <c r="I26" s="44">
        <v>17655</v>
      </c>
      <c r="J26" s="43">
        <v>17705</v>
      </c>
      <c r="K26" s="42">
        <f t="shared" si="2"/>
        <v>17680</v>
      </c>
      <c r="L26" s="44">
        <v>18215</v>
      </c>
      <c r="M26" s="43">
        <v>18265</v>
      </c>
      <c r="N26" s="42">
        <f t="shared" si="3"/>
        <v>18240</v>
      </c>
      <c r="O26" s="44">
        <v>18860</v>
      </c>
      <c r="P26" s="43">
        <v>18910</v>
      </c>
      <c r="Q26" s="42">
        <f t="shared" si="4"/>
        <v>18885</v>
      </c>
      <c r="R26" s="50">
        <v>16610</v>
      </c>
      <c r="S26" s="49">
        <v>1.3163</v>
      </c>
      <c r="T26" s="49">
        <v>1.1341000000000001</v>
      </c>
      <c r="U26" s="48">
        <v>161.66</v>
      </c>
      <c r="V26" s="41">
        <f t="shared" si="6"/>
        <v>12618.703942870166</v>
      </c>
      <c r="W26" s="41">
        <f t="shared" si="7"/>
        <v>12782.040568259516</v>
      </c>
      <c r="X26" s="47">
        <f t="shared" si="5"/>
        <v>14645.974781765275</v>
      </c>
      <c r="Y26" s="46">
        <v>1.3163</v>
      </c>
    </row>
    <row r="27" spans="2:25" x14ac:dyDescent="0.2">
      <c r="B27" s="45">
        <v>46198</v>
      </c>
      <c r="C27" s="44">
        <v>16610</v>
      </c>
      <c r="D27" s="43">
        <v>16660</v>
      </c>
      <c r="E27" s="42">
        <f t="shared" si="0"/>
        <v>16635</v>
      </c>
      <c r="F27" s="44">
        <v>16810</v>
      </c>
      <c r="G27" s="43">
        <v>16820</v>
      </c>
      <c r="H27" s="42">
        <f t="shared" si="1"/>
        <v>16815</v>
      </c>
      <c r="I27" s="44">
        <v>17665</v>
      </c>
      <c r="J27" s="43">
        <v>17715</v>
      </c>
      <c r="K27" s="42">
        <f t="shared" si="2"/>
        <v>17690</v>
      </c>
      <c r="L27" s="44">
        <v>18225</v>
      </c>
      <c r="M27" s="43">
        <v>18275</v>
      </c>
      <c r="N27" s="42">
        <f t="shared" si="3"/>
        <v>18250</v>
      </c>
      <c r="O27" s="44">
        <v>18870</v>
      </c>
      <c r="P27" s="43">
        <v>18920</v>
      </c>
      <c r="Q27" s="42">
        <f t="shared" si="4"/>
        <v>18895</v>
      </c>
      <c r="R27" s="50">
        <v>16660</v>
      </c>
      <c r="S27" s="49">
        <v>1.3156000000000001</v>
      </c>
      <c r="T27" s="49">
        <v>1.1337999999999999</v>
      </c>
      <c r="U27" s="48">
        <v>161.87</v>
      </c>
      <c r="V27" s="41">
        <f t="shared" si="6"/>
        <v>12663.423532988749</v>
      </c>
      <c r="W27" s="41">
        <f t="shared" si="7"/>
        <v>12785.04104591061</v>
      </c>
      <c r="X27" s="47">
        <f t="shared" si="5"/>
        <v>14693.94955018522</v>
      </c>
      <c r="Y27" s="46">
        <v>1.3156000000000001</v>
      </c>
    </row>
    <row r="28" spans="2:25" x14ac:dyDescent="0.2">
      <c r="B28" s="45">
        <v>46199</v>
      </c>
      <c r="C28" s="44">
        <v>16550</v>
      </c>
      <c r="D28" s="43">
        <v>16570</v>
      </c>
      <c r="E28" s="42">
        <f t="shared" si="0"/>
        <v>16560</v>
      </c>
      <c r="F28" s="44">
        <v>16720</v>
      </c>
      <c r="G28" s="43">
        <v>16740</v>
      </c>
      <c r="H28" s="42">
        <f t="shared" si="1"/>
        <v>16730</v>
      </c>
      <c r="I28" s="44">
        <v>17570</v>
      </c>
      <c r="J28" s="43">
        <v>17620</v>
      </c>
      <c r="K28" s="42">
        <f t="shared" si="2"/>
        <v>17595</v>
      </c>
      <c r="L28" s="44">
        <v>18130</v>
      </c>
      <c r="M28" s="43">
        <v>18180</v>
      </c>
      <c r="N28" s="42">
        <f t="shared" si="3"/>
        <v>18155</v>
      </c>
      <c r="O28" s="44">
        <v>18775</v>
      </c>
      <c r="P28" s="43">
        <v>18825</v>
      </c>
      <c r="Q28" s="42">
        <f t="shared" si="4"/>
        <v>18800</v>
      </c>
      <c r="R28" s="50">
        <v>16570</v>
      </c>
      <c r="S28" s="49">
        <v>1.3217000000000001</v>
      </c>
      <c r="T28" s="49">
        <v>1.1398999999999999</v>
      </c>
      <c r="U28" s="48">
        <v>161.66999999999999</v>
      </c>
      <c r="V28" s="41">
        <f t="shared" si="6"/>
        <v>12536.884315654081</v>
      </c>
      <c r="W28" s="41">
        <f t="shared" si="7"/>
        <v>12665.506544601649</v>
      </c>
      <c r="X28" s="47">
        <f t="shared" si="5"/>
        <v>14536.362838845514</v>
      </c>
      <c r="Y28" s="46">
        <v>1.3217000000000001</v>
      </c>
    </row>
    <row r="29" spans="2:25" x14ac:dyDescent="0.2">
      <c r="B29" s="45">
        <v>46202</v>
      </c>
      <c r="C29" s="44">
        <v>16450</v>
      </c>
      <c r="D29" s="43">
        <v>16455</v>
      </c>
      <c r="E29" s="42">
        <f t="shared" si="0"/>
        <v>16452.5</v>
      </c>
      <c r="F29" s="44">
        <v>16630</v>
      </c>
      <c r="G29" s="43">
        <v>16640</v>
      </c>
      <c r="H29" s="42">
        <f t="shared" si="1"/>
        <v>16635</v>
      </c>
      <c r="I29" s="44">
        <v>17480</v>
      </c>
      <c r="J29" s="43">
        <v>17530</v>
      </c>
      <c r="K29" s="42">
        <f t="shared" si="2"/>
        <v>17505</v>
      </c>
      <c r="L29" s="44">
        <v>18040</v>
      </c>
      <c r="M29" s="43">
        <v>18090</v>
      </c>
      <c r="N29" s="42">
        <f t="shared" si="3"/>
        <v>18065</v>
      </c>
      <c r="O29" s="44">
        <v>18685</v>
      </c>
      <c r="P29" s="43">
        <v>18735</v>
      </c>
      <c r="Q29" s="42">
        <f t="shared" si="4"/>
        <v>18710</v>
      </c>
      <c r="R29" s="50">
        <v>16455</v>
      </c>
      <c r="S29" s="49">
        <v>1.3231999999999999</v>
      </c>
      <c r="T29" s="49">
        <v>1.1409</v>
      </c>
      <c r="U29" s="48">
        <v>161.84</v>
      </c>
      <c r="V29" s="41">
        <f t="shared" si="6"/>
        <v>12435.761789600969</v>
      </c>
      <c r="W29" s="41">
        <f t="shared" si="7"/>
        <v>12575.574365175333</v>
      </c>
      <c r="X29" s="47">
        <f t="shared" si="5"/>
        <v>14422.8240862477</v>
      </c>
      <c r="Y29" s="46">
        <v>1.3231999999999999</v>
      </c>
    </row>
    <row r="30" spans="2:25" x14ac:dyDescent="0.2">
      <c r="B30" s="45">
        <v>46203</v>
      </c>
      <c r="C30" s="44">
        <v>16270</v>
      </c>
      <c r="D30" s="43">
        <v>16275</v>
      </c>
      <c r="E30" s="42">
        <f t="shared" si="0"/>
        <v>16272.5</v>
      </c>
      <c r="F30" s="44">
        <v>16400</v>
      </c>
      <c r="G30" s="43">
        <v>16405</v>
      </c>
      <c r="H30" s="42">
        <f t="shared" si="1"/>
        <v>16402.5</v>
      </c>
      <c r="I30" s="44">
        <v>17255</v>
      </c>
      <c r="J30" s="43">
        <v>17305</v>
      </c>
      <c r="K30" s="42">
        <f t="shared" si="2"/>
        <v>17280</v>
      </c>
      <c r="L30" s="44">
        <v>17815</v>
      </c>
      <c r="M30" s="43">
        <v>17865</v>
      </c>
      <c r="N30" s="42">
        <f t="shared" si="3"/>
        <v>17840</v>
      </c>
      <c r="O30" s="44">
        <v>18460</v>
      </c>
      <c r="P30" s="43">
        <v>18510</v>
      </c>
      <c r="Q30" s="42">
        <f t="shared" si="4"/>
        <v>18485</v>
      </c>
      <c r="R30" s="50">
        <v>16275</v>
      </c>
      <c r="S30" s="49">
        <v>1.3227</v>
      </c>
      <c r="T30" s="49">
        <v>1.1394</v>
      </c>
      <c r="U30" s="48">
        <v>162.41999999999999</v>
      </c>
      <c r="V30" s="41">
        <f t="shared" si="6"/>
        <v>12304.377409843502</v>
      </c>
      <c r="W30" s="41">
        <f t="shared" si="7"/>
        <v>12402.661223255462</v>
      </c>
      <c r="X30" s="47">
        <f t="shared" si="5"/>
        <v>14283.833596629805</v>
      </c>
      <c r="Y30" s="46">
        <v>1.3227</v>
      </c>
    </row>
    <row r="31" spans="2:25" x14ac:dyDescent="0.2">
      <c r="B31" s="40" t="s">
        <v>11</v>
      </c>
      <c r="C31" s="39">
        <f>ROUND(AVERAGE(C9:C30),2)</f>
        <v>17652.95</v>
      </c>
      <c r="D31" s="38">
        <f>ROUND(AVERAGE(D9:D30),2)</f>
        <v>17663.86</v>
      </c>
      <c r="E31" s="37">
        <f>ROUND(AVERAGE(C31:D31),2)</f>
        <v>17658.41</v>
      </c>
      <c r="F31" s="39">
        <f>ROUND(AVERAGE(F9:F30),2)</f>
        <v>17838.64</v>
      </c>
      <c r="G31" s="38">
        <f>ROUND(AVERAGE(G9:G30),2)</f>
        <v>17856.36</v>
      </c>
      <c r="H31" s="37">
        <f>ROUND(AVERAGE(F31:G31),2)</f>
        <v>17847.5</v>
      </c>
      <c r="I31" s="39">
        <f>ROUND(AVERAGE(I9:I30),2)</f>
        <v>18611.14</v>
      </c>
      <c r="J31" s="38">
        <f>ROUND(AVERAGE(J9:J30),2)</f>
        <v>18661.14</v>
      </c>
      <c r="K31" s="37">
        <f>ROUND(AVERAGE(I31:J31),2)</f>
        <v>18636.14</v>
      </c>
      <c r="L31" s="39">
        <f>ROUND(AVERAGE(L9:L30),2)</f>
        <v>19163.64</v>
      </c>
      <c r="M31" s="38">
        <f>ROUND(AVERAGE(M9:M30),2)</f>
        <v>19213.64</v>
      </c>
      <c r="N31" s="37">
        <f>ROUND(AVERAGE(L31:M31),2)</f>
        <v>19188.64</v>
      </c>
      <c r="O31" s="39">
        <f>ROUND(AVERAGE(O9:O30),2)</f>
        <v>19816.14</v>
      </c>
      <c r="P31" s="38">
        <f>ROUND(AVERAGE(P9:P30),2)</f>
        <v>19866.14</v>
      </c>
      <c r="Q31" s="37">
        <f>ROUND(AVERAGE(O31:P31),2)</f>
        <v>19841.14</v>
      </c>
      <c r="R31" s="36">
        <f>ROUND(AVERAGE(R9:R30),2)</f>
        <v>17663.86</v>
      </c>
      <c r="S31" s="35">
        <f>ROUND(AVERAGE(S9:S30),4)</f>
        <v>1.3334999999999999</v>
      </c>
      <c r="T31" s="34">
        <f>ROUND(AVERAGE(T9:T30),4)</f>
        <v>1.1517999999999999</v>
      </c>
      <c r="U31" s="115">
        <f>ROUND(AVERAGE(U9:U30),2)</f>
        <v>160.72</v>
      </c>
      <c r="V31" s="33">
        <f>AVERAGE(V9:V30)</f>
        <v>13243.469276631025</v>
      </c>
      <c r="W31" s="33">
        <f>AVERAGE(W9:W30)</f>
        <v>13387.767142955354</v>
      </c>
      <c r="X31" s="33">
        <f>AVERAGE(X9:X30)</f>
        <v>15331.804922409816</v>
      </c>
      <c r="Y31" s="32">
        <f>AVERAGE(Y9:Y30)</f>
        <v>1.3332727272727274</v>
      </c>
    </row>
    <row r="32" spans="2:25" x14ac:dyDescent="0.2">
      <c r="B32" s="31" t="s">
        <v>12</v>
      </c>
      <c r="C32" s="30">
        <f t="shared" ref="C32:Y32" si="8">MAX(C9:C30)</f>
        <v>19165</v>
      </c>
      <c r="D32" s="29">
        <f t="shared" si="8"/>
        <v>19170</v>
      </c>
      <c r="E32" s="28">
        <f t="shared" si="8"/>
        <v>19167.5</v>
      </c>
      <c r="F32" s="30">
        <f t="shared" si="8"/>
        <v>19325</v>
      </c>
      <c r="G32" s="29">
        <f t="shared" si="8"/>
        <v>19350</v>
      </c>
      <c r="H32" s="28">
        <f t="shared" si="8"/>
        <v>19337.5</v>
      </c>
      <c r="I32" s="30">
        <f t="shared" si="8"/>
        <v>20045</v>
      </c>
      <c r="J32" s="29">
        <f t="shared" si="8"/>
        <v>20095</v>
      </c>
      <c r="K32" s="28">
        <f t="shared" si="8"/>
        <v>20070</v>
      </c>
      <c r="L32" s="30">
        <f t="shared" si="8"/>
        <v>20610</v>
      </c>
      <c r="M32" s="29">
        <f t="shared" si="8"/>
        <v>20660</v>
      </c>
      <c r="N32" s="28">
        <f t="shared" si="8"/>
        <v>20635</v>
      </c>
      <c r="O32" s="30">
        <f t="shared" si="8"/>
        <v>21250</v>
      </c>
      <c r="P32" s="29">
        <f t="shared" si="8"/>
        <v>21300</v>
      </c>
      <c r="Q32" s="28">
        <f t="shared" si="8"/>
        <v>21275</v>
      </c>
      <c r="R32" s="27">
        <f t="shared" si="8"/>
        <v>19170</v>
      </c>
      <c r="S32" s="26">
        <f t="shared" si="8"/>
        <v>1.3473999999999999</v>
      </c>
      <c r="T32" s="25">
        <f t="shared" si="8"/>
        <v>1.165</v>
      </c>
      <c r="U32" s="24">
        <f t="shared" si="8"/>
        <v>162.41999999999999</v>
      </c>
      <c r="V32" s="23">
        <f t="shared" si="8"/>
        <v>14227.400920290931</v>
      </c>
      <c r="W32" s="23">
        <f t="shared" si="8"/>
        <v>14360.9915392608</v>
      </c>
      <c r="X32" s="23">
        <f t="shared" si="8"/>
        <v>16454.935622317596</v>
      </c>
      <c r="Y32" s="22">
        <f t="shared" si="8"/>
        <v>1.3471</v>
      </c>
    </row>
    <row r="33" spans="2:25" ht="13.5" thickBot="1" x14ac:dyDescent="0.25">
      <c r="B33" s="21" t="s">
        <v>13</v>
      </c>
      <c r="C33" s="20">
        <f t="shared" ref="C33:Y33" si="9">MIN(C9:C30)</f>
        <v>16270</v>
      </c>
      <c r="D33" s="19">
        <f t="shared" si="9"/>
        <v>16275</v>
      </c>
      <c r="E33" s="18">
        <f t="shared" si="9"/>
        <v>16272.5</v>
      </c>
      <c r="F33" s="20">
        <f t="shared" si="9"/>
        <v>16400</v>
      </c>
      <c r="G33" s="19">
        <f t="shared" si="9"/>
        <v>16405</v>
      </c>
      <c r="H33" s="18">
        <f t="shared" si="9"/>
        <v>16402.5</v>
      </c>
      <c r="I33" s="20">
        <f t="shared" si="9"/>
        <v>17255</v>
      </c>
      <c r="J33" s="19">
        <f t="shared" si="9"/>
        <v>17305</v>
      </c>
      <c r="K33" s="18">
        <f t="shared" si="9"/>
        <v>17280</v>
      </c>
      <c r="L33" s="20">
        <f t="shared" si="9"/>
        <v>17815</v>
      </c>
      <c r="M33" s="19">
        <f t="shared" si="9"/>
        <v>17865</v>
      </c>
      <c r="N33" s="18">
        <f t="shared" si="9"/>
        <v>17840</v>
      </c>
      <c r="O33" s="20">
        <f t="shared" si="9"/>
        <v>18460</v>
      </c>
      <c r="P33" s="19">
        <f t="shared" si="9"/>
        <v>18510</v>
      </c>
      <c r="Q33" s="18">
        <f t="shared" si="9"/>
        <v>18485</v>
      </c>
      <c r="R33" s="17">
        <f t="shared" si="9"/>
        <v>16275</v>
      </c>
      <c r="S33" s="16">
        <f t="shared" si="9"/>
        <v>1.3156000000000001</v>
      </c>
      <c r="T33" s="15">
        <f t="shared" si="9"/>
        <v>1.1337999999999999</v>
      </c>
      <c r="U33" s="14">
        <f t="shared" si="9"/>
        <v>159.49</v>
      </c>
      <c r="V33" s="13">
        <f t="shared" si="9"/>
        <v>12304.377409843502</v>
      </c>
      <c r="W33" s="13">
        <f t="shared" si="9"/>
        <v>12402.661223255462</v>
      </c>
      <c r="X33" s="13">
        <f t="shared" si="9"/>
        <v>14283.833596629805</v>
      </c>
      <c r="Y33" s="12">
        <f t="shared" si="9"/>
        <v>1.3156000000000001</v>
      </c>
    </row>
    <row r="35" spans="2:25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25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S36"/>
  <sheetViews>
    <sheetView workbookViewId="0">
      <pane ySplit="8" topLeftCell="A9" activePane="bottomLeft" state="frozen"/>
      <selection activeCell="C46" sqref="C46"/>
      <selection pane="bottomLeft" activeCell="O43" sqref="O43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33</v>
      </c>
    </row>
    <row r="6" spans="1:19" ht="13.5" thickBot="1" x14ac:dyDescent="0.25">
      <c r="B6" s="1">
        <v>46174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46174</v>
      </c>
      <c r="C9" s="44">
        <v>55345</v>
      </c>
      <c r="D9" s="43">
        <v>55845</v>
      </c>
      <c r="E9" s="42">
        <f t="shared" ref="E9:E30" si="0">AVERAGE(C9:D9)</f>
        <v>55595</v>
      </c>
      <c r="F9" s="44">
        <v>55790</v>
      </c>
      <c r="G9" s="43">
        <v>56290</v>
      </c>
      <c r="H9" s="42">
        <f t="shared" ref="H9:H30" si="1">AVERAGE(F9:G9)</f>
        <v>56040</v>
      </c>
      <c r="I9" s="44">
        <v>57420</v>
      </c>
      <c r="J9" s="43">
        <v>58420</v>
      </c>
      <c r="K9" s="42">
        <f t="shared" ref="K9:K30" si="2">AVERAGE(I9:J9)</f>
        <v>57920</v>
      </c>
      <c r="L9" s="50">
        <v>55845</v>
      </c>
      <c r="M9" s="49">
        <v>1.3466</v>
      </c>
      <c r="N9" s="51">
        <v>1.1647000000000001</v>
      </c>
      <c r="O9" s="48">
        <v>159.49</v>
      </c>
      <c r="P9" s="41">
        <f>D9/M9</f>
        <v>41471.11243130848</v>
      </c>
      <c r="Q9" s="41">
        <f>G9/M9</f>
        <v>41801.574335363133</v>
      </c>
      <c r="R9" s="47">
        <f t="shared" ref="R9:R30" si="3">L9/N9</f>
        <v>47947.969434189057</v>
      </c>
      <c r="S9" s="46">
        <v>1.3463000000000001</v>
      </c>
    </row>
    <row r="10" spans="1:19" x14ac:dyDescent="0.2">
      <c r="B10" s="45">
        <v>46175</v>
      </c>
      <c r="C10" s="44">
        <v>55345</v>
      </c>
      <c r="D10" s="43">
        <v>55845</v>
      </c>
      <c r="E10" s="42">
        <f t="shared" si="0"/>
        <v>55595</v>
      </c>
      <c r="F10" s="44">
        <v>55790</v>
      </c>
      <c r="G10" s="43">
        <v>56290</v>
      </c>
      <c r="H10" s="42">
        <f t="shared" si="1"/>
        <v>56040</v>
      </c>
      <c r="I10" s="44">
        <v>57415</v>
      </c>
      <c r="J10" s="43">
        <v>58415</v>
      </c>
      <c r="K10" s="42">
        <f t="shared" si="2"/>
        <v>57915</v>
      </c>
      <c r="L10" s="50">
        <v>55845</v>
      </c>
      <c r="M10" s="49">
        <v>1.3473999999999999</v>
      </c>
      <c r="N10" s="49">
        <v>1.165</v>
      </c>
      <c r="O10" s="48">
        <v>159.75</v>
      </c>
      <c r="P10" s="41">
        <f t="shared" ref="P10:P30" si="4">D10/M10</f>
        <v>41446.489535401517</v>
      </c>
      <c r="Q10" s="41">
        <f t="shared" ref="Q10:Q30" si="5">G10/M10</f>
        <v>41776.755232299249</v>
      </c>
      <c r="R10" s="47">
        <f t="shared" si="3"/>
        <v>47935.622317596564</v>
      </c>
      <c r="S10" s="46">
        <v>1.3471</v>
      </c>
    </row>
    <row r="11" spans="1:19" x14ac:dyDescent="0.2">
      <c r="B11" s="45">
        <v>46176</v>
      </c>
      <c r="C11" s="44">
        <v>55345</v>
      </c>
      <c r="D11" s="43">
        <v>55845</v>
      </c>
      <c r="E11" s="42">
        <f t="shared" si="0"/>
        <v>55595</v>
      </c>
      <c r="F11" s="44">
        <v>55790</v>
      </c>
      <c r="G11" s="43">
        <v>56290</v>
      </c>
      <c r="H11" s="42">
        <f t="shared" si="1"/>
        <v>56040</v>
      </c>
      <c r="I11" s="44">
        <v>57410</v>
      </c>
      <c r="J11" s="43">
        <v>58410</v>
      </c>
      <c r="K11" s="42">
        <f t="shared" si="2"/>
        <v>57910</v>
      </c>
      <c r="L11" s="50">
        <v>55845</v>
      </c>
      <c r="M11" s="49">
        <v>1.345</v>
      </c>
      <c r="N11" s="49">
        <v>1.1617999999999999</v>
      </c>
      <c r="O11" s="48">
        <v>159.84</v>
      </c>
      <c r="P11" s="41">
        <f t="shared" si="4"/>
        <v>41520.446096654276</v>
      </c>
      <c r="Q11" s="41">
        <f t="shared" si="5"/>
        <v>41851.301115241637</v>
      </c>
      <c r="R11" s="47">
        <f t="shared" si="3"/>
        <v>48067.653640902048</v>
      </c>
      <c r="S11" s="46">
        <v>1.3446</v>
      </c>
    </row>
    <row r="12" spans="1:19" x14ac:dyDescent="0.2">
      <c r="B12" s="45">
        <v>46177</v>
      </c>
      <c r="C12" s="44">
        <v>55360</v>
      </c>
      <c r="D12" s="43">
        <v>55860</v>
      </c>
      <c r="E12" s="42">
        <f t="shared" si="0"/>
        <v>55610</v>
      </c>
      <c r="F12" s="44">
        <v>55790</v>
      </c>
      <c r="G12" s="43">
        <v>56290</v>
      </c>
      <c r="H12" s="42">
        <f t="shared" si="1"/>
        <v>56040</v>
      </c>
      <c r="I12" s="44">
        <v>57405</v>
      </c>
      <c r="J12" s="43">
        <v>58405</v>
      </c>
      <c r="K12" s="42">
        <f t="shared" si="2"/>
        <v>57905</v>
      </c>
      <c r="L12" s="50">
        <v>55860</v>
      </c>
      <c r="M12" s="49">
        <v>1.3459000000000001</v>
      </c>
      <c r="N12" s="49">
        <v>1.1641999999999999</v>
      </c>
      <c r="O12" s="48">
        <v>159.77000000000001</v>
      </c>
      <c r="P12" s="41">
        <f>D12/M12</f>
        <v>41503.826435842187</v>
      </c>
      <c r="Q12" s="41">
        <f t="shared" si="5"/>
        <v>41823.315253733555</v>
      </c>
      <c r="R12" s="47">
        <f t="shared" si="3"/>
        <v>47981.446486857931</v>
      </c>
      <c r="S12" s="46">
        <v>1.3454999999999999</v>
      </c>
    </row>
    <row r="13" spans="1:19" x14ac:dyDescent="0.2">
      <c r="B13" s="45">
        <v>46178</v>
      </c>
      <c r="C13" s="44">
        <v>55365</v>
      </c>
      <c r="D13" s="43">
        <v>55865</v>
      </c>
      <c r="E13" s="42">
        <f t="shared" si="0"/>
        <v>55615</v>
      </c>
      <c r="F13" s="44">
        <v>55790</v>
      </c>
      <c r="G13" s="43">
        <v>56290</v>
      </c>
      <c r="H13" s="42">
        <f t="shared" si="1"/>
        <v>56040</v>
      </c>
      <c r="I13" s="44">
        <v>57405</v>
      </c>
      <c r="J13" s="43">
        <v>58405</v>
      </c>
      <c r="K13" s="42">
        <f t="shared" si="2"/>
        <v>57905</v>
      </c>
      <c r="L13" s="50">
        <v>55865</v>
      </c>
      <c r="M13" s="49">
        <v>1.3469</v>
      </c>
      <c r="N13" s="49">
        <v>1.1641999999999999</v>
      </c>
      <c r="O13" s="48">
        <v>159.85</v>
      </c>
      <c r="P13" s="41">
        <f t="shared" si="4"/>
        <v>41476.72432994283</v>
      </c>
      <c r="Q13" s="41">
        <f t="shared" si="5"/>
        <v>41792.263716682755</v>
      </c>
      <c r="R13" s="47">
        <f t="shared" si="3"/>
        <v>47985.741281566749</v>
      </c>
      <c r="S13" s="46">
        <v>1.3465</v>
      </c>
    </row>
    <row r="14" spans="1:19" x14ac:dyDescent="0.2">
      <c r="B14" s="45">
        <v>46181</v>
      </c>
      <c r="C14" s="44">
        <v>55345</v>
      </c>
      <c r="D14" s="43">
        <v>55845</v>
      </c>
      <c r="E14" s="42">
        <f t="shared" si="0"/>
        <v>55595</v>
      </c>
      <c r="F14" s="44">
        <v>55790</v>
      </c>
      <c r="G14" s="43">
        <v>56290</v>
      </c>
      <c r="H14" s="42">
        <f t="shared" si="1"/>
        <v>56040</v>
      </c>
      <c r="I14" s="44">
        <v>57385</v>
      </c>
      <c r="J14" s="43">
        <v>58385</v>
      </c>
      <c r="K14" s="42">
        <f t="shared" si="2"/>
        <v>57885</v>
      </c>
      <c r="L14" s="50">
        <v>55845</v>
      </c>
      <c r="M14" s="49">
        <v>1.3360000000000001</v>
      </c>
      <c r="N14" s="49">
        <v>1.1536999999999999</v>
      </c>
      <c r="O14" s="48">
        <v>159.97999999999999</v>
      </c>
      <c r="P14" s="41">
        <f t="shared" si="4"/>
        <v>41800.149700598799</v>
      </c>
      <c r="Q14" s="41">
        <f t="shared" si="5"/>
        <v>42133.233532934129</v>
      </c>
      <c r="R14" s="47">
        <f t="shared" si="3"/>
        <v>48405.131316633444</v>
      </c>
      <c r="S14" s="46">
        <v>1.3357000000000001</v>
      </c>
    </row>
    <row r="15" spans="1:19" x14ac:dyDescent="0.2">
      <c r="B15" s="45">
        <v>46182</v>
      </c>
      <c r="C15" s="44">
        <v>55345</v>
      </c>
      <c r="D15" s="43">
        <v>55845</v>
      </c>
      <c r="E15" s="42">
        <f t="shared" si="0"/>
        <v>55595</v>
      </c>
      <c r="F15" s="44">
        <v>55790</v>
      </c>
      <c r="G15" s="43">
        <v>56290</v>
      </c>
      <c r="H15" s="42">
        <f t="shared" si="1"/>
        <v>56040</v>
      </c>
      <c r="I15" s="44">
        <v>57380</v>
      </c>
      <c r="J15" s="43">
        <v>58380</v>
      </c>
      <c r="K15" s="42">
        <f t="shared" si="2"/>
        <v>57880</v>
      </c>
      <c r="L15" s="50">
        <v>55845</v>
      </c>
      <c r="M15" s="49">
        <v>1.3403</v>
      </c>
      <c r="N15" s="49">
        <v>1.1573</v>
      </c>
      <c r="O15" s="48">
        <v>160.16</v>
      </c>
      <c r="P15" s="41">
        <f t="shared" si="4"/>
        <v>41666.044915317463</v>
      </c>
      <c r="Q15" s="41">
        <f t="shared" si="5"/>
        <v>41998.060135790496</v>
      </c>
      <c r="R15" s="47">
        <f t="shared" si="3"/>
        <v>48254.558022984536</v>
      </c>
      <c r="S15" s="46">
        <v>1.34</v>
      </c>
    </row>
    <row r="16" spans="1:19" x14ac:dyDescent="0.2">
      <c r="B16" s="45">
        <v>46183</v>
      </c>
      <c r="C16" s="44">
        <v>55345</v>
      </c>
      <c r="D16" s="43">
        <v>55845</v>
      </c>
      <c r="E16" s="42">
        <f t="shared" si="0"/>
        <v>55595</v>
      </c>
      <c r="F16" s="44">
        <v>55790</v>
      </c>
      <c r="G16" s="43">
        <v>56290</v>
      </c>
      <c r="H16" s="42">
        <f t="shared" si="1"/>
        <v>56040</v>
      </c>
      <c r="I16" s="44">
        <v>57375</v>
      </c>
      <c r="J16" s="43">
        <v>58375</v>
      </c>
      <c r="K16" s="42">
        <f t="shared" si="2"/>
        <v>57875</v>
      </c>
      <c r="L16" s="50">
        <v>55845</v>
      </c>
      <c r="M16" s="49">
        <v>1.3379000000000001</v>
      </c>
      <c r="N16" s="49">
        <v>1.1536999999999999</v>
      </c>
      <c r="O16" s="48">
        <v>160.5</v>
      </c>
      <c r="P16" s="41">
        <f t="shared" si="4"/>
        <v>41740.787801778904</v>
      </c>
      <c r="Q16" s="41">
        <f t="shared" si="5"/>
        <v>42073.398609761563</v>
      </c>
      <c r="R16" s="47">
        <f t="shared" si="3"/>
        <v>48405.131316633444</v>
      </c>
      <c r="S16" s="46">
        <v>1.3375999999999999</v>
      </c>
    </row>
    <row r="17" spans="2:19" x14ac:dyDescent="0.2">
      <c r="B17" s="45">
        <v>46184</v>
      </c>
      <c r="C17" s="44">
        <v>55355</v>
      </c>
      <c r="D17" s="43">
        <v>55855</v>
      </c>
      <c r="E17" s="42">
        <f t="shared" si="0"/>
        <v>55605</v>
      </c>
      <c r="F17" s="44">
        <v>55790</v>
      </c>
      <c r="G17" s="43">
        <v>56290</v>
      </c>
      <c r="H17" s="42">
        <f t="shared" si="1"/>
        <v>56040</v>
      </c>
      <c r="I17" s="44">
        <v>57370</v>
      </c>
      <c r="J17" s="43">
        <v>58370</v>
      </c>
      <c r="K17" s="42">
        <f t="shared" si="2"/>
        <v>57870</v>
      </c>
      <c r="L17" s="50">
        <v>55855</v>
      </c>
      <c r="M17" s="49">
        <v>1.3366</v>
      </c>
      <c r="N17" s="49">
        <v>1.1538999999999999</v>
      </c>
      <c r="O17" s="48">
        <v>160.54</v>
      </c>
      <c r="P17" s="41">
        <f>D17/M17</f>
        <v>41788.86727517582</v>
      </c>
      <c r="Q17" s="41">
        <f t="shared" si="5"/>
        <v>42114.319916205299</v>
      </c>
      <c r="R17" s="47">
        <f t="shared" si="3"/>
        <v>48405.407747638448</v>
      </c>
      <c r="S17" s="46">
        <v>1.3363</v>
      </c>
    </row>
    <row r="18" spans="2:19" x14ac:dyDescent="0.2">
      <c r="B18" s="45">
        <v>46185</v>
      </c>
      <c r="C18" s="44">
        <v>55360</v>
      </c>
      <c r="D18" s="43">
        <v>55860</v>
      </c>
      <c r="E18" s="42">
        <f t="shared" si="0"/>
        <v>55610</v>
      </c>
      <c r="F18" s="44">
        <v>55790</v>
      </c>
      <c r="G18" s="43">
        <v>56290</v>
      </c>
      <c r="H18" s="42">
        <f t="shared" si="1"/>
        <v>56040</v>
      </c>
      <c r="I18" s="44">
        <v>57365</v>
      </c>
      <c r="J18" s="43">
        <v>58365</v>
      </c>
      <c r="K18" s="42">
        <f t="shared" si="2"/>
        <v>57865</v>
      </c>
      <c r="L18" s="50">
        <v>55860</v>
      </c>
      <c r="M18" s="49">
        <v>1.341</v>
      </c>
      <c r="N18" s="49">
        <v>1.1572</v>
      </c>
      <c r="O18" s="48">
        <v>160.18</v>
      </c>
      <c r="P18" s="41">
        <f t="shared" si="4"/>
        <v>41655.480984340044</v>
      </c>
      <c r="Q18" s="41">
        <f t="shared" si="5"/>
        <v>41976.137211036541</v>
      </c>
      <c r="R18" s="47">
        <f t="shared" si="3"/>
        <v>48271.690286899415</v>
      </c>
      <c r="S18" s="46">
        <v>1.3407</v>
      </c>
    </row>
    <row r="19" spans="2:19" x14ac:dyDescent="0.2">
      <c r="B19" s="45">
        <v>46188</v>
      </c>
      <c r="C19" s="44">
        <v>55345</v>
      </c>
      <c r="D19" s="43">
        <v>55845</v>
      </c>
      <c r="E19" s="42">
        <f t="shared" si="0"/>
        <v>55595</v>
      </c>
      <c r="F19" s="44">
        <v>55790</v>
      </c>
      <c r="G19" s="43">
        <v>56290</v>
      </c>
      <c r="H19" s="42">
        <f t="shared" si="1"/>
        <v>56040</v>
      </c>
      <c r="I19" s="44">
        <v>57345</v>
      </c>
      <c r="J19" s="43">
        <v>58345</v>
      </c>
      <c r="K19" s="42">
        <f t="shared" si="2"/>
        <v>57845</v>
      </c>
      <c r="L19" s="50">
        <v>55845</v>
      </c>
      <c r="M19" s="49">
        <v>1.3424</v>
      </c>
      <c r="N19" s="49">
        <v>1.1609</v>
      </c>
      <c r="O19" s="48">
        <v>160.19</v>
      </c>
      <c r="P19" s="41">
        <f t="shared" si="4"/>
        <v>41600.864123957093</v>
      </c>
      <c r="Q19" s="41">
        <f t="shared" si="5"/>
        <v>41932.359952324194</v>
      </c>
      <c r="R19" s="47">
        <f t="shared" si="3"/>
        <v>48104.918597639764</v>
      </c>
      <c r="S19" s="46">
        <v>1.3421000000000001</v>
      </c>
    </row>
    <row r="20" spans="2:19" x14ac:dyDescent="0.2">
      <c r="B20" s="45">
        <v>46189</v>
      </c>
      <c r="C20" s="44">
        <v>55345</v>
      </c>
      <c r="D20" s="43">
        <v>55845</v>
      </c>
      <c r="E20" s="42">
        <f t="shared" si="0"/>
        <v>55595</v>
      </c>
      <c r="F20" s="44">
        <v>55790</v>
      </c>
      <c r="G20" s="43">
        <v>56290</v>
      </c>
      <c r="H20" s="42">
        <f t="shared" si="1"/>
        <v>56040</v>
      </c>
      <c r="I20" s="44">
        <v>57340</v>
      </c>
      <c r="J20" s="43">
        <v>58340</v>
      </c>
      <c r="K20" s="42">
        <f t="shared" si="2"/>
        <v>57840</v>
      </c>
      <c r="L20" s="50">
        <v>55845</v>
      </c>
      <c r="M20" s="49">
        <v>1.3415999999999999</v>
      </c>
      <c r="N20" s="49">
        <v>1.1599999999999999</v>
      </c>
      <c r="O20" s="48">
        <v>160.36000000000001</v>
      </c>
      <c r="P20" s="41">
        <f t="shared" si="4"/>
        <v>41625.670840787119</v>
      </c>
      <c r="Q20" s="41">
        <f t="shared" si="5"/>
        <v>41957.364341085275</v>
      </c>
      <c r="R20" s="47">
        <f t="shared" si="3"/>
        <v>48142.241379310348</v>
      </c>
      <c r="S20" s="46">
        <v>1.3413999999999999</v>
      </c>
    </row>
    <row r="21" spans="2:19" x14ac:dyDescent="0.2">
      <c r="B21" s="45">
        <v>46190</v>
      </c>
      <c r="C21" s="44">
        <v>55360</v>
      </c>
      <c r="D21" s="43">
        <v>55860</v>
      </c>
      <c r="E21" s="42">
        <f t="shared" si="0"/>
        <v>55610</v>
      </c>
      <c r="F21" s="44">
        <v>55790</v>
      </c>
      <c r="G21" s="43">
        <v>56290</v>
      </c>
      <c r="H21" s="42">
        <f t="shared" si="1"/>
        <v>56040</v>
      </c>
      <c r="I21" s="44">
        <v>57335</v>
      </c>
      <c r="J21" s="43">
        <v>58335</v>
      </c>
      <c r="K21" s="42">
        <f t="shared" si="2"/>
        <v>57835</v>
      </c>
      <c r="L21" s="50">
        <v>55860</v>
      </c>
      <c r="M21" s="49">
        <v>1.3405</v>
      </c>
      <c r="N21" s="49">
        <v>1.1592</v>
      </c>
      <c r="O21" s="48">
        <v>160.31</v>
      </c>
      <c r="P21" s="41">
        <f t="shared" si="4"/>
        <v>41671.018276762399</v>
      </c>
      <c r="Q21" s="41">
        <f t="shared" si="5"/>
        <v>41991.794106676614</v>
      </c>
      <c r="R21" s="47">
        <f t="shared" si="3"/>
        <v>48188.405797101448</v>
      </c>
      <c r="S21" s="46">
        <v>1.3403</v>
      </c>
    </row>
    <row r="22" spans="2:19" x14ac:dyDescent="0.2">
      <c r="B22" s="45">
        <v>46191</v>
      </c>
      <c r="C22" s="44">
        <v>55360</v>
      </c>
      <c r="D22" s="43">
        <v>55860</v>
      </c>
      <c r="E22" s="42">
        <f t="shared" si="0"/>
        <v>55610</v>
      </c>
      <c r="F22" s="44">
        <v>55790</v>
      </c>
      <c r="G22" s="43">
        <v>56290</v>
      </c>
      <c r="H22" s="42">
        <f t="shared" si="1"/>
        <v>56040</v>
      </c>
      <c r="I22" s="44">
        <v>57330</v>
      </c>
      <c r="J22" s="43">
        <v>58330</v>
      </c>
      <c r="K22" s="42">
        <f t="shared" si="2"/>
        <v>57830</v>
      </c>
      <c r="L22" s="50">
        <v>55860</v>
      </c>
      <c r="M22" s="49">
        <v>1.3210999999999999</v>
      </c>
      <c r="N22" s="49">
        <v>1.1457999999999999</v>
      </c>
      <c r="O22" s="48">
        <v>160.93</v>
      </c>
      <c r="P22" s="41">
        <f t="shared" si="4"/>
        <v>42282.946029823637</v>
      </c>
      <c r="Q22" s="41">
        <f t="shared" si="5"/>
        <v>42608.432366966925</v>
      </c>
      <c r="R22" s="47">
        <f t="shared" si="3"/>
        <v>48751.96369348927</v>
      </c>
      <c r="S22" s="46">
        <v>1.3210999999999999</v>
      </c>
    </row>
    <row r="23" spans="2:19" x14ac:dyDescent="0.2">
      <c r="B23" s="45">
        <v>46192</v>
      </c>
      <c r="C23" s="44">
        <v>55365</v>
      </c>
      <c r="D23" s="43">
        <v>55865</v>
      </c>
      <c r="E23" s="42">
        <f t="shared" si="0"/>
        <v>55615</v>
      </c>
      <c r="F23" s="44">
        <v>55790</v>
      </c>
      <c r="G23" s="43">
        <v>56290</v>
      </c>
      <c r="H23" s="42">
        <f t="shared" si="1"/>
        <v>56040</v>
      </c>
      <c r="I23" s="44">
        <v>57330</v>
      </c>
      <c r="J23" s="43">
        <v>58330</v>
      </c>
      <c r="K23" s="42">
        <f t="shared" si="2"/>
        <v>57830</v>
      </c>
      <c r="L23" s="50">
        <v>55865</v>
      </c>
      <c r="M23" s="49">
        <v>1.323</v>
      </c>
      <c r="N23" s="49">
        <v>1.1460999999999999</v>
      </c>
      <c r="O23" s="48">
        <v>161.26</v>
      </c>
      <c r="P23" s="41">
        <f t="shared" si="4"/>
        <v>42226.001511715796</v>
      </c>
      <c r="Q23" s="41">
        <f>G23/M23</f>
        <v>42547.241118669692</v>
      </c>
      <c r="R23" s="47">
        <f t="shared" si="3"/>
        <v>48743.565133932469</v>
      </c>
      <c r="S23" s="46">
        <v>1.3229</v>
      </c>
    </row>
    <row r="24" spans="2:19" x14ac:dyDescent="0.2">
      <c r="B24" s="45">
        <v>46195</v>
      </c>
      <c r="C24" s="44">
        <v>55350</v>
      </c>
      <c r="D24" s="43">
        <v>55850</v>
      </c>
      <c r="E24" s="42">
        <f t="shared" si="0"/>
        <v>55600</v>
      </c>
      <c r="F24" s="44">
        <v>55790</v>
      </c>
      <c r="G24" s="43">
        <v>56290</v>
      </c>
      <c r="H24" s="42">
        <f t="shared" si="1"/>
        <v>56040</v>
      </c>
      <c r="I24" s="44">
        <v>57315</v>
      </c>
      <c r="J24" s="43">
        <v>58315</v>
      </c>
      <c r="K24" s="42">
        <f t="shared" si="2"/>
        <v>57815</v>
      </c>
      <c r="L24" s="50">
        <v>55850</v>
      </c>
      <c r="M24" s="49">
        <v>1.3236000000000001</v>
      </c>
      <c r="N24" s="49">
        <v>1.1449</v>
      </c>
      <c r="O24" s="48">
        <v>161.77000000000001</v>
      </c>
      <c r="P24" s="41">
        <f t="shared" si="4"/>
        <v>42195.527349652461</v>
      </c>
      <c r="Q24" s="41">
        <f>G24/M24</f>
        <v>42527.9540646721</v>
      </c>
      <c r="R24" s="47">
        <f t="shared" si="3"/>
        <v>48781.552974058868</v>
      </c>
      <c r="S24" s="46">
        <v>1.3236000000000001</v>
      </c>
    </row>
    <row r="25" spans="2:19" x14ac:dyDescent="0.2">
      <c r="B25" s="45">
        <v>46196</v>
      </c>
      <c r="C25" s="44">
        <v>55350</v>
      </c>
      <c r="D25" s="43">
        <v>55850</v>
      </c>
      <c r="E25" s="42">
        <f t="shared" si="0"/>
        <v>55600</v>
      </c>
      <c r="F25" s="44">
        <v>55790</v>
      </c>
      <c r="G25" s="43">
        <v>56290</v>
      </c>
      <c r="H25" s="42">
        <f t="shared" si="1"/>
        <v>56040</v>
      </c>
      <c r="I25" s="44">
        <v>57310</v>
      </c>
      <c r="J25" s="43">
        <v>58310</v>
      </c>
      <c r="K25" s="42">
        <f t="shared" si="2"/>
        <v>57810</v>
      </c>
      <c r="L25" s="50">
        <v>55850</v>
      </c>
      <c r="M25" s="49">
        <v>1.3208</v>
      </c>
      <c r="N25" s="49">
        <v>1.1386000000000001</v>
      </c>
      <c r="O25" s="48">
        <v>161.59</v>
      </c>
      <c r="P25" s="41">
        <f t="shared" si="4"/>
        <v>42284.978800726836</v>
      </c>
      <c r="Q25" s="41">
        <f t="shared" si="5"/>
        <v>42618.110236220477</v>
      </c>
      <c r="R25" s="47">
        <f t="shared" si="3"/>
        <v>49051.466713507813</v>
      </c>
      <c r="S25" s="46">
        <v>1.3208</v>
      </c>
    </row>
    <row r="26" spans="2:19" x14ac:dyDescent="0.2">
      <c r="B26" s="45">
        <v>46197</v>
      </c>
      <c r="C26" s="44">
        <v>55355</v>
      </c>
      <c r="D26" s="43">
        <v>55855</v>
      </c>
      <c r="E26" s="42">
        <f t="shared" si="0"/>
        <v>55605</v>
      </c>
      <c r="F26" s="44">
        <v>55790</v>
      </c>
      <c r="G26" s="43">
        <v>56290</v>
      </c>
      <c r="H26" s="42">
        <f t="shared" si="1"/>
        <v>56040</v>
      </c>
      <c r="I26" s="44">
        <v>57305</v>
      </c>
      <c r="J26" s="43">
        <v>58305</v>
      </c>
      <c r="K26" s="42">
        <f t="shared" si="2"/>
        <v>57805</v>
      </c>
      <c r="L26" s="50">
        <v>55855</v>
      </c>
      <c r="M26" s="49">
        <v>1.3163</v>
      </c>
      <c r="N26" s="49">
        <v>1.1341000000000001</v>
      </c>
      <c r="O26" s="48">
        <v>161.66</v>
      </c>
      <c r="P26" s="41">
        <f t="shared" si="4"/>
        <v>42433.335865684116</v>
      </c>
      <c r="Q26" s="41">
        <f t="shared" si="5"/>
        <v>42763.80764263466</v>
      </c>
      <c r="R26" s="47">
        <f t="shared" si="3"/>
        <v>49250.50700996384</v>
      </c>
      <c r="S26" s="46">
        <v>1.3163</v>
      </c>
    </row>
    <row r="27" spans="2:19" x14ac:dyDescent="0.2">
      <c r="B27" s="45">
        <v>46198</v>
      </c>
      <c r="C27" s="44">
        <v>55365</v>
      </c>
      <c r="D27" s="43">
        <v>55865</v>
      </c>
      <c r="E27" s="42">
        <f t="shared" si="0"/>
        <v>55615</v>
      </c>
      <c r="F27" s="44">
        <v>55790</v>
      </c>
      <c r="G27" s="43">
        <v>56290</v>
      </c>
      <c r="H27" s="42">
        <f t="shared" si="1"/>
        <v>56040</v>
      </c>
      <c r="I27" s="44">
        <v>57300</v>
      </c>
      <c r="J27" s="43">
        <v>58300</v>
      </c>
      <c r="K27" s="42">
        <f t="shared" si="2"/>
        <v>57800</v>
      </c>
      <c r="L27" s="50">
        <v>55865</v>
      </c>
      <c r="M27" s="49">
        <v>1.3156000000000001</v>
      </c>
      <c r="N27" s="49">
        <v>1.1337999999999999</v>
      </c>
      <c r="O27" s="48">
        <v>161.87</v>
      </c>
      <c r="P27" s="41">
        <f t="shared" si="4"/>
        <v>42463.514746123437</v>
      </c>
      <c r="Q27" s="41">
        <f t="shared" si="5"/>
        <v>42786.561264822129</v>
      </c>
      <c r="R27" s="47">
        <f t="shared" si="3"/>
        <v>49272.358440642092</v>
      </c>
      <c r="S27" s="46">
        <v>1.3156000000000001</v>
      </c>
    </row>
    <row r="28" spans="2:19" x14ac:dyDescent="0.2">
      <c r="B28" s="45">
        <v>46199</v>
      </c>
      <c r="C28" s="44">
        <v>55370</v>
      </c>
      <c r="D28" s="43">
        <v>55870</v>
      </c>
      <c r="E28" s="42">
        <f t="shared" si="0"/>
        <v>55620</v>
      </c>
      <c r="F28" s="44">
        <v>55790</v>
      </c>
      <c r="G28" s="43">
        <v>56290</v>
      </c>
      <c r="H28" s="42">
        <f t="shared" si="1"/>
        <v>56040</v>
      </c>
      <c r="I28" s="44">
        <v>57300</v>
      </c>
      <c r="J28" s="43">
        <v>58300</v>
      </c>
      <c r="K28" s="42">
        <f t="shared" si="2"/>
        <v>57800</v>
      </c>
      <c r="L28" s="50">
        <v>55870</v>
      </c>
      <c r="M28" s="49">
        <v>1.3217000000000001</v>
      </c>
      <c r="N28" s="49">
        <v>1.1398999999999999</v>
      </c>
      <c r="O28" s="48">
        <v>161.66999999999999</v>
      </c>
      <c r="P28" s="41">
        <f t="shared" si="4"/>
        <v>42271.317242944686</v>
      </c>
      <c r="Q28" s="41">
        <f t="shared" si="5"/>
        <v>42589.089808579854</v>
      </c>
      <c r="R28" s="47">
        <f t="shared" si="3"/>
        <v>49013.071322045798</v>
      </c>
      <c r="S28" s="46">
        <v>1.3217000000000001</v>
      </c>
    </row>
    <row r="29" spans="2:19" x14ac:dyDescent="0.2">
      <c r="B29" s="45">
        <v>46202</v>
      </c>
      <c r="C29" s="44">
        <v>55360</v>
      </c>
      <c r="D29" s="43">
        <v>55860</v>
      </c>
      <c r="E29" s="42">
        <f t="shared" si="0"/>
        <v>55610</v>
      </c>
      <c r="F29" s="44">
        <v>55790</v>
      </c>
      <c r="G29" s="43">
        <v>56290</v>
      </c>
      <c r="H29" s="42">
        <f t="shared" si="1"/>
        <v>56040</v>
      </c>
      <c r="I29" s="44">
        <v>57285</v>
      </c>
      <c r="J29" s="43">
        <v>58285</v>
      </c>
      <c r="K29" s="42">
        <f t="shared" si="2"/>
        <v>57785</v>
      </c>
      <c r="L29" s="50">
        <v>55860</v>
      </c>
      <c r="M29" s="49">
        <v>1.3231999999999999</v>
      </c>
      <c r="N29" s="49">
        <v>1.1409</v>
      </c>
      <c r="O29" s="48">
        <v>161.84</v>
      </c>
      <c r="P29" s="41">
        <f t="shared" si="4"/>
        <v>42215.840386940748</v>
      </c>
      <c r="Q29" s="41">
        <f t="shared" si="5"/>
        <v>42540.810157194683</v>
      </c>
      <c r="R29" s="47">
        <f t="shared" si="3"/>
        <v>48961.34630554825</v>
      </c>
      <c r="S29" s="46">
        <v>1.3231999999999999</v>
      </c>
    </row>
    <row r="30" spans="2:19" x14ac:dyDescent="0.2">
      <c r="B30" s="45">
        <v>46203</v>
      </c>
      <c r="C30" s="44">
        <v>55360</v>
      </c>
      <c r="D30" s="43">
        <v>55860</v>
      </c>
      <c r="E30" s="42">
        <f t="shared" si="0"/>
        <v>55610</v>
      </c>
      <c r="F30" s="44">
        <v>55790</v>
      </c>
      <c r="G30" s="43">
        <v>56290</v>
      </c>
      <c r="H30" s="42">
        <f t="shared" si="1"/>
        <v>56040</v>
      </c>
      <c r="I30" s="44">
        <v>57280</v>
      </c>
      <c r="J30" s="43">
        <v>58280</v>
      </c>
      <c r="K30" s="42">
        <f t="shared" si="2"/>
        <v>57780</v>
      </c>
      <c r="L30" s="50">
        <v>55860</v>
      </c>
      <c r="M30" s="49">
        <v>1.3227</v>
      </c>
      <c r="N30" s="49">
        <v>1.1394</v>
      </c>
      <c r="O30" s="48">
        <v>162.41999999999999</v>
      </c>
      <c r="P30" s="41">
        <f t="shared" si="4"/>
        <v>42231.798593785439</v>
      </c>
      <c r="Q30" s="41">
        <f t="shared" si="5"/>
        <v>42556.891207378845</v>
      </c>
      <c r="R30" s="47">
        <f t="shared" si="3"/>
        <v>49025.803054239077</v>
      </c>
      <c r="S30" s="46">
        <v>1.3227</v>
      </c>
    </row>
    <row r="31" spans="2:19" x14ac:dyDescent="0.2">
      <c r="B31" s="40" t="s">
        <v>11</v>
      </c>
      <c r="C31" s="39">
        <f>ROUND(AVERAGE(C9:C30),2)</f>
        <v>55354.32</v>
      </c>
      <c r="D31" s="38">
        <f>ROUND(AVERAGE(D9:D30),2)</f>
        <v>55854.32</v>
      </c>
      <c r="E31" s="37">
        <f>ROUND(AVERAGE(C31:D31),2)</f>
        <v>55604.32</v>
      </c>
      <c r="F31" s="39">
        <f>ROUND(AVERAGE(F9:F30),2)</f>
        <v>55790</v>
      </c>
      <c r="G31" s="38">
        <f>ROUND(AVERAGE(G9:G30),2)</f>
        <v>56290</v>
      </c>
      <c r="H31" s="37">
        <f>ROUND(AVERAGE(F31:G31),2)</f>
        <v>56040</v>
      </c>
      <c r="I31" s="39">
        <f>ROUND(AVERAGE(I9:I30),2)</f>
        <v>57350.23</v>
      </c>
      <c r="J31" s="38">
        <f>ROUND(AVERAGE(J9:J30),2)</f>
        <v>58350.23</v>
      </c>
      <c r="K31" s="37">
        <f>ROUND(AVERAGE(I31:J31),2)</f>
        <v>57850.23</v>
      </c>
      <c r="L31" s="36">
        <f>ROUND(AVERAGE(L9:L30),2)</f>
        <v>55854.32</v>
      </c>
      <c r="M31" s="35">
        <f>ROUND(AVERAGE(M9:M30),4)</f>
        <v>1.3334999999999999</v>
      </c>
      <c r="N31" s="34">
        <f>ROUND(AVERAGE(N9:N30),4)</f>
        <v>1.1517999999999999</v>
      </c>
      <c r="O31" s="115">
        <f>ROUND(AVERAGE(O9:O30),2)</f>
        <v>160.72</v>
      </c>
      <c r="P31" s="33">
        <f>AVERAGE(P9:P30)</f>
        <v>41889.670148875652</v>
      </c>
      <c r="Q31" s="33">
        <f>AVERAGE(Q9:Q30)</f>
        <v>42216.398878467</v>
      </c>
      <c r="R31" s="33">
        <f>AVERAGE(R9:R30)</f>
        <v>48497.616012426399</v>
      </c>
      <c r="S31" s="32">
        <f>AVERAGE(S9:S30)</f>
        <v>1.3332727272727274</v>
      </c>
    </row>
    <row r="32" spans="2:19" x14ac:dyDescent="0.2">
      <c r="B32" s="31" t="s">
        <v>12</v>
      </c>
      <c r="C32" s="30">
        <f t="shared" ref="C32:S32" si="6">MAX(C9:C30)</f>
        <v>55370</v>
      </c>
      <c r="D32" s="29">
        <f t="shared" si="6"/>
        <v>55870</v>
      </c>
      <c r="E32" s="28">
        <f t="shared" si="6"/>
        <v>55620</v>
      </c>
      <c r="F32" s="30">
        <f t="shared" si="6"/>
        <v>55790</v>
      </c>
      <c r="G32" s="29">
        <f t="shared" si="6"/>
        <v>56290</v>
      </c>
      <c r="H32" s="28">
        <f t="shared" si="6"/>
        <v>56040</v>
      </c>
      <c r="I32" s="30">
        <f t="shared" si="6"/>
        <v>57420</v>
      </c>
      <c r="J32" s="29">
        <f t="shared" si="6"/>
        <v>58420</v>
      </c>
      <c r="K32" s="28">
        <f t="shared" si="6"/>
        <v>57920</v>
      </c>
      <c r="L32" s="27">
        <f t="shared" si="6"/>
        <v>55870</v>
      </c>
      <c r="M32" s="26">
        <f t="shared" si="6"/>
        <v>1.3473999999999999</v>
      </c>
      <c r="N32" s="25">
        <f t="shared" si="6"/>
        <v>1.165</v>
      </c>
      <c r="O32" s="24">
        <f t="shared" si="6"/>
        <v>162.41999999999999</v>
      </c>
      <c r="P32" s="23">
        <f t="shared" si="6"/>
        <v>42463.514746123437</v>
      </c>
      <c r="Q32" s="23">
        <f t="shared" si="6"/>
        <v>42786.561264822129</v>
      </c>
      <c r="R32" s="23">
        <f t="shared" si="6"/>
        <v>49272.358440642092</v>
      </c>
      <c r="S32" s="22">
        <f t="shared" si="6"/>
        <v>1.3471</v>
      </c>
    </row>
    <row r="33" spans="2:19" ht="13.5" thickBot="1" x14ac:dyDescent="0.25">
      <c r="B33" s="21" t="s">
        <v>13</v>
      </c>
      <c r="C33" s="20">
        <f t="shared" ref="C33:S33" si="7">MIN(C9:C30)</f>
        <v>55345</v>
      </c>
      <c r="D33" s="19">
        <f t="shared" si="7"/>
        <v>55845</v>
      </c>
      <c r="E33" s="18">
        <f t="shared" si="7"/>
        <v>55595</v>
      </c>
      <c r="F33" s="20">
        <f t="shared" si="7"/>
        <v>55790</v>
      </c>
      <c r="G33" s="19">
        <f t="shared" si="7"/>
        <v>56290</v>
      </c>
      <c r="H33" s="18">
        <f t="shared" si="7"/>
        <v>56040</v>
      </c>
      <c r="I33" s="20">
        <f t="shared" si="7"/>
        <v>57280</v>
      </c>
      <c r="J33" s="19">
        <f t="shared" si="7"/>
        <v>58280</v>
      </c>
      <c r="K33" s="18">
        <f t="shared" si="7"/>
        <v>57780</v>
      </c>
      <c r="L33" s="17">
        <f t="shared" si="7"/>
        <v>55845</v>
      </c>
      <c r="M33" s="16">
        <f t="shared" si="7"/>
        <v>1.3156000000000001</v>
      </c>
      <c r="N33" s="15">
        <f t="shared" si="7"/>
        <v>1.1337999999999999</v>
      </c>
      <c r="O33" s="14">
        <f t="shared" si="7"/>
        <v>159.49</v>
      </c>
      <c r="P33" s="13">
        <f t="shared" si="7"/>
        <v>41446.489535401517</v>
      </c>
      <c r="Q33" s="13">
        <f t="shared" si="7"/>
        <v>41776.755232299249</v>
      </c>
      <c r="R33" s="13">
        <f t="shared" si="7"/>
        <v>47935.622317596564</v>
      </c>
      <c r="S33" s="12">
        <f t="shared" si="7"/>
        <v>1.3156000000000001</v>
      </c>
    </row>
    <row r="35" spans="2:19" x14ac:dyDescent="0.2">
      <c r="B35" s="6" t="s">
        <v>14</v>
      </c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</row>
    <row r="36" spans="2:19" x14ac:dyDescent="0.2">
      <c r="B36" s="6" t="s">
        <v>15</v>
      </c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Copper</vt:lpstr>
      <vt:lpstr>Aluminium Alloy</vt:lpstr>
      <vt:lpstr>NA Alloy</vt:lpstr>
      <vt:lpstr>Primary Aluminium</vt:lpstr>
      <vt:lpstr>Zinc</vt:lpstr>
      <vt:lpstr>Lead</vt:lpstr>
      <vt:lpstr>Tin</vt:lpstr>
      <vt:lpstr>Nickel</vt:lpstr>
      <vt:lpstr>Cobalt</vt:lpstr>
      <vt:lpstr>Averages Inc. Euro 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LMEprice Averages Export for Global Steel</dc:title>
  <dc:creator>kiran.kaur</dc:creator>
  <cp:lastModifiedBy>Patrick Heisch</cp:lastModifiedBy>
  <cp:lastPrinted>2011-08-25T10:07:39Z</cp:lastPrinted>
  <dcterms:created xsi:type="dcterms:W3CDTF">2012-05-31T12:49:12Z</dcterms:created>
  <dcterms:modified xsi:type="dcterms:W3CDTF">2026-07-01T08:12:02Z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07e52f-a847-4e53-bbbe-7a3b00e6cb7c_Enabled">
    <vt:lpwstr>true</vt:lpwstr>
  </property>
  <property fmtid="{D5CDD505-2E9C-101B-9397-08002B2CF9AE}" pid="3" name="MSIP_Label_7907e52f-a847-4e53-bbbe-7a3b00e6cb7c_SetDate">
    <vt:lpwstr>2026-06-30T12:32:22Z</vt:lpwstr>
  </property>
  <property fmtid="{D5CDD505-2E9C-101B-9397-08002B2CF9AE}" pid="4" name="MSIP_Label_7907e52f-a847-4e53-bbbe-7a3b00e6cb7c_Method">
    <vt:lpwstr>Privileged</vt:lpwstr>
  </property>
  <property fmtid="{D5CDD505-2E9C-101B-9397-08002B2CF9AE}" pid="5" name="MSIP_Label_7907e52f-a847-4e53-bbbe-7a3b00e6cb7c_Name">
    <vt:lpwstr>Public</vt:lpwstr>
  </property>
  <property fmtid="{D5CDD505-2E9C-101B-9397-08002B2CF9AE}" pid="6" name="MSIP_Label_7907e52f-a847-4e53-bbbe-7a3b00e6cb7c_SiteId">
    <vt:lpwstr>5ed5099a-e295-40d5-9360-2302959f84b0</vt:lpwstr>
  </property>
  <property fmtid="{D5CDD505-2E9C-101B-9397-08002B2CF9AE}" pid="7" name="MSIP_Label_7907e52f-a847-4e53-bbbe-7a3b00e6cb7c_ActionId">
    <vt:lpwstr>4415461d-2c84-4016-9510-3081e152d6d6</vt:lpwstr>
  </property>
  <property fmtid="{D5CDD505-2E9C-101B-9397-08002B2CF9AE}" pid="8" name="MSIP_Label_7907e52f-a847-4e53-bbbe-7a3b00e6cb7c_ContentBits">
    <vt:lpwstr>0</vt:lpwstr>
  </property>
  <property fmtid="{D5CDD505-2E9C-101B-9397-08002B2CF9AE}" pid="9" name="MSIP_Label_7907e52f-a847-4e53-bbbe-7a3b00e6cb7c_Tag">
    <vt:lpwstr>10, 0, 1, 1</vt:lpwstr>
  </property>
</Properties>
</file>