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etalquote\LME\LME Average Official Prices\2026\"/>
    </mc:Choice>
  </mc:AlternateContent>
  <xr:revisionPtr revIDLastSave="0" documentId="8_{35FDDA3E-2143-4A34-929D-EE7E6FCC1197}" xr6:coauthVersionLast="47" xr6:coauthVersionMax="47" xr10:uidLastSave="{00000000-0000-0000-0000-000000000000}"/>
  <bookViews>
    <workbookView xWindow="3120" yWindow="1860" windowWidth="21600" windowHeight="14340" tabRatio="993" xr2:uid="{00000000-000D-0000-FFFF-FFFF00000000}"/>
  </bookViews>
  <sheets>
    <sheet name="Copper" sheetId="1" r:id="rId1"/>
    <sheet name="Aluminium Alloy" sheetId="2" r:id="rId2"/>
    <sheet name="NA Alloy" sheetId="3" r:id="rId3"/>
    <sheet name="Primary Aluminium" sheetId="4" r:id="rId4"/>
    <sheet name="Zinc" sheetId="5" r:id="rId5"/>
    <sheet name="Lead" sheetId="6" r:id="rId6"/>
    <sheet name="Tin" sheetId="7" r:id="rId7"/>
    <sheet name="Nickel" sheetId="8" r:id="rId8"/>
    <sheet name="Cobalt" sheetId="10" r:id="rId9"/>
    <sheet name="Averages Inc. Euro Eq" sheetId="14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9" i="6" l="1"/>
  <c r="V19" i="6"/>
  <c r="W19" i="1"/>
  <c r="V19" i="1"/>
  <c r="W19" i="4"/>
  <c r="V9" i="4"/>
  <c r="W27" i="4"/>
  <c r="V27" i="4"/>
  <c r="W26" i="4"/>
  <c r="V26" i="4"/>
  <c r="W25" i="4"/>
  <c r="V25" i="4"/>
  <c r="W24" i="4"/>
  <c r="V24" i="4"/>
  <c r="W23" i="4"/>
  <c r="V23" i="4"/>
  <c r="W22" i="4"/>
  <c r="V22" i="4"/>
  <c r="W21" i="4"/>
  <c r="V21" i="4"/>
  <c r="W20" i="4"/>
  <c r="V20" i="4"/>
  <c r="V19" i="4"/>
  <c r="W18" i="4"/>
  <c r="V18" i="4"/>
  <c r="W17" i="4"/>
  <c r="V17" i="4"/>
  <c r="W16" i="4"/>
  <c r="V16" i="4"/>
  <c r="W15" i="4"/>
  <c r="V15" i="4"/>
  <c r="W14" i="4"/>
  <c r="V14" i="4"/>
  <c r="W13" i="4"/>
  <c r="V13" i="4"/>
  <c r="W12" i="4"/>
  <c r="W30" i="4" s="1"/>
  <c r="V12" i="4"/>
  <c r="V30" i="4" s="1"/>
  <c r="W11" i="4"/>
  <c r="V11" i="4"/>
  <c r="W10" i="4"/>
  <c r="V10" i="4"/>
  <c r="W9" i="4"/>
  <c r="W27" i="8"/>
  <c r="V27" i="8"/>
  <c r="W26" i="8"/>
  <c r="V26" i="8"/>
  <c r="W25" i="8"/>
  <c r="V25" i="8"/>
  <c r="W24" i="8"/>
  <c r="V24" i="8"/>
  <c r="W23" i="8"/>
  <c r="V23" i="8"/>
  <c r="W22" i="8"/>
  <c r="V22" i="8"/>
  <c r="W21" i="8"/>
  <c r="V21" i="8"/>
  <c r="W20" i="8"/>
  <c r="V20" i="8"/>
  <c r="W19" i="8"/>
  <c r="V19" i="8"/>
  <c r="W18" i="8"/>
  <c r="V18" i="8"/>
  <c r="W17" i="8"/>
  <c r="V17" i="8"/>
  <c r="W16" i="8"/>
  <c r="V16" i="8"/>
  <c r="W15" i="8"/>
  <c r="V15" i="8"/>
  <c r="W14" i="8"/>
  <c r="V14" i="8"/>
  <c r="W13" i="8"/>
  <c r="V13" i="8"/>
  <c r="W12" i="8"/>
  <c r="V12" i="8"/>
  <c r="V30" i="8" s="1"/>
  <c r="W11" i="8"/>
  <c r="V11" i="8"/>
  <c r="W10" i="8"/>
  <c r="V10" i="8"/>
  <c r="W9" i="8"/>
  <c r="W30" i="8" s="1"/>
  <c r="V9" i="8"/>
  <c r="W27" i="5"/>
  <c r="V27" i="5"/>
  <c r="W26" i="5"/>
  <c r="V26" i="5"/>
  <c r="W25" i="5"/>
  <c r="V25" i="5"/>
  <c r="W24" i="5"/>
  <c r="V24" i="5"/>
  <c r="W23" i="5"/>
  <c r="V23" i="5"/>
  <c r="W22" i="5"/>
  <c r="V22" i="5"/>
  <c r="W21" i="5"/>
  <c r="V21" i="5"/>
  <c r="W20" i="5"/>
  <c r="V20" i="5"/>
  <c r="W19" i="5"/>
  <c r="V19" i="5"/>
  <c r="W18" i="5"/>
  <c r="V18" i="5"/>
  <c r="W17" i="5"/>
  <c r="V17" i="5"/>
  <c r="W16" i="5"/>
  <c r="V16" i="5"/>
  <c r="W15" i="5"/>
  <c r="V15" i="5"/>
  <c r="W14" i="5"/>
  <c r="V14" i="5"/>
  <c r="W13" i="5"/>
  <c r="V13" i="5"/>
  <c r="W12" i="5"/>
  <c r="W29" i="5" s="1"/>
  <c r="V12" i="5"/>
  <c r="V29" i="5" s="1"/>
  <c r="W11" i="5"/>
  <c r="V11" i="5"/>
  <c r="V28" i="5" s="1"/>
  <c r="W10" i="5"/>
  <c r="V10" i="5"/>
  <c r="W9" i="5"/>
  <c r="V9" i="5"/>
  <c r="Q27" i="10"/>
  <c r="P27" i="10"/>
  <c r="Q26" i="10"/>
  <c r="P26" i="10"/>
  <c r="Q25" i="10"/>
  <c r="P25" i="10"/>
  <c r="Q24" i="10"/>
  <c r="P24" i="10"/>
  <c r="Q23" i="10"/>
  <c r="P23" i="10"/>
  <c r="Q22" i="10"/>
  <c r="P22" i="10"/>
  <c r="Q21" i="10"/>
  <c r="P21" i="10"/>
  <c r="Q20" i="10"/>
  <c r="P20" i="10"/>
  <c r="Q19" i="10"/>
  <c r="P19" i="10"/>
  <c r="Q18" i="10"/>
  <c r="P18" i="10"/>
  <c r="Q17" i="10"/>
  <c r="P17" i="10"/>
  <c r="Q16" i="10"/>
  <c r="P16" i="10"/>
  <c r="Q15" i="10"/>
  <c r="P15" i="10"/>
  <c r="Q14" i="10"/>
  <c r="P14" i="10"/>
  <c r="Q13" i="10"/>
  <c r="P13" i="10"/>
  <c r="Q12" i="10"/>
  <c r="Q28" i="10" s="1"/>
  <c r="P12" i="10"/>
  <c r="P30" i="10" s="1"/>
  <c r="Q11" i="10"/>
  <c r="P11" i="10"/>
  <c r="Q10" i="10"/>
  <c r="P10" i="10"/>
  <c r="P28" i="10" s="1"/>
  <c r="Q9" i="10"/>
  <c r="P9" i="10"/>
  <c r="Q27" i="7"/>
  <c r="P27" i="7"/>
  <c r="Q26" i="7"/>
  <c r="P26" i="7"/>
  <c r="Q25" i="7"/>
  <c r="P25" i="7"/>
  <c r="Q24" i="7"/>
  <c r="P24" i="7"/>
  <c r="Q23" i="7"/>
  <c r="P23" i="7"/>
  <c r="Q22" i="7"/>
  <c r="P22" i="7"/>
  <c r="Q21" i="7"/>
  <c r="P21" i="7"/>
  <c r="Q20" i="7"/>
  <c r="P20" i="7"/>
  <c r="Q19" i="7"/>
  <c r="P19" i="7"/>
  <c r="Q18" i="7"/>
  <c r="P18" i="7"/>
  <c r="Q17" i="7"/>
  <c r="P17" i="7"/>
  <c r="Q16" i="7"/>
  <c r="P16" i="7"/>
  <c r="Q15" i="7"/>
  <c r="P15" i="7"/>
  <c r="Q14" i="7"/>
  <c r="P14" i="7"/>
  <c r="Q13" i="7"/>
  <c r="P13" i="7"/>
  <c r="Q12" i="7"/>
  <c r="Q30" i="7" s="1"/>
  <c r="P12" i="7"/>
  <c r="P28" i="7" s="1"/>
  <c r="Q11" i="7"/>
  <c r="P11" i="7"/>
  <c r="Q10" i="7"/>
  <c r="P10" i="7"/>
  <c r="P30" i="7" s="1"/>
  <c r="Q9" i="7"/>
  <c r="P9" i="7"/>
  <c r="Q27" i="3"/>
  <c r="P27" i="3"/>
  <c r="Q26" i="3"/>
  <c r="P26" i="3"/>
  <c r="Q25" i="3"/>
  <c r="P25" i="3"/>
  <c r="Q24" i="3"/>
  <c r="P24" i="3"/>
  <c r="Q23" i="3"/>
  <c r="P23" i="3"/>
  <c r="Q22" i="3"/>
  <c r="P22" i="3"/>
  <c r="Q21" i="3"/>
  <c r="P21" i="3"/>
  <c r="Q20" i="3"/>
  <c r="P20" i="3"/>
  <c r="Q19" i="3"/>
  <c r="P19" i="3"/>
  <c r="Q18" i="3"/>
  <c r="P18" i="3"/>
  <c r="Q17" i="3"/>
  <c r="P17" i="3"/>
  <c r="Q16" i="3"/>
  <c r="P16" i="3"/>
  <c r="Q15" i="3"/>
  <c r="P15" i="3"/>
  <c r="Q14" i="3"/>
  <c r="P14" i="3"/>
  <c r="Q13" i="3"/>
  <c r="P13" i="3"/>
  <c r="Q12" i="3"/>
  <c r="Q28" i="3" s="1"/>
  <c r="P12" i="3"/>
  <c r="P30" i="3" s="1"/>
  <c r="Q11" i="3"/>
  <c r="P11" i="3"/>
  <c r="Q10" i="3"/>
  <c r="P10" i="3"/>
  <c r="Q9" i="3"/>
  <c r="P9" i="3"/>
  <c r="P28" i="3" s="1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28" i="2" s="1"/>
  <c r="Q11" i="2"/>
  <c r="Q10" i="2"/>
  <c r="Q9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28" i="2" s="1"/>
  <c r="P11" i="2"/>
  <c r="P10" i="2"/>
  <c r="P9" i="2"/>
  <c r="S30" i="10"/>
  <c r="O30" i="10"/>
  <c r="N30" i="10"/>
  <c r="M30" i="10"/>
  <c r="L30" i="10"/>
  <c r="J30" i="10"/>
  <c r="I30" i="10"/>
  <c r="G30" i="10"/>
  <c r="F30" i="10"/>
  <c r="D30" i="10"/>
  <c r="C30" i="10"/>
  <c r="S29" i="10"/>
  <c r="O29" i="10"/>
  <c r="N29" i="10"/>
  <c r="M29" i="10"/>
  <c r="L29" i="10"/>
  <c r="K29" i="10"/>
  <c r="J29" i="10"/>
  <c r="I29" i="10"/>
  <c r="G29" i="10"/>
  <c r="F29" i="10"/>
  <c r="D29" i="10"/>
  <c r="C29" i="10"/>
  <c r="S28" i="10"/>
  <c r="O28" i="10"/>
  <c r="N28" i="10"/>
  <c r="M28" i="10"/>
  <c r="L28" i="10"/>
  <c r="K28" i="10"/>
  <c r="J28" i="10"/>
  <c r="I28" i="10"/>
  <c r="H28" i="10"/>
  <c r="G28" i="10"/>
  <c r="F28" i="10"/>
  <c r="D28" i="10"/>
  <c r="C28" i="10"/>
  <c r="E28" i="10" s="1"/>
  <c r="R27" i="10"/>
  <c r="K27" i="10"/>
  <c r="H27" i="10"/>
  <c r="E27" i="10"/>
  <c r="R26" i="10"/>
  <c r="K26" i="10"/>
  <c r="H26" i="10"/>
  <c r="E26" i="10"/>
  <c r="R25" i="10"/>
  <c r="K25" i="10"/>
  <c r="H25" i="10"/>
  <c r="E25" i="10"/>
  <c r="R24" i="10"/>
  <c r="K24" i="10"/>
  <c r="H24" i="10"/>
  <c r="E24" i="10"/>
  <c r="R23" i="10"/>
  <c r="K23" i="10"/>
  <c r="H23" i="10"/>
  <c r="E23" i="10"/>
  <c r="R22" i="10"/>
  <c r="K22" i="10"/>
  <c r="H22" i="10"/>
  <c r="E22" i="10"/>
  <c r="R21" i="10"/>
  <c r="K21" i="10"/>
  <c r="H21" i="10"/>
  <c r="E21" i="10"/>
  <c r="R20" i="10"/>
  <c r="K20" i="10"/>
  <c r="H20" i="10"/>
  <c r="E20" i="10"/>
  <c r="R19" i="10"/>
  <c r="K19" i="10"/>
  <c r="H19" i="10"/>
  <c r="E19" i="10"/>
  <c r="R18" i="10"/>
  <c r="K18" i="10"/>
  <c r="H18" i="10"/>
  <c r="E18" i="10"/>
  <c r="R17" i="10"/>
  <c r="K17" i="10"/>
  <c r="H17" i="10"/>
  <c r="E17" i="10"/>
  <c r="R16" i="10"/>
  <c r="K16" i="10"/>
  <c r="H16" i="10"/>
  <c r="E16" i="10"/>
  <c r="R15" i="10"/>
  <c r="K15" i="10"/>
  <c r="H15" i="10"/>
  <c r="E15" i="10"/>
  <c r="R14" i="10"/>
  <c r="K14" i="10"/>
  <c r="H14" i="10"/>
  <c r="E14" i="10"/>
  <c r="R13" i="10"/>
  <c r="K13" i="10"/>
  <c r="H13" i="10"/>
  <c r="E13" i="10"/>
  <c r="R12" i="10"/>
  <c r="K12" i="10"/>
  <c r="H12" i="10"/>
  <c r="E12" i="10"/>
  <c r="R11" i="10"/>
  <c r="K11" i="10"/>
  <c r="H11" i="10"/>
  <c r="E11" i="10"/>
  <c r="R10" i="10"/>
  <c r="K10" i="10"/>
  <c r="K30" i="10" s="1"/>
  <c r="H10" i="10"/>
  <c r="H29" i="10" s="1"/>
  <c r="E10" i="10"/>
  <c r="R9" i="10"/>
  <c r="R30" i="10" s="1"/>
  <c r="K9" i="10"/>
  <c r="H9" i="10"/>
  <c r="E9" i="10"/>
  <c r="E30" i="10" s="1"/>
  <c r="Y30" i="8"/>
  <c r="U30" i="8"/>
  <c r="T30" i="8"/>
  <c r="S30" i="8"/>
  <c r="R30" i="8"/>
  <c r="P30" i="8"/>
  <c r="O30" i="8"/>
  <c r="N30" i="8"/>
  <c r="M30" i="8"/>
  <c r="L30" i="8"/>
  <c r="J30" i="8"/>
  <c r="I30" i="8"/>
  <c r="G30" i="8"/>
  <c r="F30" i="8"/>
  <c r="D30" i="8"/>
  <c r="C30" i="8"/>
  <c r="Y29" i="8"/>
  <c r="U29" i="8"/>
  <c r="T29" i="8"/>
  <c r="S29" i="8"/>
  <c r="R29" i="8"/>
  <c r="P29" i="8"/>
  <c r="O29" i="8"/>
  <c r="M29" i="8"/>
  <c r="L29" i="8"/>
  <c r="J29" i="8"/>
  <c r="I29" i="8"/>
  <c r="G29" i="8"/>
  <c r="F29" i="8"/>
  <c r="D29" i="8"/>
  <c r="C29" i="8"/>
  <c r="Y28" i="8"/>
  <c r="U28" i="8"/>
  <c r="T28" i="8"/>
  <c r="S28" i="8"/>
  <c r="R28" i="8"/>
  <c r="P28" i="8"/>
  <c r="O28" i="8"/>
  <c r="Q28" i="8" s="1"/>
  <c r="M28" i="8"/>
  <c r="L28" i="8"/>
  <c r="N28" i="8" s="1"/>
  <c r="K28" i="8"/>
  <c r="J28" i="8"/>
  <c r="I28" i="8"/>
  <c r="H28" i="8"/>
  <c r="G28" i="8"/>
  <c r="F28" i="8"/>
  <c r="D28" i="8"/>
  <c r="C28" i="8"/>
  <c r="E28" i="8" s="1"/>
  <c r="X27" i="8"/>
  <c r="Q27" i="8"/>
  <c r="N27" i="8"/>
  <c r="K27" i="8"/>
  <c r="H27" i="8"/>
  <c r="E27" i="8"/>
  <c r="X26" i="8"/>
  <c r="Q26" i="8"/>
  <c r="N26" i="8"/>
  <c r="K26" i="8"/>
  <c r="H26" i="8"/>
  <c r="E26" i="8"/>
  <c r="X25" i="8"/>
  <c r="Q25" i="8"/>
  <c r="N25" i="8"/>
  <c r="K25" i="8"/>
  <c r="H25" i="8"/>
  <c r="E25" i="8"/>
  <c r="X24" i="8"/>
  <c r="Q24" i="8"/>
  <c r="N24" i="8"/>
  <c r="K24" i="8"/>
  <c r="H24" i="8"/>
  <c r="E24" i="8"/>
  <c r="X23" i="8"/>
  <c r="Q23" i="8"/>
  <c r="N23" i="8"/>
  <c r="K23" i="8"/>
  <c r="H23" i="8"/>
  <c r="E23" i="8"/>
  <c r="X22" i="8"/>
  <c r="Q22" i="8"/>
  <c r="N22" i="8"/>
  <c r="K22" i="8"/>
  <c r="H22" i="8"/>
  <c r="E22" i="8"/>
  <c r="X21" i="8"/>
  <c r="Q21" i="8"/>
  <c r="N21" i="8"/>
  <c r="K21" i="8"/>
  <c r="H21" i="8"/>
  <c r="E21" i="8"/>
  <c r="X20" i="8"/>
  <c r="Q20" i="8"/>
  <c r="N20" i="8"/>
  <c r="K20" i="8"/>
  <c r="H20" i="8"/>
  <c r="E20" i="8"/>
  <c r="X19" i="8"/>
  <c r="Q19" i="8"/>
  <c r="N19" i="8"/>
  <c r="K19" i="8"/>
  <c r="H19" i="8"/>
  <c r="E19" i="8"/>
  <c r="X18" i="8"/>
  <c r="Q18" i="8"/>
  <c r="N18" i="8"/>
  <c r="K18" i="8"/>
  <c r="H18" i="8"/>
  <c r="E18" i="8"/>
  <c r="X17" i="8"/>
  <c r="Q17" i="8"/>
  <c r="N17" i="8"/>
  <c r="K17" i="8"/>
  <c r="H17" i="8"/>
  <c r="E17" i="8"/>
  <c r="X16" i="8"/>
  <c r="Q16" i="8"/>
  <c r="N16" i="8"/>
  <c r="K16" i="8"/>
  <c r="H16" i="8"/>
  <c r="E16" i="8"/>
  <c r="E29" i="8" s="1"/>
  <c r="X15" i="8"/>
  <c r="Q15" i="8"/>
  <c r="N15" i="8"/>
  <c r="K15" i="8"/>
  <c r="H15" i="8"/>
  <c r="E15" i="8"/>
  <c r="X14" i="8"/>
  <c r="Q14" i="8"/>
  <c r="N14" i="8"/>
  <c r="K14" i="8"/>
  <c r="H14" i="8"/>
  <c r="E14" i="8"/>
  <c r="X13" i="8"/>
  <c r="Q13" i="8"/>
  <c r="N13" i="8"/>
  <c r="K13" i="8"/>
  <c r="H13" i="8"/>
  <c r="E13" i="8"/>
  <c r="X12" i="8"/>
  <c r="Q12" i="8"/>
  <c r="N12" i="8"/>
  <c r="K12" i="8"/>
  <c r="H12" i="8"/>
  <c r="E12" i="8"/>
  <c r="X11" i="8"/>
  <c r="Q11" i="8"/>
  <c r="N11" i="8"/>
  <c r="K11" i="8"/>
  <c r="H11" i="8"/>
  <c r="H29" i="8" s="1"/>
  <c r="E11" i="8"/>
  <c r="X10" i="8"/>
  <c r="X28" i="8" s="1"/>
  <c r="Q10" i="8"/>
  <c r="Q29" i="8" s="1"/>
  <c r="N10" i="8"/>
  <c r="N29" i="8" s="1"/>
  <c r="K10" i="8"/>
  <c r="K30" i="8" s="1"/>
  <c r="H10" i="8"/>
  <c r="H30" i="8" s="1"/>
  <c r="E10" i="8"/>
  <c r="X9" i="8"/>
  <c r="X30" i="8" s="1"/>
  <c r="Q9" i="8"/>
  <c r="N9" i="8"/>
  <c r="K9" i="8"/>
  <c r="K29" i="8" s="1"/>
  <c r="H9" i="8"/>
  <c r="E9" i="8"/>
  <c r="E30" i="8" s="1"/>
  <c r="S30" i="7"/>
  <c r="O30" i="7"/>
  <c r="N30" i="7"/>
  <c r="M30" i="7"/>
  <c r="L30" i="7"/>
  <c r="J30" i="7"/>
  <c r="I30" i="7"/>
  <c r="G30" i="7"/>
  <c r="F30" i="7"/>
  <c r="D30" i="7"/>
  <c r="C30" i="7"/>
  <c r="S29" i="7"/>
  <c r="Q29" i="7"/>
  <c r="P29" i="7"/>
  <c r="O29" i="7"/>
  <c r="N29" i="7"/>
  <c r="M29" i="7"/>
  <c r="L29" i="7"/>
  <c r="J29" i="7"/>
  <c r="I29" i="7"/>
  <c r="G29" i="7"/>
  <c r="F29" i="7"/>
  <c r="D29" i="7"/>
  <c r="C29" i="7"/>
  <c r="S28" i="7"/>
  <c r="O28" i="7"/>
  <c r="N28" i="7"/>
  <c r="M28" i="7"/>
  <c r="L28" i="7"/>
  <c r="K28" i="7"/>
  <c r="J28" i="7"/>
  <c r="I28" i="7"/>
  <c r="G28" i="7"/>
  <c r="F28" i="7"/>
  <c r="H28" i="7" s="1"/>
  <c r="D28" i="7"/>
  <c r="C28" i="7"/>
  <c r="E28" i="7" s="1"/>
  <c r="R27" i="7"/>
  <c r="K27" i="7"/>
  <c r="H27" i="7"/>
  <c r="E27" i="7"/>
  <c r="R26" i="7"/>
  <c r="K26" i="7"/>
  <c r="H26" i="7"/>
  <c r="E26" i="7"/>
  <c r="R25" i="7"/>
  <c r="K25" i="7"/>
  <c r="H25" i="7"/>
  <c r="E25" i="7"/>
  <c r="R24" i="7"/>
  <c r="K24" i="7"/>
  <c r="H24" i="7"/>
  <c r="E24" i="7"/>
  <c r="R23" i="7"/>
  <c r="K23" i="7"/>
  <c r="H23" i="7"/>
  <c r="E23" i="7"/>
  <c r="R22" i="7"/>
  <c r="K22" i="7"/>
  <c r="H22" i="7"/>
  <c r="E22" i="7"/>
  <c r="R21" i="7"/>
  <c r="K21" i="7"/>
  <c r="H21" i="7"/>
  <c r="E21" i="7"/>
  <c r="R20" i="7"/>
  <c r="K20" i="7"/>
  <c r="H20" i="7"/>
  <c r="E20" i="7"/>
  <c r="R19" i="7"/>
  <c r="K19" i="7"/>
  <c r="H19" i="7"/>
  <c r="E19" i="7"/>
  <c r="R18" i="7"/>
  <c r="K18" i="7"/>
  <c r="H18" i="7"/>
  <c r="E18" i="7"/>
  <c r="R17" i="7"/>
  <c r="K17" i="7"/>
  <c r="H17" i="7"/>
  <c r="E17" i="7"/>
  <c r="R16" i="7"/>
  <c r="K16" i="7"/>
  <c r="H16" i="7"/>
  <c r="E16" i="7"/>
  <c r="R15" i="7"/>
  <c r="R28" i="7" s="1"/>
  <c r="K15" i="7"/>
  <c r="H15" i="7"/>
  <c r="E15" i="7"/>
  <c r="R14" i="7"/>
  <c r="K14" i="7"/>
  <c r="H14" i="7"/>
  <c r="E14" i="7"/>
  <c r="R13" i="7"/>
  <c r="K13" i="7"/>
  <c r="H13" i="7"/>
  <c r="E13" i="7"/>
  <c r="R12" i="7"/>
  <c r="K12" i="7"/>
  <c r="H12" i="7"/>
  <c r="E12" i="7"/>
  <c r="R11" i="7"/>
  <c r="R30" i="7" s="1"/>
  <c r="K11" i="7"/>
  <c r="H11" i="7"/>
  <c r="E11" i="7"/>
  <c r="R10" i="7"/>
  <c r="K10" i="7"/>
  <c r="K30" i="7" s="1"/>
  <c r="H10" i="7"/>
  <c r="E10" i="7"/>
  <c r="E29" i="7" s="1"/>
  <c r="R9" i="7"/>
  <c r="K9" i="7"/>
  <c r="H9" i="7"/>
  <c r="H30" i="7" s="1"/>
  <c r="E9" i="7"/>
  <c r="E30" i="7" s="1"/>
  <c r="Y30" i="6"/>
  <c r="W30" i="6"/>
  <c r="V30" i="6"/>
  <c r="U30" i="6"/>
  <c r="T30" i="6"/>
  <c r="S30" i="6"/>
  <c r="R30" i="6"/>
  <c r="P30" i="6"/>
  <c r="O30" i="6"/>
  <c r="M30" i="6"/>
  <c r="L30" i="6"/>
  <c r="J30" i="6"/>
  <c r="I30" i="6"/>
  <c r="G30" i="6"/>
  <c r="F30" i="6"/>
  <c r="D30" i="6"/>
  <c r="C30" i="6"/>
  <c r="Y29" i="6"/>
  <c r="W29" i="6"/>
  <c r="V29" i="6"/>
  <c r="U29" i="6"/>
  <c r="T29" i="6"/>
  <c r="S29" i="6"/>
  <c r="R29" i="6"/>
  <c r="P29" i="6"/>
  <c r="O29" i="6"/>
  <c r="M29" i="6"/>
  <c r="L29" i="6"/>
  <c r="J29" i="6"/>
  <c r="I29" i="6"/>
  <c r="G29" i="6"/>
  <c r="F29" i="6"/>
  <c r="D29" i="6"/>
  <c r="C29" i="6"/>
  <c r="Y28" i="6"/>
  <c r="W28" i="6"/>
  <c r="V28" i="6"/>
  <c r="U28" i="6"/>
  <c r="T28" i="6"/>
  <c r="S28" i="6"/>
  <c r="R28" i="6"/>
  <c r="Q28" i="6"/>
  <c r="P28" i="6"/>
  <c r="O28" i="6"/>
  <c r="N28" i="6"/>
  <c r="M28" i="6"/>
  <c r="L28" i="6"/>
  <c r="J28" i="6"/>
  <c r="I28" i="6"/>
  <c r="K28" i="6" s="1"/>
  <c r="G28" i="6"/>
  <c r="H28" i="6" s="1"/>
  <c r="F28" i="6"/>
  <c r="D28" i="6"/>
  <c r="C28" i="6"/>
  <c r="E28" i="6" s="1"/>
  <c r="X27" i="6"/>
  <c r="Q27" i="6"/>
  <c r="N27" i="6"/>
  <c r="K27" i="6"/>
  <c r="H27" i="6"/>
  <c r="E27" i="6"/>
  <c r="X26" i="6"/>
  <c r="Q26" i="6"/>
  <c r="N26" i="6"/>
  <c r="K26" i="6"/>
  <c r="H26" i="6"/>
  <c r="E26" i="6"/>
  <c r="X25" i="6"/>
  <c r="Q25" i="6"/>
  <c r="N25" i="6"/>
  <c r="K25" i="6"/>
  <c r="H25" i="6"/>
  <c r="E25" i="6"/>
  <c r="X24" i="6"/>
  <c r="Q24" i="6"/>
  <c r="N24" i="6"/>
  <c r="K24" i="6"/>
  <c r="H24" i="6"/>
  <c r="E24" i="6"/>
  <c r="X23" i="6"/>
  <c r="Q23" i="6"/>
  <c r="N23" i="6"/>
  <c r="K23" i="6"/>
  <c r="H23" i="6"/>
  <c r="E23" i="6"/>
  <c r="X22" i="6"/>
  <c r="Q22" i="6"/>
  <c r="N22" i="6"/>
  <c r="K22" i="6"/>
  <c r="H22" i="6"/>
  <c r="E22" i="6"/>
  <c r="X21" i="6"/>
  <c r="Q21" i="6"/>
  <c r="N21" i="6"/>
  <c r="K21" i="6"/>
  <c r="H21" i="6"/>
  <c r="E21" i="6"/>
  <c r="X20" i="6"/>
  <c r="Q20" i="6"/>
  <c r="N20" i="6"/>
  <c r="K20" i="6"/>
  <c r="H20" i="6"/>
  <c r="E20" i="6"/>
  <c r="X19" i="6"/>
  <c r="Q19" i="6"/>
  <c r="N19" i="6"/>
  <c r="K19" i="6"/>
  <c r="H19" i="6"/>
  <c r="E19" i="6"/>
  <c r="X18" i="6"/>
  <c r="Q18" i="6"/>
  <c r="N18" i="6"/>
  <c r="K18" i="6"/>
  <c r="H18" i="6"/>
  <c r="E18" i="6"/>
  <c r="X17" i="6"/>
  <c r="Q17" i="6"/>
  <c r="N17" i="6"/>
  <c r="K17" i="6"/>
  <c r="H17" i="6"/>
  <c r="E17" i="6"/>
  <c r="X16" i="6"/>
  <c r="Q16" i="6"/>
  <c r="N16" i="6"/>
  <c r="K16" i="6"/>
  <c r="H16" i="6"/>
  <c r="E16" i="6"/>
  <c r="X15" i="6"/>
  <c r="Q15" i="6"/>
  <c r="N15" i="6"/>
  <c r="K15" i="6"/>
  <c r="H15" i="6"/>
  <c r="E15" i="6"/>
  <c r="X14" i="6"/>
  <c r="Q14" i="6"/>
  <c r="N14" i="6"/>
  <c r="K14" i="6"/>
  <c r="K29" i="6" s="1"/>
  <c r="H14" i="6"/>
  <c r="E14" i="6"/>
  <c r="X13" i="6"/>
  <c r="Q13" i="6"/>
  <c r="N13" i="6"/>
  <c r="K13" i="6"/>
  <c r="H13" i="6"/>
  <c r="E13" i="6"/>
  <c r="X12" i="6"/>
  <c r="Q12" i="6"/>
  <c r="N12" i="6"/>
  <c r="K12" i="6"/>
  <c r="H12" i="6"/>
  <c r="E12" i="6"/>
  <c r="X11" i="6"/>
  <c r="X29" i="6" s="1"/>
  <c r="Q11" i="6"/>
  <c r="N11" i="6"/>
  <c r="K11" i="6"/>
  <c r="H11" i="6"/>
  <c r="E11" i="6"/>
  <c r="X10" i="6"/>
  <c r="X28" i="6" s="1"/>
  <c r="Q10" i="6"/>
  <c r="N10" i="6"/>
  <c r="K10" i="6"/>
  <c r="H10" i="6"/>
  <c r="E10" i="6"/>
  <c r="X9" i="6"/>
  <c r="X30" i="6" s="1"/>
  <c r="Q9" i="6"/>
  <c r="Q30" i="6" s="1"/>
  <c r="N9" i="6"/>
  <c r="N30" i="6" s="1"/>
  <c r="K9" i="6"/>
  <c r="K30" i="6" s="1"/>
  <c r="H9" i="6"/>
  <c r="H29" i="6" s="1"/>
  <c r="E9" i="6"/>
  <c r="E29" i="6" s="1"/>
  <c r="Y30" i="5"/>
  <c r="W30" i="5"/>
  <c r="V30" i="5"/>
  <c r="U30" i="5"/>
  <c r="T30" i="5"/>
  <c r="S30" i="5"/>
  <c r="R30" i="5"/>
  <c r="P30" i="5"/>
  <c r="O30" i="5"/>
  <c r="M30" i="5"/>
  <c r="L30" i="5"/>
  <c r="K30" i="5"/>
  <c r="J30" i="5"/>
  <c r="I30" i="5"/>
  <c r="G30" i="5"/>
  <c r="F30" i="5"/>
  <c r="D30" i="5"/>
  <c r="C30" i="5"/>
  <c r="Y29" i="5"/>
  <c r="U29" i="5"/>
  <c r="T29" i="5"/>
  <c r="S29" i="5"/>
  <c r="R29" i="5"/>
  <c r="Q29" i="5"/>
  <c r="P29" i="5"/>
  <c r="O29" i="5"/>
  <c r="M29" i="5"/>
  <c r="L29" i="5"/>
  <c r="J29" i="5"/>
  <c r="I29" i="5"/>
  <c r="G29" i="5"/>
  <c r="F29" i="5"/>
  <c r="D29" i="5"/>
  <c r="C29" i="5"/>
  <c r="Y28" i="5"/>
  <c r="U28" i="5"/>
  <c r="T28" i="5"/>
  <c r="S28" i="5"/>
  <c r="R28" i="5"/>
  <c r="P28" i="5"/>
  <c r="O28" i="5"/>
  <c r="Q28" i="5" s="1"/>
  <c r="M28" i="5"/>
  <c r="L28" i="5"/>
  <c r="N28" i="5" s="1"/>
  <c r="J28" i="5"/>
  <c r="I28" i="5"/>
  <c r="K28" i="5" s="1"/>
  <c r="H28" i="5"/>
  <c r="G28" i="5"/>
  <c r="F28" i="5"/>
  <c r="E28" i="5"/>
  <c r="D28" i="5"/>
  <c r="C28" i="5"/>
  <c r="X27" i="5"/>
  <c r="Q27" i="5"/>
  <c r="N27" i="5"/>
  <c r="K27" i="5"/>
  <c r="H27" i="5"/>
  <c r="E27" i="5"/>
  <c r="X26" i="5"/>
  <c r="Q26" i="5"/>
  <c r="N26" i="5"/>
  <c r="K26" i="5"/>
  <c r="H26" i="5"/>
  <c r="E26" i="5"/>
  <c r="X25" i="5"/>
  <c r="Q25" i="5"/>
  <c r="N25" i="5"/>
  <c r="K25" i="5"/>
  <c r="H25" i="5"/>
  <c r="E25" i="5"/>
  <c r="X24" i="5"/>
  <c r="Q24" i="5"/>
  <c r="N24" i="5"/>
  <c r="K24" i="5"/>
  <c r="H24" i="5"/>
  <c r="E24" i="5"/>
  <c r="X23" i="5"/>
  <c r="Q23" i="5"/>
  <c r="N23" i="5"/>
  <c r="K23" i="5"/>
  <c r="H23" i="5"/>
  <c r="E23" i="5"/>
  <c r="X22" i="5"/>
  <c r="Q22" i="5"/>
  <c r="N22" i="5"/>
  <c r="K22" i="5"/>
  <c r="H22" i="5"/>
  <c r="E22" i="5"/>
  <c r="X21" i="5"/>
  <c r="Q21" i="5"/>
  <c r="N21" i="5"/>
  <c r="K21" i="5"/>
  <c r="H21" i="5"/>
  <c r="E21" i="5"/>
  <c r="X20" i="5"/>
  <c r="Q20" i="5"/>
  <c r="N20" i="5"/>
  <c r="K20" i="5"/>
  <c r="H20" i="5"/>
  <c r="E20" i="5"/>
  <c r="X19" i="5"/>
  <c r="Q19" i="5"/>
  <c r="N19" i="5"/>
  <c r="K19" i="5"/>
  <c r="H19" i="5"/>
  <c r="E19" i="5"/>
  <c r="X18" i="5"/>
  <c r="Q18" i="5"/>
  <c r="N18" i="5"/>
  <c r="K18" i="5"/>
  <c r="H18" i="5"/>
  <c r="E18" i="5"/>
  <c r="X17" i="5"/>
  <c r="Q17" i="5"/>
  <c r="N17" i="5"/>
  <c r="K17" i="5"/>
  <c r="H17" i="5"/>
  <c r="E17" i="5"/>
  <c r="X16" i="5"/>
  <c r="Q16" i="5"/>
  <c r="N16" i="5"/>
  <c r="K16" i="5"/>
  <c r="H16" i="5"/>
  <c r="E16" i="5"/>
  <c r="X15" i="5"/>
  <c r="Q15" i="5"/>
  <c r="N15" i="5"/>
  <c r="K15" i="5"/>
  <c r="H15" i="5"/>
  <c r="E15" i="5"/>
  <c r="X14" i="5"/>
  <c r="Q14" i="5"/>
  <c r="N14" i="5"/>
  <c r="K14" i="5"/>
  <c r="H14" i="5"/>
  <c r="E14" i="5"/>
  <c r="X13" i="5"/>
  <c r="Q13" i="5"/>
  <c r="N13" i="5"/>
  <c r="K13" i="5"/>
  <c r="H13" i="5"/>
  <c r="E13" i="5"/>
  <c r="E29" i="5" s="1"/>
  <c r="X12" i="5"/>
  <c r="X28" i="5" s="1"/>
  <c r="Q12" i="5"/>
  <c r="N12" i="5"/>
  <c r="K12" i="5"/>
  <c r="H12" i="5"/>
  <c r="E12" i="5"/>
  <c r="X11" i="5"/>
  <c r="Q11" i="5"/>
  <c r="N11" i="5"/>
  <c r="K11" i="5"/>
  <c r="H11" i="5"/>
  <c r="E11" i="5"/>
  <c r="X10" i="5"/>
  <c r="Q10" i="5"/>
  <c r="N10" i="5"/>
  <c r="N29" i="5" s="1"/>
  <c r="K10" i="5"/>
  <c r="H10" i="5"/>
  <c r="H30" i="5" s="1"/>
  <c r="E10" i="5"/>
  <c r="E30" i="5" s="1"/>
  <c r="X9" i="5"/>
  <c r="X30" i="5" s="1"/>
  <c r="Q9" i="5"/>
  <c r="Q30" i="5" s="1"/>
  <c r="N9" i="5"/>
  <c r="K9" i="5"/>
  <c r="K29" i="5" s="1"/>
  <c r="H9" i="5"/>
  <c r="H29" i="5" s="1"/>
  <c r="E9" i="5"/>
  <c r="Y30" i="4"/>
  <c r="U30" i="4"/>
  <c r="T30" i="4"/>
  <c r="S30" i="4"/>
  <c r="R30" i="4"/>
  <c r="P30" i="4"/>
  <c r="O30" i="4"/>
  <c r="M30" i="4"/>
  <c r="L30" i="4"/>
  <c r="J30" i="4"/>
  <c r="I30" i="4"/>
  <c r="G30" i="4"/>
  <c r="F30" i="4"/>
  <c r="D30" i="4"/>
  <c r="C30" i="4"/>
  <c r="Y29" i="4"/>
  <c r="X29" i="4"/>
  <c r="W29" i="4"/>
  <c r="U29" i="4"/>
  <c r="T29" i="4"/>
  <c r="S29" i="4"/>
  <c r="R29" i="4"/>
  <c r="P29" i="4"/>
  <c r="O29" i="4"/>
  <c r="M29" i="4"/>
  <c r="L29" i="4"/>
  <c r="J29" i="4"/>
  <c r="I29" i="4"/>
  <c r="H29" i="4"/>
  <c r="G29" i="4"/>
  <c r="F29" i="4"/>
  <c r="D29" i="4"/>
  <c r="C29" i="4"/>
  <c r="Y28" i="4"/>
  <c r="W28" i="4"/>
  <c r="U28" i="4"/>
  <c r="T28" i="4"/>
  <c r="S28" i="4"/>
  <c r="R28" i="4"/>
  <c r="P28" i="4"/>
  <c r="O28" i="4"/>
  <c r="Q28" i="4" s="1"/>
  <c r="N28" i="4"/>
  <c r="M28" i="4"/>
  <c r="L28" i="4"/>
  <c r="J28" i="4"/>
  <c r="I28" i="4"/>
  <c r="K28" i="4" s="1"/>
  <c r="G28" i="4"/>
  <c r="F28" i="4"/>
  <c r="H28" i="4" s="1"/>
  <c r="D28" i="4"/>
  <c r="C28" i="4"/>
  <c r="E28" i="4" s="1"/>
  <c r="X27" i="4"/>
  <c r="Q27" i="4"/>
  <c r="N27" i="4"/>
  <c r="K27" i="4"/>
  <c r="H27" i="4"/>
  <c r="E27" i="4"/>
  <c r="X26" i="4"/>
  <c r="Q26" i="4"/>
  <c r="N26" i="4"/>
  <c r="K26" i="4"/>
  <c r="H26" i="4"/>
  <c r="E26" i="4"/>
  <c r="X25" i="4"/>
  <c r="Q25" i="4"/>
  <c r="N25" i="4"/>
  <c r="K25" i="4"/>
  <c r="H25" i="4"/>
  <c r="E25" i="4"/>
  <c r="X24" i="4"/>
  <c r="Q24" i="4"/>
  <c r="N24" i="4"/>
  <c r="K24" i="4"/>
  <c r="H24" i="4"/>
  <c r="E24" i="4"/>
  <c r="X23" i="4"/>
  <c r="Q23" i="4"/>
  <c r="N23" i="4"/>
  <c r="K23" i="4"/>
  <c r="H23" i="4"/>
  <c r="E23" i="4"/>
  <c r="X22" i="4"/>
  <c r="Q22" i="4"/>
  <c r="N22" i="4"/>
  <c r="K22" i="4"/>
  <c r="H22" i="4"/>
  <c r="E22" i="4"/>
  <c r="X21" i="4"/>
  <c r="Q21" i="4"/>
  <c r="N21" i="4"/>
  <c r="K21" i="4"/>
  <c r="H21" i="4"/>
  <c r="E21" i="4"/>
  <c r="X20" i="4"/>
  <c r="Q20" i="4"/>
  <c r="N20" i="4"/>
  <c r="K20" i="4"/>
  <c r="H20" i="4"/>
  <c r="E20" i="4"/>
  <c r="X19" i="4"/>
  <c r="Q19" i="4"/>
  <c r="N19" i="4"/>
  <c r="K19" i="4"/>
  <c r="H19" i="4"/>
  <c r="E19" i="4"/>
  <c r="X18" i="4"/>
  <c r="Q18" i="4"/>
  <c r="N18" i="4"/>
  <c r="K18" i="4"/>
  <c r="H18" i="4"/>
  <c r="E18" i="4"/>
  <c r="X17" i="4"/>
  <c r="Q17" i="4"/>
  <c r="N17" i="4"/>
  <c r="K17" i="4"/>
  <c r="H17" i="4"/>
  <c r="E17" i="4"/>
  <c r="X16" i="4"/>
  <c r="Q16" i="4"/>
  <c r="Q30" i="4" s="1"/>
  <c r="N16" i="4"/>
  <c r="K16" i="4"/>
  <c r="H16" i="4"/>
  <c r="E16" i="4"/>
  <c r="X15" i="4"/>
  <c r="Q15" i="4"/>
  <c r="N15" i="4"/>
  <c r="K15" i="4"/>
  <c r="H15" i="4"/>
  <c r="E15" i="4"/>
  <c r="X14" i="4"/>
  <c r="Q14" i="4"/>
  <c r="N14" i="4"/>
  <c r="K14" i="4"/>
  <c r="H14" i="4"/>
  <c r="E14" i="4"/>
  <c r="X13" i="4"/>
  <c r="Q13" i="4"/>
  <c r="N13" i="4"/>
  <c r="K13" i="4"/>
  <c r="H13" i="4"/>
  <c r="E13" i="4"/>
  <c r="X12" i="4"/>
  <c r="Q12" i="4"/>
  <c r="N12" i="4"/>
  <c r="K12" i="4"/>
  <c r="H12" i="4"/>
  <c r="E12" i="4"/>
  <c r="X11" i="4"/>
  <c r="Q11" i="4"/>
  <c r="N11" i="4"/>
  <c r="N30" i="4" s="1"/>
  <c r="K11" i="4"/>
  <c r="K29" i="4" s="1"/>
  <c r="H11" i="4"/>
  <c r="E11" i="4"/>
  <c r="X10" i="4"/>
  <c r="Q10" i="4"/>
  <c r="N10" i="4"/>
  <c r="K10" i="4"/>
  <c r="H10" i="4"/>
  <c r="E10" i="4"/>
  <c r="X9" i="4"/>
  <c r="X28" i="4" s="1"/>
  <c r="Q9" i="4"/>
  <c r="Q29" i="4" s="1"/>
  <c r="N9" i="4"/>
  <c r="K9" i="4"/>
  <c r="K30" i="4" s="1"/>
  <c r="H9" i="4"/>
  <c r="H30" i="4" s="1"/>
  <c r="E9" i="4"/>
  <c r="E29" i="4" s="1"/>
  <c r="S30" i="3"/>
  <c r="R30" i="3"/>
  <c r="O30" i="3"/>
  <c r="N30" i="3"/>
  <c r="M30" i="3"/>
  <c r="L30" i="3"/>
  <c r="J30" i="3"/>
  <c r="I30" i="3"/>
  <c r="G30" i="3"/>
  <c r="F30" i="3"/>
  <c r="D30" i="3"/>
  <c r="C30" i="3"/>
  <c r="S29" i="3"/>
  <c r="O29" i="3"/>
  <c r="N29" i="3"/>
  <c r="M29" i="3"/>
  <c r="L29" i="3"/>
  <c r="J29" i="3"/>
  <c r="I29" i="3"/>
  <c r="G29" i="3"/>
  <c r="F29" i="3"/>
  <c r="E29" i="3"/>
  <c r="D29" i="3"/>
  <c r="C29" i="3"/>
  <c r="S28" i="3"/>
  <c r="O28" i="3"/>
  <c r="N28" i="3"/>
  <c r="M28" i="3"/>
  <c r="L28" i="3"/>
  <c r="J28" i="3"/>
  <c r="I28" i="3"/>
  <c r="K28" i="3" s="1"/>
  <c r="G28" i="3"/>
  <c r="F28" i="3"/>
  <c r="H28" i="3" s="1"/>
  <c r="D28" i="3"/>
  <c r="E28" i="3" s="1"/>
  <c r="C28" i="3"/>
  <c r="R27" i="3"/>
  <c r="K27" i="3"/>
  <c r="H27" i="3"/>
  <c r="E27" i="3"/>
  <c r="R26" i="3"/>
  <c r="K26" i="3"/>
  <c r="H26" i="3"/>
  <c r="E26" i="3"/>
  <c r="R25" i="3"/>
  <c r="K25" i="3"/>
  <c r="H25" i="3"/>
  <c r="E25" i="3"/>
  <c r="R24" i="3"/>
  <c r="K24" i="3"/>
  <c r="H24" i="3"/>
  <c r="E24" i="3"/>
  <c r="R23" i="3"/>
  <c r="K23" i="3"/>
  <c r="H23" i="3"/>
  <c r="E23" i="3"/>
  <c r="R22" i="3"/>
  <c r="K22" i="3"/>
  <c r="H22" i="3"/>
  <c r="E22" i="3"/>
  <c r="R21" i="3"/>
  <c r="K21" i="3"/>
  <c r="H21" i="3"/>
  <c r="E21" i="3"/>
  <c r="R20" i="3"/>
  <c r="K20" i="3"/>
  <c r="H20" i="3"/>
  <c r="E20" i="3"/>
  <c r="R19" i="3"/>
  <c r="K19" i="3"/>
  <c r="H19" i="3"/>
  <c r="E19" i="3"/>
  <c r="R18" i="3"/>
  <c r="K18" i="3"/>
  <c r="H18" i="3"/>
  <c r="E18" i="3"/>
  <c r="R17" i="3"/>
  <c r="K17" i="3"/>
  <c r="H17" i="3"/>
  <c r="E17" i="3"/>
  <c r="R16" i="3"/>
  <c r="K16" i="3"/>
  <c r="H16" i="3"/>
  <c r="E16" i="3"/>
  <c r="R15" i="3"/>
  <c r="K15" i="3"/>
  <c r="H15" i="3"/>
  <c r="E15" i="3"/>
  <c r="R14" i="3"/>
  <c r="K14" i="3"/>
  <c r="H14" i="3"/>
  <c r="E14" i="3"/>
  <c r="R13" i="3"/>
  <c r="K13" i="3"/>
  <c r="H13" i="3"/>
  <c r="E13" i="3"/>
  <c r="R12" i="3"/>
  <c r="K12" i="3"/>
  <c r="H12" i="3"/>
  <c r="E12" i="3"/>
  <c r="R11" i="3"/>
  <c r="R28" i="3" s="1"/>
  <c r="K11" i="3"/>
  <c r="K29" i="3" s="1"/>
  <c r="H11" i="3"/>
  <c r="E11" i="3"/>
  <c r="R10" i="3"/>
  <c r="K10" i="3"/>
  <c r="H10" i="3"/>
  <c r="E10" i="3"/>
  <c r="R9" i="3"/>
  <c r="K9" i="3"/>
  <c r="K30" i="3" s="1"/>
  <c r="H9" i="3"/>
  <c r="H30" i="3" s="1"/>
  <c r="E9" i="3"/>
  <c r="E30" i="3" s="1"/>
  <c r="S30" i="2"/>
  <c r="R30" i="2"/>
  <c r="O30" i="2"/>
  <c r="N30" i="2"/>
  <c r="M30" i="2"/>
  <c r="L30" i="2"/>
  <c r="J30" i="2"/>
  <c r="I30" i="2"/>
  <c r="G30" i="2"/>
  <c r="F30" i="2"/>
  <c r="D30" i="2"/>
  <c r="C30" i="2"/>
  <c r="S29" i="2"/>
  <c r="R29" i="2"/>
  <c r="O29" i="2"/>
  <c r="N29" i="2"/>
  <c r="M29" i="2"/>
  <c r="L29" i="2"/>
  <c r="J29" i="2"/>
  <c r="I29" i="2"/>
  <c r="G29" i="2"/>
  <c r="F29" i="2"/>
  <c r="D29" i="2"/>
  <c r="C29" i="2"/>
  <c r="S28" i="2"/>
  <c r="O28" i="2"/>
  <c r="N28" i="2"/>
  <c r="M28" i="2"/>
  <c r="L28" i="2"/>
  <c r="J28" i="2"/>
  <c r="I28" i="2"/>
  <c r="K28" i="2" s="1"/>
  <c r="G28" i="2"/>
  <c r="F28" i="2"/>
  <c r="H28" i="2" s="1"/>
  <c r="D28" i="2"/>
  <c r="C28" i="2"/>
  <c r="E28" i="2" s="1"/>
  <c r="R27" i="2"/>
  <c r="K27" i="2"/>
  <c r="H27" i="2"/>
  <c r="E27" i="2"/>
  <c r="R26" i="2"/>
  <c r="K26" i="2"/>
  <c r="H26" i="2"/>
  <c r="E26" i="2"/>
  <c r="R25" i="2"/>
  <c r="K25" i="2"/>
  <c r="H25" i="2"/>
  <c r="E25" i="2"/>
  <c r="R24" i="2"/>
  <c r="K24" i="2"/>
  <c r="H24" i="2"/>
  <c r="E24" i="2"/>
  <c r="R23" i="2"/>
  <c r="K23" i="2"/>
  <c r="H23" i="2"/>
  <c r="E23" i="2"/>
  <c r="R22" i="2"/>
  <c r="K22" i="2"/>
  <c r="H22" i="2"/>
  <c r="E22" i="2"/>
  <c r="R21" i="2"/>
  <c r="K21" i="2"/>
  <c r="H21" i="2"/>
  <c r="E21" i="2"/>
  <c r="R20" i="2"/>
  <c r="K20" i="2"/>
  <c r="H20" i="2"/>
  <c r="E20" i="2"/>
  <c r="R19" i="2"/>
  <c r="K19" i="2"/>
  <c r="H19" i="2"/>
  <c r="E19" i="2"/>
  <c r="R18" i="2"/>
  <c r="K18" i="2"/>
  <c r="H18" i="2"/>
  <c r="E18" i="2"/>
  <c r="R17" i="2"/>
  <c r="K17" i="2"/>
  <c r="H17" i="2"/>
  <c r="E17" i="2"/>
  <c r="R16" i="2"/>
  <c r="K16" i="2"/>
  <c r="H16" i="2"/>
  <c r="E16" i="2"/>
  <c r="R15" i="2"/>
  <c r="K15" i="2"/>
  <c r="H15" i="2"/>
  <c r="E15" i="2"/>
  <c r="R14" i="2"/>
  <c r="K14" i="2"/>
  <c r="H14" i="2"/>
  <c r="E14" i="2"/>
  <c r="R13" i="2"/>
  <c r="K13" i="2"/>
  <c r="H13" i="2"/>
  <c r="E13" i="2"/>
  <c r="R12" i="2"/>
  <c r="K12" i="2"/>
  <c r="H12" i="2"/>
  <c r="H29" i="2" s="1"/>
  <c r="E12" i="2"/>
  <c r="E29" i="2" s="1"/>
  <c r="R11" i="2"/>
  <c r="R28" i="2" s="1"/>
  <c r="K11" i="2"/>
  <c r="H11" i="2"/>
  <c r="E11" i="2"/>
  <c r="R10" i="2"/>
  <c r="K10" i="2"/>
  <c r="H10" i="2"/>
  <c r="E10" i="2"/>
  <c r="R9" i="2"/>
  <c r="K9" i="2"/>
  <c r="K30" i="2" s="1"/>
  <c r="H9" i="2"/>
  <c r="H30" i="2" s="1"/>
  <c r="E9" i="2"/>
  <c r="E30" i="2" s="1"/>
  <c r="Y30" i="1"/>
  <c r="W30" i="1"/>
  <c r="V30" i="1"/>
  <c r="U30" i="1"/>
  <c r="T30" i="1"/>
  <c r="S30" i="1"/>
  <c r="R30" i="1"/>
  <c r="P30" i="1"/>
  <c r="O30" i="1"/>
  <c r="M30" i="1"/>
  <c r="L30" i="1"/>
  <c r="J30" i="1"/>
  <c r="I30" i="1"/>
  <c r="G30" i="1"/>
  <c r="F30" i="1"/>
  <c r="D30" i="1"/>
  <c r="C30" i="1"/>
  <c r="Y29" i="1"/>
  <c r="W29" i="1"/>
  <c r="V29" i="1"/>
  <c r="U29" i="1"/>
  <c r="T29" i="1"/>
  <c r="S29" i="1"/>
  <c r="R29" i="1"/>
  <c r="P29" i="1"/>
  <c r="O29" i="1"/>
  <c r="M29" i="1"/>
  <c r="L29" i="1"/>
  <c r="J29" i="1"/>
  <c r="I29" i="1"/>
  <c r="G29" i="1"/>
  <c r="F29" i="1"/>
  <c r="D29" i="1"/>
  <c r="C29" i="1"/>
  <c r="Y28" i="1"/>
  <c r="W28" i="1"/>
  <c r="V28" i="1"/>
  <c r="U28" i="1"/>
  <c r="T28" i="1"/>
  <c r="S28" i="1"/>
  <c r="R28" i="1"/>
  <c r="Q28" i="1"/>
  <c r="P28" i="1"/>
  <c r="O28" i="1"/>
  <c r="M28" i="1"/>
  <c r="L28" i="1"/>
  <c r="N28" i="1" s="1"/>
  <c r="J28" i="1"/>
  <c r="I28" i="1"/>
  <c r="K28" i="1" s="1"/>
  <c r="G28" i="1"/>
  <c r="F28" i="1"/>
  <c r="H28" i="1" s="1"/>
  <c r="D28" i="1"/>
  <c r="E28" i="1" s="1"/>
  <c r="C28" i="1"/>
  <c r="X27" i="1"/>
  <c r="Q27" i="1"/>
  <c r="N27" i="1"/>
  <c r="K27" i="1"/>
  <c r="H27" i="1"/>
  <c r="E27" i="1"/>
  <c r="X26" i="1"/>
  <c r="Q26" i="1"/>
  <c r="N26" i="1"/>
  <c r="K26" i="1"/>
  <c r="H26" i="1"/>
  <c r="E26" i="1"/>
  <c r="X25" i="1"/>
  <c r="Q25" i="1"/>
  <c r="N25" i="1"/>
  <c r="K25" i="1"/>
  <c r="H25" i="1"/>
  <c r="E25" i="1"/>
  <c r="X24" i="1"/>
  <c r="Q24" i="1"/>
  <c r="N24" i="1"/>
  <c r="K24" i="1"/>
  <c r="H24" i="1"/>
  <c r="E24" i="1"/>
  <c r="X23" i="1"/>
  <c r="Q23" i="1"/>
  <c r="N23" i="1"/>
  <c r="K23" i="1"/>
  <c r="H23" i="1"/>
  <c r="E23" i="1"/>
  <c r="X22" i="1"/>
  <c r="Q22" i="1"/>
  <c r="N22" i="1"/>
  <c r="K22" i="1"/>
  <c r="H22" i="1"/>
  <c r="E22" i="1"/>
  <c r="X21" i="1"/>
  <c r="Q21" i="1"/>
  <c r="N21" i="1"/>
  <c r="K21" i="1"/>
  <c r="H21" i="1"/>
  <c r="E21" i="1"/>
  <c r="X20" i="1"/>
  <c r="Q20" i="1"/>
  <c r="N20" i="1"/>
  <c r="K20" i="1"/>
  <c r="H20" i="1"/>
  <c r="E20" i="1"/>
  <c r="X19" i="1"/>
  <c r="Q19" i="1"/>
  <c r="N19" i="1"/>
  <c r="K19" i="1"/>
  <c r="H19" i="1"/>
  <c r="E19" i="1"/>
  <c r="X18" i="1"/>
  <c r="Q18" i="1"/>
  <c r="N18" i="1"/>
  <c r="K18" i="1"/>
  <c r="H18" i="1"/>
  <c r="E18" i="1"/>
  <c r="X17" i="1"/>
  <c r="Q17" i="1"/>
  <c r="N17" i="1"/>
  <c r="K17" i="1"/>
  <c r="H17" i="1"/>
  <c r="E17" i="1"/>
  <c r="X16" i="1"/>
  <c r="Q16" i="1"/>
  <c r="N16" i="1"/>
  <c r="K16" i="1"/>
  <c r="H16" i="1"/>
  <c r="E16" i="1"/>
  <c r="X15" i="1"/>
  <c r="Q15" i="1"/>
  <c r="N15" i="1"/>
  <c r="K15" i="1"/>
  <c r="H15" i="1"/>
  <c r="E15" i="1"/>
  <c r="X14" i="1"/>
  <c r="Q14" i="1"/>
  <c r="N14" i="1"/>
  <c r="K14" i="1"/>
  <c r="H14" i="1"/>
  <c r="E14" i="1"/>
  <c r="X13" i="1"/>
  <c r="Q13" i="1"/>
  <c r="N13" i="1"/>
  <c r="K13" i="1"/>
  <c r="H13" i="1"/>
  <c r="E13" i="1"/>
  <c r="X12" i="1"/>
  <c r="Q12" i="1"/>
  <c r="N12" i="1"/>
  <c r="K12" i="1"/>
  <c r="K29" i="1" s="1"/>
  <c r="H12" i="1"/>
  <c r="H30" i="1" s="1"/>
  <c r="E12" i="1"/>
  <c r="X11" i="1"/>
  <c r="Q11" i="1"/>
  <c r="N11" i="1"/>
  <c r="K11" i="1"/>
  <c r="H11" i="1"/>
  <c r="E11" i="1"/>
  <c r="X10" i="1"/>
  <c r="Q10" i="1"/>
  <c r="N10" i="1"/>
  <c r="K10" i="1"/>
  <c r="H10" i="1"/>
  <c r="E10" i="1"/>
  <c r="E30" i="1" s="1"/>
  <c r="X9" i="1"/>
  <c r="X28" i="1" s="1"/>
  <c r="Q9" i="1"/>
  <c r="Q29" i="1" s="1"/>
  <c r="N9" i="1"/>
  <c r="N30" i="1" s="1"/>
  <c r="K9" i="1"/>
  <c r="K30" i="1" s="1"/>
  <c r="H9" i="1"/>
  <c r="H29" i="1" s="1"/>
  <c r="E9" i="1"/>
  <c r="E29" i="1" s="1"/>
  <c r="V28" i="4" l="1"/>
  <c r="V29" i="4"/>
  <c r="V28" i="8"/>
  <c r="W28" i="8"/>
  <c r="V29" i="8"/>
  <c r="W29" i="8"/>
  <c r="W28" i="5"/>
  <c r="Q30" i="10"/>
  <c r="P29" i="10"/>
  <c r="Q29" i="10"/>
  <c r="Q28" i="7"/>
  <c r="Q30" i="3"/>
  <c r="P29" i="3"/>
  <c r="Q29" i="3"/>
  <c r="Q30" i="2"/>
  <c r="Q29" i="2"/>
  <c r="P30" i="2"/>
  <c r="P29" i="2"/>
  <c r="R29" i="3"/>
  <c r="H30" i="10"/>
  <c r="E30" i="6"/>
  <c r="R29" i="7"/>
  <c r="N29" i="1"/>
  <c r="X30" i="1"/>
  <c r="H29" i="3"/>
  <c r="H30" i="6"/>
  <c r="N30" i="5"/>
  <c r="N29" i="6"/>
  <c r="N29" i="4"/>
  <c r="X30" i="4"/>
  <c r="X29" i="5"/>
  <c r="Q29" i="6"/>
  <c r="R28" i="10"/>
  <c r="E30" i="4"/>
  <c r="R29" i="10"/>
  <c r="Q30" i="8"/>
  <c r="K29" i="2"/>
  <c r="H29" i="7"/>
  <c r="X29" i="1"/>
  <c r="Q30" i="1"/>
  <c r="E29" i="10"/>
  <c r="X29" i="8"/>
  <c r="K29" i="7"/>
</calcChain>
</file>

<file path=xl/sharedStrings.xml><?xml version="1.0" encoding="utf-8"?>
<sst xmlns="http://schemas.openxmlformats.org/spreadsheetml/2006/main" count="391" uniqueCount="88">
  <si>
    <t>CASH</t>
  </si>
  <si>
    <t>Mean</t>
  </si>
  <si>
    <t>3-MONTHS</t>
  </si>
  <si>
    <t>15-MONTHS</t>
  </si>
  <si>
    <t>SETTLEMENT</t>
  </si>
  <si>
    <t xml:space="preserve">    Sterling Equivalents</t>
  </si>
  <si>
    <t>BUYER</t>
  </si>
  <si>
    <t>SELLER</t>
  </si>
  <si>
    <t>Cash Seller's</t>
  </si>
  <si>
    <t>3mths Seller's</t>
  </si>
  <si>
    <t>Stg/$</t>
  </si>
  <si>
    <t>Average</t>
  </si>
  <si>
    <t>High</t>
  </si>
  <si>
    <t>Low</t>
  </si>
  <si>
    <t xml:space="preserve">Neither the LME nor any of its directors, officers or employees shall, except in the case of fraud or wilful neglect, be under any liability whatsoever either in </t>
  </si>
  <si>
    <t xml:space="preserve">contract or in tort in respect of any act or omission (including negligence) in relation to the preparation or publication of the data contained in the report </t>
  </si>
  <si>
    <t>EURO</t>
  </si>
  <si>
    <t>Yen</t>
  </si>
  <si>
    <t>Euro Equivalents</t>
  </si>
  <si>
    <t>LME DAILY OFFICIAL AND SETTLEMENT PRICES</t>
  </si>
  <si>
    <t>3MStg/$</t>
  </si>
  <si>
    <t xml:space="preserve">Exchange Rate </t>
  </si>
  <si>
    <t>DECEMBER 3</t>
  </si>
  <si>
    <t>DECEMBER 2</t>
  </si>
  <si>
    <t>DECEMBER 1</t>
  </si>
  <si>
    <t>LME NICKEL $USD/Tonne</t>
  </si>
  <si>
    <t>LME PRIMARY ALUMINIUM $USD/Tonne</t>
  </si>
  <si>
    <t>LME ZINC $USD/Tonne</t>
  </si>
  <si>
    <t>LME LEAD $USD/Tonne</t>
  </si>
  <si>
    <t>LME TIN $USD/Tonne</t>
  </si>
  <si>
    <t>LME NA ALLOY $USD/Tonne</t>
  </si>
  <si>
    <t>LME ALUMINIUM ALLOY $USD/Tonne</t>
  </si>
  <si>
    <t>LME COPPER $USD/Tonne</t>
  </si>
  <si>
    <t>LME COBALT $USD/Tonne</t>
  </si>
  <si>
    <t>Market Operations</t>
  </si>
  <si>
    <t>Euro</t>
  </si>
  <si>
    <t xml:space="preserve">   Lead  3-months Seller:</t>
  </si>
  <si>
    <t>$/JY</t>
  </si>
  <si>
    <t xml:space="preserve">   Lead  Cash Seller &amp; Settlement:</t>
  </si>
  <si>
    <t xml:space="preserve">   Copper  3-months Seller:</t>
  </si>
  <si>
    <t xml:space="preserve">                    Exchange Rates  </t>
  </si>
  <si>
    <t xml:space="preserve">   Copper  Cash Seller &amp; Settlement:</t>
  </si>
  <si>
    <t xml:space="preserve">             Settlement Conversion</t>
  </si>
  <si>
    <t xml:space="preserve">  The following sterling equivalents have been calculated, on the basis of daily conversions: </t>
  </si>
  <si>
    <t>Nasaac</t>
  </si>
  <si>
    <t>SHG Zinc</t>
  </si>
  <si>
    <t>Tin</t>
  </si>
  <si>
    <t>Nickel</t>
  </si>
  <si>
    <t>Lead</t>
  </si>
  <si>
    <t>Copper</t>
  </si>
  <si>
    <t>Aluminium Alloy</t>
  </si>
  <si>
    <t>Primary Aluminium</t>
  </si>
  <si>
    <t>Conversion Rate</t>
  </si>
  <si>
    <t>Euro Settlement</t>
  </si>
  <si>
    <t>Metal</t>
  </si>
  <si>
    <t>LME AVERAGE SETTLEMENT PRICES IN EURO</t>
  </si>
  <si>
    <t>15-months Mean</t>
  </si>
  <si>
    <t>15-months Seller</t>
  </si>
  <si>
    <t>15-months Buyer</t>
  </si>
  <si>
    <t>December 3 Mean</t>
  </si>
  <si>
    <t>December 3 Seller</t>
  </si>
  <si>
    <t>December 3 Buyer</t>
  </si>
  <si>
    <t>December 2 Mean</t>
  </si>
  <si>
    <t>December 2 Seller</t>
  </si>
  <si>
    <t>December 1 Mean</t>
  </si>
  <si>
    <t>December 1 Seller</t>
  </si>
  <si>
    <t>December 1 Buyer</t>
  </si>
  <si>
    <t>3-months Mean</t>
  </si>
  <si>
    <t>3-months Seller</t>
  </si>
  <si>
    <t xml:space="preserve">Cash Mean  </t>
  </si>
  <si>
    <t xml:space="preserve"> &amp; Settlement</t>
  </si>
  <si>
    <t>Cash Seller</t>
  </si>
  <si>
    <t xml:space="preserve">Cash Buyer </t>
  </si>
  <si>
    <t>(dollars)</t>
  </si>
  <si>
    <t>Alloy</t>
  </si>
  <si>
    <t>Aluminium</t>
  </si>
  <si>
    <t>Molybdenum</t>
  </si>
  <si>
    <t xml:space="preserve">Cobalt </t>
  </si>
  <si>
    <t>Steel Billet</t>
  </si>
  <si>
    <t>NASAAC</t>
  </si>
  <si>
    <t>Special Hg</t>
  </si>
  <si>
    <t>Primary</t>
  </si>
  <si>
    <t xml:space="preserve">                AVERAGE OFFICIAL AND SETTLEMENT PRICES US$/TONNE</t>
  </si>
  <si>
    <t xml:space="preserve">             THE  LONDON  METAL  EXCHANGE  LIMITED</t>
  </si>
  <si>
    <t>FOR THE MONTH OF MAY 2026</t>
  </si>
  <si>
    <t>contract or in tort in respect of any act or omission (including negligence) in relation to the preparation or publication of the data contained in the report.</t>
  </si>
  <si>
    <t>3-months Buyer</t>
  </si>
  <si>
    <t>December 2 Buyer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</si>
</sst>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&quot;£&quot;#,##0.00;[Red]\-&quot;£&quot;#,##0.00"/>
    <numFmt numFmtId="165" formatCode="\$#,##0.00\ ;\(\$#,##0.00\)"/>
    <numFmt numFmtId="166" formatCode="\$#,##0.00\ "/>
    <numFmt numFmtId="167" formatCode="\$#,###.00"/>
    <numFmt numFmtId="168" formatCode="0.0000"/>
    <numFmt numFmtId="169" formatCode="#,##0.0000"/>
    <numFmt numFmtId="170" formatCode="[$$-409]#,##0.00"/>
    <numFmt numFmtId="171" formatCode="&quot;$&quot;#,##0.00_);[Red]\(&quot;$&quot;#,##0.00\)"/>
    <numFmt numFmtId="172" formatCode="&quot;$&quot;#,##0.00_);\(&quot;$&quot;#,##0.00\)"/>
    <numFmt numFmtId="173" formatCode="\$#,##0.00"/>
    <numFmt numFmtId="174" formatCode="\£#,##0.00"/>
    <numFmt numFmtId="175" formatCode="mmm\-yyyy"/>
    <numFmt numFmtId="176" formatCode="mmmm\-yyyy"/>
  </numFmts>
  <fonts count="12" x14ac:knownFonts="1"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  <font>
      <i/>
      <sz val="10"/>
      <name val="Times New Roman"/>
      <family val="1"/>
    </font>
    <font>
      <sz val="8.5"/>
      <name val="Times New Roman"/>
      <family val="1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17" fontId="5" fillId="0" borderId="0" xfId="0" applyNumberFormat="1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Protection="1">
      <protection locked="0"/>
    </xf>
    <xf numFmtId="165" fontId="4" fillId="0" borderId="0" xfId="0" applyNumberFormat="1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 applyAlignment="1" applyProtection="1">
      <alignment horizontal="centerContinuous"/>
      <protection locked="0"/>
    </xf>
    <xf numFmtId="0" fontId="5" fillId="0" borderId="5" xfId="0" applyFont="1" applyBorder="1" applyAlignment="1">
      <alignment horizontal="center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center"/>
    </xf>
    <xf numFmtId="168" fontId="3" fillId="0" borderId="19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168" fontId="3" fillId="0" borderId="20" xfId="0" applyNumberFormat="1" applyFont="1" applyBorder="1" applyAlignment="1">
      <alignment horizontal="center"/>
    </xf>
    <xf numFmtId="168" fontId="3" fillId="0" borderId="7" xfId="0" applyNumberFormat="1" applyFont="1" applyBorder="1" applyAlignment="1">
      <alignment horizontal="center"/>
    </xf>
    <xf numFmtId="170" fontId="3" fillId="0" borderId="9" xfId="0" applyNumberFormat="1" applyFont="1" applyBorder="1" applyAlignment="1">
      <alignment horizontal="center"/>
    </xf>
    <xf numFmtId="170" fontId="3" fillId="0" borderId="19" xfId="0" applyNumberFormat="1" applyFont="1" applyBorder="1" applyAlignment="1">
      <alignment horizontal="center"/>
    </xf>
    <xf numFmtId="170" fontId="3" fillId="0" borderId="8" xfId="0" applyNumberFormat="1" applyFont="1" applyBorder="1" applyAlignment="1">
      <alignment horizontal="center"/>
    </xf>
    <xf numFmtId="170" fontId="3" fillId="0" borderId="6" xfId="0" applyNumberFormat="1" applyFont="1" applyBorder="1" applyAlignment="1">
      <alignment horizontal="center"/>
    </xf>
    <xf numFmtId="165" fontId="5" fillId="0" borderId="6" xfId="0" applyNumberFormat="1" applyFont="1" applyBorder="1" applyAlignment="1">
      <alignment horizontal="center"/>
    </xf>
    <xf numFmtId="168" fontId="3" fillId="0" borderId="12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168" fontId="3" fillId="0" borderId="18" xfId="0" applyNumberFormat="1" applyFont="1" applyBorder="1" applyAlignment="1">
      <alignment horizontal="center"/>
    </xf>
    <xf numFmtId="168" fontId="3" fillId="0" borderId="2" xfId="0" applyNumberFormat="1" applyFont="1" applyBorder="1" applyAlignment="1">
      <alignment horizontal="center"/>
    </xf>
    <xf numFmtId="170" fontId="3" fillId="0" borderId="11" xfId="0" applyNumberFormat="1" applyFont="1" applyBorder="1" applyAlignment="1">
      <alignment horizontal="center"/>
    </xf>
    <xf numFmtId="170" fontId="3" fillId="0" borderId="12" xfId="0" applyNumberFormat="1" applyFont="1" applyBorder="1" applyAlignment="1">
      <alignment horizontal="center"/>
    </xf>
    <xf numFmtId="170" fontId="3" fillId="0" borderId="18" xfId="0" applyNumberFormat="1" applyFont="1" applyBorder="1" applyAlignment="1">
      <alignment horizontal="center"/>
    </xf>
    <xf numFmtId="170" fontId="3" fillId="0" borderId="17" xfId="0" applyNumberFormat="1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168" fontId="3" fillId="0" borderId="14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168" fontId="3" fillId="0" borderId="15" xfId="0" applyNumberFormat="1" applyFont="1" applyBorder="1" applyAlignment="1">
      <alignment horizontal="center"/>
    </xf>
    <xf numFmtId="168" fontId="3" fillId="0" borderId="21" xfId="0" applyNumberFormat="1" applyFont="1" applyBorder="1" applyAlignment="1">
      <alignment horizontal="center"/>
    </xf>
    <xf numFmtId="170" fontId="3" fillId="0" borderId="16" xfId="0" applyNumberFormat="1" applyFont="1" applyBorder="1" applyAlignment="1">
      <alignment horizontal="center"/>
    </xf>
    <xf numFmtId="170" fontId="3" fillId="0" borderId="14" xfId="0" applyNumberFormat="1" applyFont="1" applyBorder="1" applyAlignment="1">
      <alignment horizontal="center"/>
    </xf>
    <xf numFmtId="170" fontId="3" fillId="0" borderId="13" xfId="0" applyNumberFormat="1" applyFont="1" applyBorder="1" applyAlignment="1">
      <alignment horizontal="center"/>
    </xf>
    <xf numFmtId="170" fontId="3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4" fontId="7" fillId="0" borderId="11" xfId="0" applyNumberFormat="1" applyFont="1" applyBorder="1" applyAlignment="1" applyProtection="1">
      <alignment horizontal="center"/>
      <protection locked="0"/>
    </xf>
    <xf numFmtId="166" fontId="7" fillId="0" borderId="1" xfId="0" applyNumberFormat="1" applyFont="1" applyBorder="1" applyAlignment="1">
      <alignment horizontal="center"/>
    </xf>
    <xf numFmtId="166" fontId="7" fillId="0" borderId="0" xfId="0" applyNumberFormat="1" applyFont="1" applyAlignment="1" applyProtection="1">
      <alignment horizontal="center"/>
      <protection locked="0"/>
    </xf>
    <xf numFmtId="166" fontId="7" fillId="0" borderId="10" xfId="0" applyNumberFormat="1" applyFont="1" applyBorder="1" applyAlignment="1" applyProtection="1">
      <alignment horizontal="center"/>
      <protection locked="0"/>
    </xf>
    <xf numFmtId="15" fontId="3" fillId="0" borderId="10" xfId="0" applyNumberFormat="1" applyFont="1" applyBorder="1"/>
    <xf numFmtId="169" fontId="7" fillId="0" borderId="12" xfId="0" applyNumberFormat="1" applyFont="1" applyBorder="1" applyAlignment="1">
      <alignment horizontal="center"/>
    </xf>
    <xf numFmtId="4" fontId="7" fillId="0" borderId="11" xfId="0" applyNumberFormat="1" applyFont="1" applyBorder="1" applyAlignment="1">
      <alignment horizontal="center"/>
    </xf>
    <xf numFmtId="2" fontId="7" fillId="0" borderId="0" xfId="0" applyNumberFormat="1" applyFont="1" applyAlignment="1" applyProtection="1">
      <alignment horizontal="center"/>
      <protection locked="0"/>
    </xf>
    <xf numFmtId="168" fontId="7" fillId="0" borderId="0" xfId="0" applyNumberFormat="1" applyFont="1" applyAlignment="1" applyProtection="1">
      <alignment horizontal="center"/>
      <protection locked="0"/>
    </xf>
    <xf numFmtId="167" fontId="7" fillId="0" borderId="11" xfId="0" applyNumberFormat="1" applyFont="1" applyBorder="1" applyAlignment="1">
      <alignment horizontal="center"/>
    </xf>
    <xf numFmtId="168" fontId="7" fillId="0" borderId="15" xfId="0" applyNumberFormat="1" applyFont="1" applyBorder="1" applyAlignment="1" applyProtection="1">
      <alignment horizontal="center"/>
      <protection locked="0"/>
    </xf>
    <xf numFmtId="4" fontId="3" fillId="0" borderId="5" xfId="0" applyNumberFormat="1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4" fontId="3" fillId="0" borderId="7" xfId="0" applyNumberFormat="1" applyFont="1" applyBorder="1" applyAlignment="1" applyProtection="1">
      <alignment horizontal="center"/>
      <protection locked="0"/>
    </xf>
    <xf numFmtId="4" fontId="3" fillId="0" borderId="5" xfId="0" applyNumberFormat="1" applyFont="1" applyBorder="1" applyAlignment="1">
      <alignment horizontal="center"/>
    </xf>
    <xf numFmtId="165" fontId="3" fillId="0" borderId="6" xfId="0" applyNumberFormat="1" applyFont="1" applyBorder="1"/>
    <xf numFmtId="165" fontId="3" fillId="0" borderId="4" xfId="0" applyNumberFormat="1" applyFont="1" applyBorder="1"/>
    <xf numFmtId="165" fontId="5" fillId="0" borderId="0" xfId="0" applyNumberFormat="1" applyFont="1"/>
    <xf numFmtId="0" fontId="5" fillId="0" borderId="0" xfId="0" applyFont="1"/>
    <xf numFmtId="0" fontId="8" fillId="0" borderId="29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31" xfId="0" applyFont="1" applyBorder="1" applyAlignment="1">
      <alignment horizontal="centerContinuous"/>
    </xf>
    <xf numFmtId="0" fontId="9" fillId="0" borderId="32" xfId="0" applyFont="1" applyBorder="1" applyAlignment="1">
      <alignment horizontal="centerContinuous"/>
    </xf>
    <xf numFmtId="166" fontId="8" fillId="0" borderId="33" xfId="0" applyNumberFormat="1" applyFont="1" applyBorder="1" applyAlignment="1">
      <alignment horizontal="centerContinuous"/>
    </xf>
    <xf numFmtId="0" fontId="8" fillId="0" borderId="33" xfId="0" applyFont="1" applyBorder="1" applyAlignment="1">
      <alignment horizontal="centerContinuous"/>
    </xf>
    <xf numFmtId="166" fontId="9" fillId="0" borderId="33" xfId="0" applyNumberFormat="1" applyFont="1" applyBorder="1" applyAlignment="1">
      <alignment horizontal="centerContinuous"/>
    </xf>
    <xf numFmtId="171" fontId="9" fillId="0" borderId="33" xfId="0" applyNumberFormat="1" applyFont="1" applyBorder="1" applyAlignment="1">
      <alignment horizontal="centerContinuous"/>
    </xf>
    <xf numFmtId="172" fontId="9" fillId="0" borderId="33" xfId="0" applyNumberFormat="1" applyFont="1" applyBorder="1" applyAlignment="1">
      <alignment horizontal="centerContinuous"/>
    </xf>
    <xf numFmtId="173" fontId="9" fillId="0" borderId="33" xfId="0" applyNumberFormat="1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171" fontId="3" fillId="0" borderId="0" xfId="0" applyNumberFormat="1" applyFont="1" applyAlignment="1">
      <alignment horizontal="left"/>
    </xf>
    <xf numFmtId="0" fontId="10" fillId="0" borderId="0" xfId="0" applyFont="1"/>
    <xf numFmtId="168" fontId="3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4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174" fontId="3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2" fontId="3" fillId="0" borderId="35" xfId="0" applyNumberFormat="1" applyFont="1" applyBorder="1" applyAlignment="1">
      <alignment horizontal="right"/>
    </xf>
    <xf numFmtId="0" fontId="3" fillId="0" borderId="36" xfId="0" applyFont="1" applyBorder="1"/>
    <xf numFmtId="0" fontId="3" fillId="0" borderId="28" xfId="0" applyFont="1" applyBorder="1"/>
    <xf numFmtId="0" fontId="3" fillId="0" borderId="37" xfId="0" applyFont="1" applyBorder="1"/>
    <xf numFmtId="2" fontId="3" fillId="0" borderId="38" xfId="0" applyNumberFormat="1" applyFont="1" applyBorder="1" applyAlignment="1">
      <alignment horizontal="right"/>
    </xf>
    <xf numFmtId="4" fontId="3" fillId="0" borderId="38" xfId="0" applyNumberFormat="1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4" fontId="3" fillId="0" borderId="14" xfId="0" applyNumberFormat="1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17" fontId="5" fillId="0" borderId="0" xfId="0" applyNumberFormat="1" applyFont="1" applyAlignment="1">
      <alignment horizontal="center"/>
    </xf>
    <xf numFmtId="17" fontId="5" fillId="0" borderId="0" xfId="0" applyNumberFormat="1" applyFont="1" applyAlignment="1">
      <alignment horizontal="left"/>
    </xf>
    <xf numFmtId="2" fontId="3" fillId="0" borderId="39" xfId="0" applyNumberFormat="1" applyFont="1" applyBorder="1" applyAlignment="1">
      <alignment horizontal="right"/>
    </xf>
    <xf numFmtId="2" fontId="3" fillId="0" borderId="20" xfId="0" applyNumberFormat="1" applyFont="1" applyBorder="1" applyAlignment="1">
      <alignment horizontal="right"/>
    </xf>
    <xf numFmtId="0" fontId="3" fillId="0" borderId="24" xfId="0" applyFont="1" applyBorder="1"/>
    <xf numFmtId="2" fontId="3" fillId="0" borderId="26" xfId="0" applyNumberFormat="1" applyFont="1" applyBorder="1" applyAlignment="1">
      <alignment horizontal="right"/>
    </xf>
    <xf numFmtId="2" fontId="3" fillId="0" borderId="40" xfId="0" applyNumberFormat="1" applyFont="1" applyBorder="1" applyAlignment="1">
      <alignment horizontal="right"/>
    </xf>
    <xf numFmtId="0" fontId="3" fillId="0" borderId="27" xfId="0" applyFont="1" applyBorder="1"/>
    <xf numFmtId="4" fontId="3" fillId="0" borderId="25" xfId="0" applyNumberFormat="1" applyFont="1" applyBorder="1"/>
    <xf numFmtId="0" fontId="3" fillId="0" borderId="41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1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4" xfId="0" applyFont="1" applyBorder="1"/>
    <xf numFmtId="175" fontId="3" fillId="0" borderId="0" xfId="0" applyNumberFormat="1" applyFont="1" applyAlignment="1">
      <alignment horizontal="center"/>
    </xf>
    <xf numFmtId="176" fontId="5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/>
    <xf numFmtId="176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4" fontId="3" fillId="0" borderId="0" xfId="0" applyNumberFormat="1" applyFont="1"/>
    <xf numFmtId="2" fontId="7" fillId="0" borderId="14" xfId="0" applyNumberFormat="1" applyFont="1" applyBorder="1" applyAlignment="1" applyProtection="1">
      <alignment horizontal="center"/>
      <protection locked="0"/>
    </xf>
    <xf numFmtId="4" fontId="5" fillId="0" borderId="16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4" fontId="5" fillId="0" borderId="23" xfId="0" applyNumberFormat="1" applyFont="1" applyBorder="1" applyAlignment="1" applyProtection="1">
      <alignment horizontal="center"/>
      <protection locked="0"/>
    </xf>
    <xf numFmtId="4" fontId="5" fillId="0" borderId="44" xfId="0" applyNumberFormat="1" applyFont="1" applyBorder="1" applyAlignment="1" applyProtection="1">
      <alignment horizontal="center"/>
      <protection locked="0"/>
    </xf>
    <xf numFmtId="4" fontId="5" fillId="0" borderId="22" xfId="0" applyNumberFormat="1" applyFont="1" applyBorder="1" applyAlignment="1" applyProtection="1">
      <alignment horizontal="center"/>
      <protection locked="0"/>
    </xf>
    <xf numFmtId="4" fontId="5" fillId="0" borderId="4" xfId="0" applyNumberFormat="1" applyFont="1" applyBorder="1" applyAlignment="1" applyProtection="1">
      <alignment horizontal="center"/>
      <protection locked="0"/>
    </xf>
    <xf numFmtId="4" fontId="5" fillId="0" borderId="43" xfId="0" applyNumberFormat="1" applyFont="1" applyBorder="1" applyAlignment="1" applyProtection="1">
      <alignment horizontal="center"/>
      <protection locked="0"/>
    </xf>
    <xf numFmtId="4" fontId="5" fillId="0" borderId="15" xfId="0" applyNumberFormat="1" applyFont="1" applyBorder="1" applyAlignment="1" applyProtection="1">
      <alignment horizontal="center"/>
      <protection locked="0"/>
    </xf>
    <xf numFmtId="49" fontId="5" fillId="0" borderId="4" xfId="0" applyNumberFormat="1" applyFont="1" applyBorder="1" applyAlignment="1">
      <alignment horizontal="center"/>
    </xf>
    <xf numFmtId="49" fontId="5" fillId="0" borderId="15" xfId="0" applyNumberFormat="1" applyFont="1" applyBorder="1" applyAlignment="1">
      <alignment horizontal="center"/>
    </xf>
    <xf numFmtId="49" fontId="5" fillId="0" borderId="43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Y33"/>
  <sheetViews>
    <sheetView tabSelected="1" workbookViewId="0">
      <pane ySplit="8" topLeftCell="A9" activePane="bottomLeft" state="frozen"/>
      <selection activeCell="C46" sqref="C46"/>
      <selection pane="bottomLeft" activeCell="W19" sqref="V19:W19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3" width="10.7109375" style="4" customWidth="1"/>
    <col min="14" max="14" width="10.7109375" customWidth="1"/>
    <col min="15" max="16" width="10.7109375" style="4" customWidth="1"/>
    <col min="17" max="17" width="10.7109375" customWidth="1"/>
    <col min="18" max="18" width="12.5703125" style="4" bestFit="1" customWidth="1"/>
    <col min="19" max="19" width="10" style="4" bestFit="1" customWidth="1"/>
    <col min="20" max="20" width="14.140625" bestFit="1" customWidth="1"/>
    <col min="21" max="21" width="12.5703125" style="4" bestFit="1" customWidth="1"/>
    <col min="22" max="22" width="10.5703125" bestFit="1" customWidth="1"/>
    <col min="23" max="23" width="11.28515625" bestFit="1" customWidth="1"/>
    <col min="24" max="24" width="14.140625" bestFit="1" customWidth="1"/>
    <col min="25" max="25" width="10.5703125" bestFit="1" customWidth="1"/>
  </cols>
  <sheetData>
    <row r="3" spans="1:25" ht="15.75" x14ac:dyDescent="0.25">
      <c r="B3" s="5" t="s">
        <v>19</v>
      </c>
    </row>
    <row r="4" spans="1:25" x14ac:dyDescent="0.2">
      <c r="B4" s="58" t="s">
        <v>32</v>
      </c>
    </row>
    <row r="6" spans="1:25" ht="13.5" thickBot="1" x14ac:dyDescent="0.25">
      <c r="B6" s="1">
        <v>46143</v>
      </c>
    </row>
    <row r="7" spans="1:25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24</v>
      </c>
      <c r="J7" s="125"/>
      <c r="K7" s="126"/>
      <c r="L7" s="124" t="s">
        <v>23</v>
      </c>
      <c r="M7" s="125"/>
      <c r="N7" s="126"/>
      <c r="O7" s="124" t="s">
        <v>22</v>
      </c>
      <c r="P7" s="125"/>
      <c r="Q7" s="126"/>
      <c r="R7" s="116" t="s">
        <v>4</v>
      </c>
      <c r="S7" s="118" t="s">
        <v>21</v>
      </c>
      <c r="T7" s="119"/>
      <c r="U7" s="120"/>
      <c r="V7" s="121" t="s">
        <v>5</v>
      </c>
      <c r="W7" s="122"/>
      <c r="X7" s="9" t="s">
        <v>18</v>
      </c>
      <c r="Y7" s="116" t="s">
        <v>20</v>
      </c>
    </row>
    <row r="8" spans="1:25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52" t="s">
        <v>6</v>
      </c>
      <c r="M8" s="52" t="s">
        <v>7</v>
      </c>
      <c r="N8" s="55" t="s">
        <v>1</v>
      </c>
      <c r="O8" s="52" t="s">
        <v>6</v>
      </c>
      <c r="P8" s="52" t="s">
        <v>7</v>
      </c>
      <c r="Q8" s="55" t="s">
        <v>1</v>
      </c>
      <c r="R8" s="117"/>
      <c r="S8" s="54" t="s">
        <v>10</v>
      </c>
      <c r="T8" s="53" t="s">
        <v>16</v>
      </c>
      <c r="U8" s="10" t="s">
        <v>17</v>
      </c>
      <c r="V8" s="52" t="s">
        <v>8</v>
      </c>
      <c r="W8" s="52" t="s">
        <v>9</v>
      </c>
      <c r="X8" s="11" t="s">
        <v>8</v>
      </c>
      <c r="Y8" s="117" t="s">
        <v>20</v>
      </c>
    </row>
    <row r="9" spans="1:25" x14ac:dyDescent="0.2">
      <c r="B9" s="45">
        <v>46143</v>
      </c>
      <c r="C9" s="44">
        <v>12890</v>
      </c>
      <c r="D9" s="43">
        <v>12895</v>
      </c>
      <c r="E9" s="42">
        <f t="shared" ref="E9:E27" si="0">AVERAGE(C9:D9)</f>
        <v>12892.5</v>
      </c>
      <c r="F9" s="44">
        <v>12965</v>
      </c>
      <c r="G9" s="43">
        <v>12967</v>
      </c>
      <c r="H9" s="42">
        <f t="shared" ref="H9:H27" si="1">AVERAGE(F9:G9)</f>
        <v>12966</v>
      </c>
      <c r="I9" s="44">
        <v>13030</v>
      </c>
      <c r="J9" s="43">
        <v>13040</v>
      </c>
      <c r="K9" s="42">
        <f t="shared" ref="K9:K27" si="2">AVERAGE(I9:J9)</f>
        <v>13035</v>
      </c>
      <c r="L9" s="44">
        <v>13065</v>
      </c>
      <c r="M9" s="43">
        <v>13075</v>
      </c>
      <c r="N9" s="42">
        <f t="shared" ref="N9:N27" si="3">AVERAGE(L9:M9)</f>
        <v>13070</v>
      </c>
      <c r="O9" s="44">
        <v>13090</v>
      </c>
      <c r="P9" s="43">
        <v>13100</v>
      </c>
      <c r="Q9" s="42">
        <f t="shared" ref="Q9:Q27" si="4">AVERAGE(O9:P9)</f>
        <v>13095</v>
      </c>
      <c r="R9" s="50">
        <v>12895</v>
      </c>
      <c r="S9" s="49">
        <v>1.3620000000000001</v>
      </c>
      <c r="T9" s="51">
        <v>1.1751</v>
      </c>
      <c r="U9" s="48">
        <v>156.6</v>
      </c>
      <c r="V9" s="41">
        <v>9467.69</v>
      </c>
      <c r="W9" s="41">
        <v>9524.0499999999993</v>
      </c>
      <c r="X9" s="47">
        <f t="shared" ref="X9:X27" si="5">R9/T9</f>
        <v>10973.53416730491</v>
      </c>
      <c r="Y9" s="46">
        <v>1.3614999999999999</v>
      </c>
    </row>
    <row r="10" spans="1:25" x14ac:dyDescent="0.2">
      <c r="B10" s="45">
        <v>46147</v>
      </c>
      <c r="C10" s="44">
        <v>12969.5</v>
      </c>
      <c r="D10" s="43">
        <v>12970</v>
      </c>
      <c r="E10" s="42">
        <f t="shared" si="0"/>
        <v>12969.75</v>
      </c>
      <c r="F10" s="44">
        <v>13053</v>
      </c>
      <c r="G10" s="43">
        <v>13054</v>
      </c>
      <c r="H10" s="42">
        <f t="shared" si="1"/>
        <v>13053.5</v>
      </c>
      <c r="I10" s="44">
        <v>13105</v>
      </c>
      <c r="J10" s="43">
        <v>13115</v>
      </c>
      <c r="K10" s="42">
        <f t="shared" si="2"/>
        <v>13110</v>
      </c>
      <c r="L10" s="44">
        <v>13140</v>
      </c>
      <c r="M10" s="43">
        <v>13150</v>
      </c>
      <c r="N10" s="42">
        <f t="shared" si="3"/>
        <v>13145</v>
      </c>
      <c r="O10" s="44">
        <v>13165</v>
      </c>
      <c r="P10" s="43">
        <v>13175</v>
      </c>
      <c r="Q10" s="42">
        <f t="shared" si="4"/>
        <v>13170</v>
      </c>
      <c r="R10" s="50">
        <v>12970</v>
      </c>
      <c r="S10" s="49">
        <v>1.3541000000000001</v>
      </c>
      <c r="T10" s="49">
        <v>1.1689000000000001</v>
      </c>
      <c r="U10" s="48">
        <v>157.75</v>
      </c>
      <c r="V10" s="41">
        <v>9578.32</v>
      </c>
      <c r="W10" s="41">
        <v>9643.91</v>
      </c>
      <c r="X10" s="47">
        <f t="shared" si="5"/>
        <v>11095.902130207887</v>
      </c>
      <c r="Y10" s="46">
        <v>1.3535999999999999</v>
      </c>
    </row>
    <row r="11" spans="1:25" x14ac:dyDescent="0.2">
      <c r="B11" s="45">
        <v>46148</v>
      </c>
      <c r="C11" s="44">
        <v>13351</v>
      </c>
      <c r="D11" s="43">
        <v>13351.5</v>
      </c>
      <c r="E11" s="42">
        <f t="shared" si="0"/>
        <v>13351.25</v>
      </c>
      <c r="F11" s="44">
        <v>13410</v>
      </c>
      <c r="G11" s="43">
        <v>13412</v>
      </c>
      <c r="H11" s="42">
        <f t="shared" si="1"/>
        <v>13411</v>
      </c>
      <c r="I11" s="44">
        <v>13455</v>
      </c>
      <c r="J11" s="43">
        <v>13465</v>
      </c>
      <c r="K11" s="42">
        <f t="shared" si="2"/>
        <v>13460</v>
      </c>
      <c r="L11" s="44">
        <v>13490</v>
      </c>
      <c r="M11" s="43">
        <v>13500</v>
      </c>
      <c r="N11" s="42">
        <f t="shared" si="3"/>
        <v>13495</v>
      </c>
      <c r="O11" s="44">
        <v>13520</v>
      </c>
      <c r="P11" s="43">
        <v>13530</v>
      </c>
      <c r="Q11" s="42">
        <f t="shared" si="4"/>
        <v>13525</v>
      </c>
      <c r="R11" s="50">
        <v>13351.5</v>
      </c>
      <c r="S11" s="49">
        <v>1.3623000000000001</v>
      </c>
      <c r="T11" s="49">
        <v>1.177</v>
      </c>
      <c r="U11" s="48">
        <v>156.09</v>
      </c>
      <c r="V11" s="41">
        <v>9800.7000000000007</v>
      </c>
      <c r="W11" s="41">
        <v>9848.73</v>
      </c>
      <c r="X11" s="47">
        <f t="shared" si="5"/>
        <v>11343.670348343245</v>
      </c>
      <c r="Y11" s="46">
        <v>1.3617999999999999</v>
      </c>
    </row>
    <row r="12" spans="1:25" x14ac:dyDescent="0.2">
      <c r="B12" s="45">
        <v>46149</v>
      </c>
      <c r="C12" s="44">
        <v>13325</v>
      </c>
      <c r="D12" s="43">
        <v>13326</v>
      </c>
      <c r="E12" s="42">
        <f t="shared" si="0"/>
        <v>13325.5</v>
      </c>
      <c r="F12" s="44">
        <v>13390.5</v>
      </c>
      <c r="G12" s="43">
        <v>13391.5</v>
      </c>
      <c r="H12" s="42">
        <f t="shared" si="1"/>
        <v>13391</v>
      </c>
      <c r="I12" s="44">
        <v>13435</v>
      </c>
      <c r="J12" s="43">
        <v>13445</v>
      </c>
      <c r="K12" s="42">
        <f t="shared" si="2"/>
        <v>13440</v>
      </c>
      <c r="L12" s="44">
        <v>13460</v>
      </c>
      <c r="M12" s="43">
        <v>13470</v>
      </c>
      <c r="N12" s="42">
        <f t="shared" si="3"/>
        <v>13465</v>
      </c>
      <c r="O12" s="44">
        <v>13490</v>
      </c>
      <c r="P12" s="43">
        <v>13500</v>
      </c>
      <c r="Q12" s="42">
        <f t="shared" si="4"/>
        <v>13495</v>
      </c>
      <c r="R12" s="50">
        <v>13326</v>
      </c>
      <c r="S12" s="49">
        <v>1.3619000000000001</v>
      </c>
      <c r="T12" s="49">
        <v>1.1771</v>
      </c>
      <c r="U12" s="48">
        <v>156.4</v>
      </c>
      <c r="V12" s="41">
        <v>9784.86</v>
      </c>
      <c r="W12" s="41">
        <v>9836.57</v>
      </c>
      <c r="X12" s="47">
        <f t="shared" si="5"/>
        <v>11321.043241865602</v>
      </c>
      <c r="Y12" s="46">
        <v>1.3613999999999999</v>
      </c>
    </row>
    <row r="13" spans="1:25" x14ac:dyDescent="0.2">
      <c r="B13" s="45">
        <v>46150</v>
      </c>
      <c r="C13" s="44">
        <v>13444</v>
      </c>
      <c r="D13" s="43">
        <v>13445</v>
      </c>
      <c r="E13" s="42">
        <f t="shared" si="0"/>
        <v>13444.5</v>
      </c>
      <c r="F13" s="44">
        <v>13497</v>
      </c>
      <c r="G13" s="43">
        <v>13498</v>
      </c>
      <c r="H13" s="42">
        <f t="shared" si="1"/>
        <v>13497.5</v>
      </c>
      <c r="I13" s="44">
        <v>13510</v>
      </c>
      <c r="J13" s="43">
        <v>13520</v>
      </c>
      <c r="K13" s="42">
        <f t="shared" si="2"/>
        <v>13515</v>
      </c>
      <c r="L13" s="44">
        <v>13530</v>
      </c>
      <c r="M13" s="43">
        <v>13540</v>
      </c>
      <c r="N13" s="42">
        <f t="shared" si="3"/>
        <v>13535</v>
      </c>
      <c r="O13" s="44">
        <v>13560</v>
      </c>
      <c r="P13" s="43">
        <v>13570</v>
      </c>
      <c r="Q13" s="42">
        <f t="shared" si="4"/>
        <v>13565</v>
      </c>
      <c r="R13" s="50">
        <v>13445</v>
      </c>
      <c r="S13" s="49">
        <v>1.3613</v>
      </c>
      <c r="T13" s="49">
        <v>1.1766000000000001</v>
      </c>
      <c r="U13" s="48">
        <v>156.75</v>
      </c>
      <c r="V13" s="41">
        <v>9876.59</v>
      </c>
      <c r="W13" s="41">
        <v>9919.17</v>
      </c>
      <c r="X13" s="47">
        <f t="shared" si="5"/>
        <v>11426.993030766615</v>
      </c>
      <c r="Y13" s="46">
        <v>1.3608</v>
      </c>
    </row>
    <row r="14" spans="1:25" x14ac:dyDescent="0.2">
      <c r="B14" s="45">
        <v>46153</v>
      </c>
      <c r="C14" s="44">
        <v>13672</v>
      </c>
      <c r="D14" s="43">
        <v>13673</v>
      </c>
      <c r="E14" s="42">
        <f t="shared" si="0"/>
        <v>13672.5</v>
      </c>
      <c r="F14" s="44">
        <v>13715</v>
      </c>
      <c r="G14" s="43">
        <v>13720</v>
      </c>
      <c r="H14" s="42">
        <f t="shared" si="1"/>
        <v>13717.5</v>
      </c>
      <c r="I14" s="44">
        <v>13745</v>
      </c>
      <c r="J14" s="43">
        <v>13755</v>
      </c>
      <c r="K14" s="42">
        <f t="shared" si="2"/>
        <v>13750</v>
      </c>
      <c r="L14" s="44">
        <v>13765</v>
      </c>
      <c r="M14" s="43">
        <v>13775</v>
      </c>
      <c r="N14" s="42">
        <f t="shared" si="3"/>
        <v>13770</v>
      </c>
      <c r="O14" s="44">
        <v>13795</v>
      </c>
      <c r="P14" s="43">
        <v>13805</v>
      </c>
      <c r="Q14" s="42">
        <f t="shared" si="4"/>
        <v>13800</v>
      </c>
      <c r="R14" s="50">
        <v>13673</v>
      </c>
      <c r="S14" s="49">
        <v>1.3608</v>
      </c>
      <c r="T14" s="49">
        <v>1.1769000000000001</v>
      </c>
      <c r="U14" s="48">
        <v>157.12</v>
      </c>
      <c r="V14" s="41">
        <v>10047.77</v>
      </c>
      <c r="W14" s="41">
        <v>10086.01</v>
      </c>
      <c r="X14" s="47">
        <f t="shared" si="5"/>
        <v>11617.80949953267</v>
      </c>
      <c r="Y14" s="46">
        <v>1.3603000000000001</v>
      </c>
    </row>
    <row r="15" spans="1:25" x14ac:dyDescent="0.2">
      <c r="B15" s="45">
        <v>46154</v>
      </c>
      <c r="C15" s="44">
        <v>13871.5</v>
      </c>
      <c r="D15" s="43">
        <v>13872</v>
      </c>
      <c r="E15" s="42">
        <f t="shared" si="0"/>
        <v>13871.75</v>
      </c>
      <c r="F15" s="44">
        <v>13936</v>
      </c>
      <c r="G15" s="43">
        <v>13938</v>
      </c>
      <c r="H15" s="42">
        <f t="shared" si="1"/>
        <v>13937</v>
      </c>
      <c r="I15" s="44">
        <v>13950</v>
      </c>
      <c r="J15" s="43">
        <v>13960</v>
      </c>
      <c r="K15" s="42">
        <f t="shared" si="2"/>
        <v>13955</v>
      </c>
      <c r="L15" s="44">
        <v>13960</v>
      </c>
      <c r="M15" s="43">
        <v>13970</v>
      </c>
      <c r="N15" s="42">
        <f t="shared" si="3"/>
        <v>13965</v>
      </c>
      <c r="O15" s="44">
        <v>13980</v>
      </c>
      <c r="P15" s="43">
        <v>13990</v>
      </c>
      <c r="Q15" s="42">
        <f t="shared" si="4"/>
        <v>13985</v>
      </c>
      <c r="R15" s="50">
        <v>13872</v>
      </c>
      <c r="S15" s="49">
        <v>1.3532999999999999</v>
      </c>
      <c r="T15" s="49">
        <v>1.1744000000000001</v>
      </c>
      <c r="U15" s="48">
        <v>157.58000000000001</v>
      </c>
      <c r="V15" s="41">
        <v>10250.5</v>
      </c>
      <c r="W15" s="41">
        <v>10303.08</v>
      </c>
      <c r="X15" s="47">
        <f t="shared" si="5"/>
        <v>11811.989100817438</v>
      </c>
      <c r="Y15" s="46">
        <v>1.3528</v>
      </c>
    </row>
    <row r="16" spans="1:25" x14ac:dyDescent="0.2">
      <c r="B16" s="45">
        <v>46155</v>
      </c>
      <c r="C16" s="44">
        <v>14095</v>
      </c>
      <c r="D16" s="43">
        <v>14097</v>
      </c>
      <c r="E16" s="42">
        <f t="shared" si="0"/>
        <v>14096</v>
      </c>
      <c r="F16" s="44">
        <v>14138</v>
      </c>
      <c r="G16" s="43">
        <v>14140</v>
      </c>
      <c r="H16" s="42">
        <f t="shared" si="1"/>
        <v>14139</v>
      </c>
      <c r="I16" s="44">
        <v>14120</v>
      </c>
      <c r="J16" s="43">
        <v>14130</v>
      </c>
      <c r="K16" s="42">
        <f t="shared" si="2"/>
        <v>14125</v>
      </c>
      <c r="L16" s="44">
        <v>14120</v>
      </c>
      <c r="M16" s="43">
        <v>14130</v>
      </c>
      <c r="N16" s="42">
        <f t="shared" si="3"/>
        <v>14125</v>
      </c>
      <c r="O16" s="44">
        <v>14140</v>
      </c>
      <c r="P16" s="43">
        <v>14150</v>
      </c>
      <c r="Q16" s="42">
        <f t="shared" si="4"/>
        <v>14145</v>
      </c>
      <c r="R16" s="50">
        <v>14097</v>
      </c>
      <c r="S16" s="49">
        <v>1.3504</v>
      </c>
      <c r="T16" s="49">
        <v>1.1712</v>
      </c>
      <c r="U16" s="48">
        <v>157.77000000000001</v>
      </c>
      <c r="V16" s="41">
        <v>10439.129999999999</v>
      </c>
      <c r="W16" s="41">
        <v>10474.85</v>
      </c>
      <c r="X16" s="47">
        <f t="shared" si="5"/>
        <v>12036.372950819672</v>
      </c>
      <c r="Y16" s="46">
        <v>1.3499000000000001</v>
      </c>
    </row>
    <row r="17" spans="2:25" x14ac:dyDescent="0.2">
      <c r="B17" s="45">
        <v>46156</v>
      </c>
      <c r="C17" s="44">
        <v>13985</v>
      </c>
      <c r="D17" s="43">
        <v>13986</v>
      </c>
      <c r="E17" s="42">
        <f t="shared" si="0"/>
        <v>13985.5</v>
      </c>
      <c r="F17" s="44">
        <v>14030</v>
      </c>
      <c r="G17" s="43">
        <v>14034</v>
      </c>
      <c r="H17" s="42">
        <f t="shared" si="1"/>
        <v>14032</v>
      </c>
      <c r="I17" s="44">
        <v>14025</v>
      </c>
      <c r="J17" s="43">
        <v>14035</v>
      </c>
      <c r="K17" s="42">
        <f t="shared" si="2"/>
        <v>14030</v>
      </c>
      <c r="L17" s="44">
        <v>14015</v>
      </c>
      <c r="M17" s="43">
        <v>14025</v>
      </c>
      <c r="N17" s="42">
        <f t="shared" si="3"/>
        <v>14020</v>
      </c>
      <c r="O17" s="44">
        <v>14030</v>
      </c>
      <c r="P17" s="43">
        <v>14040</v>
      </c>
      <c r="Q17" s="42">
        <f t="shared" si="4"/>
        <v>14035</v>
      </c>
      <c r="R17" s="50">
        <v>13986</v>
      </c>
      <c r="S17" s="49">
        <v>1.3501000000000001</v>
      </c>
      <c r="T17" s="49">
        <v>1.17</v>
      </c>
      <c r="U17" s="48">
        <v>157.97999999999999</v>
      </c>
      <c r="V17" s="41">
        <v>10359.23</v>
      </c>
      <c r="W17" s="41">
        <v>10398.64</v>
      </c>
      <c r="X17" s="47">
        <f t="shared" si="5"/>
        <v>11953.846153846154</v>
      </c>
      <c r="Y17" s="46">
        <v>1.3495999999999999</v>
      </c>
    </row>
    <row r="18" spans="2:25" x14ac:dyDescent="0.2">
      <c r="B18" s="45">
        <v>46157</v>
      </c>
      <c r="C18" s="44">
        <v>13553</v>
      </c>
      <c r="D18" s="43">
        <v>13553.5</v>
      </c>
      <c r="E18" s="42">
        <f t="shared" si="0"/>
        <v>13553.25</v>
      </c>
      <c r="F18" s="44">
        <v>13595</v>
      </c>
      <c r="G18" s="43">
        <v>13600</v>
      </c>
      <c r="H18" s="42">
        <f t="shared" si="1"/>
        <v>13597.5</v>
      </c>
      <c r="I18" s="44">
        <v>13580</v>
      </c>
      <c r="J18" s="43">
        <v>13590</v>
      </c>
      <c r="K18" s="42">
        <f t="shared" si="2"/>
        <v>13585</v>
      </c>
      <c r="L18" s="44">
        <v>13570</v>
      </c>
      <c r="M18" s="43">
        <v>13580</v>
      </c>
      <c r="N18" s="42">
        <f t="shared" si="3"/>
        <v>13575</v>
      </c>
      <c r="O18" s="44">
        <v>13585</v>
      </c>
      <c r="P18" s="43">
        <v>13595</v>
      </c>
      <c r="Q18" s="42">
        <f t="shared" si="4"/>
        <v>13590</v>
      </c>
      <c r="R18" s="50">
        <v>13553.5</v>
      </c>
      <c r="S18" s="49">
        <v>1.3360000000000001</v>
      </c>
      <c r="T18" s="49">
        <v>1.1632</v>
      </c>
      <c r="U18" s="48">
        <v>158.58000000000001</v>
      </c>
      <c r="V18" s="41">
        <v>10144.84</v>
      </c>
      <c r="W18" s="41">
        <v>10183.450000000001</v>
      </c>
      <c r="X18" s="47">
        <f t="shared" si="5"/>
        <v>11651.908528198073</v>
      </c>
      <c r="Y18" s="46">
        <v>1.3354999999999999</v>
      </c>
    </row>
    <row r="19" spans="2:25" x14ac:dyDescent="0.2">
      <c r="B19" s="45">
        <v>46160</v>
      </c>
      <c r="C19" s="44">
        <v>13427</v>
      </c>
      <c r="D19" s="43">
        <v>13428</v>
      </c>
      <c r="E19" s="42">
        <f t="shared" si="0"/>
        <v>13427.5</v>
      </c>
      <c r="F19" s="44">
        <v>13470</v>
      </c>
      <c r="G19" s="43">
        <v>13475</v>
      </c>
      <c r="H19" s="42">
        <f t="shared" si="1"/>
        <v>13472.5</v>
      </c>
      <c r="I19" s="44">
        <v>13480</v>
      </c>
      <c r="J19" s="43">
        <v>13490</v>
      </c>
      <c r="K19" s="42">
        <f t="shared" si="2"/>
        <v>13485</v>
      </c>
      <c r="L19" s="44">
        <v>13480</v>
      </c>
      <c r="M19" s="43">
        <v>13490</v>
      </c>
      <c r="N19" s="42">
        <f t="shared" si="3"/>
        <v>13485</v>
      </c>
      <c r="O19" s="44">
        <v>13495</v>
      </c>
      <c r="P19" s="43">
        <v>13505</v>
      </c>
      <c r="Q19" s="42">
        <f t="shared" si="4"/>
        <v>13500</v>
      </c>
      <c r="R19" s="50">
        <v>13428</v>
      </c>
      <c r="S19" s="49">
        <v>1.3376999999999999</v>
      </c>
      <c r="T19" s="49">
        <v>1.1641999999999999</v>
      </c>
      <c r="U19" s="48">
        <v>158.85</v>
      </c>
      <c r="V19" s="41">
        <f>D19/S19</f>
        <v>10038.125140165957</v>
      </c>
      <c r="W19" s="41">
        <f>G19/S19</f>
        <v>10073.260073260075</v>
      </c>
      <c r="X19" s="47">
        <f t="shared" si="5"/>
        <v>11534.100669987976</v>
      </c>
      <c r="Y19" s="46">
        <v>1.3371999999999999</v>
      </c>
    </row>
    <row r="20" spans="2:25" x14ac:dyDescent="0.2">
      <c r="B20" s="45">
        <v>46161</v>
      </c>
      <c r="C20" s="44">
        <v>13409</v>
      </c>
      <c r="D20" s="43">
        <v>13410</v>
      </c>
      <c r="E20" s="42">
        <f t="shared" si="0"/>
        <v>13409.5</v>
      </c>
      <c r="F20" s="44">
        <v>13480</v>
      </c>
      <c r="G20" s="43">
        <v>13485</v>
      </c>
      <c r="H20" s="42">
        <f t="shared" si="1"/>
        <v>13482.5</v>
      </c>
      <c r="I20" s="44">
        <v>13515</v>
      </c>
      <c r="J20" s="43">
        <v>13525</v>
      </c>
      <c r="K20" s="42">
        <f t="shared" si="2"/>
        <v>13520</v>
      </c>
      <c r="L20" s="44">
        <v>13525</v>
      </c>
      <c r="M20" s="43">
        <v>13535</v>
      </c>
      <c r="N20" s="42">
        <f t="shared" si="3"/>
        <v>13530</v>
      </c>
      <c r="O20" s="44">
        <v>13545</v>
      </c>
      <c r="P20" s="43">
        <v>13555</v>
      </c>
      <c r="Q20" s="42">
        <f t="shared" si="4"/>
        <v>13550</v>
      </c>
      <c r="R20" s="50">
        <v>13410</v>
      </c>
      <c r="S20" s="49">
        <v>1.3404</v>
      </c>
      <c r="T20" s="49">
        <v>1.1617</v>
      </c>
      <c r="U20" s="48">
        <v>159.13999999999999</v>
      </c>
      <c r="V20" s="41">
        <v>10004.48</v>
      </c>
      <c r="W20" s="41">
        <v>10064.18</v>
      </c>
      <c r="X20" s="47">
        <f t="shared" si="5"/>
        <v>11543.427735215633</v>
      </c>
      <c r="Y20" s="46">
        <v>1.3399000000000001</v>
      </c>
    </row>
    <row r="21" spans="2:25" x14ac:dyDescent="0.2">
      <c r="B21" s="45">
        <v>46162</v>
      </c>
      <c r="C21" s="44">
        <v>13415</v>
      </c>
      <c r="D21" s="43">
        <v>13418</v>
      </c>
      <c r="E21" s="42">
        <f t="shared" si="0"/>
        <v>13416.5</v>
      </c>
      <c r="F21" s="44">
        <v>13490</v>
      </c>
      <c r="G21" s="43">
        <v>13492</v>
      </c>
      <c r="H21" s="42">
        <f t="shared" si="1"/>
        <v>13491</v>
      </c>
      <c r="I21" s="44">
        <v>13525</v>
      </c>
      <c r="J21" s="43">
        <v>13535</v>
      </c>
      <c r="K21" s="42">
        <f t="shared" si="2"/>
        <v>13530</v>
      </c>
      <c r="L21" s="44">
        <v>13545</v>
      </c>
      <c r="M21" s="43">
        <v>13555</v>
      </c>
      <c r="N21" s="42">
        <f t="shared" si="3"/>
        <v>13550</v>
      </c>
      <c r="O21" s="44">
        <v>13565</v>
      </c>
      <c r="P21" s="43">
        <v>13575</v>
      </c>
      <c r="Q21" s="42">
        <f t="shared" si="4"/>
        <v>13570</v>
      </c>
      <c r="R21" s="50">
        <v>13418</v>
      </c>
      <c r="S21" s="49">
        <v>1.34</v>
      </c>
      <c r="T21" s="49">
        <v>1.1600999999999999</v>
      </c>
      <c r="U21" s="48">
        <v>159.04</v>
      </c>
      <c r="V21" s="41">
        <v>10013.43</v>
      </c>
      <c r="W21" s="41">
        <v>10071.66</v>
      </c>
      <c r="X21" s="47">
        <f t="shared" si="5"/>
        <v>11566.244289285407</v>
      </c>
      <c r="Y21" s="46">
        <v>1.3395999999999999</v>
      </c>
    </row>
    <row r="22" spans="2:25" x14ac:dyDescent="0.2">
      <c r="B22" s="45">
        <v>46163</v>
      </c>
      <c r="C22" s="44">
        <v>13426</v>
      </c>
      <c r="D22" s="43">
        <v>13427</v>
      </c>
      <c r="E22" s="42">
        <f t="shared" si="0"/>
        <v>13426.5</v>
      </c>
      <c r="F22" s="44">
        <v>13480</v>
      </c>
      <c r="G22" s="43">
        <v>13481</v>
      </c>
      <c r="H22" s="42">
        <f t="shared" si="1"/>
        <v>13480.5</v>
      </c>
      <c r="I22" s="44">
        <v>13490</v>
      </c>
      <c r="J22" s="43">
        <v>13500</v>
      </c>
      <c r="K22" s="42">
        <f t="shared" si="2"/>
        <v>13495</v>
      </c>
      <c r="L22" s="44">
        <v>13500</v>
      </c>
      <c r="M22" s="43">
        <v>13510</v>
      </c>
      <c r="N22" s="42">
        <f t="shared" si="3"/>
        <v>13505</v>
      </c>
      <c r="O22" s="44">
        <v>13520</v>
      </c>
      <c r="P22" s="43">
        <v>13530</v>
      </c>
      <c r="Q22" s="42">
        <f t="shared" si="4"/>
        <v>13525</v>
      </c>
      <c r="R22" s="50">
        <v>13427</v>
      </c>
      <c r="S22" s="49">
        <v>1.3422000000000001</v>
      </c>
      <c r="T22" s="49">
        <v>1.1598999999999999</v>
      </c>
      <c r="U22" s="48">
        <v>159.16</v>
      </c>
      <c r="V22" s="41">
        <v>10003.73</v>
      </c>
      <c r="W22" s="41">
        <v>10046.950000000001</v>
      </c>
      <c r="X22" s="47">
        <f t="shared" si="5"/>
        <v>11575.997930856109</v>
      </c>
      <c r="Y22" s="46">
        <v>1.3418000000000001</v>
      </c>
    </row>
    <row r="23" spans="2:25" x14ac:dyDescent="0.2">
      <c r="B23" s="45">
        <v>46164</v>
      </c>
      <c r="C23" s="44">
        <v>13543</v>
      </c>
      <c r="D23" s="43">
        <v>13545</v>
      </c>
      <c r="E23" s="42">
        <f t="shared" si="0"/>
        <v>13544</v>
      </c>
      <c r="F23" s="44">
        <v>13599</v>
      </c>
      <c r="G23" s="43">
        <v>13600</v>
      </c>
      <c r="H23" s="42">
        <f t="shared" si="1"/>
        <v>13599.5</v>
      </c>
      <c r="I23" s="44">
        <v>13600</v>
      </c>
      <c r="J23" s="43">
        <v>13610</v>
      </c>
      <c r="K23" s="42">
        <f t="shared" si="2"/>
        <v>13605</v>
      </c>
      <c r="L23" s="44">
        <v>13600</v>
      </c>
      <c r="M23" s="43">
        <v>13610</v>
      </c>
      <c r="N23" s="42">
        <f t="shared" si="3"/>
        <v>13605</v>
      </c>
      <c r="O23" s="44">
        <v>13620</v>
      </c>
      <c r="P23" s="43">
        <v>13630</v>
      </c>
      <c r="Q23" s="42">
        <f t="shared" si="4"/>
        <v>13625</v>
      </c>
      <c r="R23" s="50">
        <v>13545</v>
      </c>
      <c r="S23" s="49">
        <v>1.3422000000000001</v>
      </c>
      <c r="T23" s="49">
        <v>1.1597</v>
      </c>
      <c r="U23" s="48">
        <v>159.13999999999999</v>
      </c>
      <c r="V23" s="41">
        <v>10091.64</v>
      </c>
      <c r="W23" s="41">
        <v>10134.879999999999</v>
      </c>
      <c r="X23" s="47">
        <f t="shared" si="5"/>
        <v>11679.74476157627</v>
      </c>
      <c r="Y23" s="46">
        <v>1.3419000000000001</v>
      </c>
    </row>
    <row r="24" spans="2:25" x14ac:dyDescent="0.2">
      <c r="B24" s="45">
        <v>46168</v>
      </c>
      <c r="C24" s="44">
        <v>13565</v>
      </c>
      <c r="D24" s="43">
        <v>13570</v>
      </c>
      <c r="E24" s="42">
        <f t="shared" si="0"/>
        <v>13567.5</v>
      </c>
      <c r="F24" s="44">
        <v>13610</v>
      </c>
      <c r="G24" s="43">
        <v>13611</v>
      </c>
      <c r="H24" s="42">
        <f t="shared" si="1"/>
        <v>13610.5</v>
      </c>
      <c r="I24" s="44">
        <v>13605</v>
      </c>
      <c r="J24" s="43">
        <v>13615</v>
      </c>
      <c r="K24" s="42">
        <f t="shared" si="2"/>
        <v>13610</v>
      </c>
      <c r="L24" s="44">
        <v>13605</v>
      </c>
      <c r="M24" s="43">
        <v>13615</v>
      </c>
      <c r="N24" s="42">
        <f t="shared" si="3"/>
        <v>13610</v>
      </c>
      <c r="O24" s="44">
        <v>13605</v>
      </c>
      <c r="P24" s="43">
        <v>13615</v>
      </c>
      <c r="Q24" s="42">
        <f t="shared" si="4"/>
        <v>13610</v>
      </c>
      <c r="R24" s="50">
        <v>13570</v>
      </c>
      <c r="S24" s="49">
        <v>1.3469</v>
      </c>
      <c r="T24" s="49">
        <v>1.1635</v>
      </c>
      <c r="U24" s="48">
        <v>159.19</v>
      </c>
      <c r="V24" s="41">
        <v>10074.99</v>
      </c>
      <c r="W24" s="41">
        <v>10107.68</v>
      </c>
      <c r="X24" s="47">
        <f t="shared" si="5"/>
        <v>11663.085517834121</v>
      </c>
      <c r="Y24" s="46">
        <v>1.3466</v>
      </c>
    </row>
    <row r="25" spans="2:25" x14ac:dyDescent="0.2">
      <c r="B25" s="45">
        <v>46169</v>
      </c>
      <c r="C25" s="44">
        <v>13540</v>
      </c>
      <c r="D25" s="43">
        <v>13540.5</v>
      </c>
      <c r="E25" s="42">
        <f t="shared" si="0"/>
        <v>13540.25</v>
      </c>
      <c r="F25" s="44">
        <v>13597</v>
      </c>
      <c r="G25" s="43">
        <v>13598</v>
      </c>
      <c r="H25" s="42">
        <f t="shared" si="1"/>
        <v>13597.5</v>
      </c>
      <c r="I25" s="44">
        <v>13610</v>
      </c>
      <c r="J25" s="43">
        <v>13620</v>
      </c>
      <c r="K25" s="42">
        <f t="shared" si="2"/>
        <v>13615</v>
      </c>
      <c r="L25" s="44">
        <v>13610</v>
      </c>
      <c r="M25" s="43">
        <v>13620</v>
      </c>
      <c r="N25" s="42">
        <f t="shared" si="3"/>
        <v>13615</v>
      </c>
      <c r="O25" s="44">
        <v>13615</v>
      </c>
      <c r="P25" s="43">
        <v>13625</v>
      </c>
      <c r="Q25" s="42">
        <f t="shared" si="4"/>
        <v>13620</v>
      </c>
      <c r="R25" s="50">
        <v>13540.5</v>
      </c>
      <c r="S25" s="49">
        <v>1.3434999999999999</v>
      </c>
      <c r="T25" s="49">
        <v>1.1637999999999999</v>
      </c>
      <c r="U25" s="48">
        <v>159.44</v>
      </c>
      <c r="V25" s="41">
        <v>10078.530000000001</v>
      </c>
      <c r="W25" s="41">
        <v>10123.59</v>
      </c>
      <c r="X25" s="47">
        <f t="shared" si="5"/>
        <v>11634.73105344561</v>
      </c>
      <c r="Y25" s="46">
        <v>1.3431999999999999</v>
      </c>
    </row>
    <row r="26" spans="2:25" x14ac:dyDescent="0.2">
      <c r="B26" s="45">
        <v>46170</v>
      </c>
      <c r="C26" s="44">
        <v>13512.5</v>
      </c>
      <c r="D26" s="43">
        <v>13513</v>
      </c>
      <c r="E26" s="42">
        <f t="shared" si="0"/>
        <v>13512.75</v>
      </c>
      <c r="F26" s="44">
        <v>13568</v>
      </c>
      <c r="G26" s="43">
        <v>13570</v>
      </c>
      <c r="H26" s="42">
        <f t="shared" si="1"/>
        <v>13569</v>
      </c>
      <c r="I26" s="44">
        <v>13585</v>
      </c>
      <c r="J26" s="43">
        <v>13595</v>
      </c>
      <c r="K26" s="42">
        <f t="shared" si="2"/>
        <v>13590</v>
      </c>
      <c r="L26" s="44">
        <v>13585</v>
      </c>
      <c r="M26" s="43">
        <v>13595</v>
      </c>
      <c r="N26" s="42">
        <f t="shared" si="3"/>
        <v>13590</v>
      </c>
      <c r="O26" s="44">
        <v>13595</v>
      </c>
      <c r="P26" s="43">
        <v>13605</v>
      </c>
      <c r="Q26" s="42">
        <f t="shared" si="4"/>
        <v>13600</v>
      </c>
      <c r="R26" s="50">
        <v>13513</v>
      </c>
      <c r="S26" s="49">
        <v>1.3407</v>
      </c>
      <c r="T26" s="49">
        <v>1.1617</v>
      </c>
      <c r="U26" s="48">
        <v>159.47</v>
      </c>
      <c r="V26" s="41">
        <v>10079.06</v>
      </c>
      <c r="W26" s="41">
        <v>10123.84</v>
      </c>
      <c r="X26" s="47">
        <f t="shared" si="5"/>
        <v>11632.090901265386</v>
      </c>
      <c r="Y26" s="46">
        <v>1.3404</v>
      </c>
    </row>
    <row r="27" spans="2:25" x14ac:dyDescent="0.2">
      <c r="B27" s="45">
        <v>46171</v>
      </c>
      <c r="C27" s="44">
        <v>13610</v>
      </c>
      <c r="D27" s="43">
        <v>13615</v>
      </c>
      <c r="E27" s="42">
        <f t="shared" si="0"/>
        <v>13612.5</v>
      </c>
      <c r="F27" s="44">
        <v>13655.5</v>
      </c>
      <c r="G27" s="43">
        <v>13656.5</v>
      </c>
      <c r="H27" s="42">
        <f t="shared" si="1"/>
        <v>13656</v>
      </c>
      <c r="I27" s="44">
        <v>13640</v>
      </c>
      <c r="J27" s="43">
        <v>13650</v>
      </c>
      <c r="K27" s="42">
        <f t="shared" si="2"/>
        <v>13645</v>
      </c>
      <c r="L27" s="44">
        <v>13630</v>
      </c>
      <c r="M27" s="43">
        <v>13640</v>
      </c>
      <c r="N27" s="42">
        <f t="shared" si="3"/>
        <v>13635</v>
      </c>
      <c r="O27" s="44">
        <v>13640</v>
      </c>
      <c r="P27" s="43">
        <v>13650</v>
      </c>
      <c r="Q27" s="42">
        <f t="shared" si="4"/>
        <v>13645</v>
      </c>
      <c r="R27" s="50">
        <v>13615</v>
      </c>
      <c r="S27" s="49">
        <v>1.3429</v>
      </c>
      <c r="T27" s="49">
        <v>1.1648000000000001</v>
      </c>
      <c r="U27" s="48">
        <v>159.25</v>
      </c>
      <c r="V27" s="41">
        <v>10138.51</v>
      </c>
      <c r="W27" s="41">
        <v>10171.68</v>
      </c>
      <c r="X27" s="47">
        <f t="shared" si="5"/>
        <v>11688.701923076922</v>
      </c>
      <c r="Y27" s="46">
        <v>1.3426</v>
      </c>
    </row>
    <row r="28" spans="2:25" x14ac:dyDescent="0.2">
      <c r="B28" s="40" t="s">
        <v>11</v>
      </c>
      <c r="C28" s="39">
        <f>ROUND(AVERAGE(C9:C27),2)</f>
        <v>13505.45</v>
      </c>
      <c r="D28" s="38">
        <f>ROUND(AVERAGE(D9:D27),2)</f>
        <v>13507.13</v>
      </c>
      <c r="E28" s="37">
        <f>ROUND(AVERAGE(C28:D28),2)</f>
        <v>13506.29</v>
      </c>
      <c r="F28" s="39">
        <f>ROUND(AVERAGE(F9:F27),2)</f>
        <v>13562.05</v>
      </c>
      <c r="G28" s="38">
        <f>ROUND(AVERAGE(G9:G27),2)</f>
        <v>13564.37</v>
      </c>
      <c r="H28" s="37">
        <f>ROUND(AVERAGE(F28:G28),2)</f>
        <v>13563.21</v>
      </c>
      <c r="I28" s="39">
        <f>ROUND(AVERAGE(I9:I27),2)</f>
        <v>13579.21</v>
      </c>
      <c r="J28" s="38">
        <f>ROUND(AVERAGE(J9:J27),2)</f>
        <v>13589.21</v>
      </c>
      <c r="K28" s="37">
        <f>ROUND(AVERAGE(I28:J28),2)</f>
        <v>13584.21</v>
      </c>
      <c r="L28" s="39">
        <f>ROUND(AVERAGE(L9:L27),2)</f>
        <v>13589.21</v>
      </c>
      <c r="M28" s="38">
        <f>ROUND(AVERAGE(M9:M27),2)</f>
        <v>13599.21</v>
      </c>
      <c r="N28" s="37">
        <f>ROUND(AVERAGE(L28:M28),2)</f>
        <v>13594.21</v>
      </c>
      <c r="O28" s="39">
        <f>ROUND(AVERAGE(O9:O27),2)</f>
        <v>13608.16</v>
      </c>
      <c r="P28" s="38">
        <f>ROUND(AVERAGE(P9:P27),2)</f>
        <v>13618.16</v>
      </c>
      <c r="Q28" s="37">
        <f>ROUND(AVERAGE(O28:P28),2)</f>
        <v>13613.16</v>
      </c>
      <c r="R28" s="36">
        <f>ROUND(AVERAGE(R9:R27),2)</f>
        <v>13507.13</v>
      </c>
      <c r="S28" s="35">
        <f>ROUND(AVERAGE(S9:S27),4)</f>
        <v>1.3489</v>
      </c>
      <c r="T28" s="34">
        <f>ROUND(AVERAGE(T9:T27),4)</f>
        <v>1.1678999999999999</v>
      </c>
      <c r="U28" s="115">
        <f>ROUND(AVERAGE(U9:U27),2)</f>
        <v>158.16999999999999</v>
      </c>
      <c r="V28" s="33">
        <f>AVERAGE(V9:V27)</f>
        <v>10014.322375798207</v>
      </c>
      <c r="W28" s="33">
        <f>AVERAGE(W9:W27)</f>
        <v>10059.798951224215</v>
      </c>
      <c r="X28" s="33">
        <f>AVERAGE(X9:X27)</f>
        <v>11565.85231232872</v>
      </c>
      <c r="Y28" s="32">
        <f>AVERAGE(Y9:Y27)</f>
        <v>1.3484421052631577</v>
      </c>
    </row>
    <row r="29" spans="2:25" x14ac:dyDescent="0.2">
      <c r="B29" s="31" t="s">
        <v>12</v>
      </c>
      <c r="C29" s="30">
        <f t="shared" ref="C29:Y29" si="6">MAX(C9:C27)</f>
        <v>14095</v>
      </c>
      <c r="D29" s="29">
        <f t="shared" si="6"/>
        <v>14097</v>
      </c>
      <c r="E29" s="28">
        <f t="shared" si="6"/>
        <v>14096</v>
      </c>
      <c r="F29" s="30">
        <f t="shared" si="6"/>
        <v>14138</v>
      </c>
      <c r="G29" s="29">
        <f t="shared" si="6"/>
        <v>14140</v>
      </c>
      <c r="H29" s="28">
        <f t="shared" si="6"/>
        <v>14139</v>
      </c>
      <c r="I29" s="30">
        <f t="shared" si="6"/>
        <v>14120</v>
      </c>
      <c r="J29" s="29">
        <f t="shared" si="6"/>
        <v>14130</v>
      </c>
      <c r="K29" s="28">
        <f t="shared" si="6"/>
        <v>14125</v>
      </c>
      <c r="L29" s="30">
        <f t="shared" si="6"/>
        <v>14120</v>
      </c>
      <c r="M29" s="29">
        <f t="shared" si="6"/>
        <v>14130</v>
      </c>
      <c r="N29" s="28">
        <f t="shared" si="6"/>
        <v>14125</v>
      </c>
      <c r="O29" s="30">
        <f t="shared" si="6"/>
        <v>14140</v>
      </c>
      <c r="P29" s="29">
        <f t="shared" si="6"/>
        <v>14150</v>
      </c>
      <c r="Q29" s="28">
        <f t="shared" si="6"/>
        <v>14145</v>
      </c>
      <c r="R29" s="27">
        <f t="shared" si="6"/>
        <v>14097</v>
      </c>
      <c r="S29" s="26">
        <f t="shared" si="6"/>
        <v>1.3623000000000001</v>
      </c>
      <c r="T29" s="25">
        <f t="shared" si="6"/>
        <v>1.1771</v>
      </c>
      <c r="U29" s="24">
        <f t="shared" si="6"/>
        <v>159.47</v>
      </c>
      <c r="V29" s="23">
        <f t="shared" si="6"/>
        <v>10439.129999999999</v>
      </c>
      <c r="W29" s="23">
        <f t="shared" si="6"/>
        <v>10474.85</v>
      </c>
      <c r="X29" s="23">
        <f t="shared" si="6"/>
        <v>12036.372950819672</v>
      </c>
      <c r="Y29" s="22">
        <f t="shared" si="6"/>
        <v>1.3617999999999999</v>
      </c>
    </row>
    <row r="30" spans="2:25" ht="13.5" thickBot="1" x14ac:dyDescent="0.25">
      <c r="B30" s="21" t="s">
        <v>13</v>
      </c>
      <c r="C30" s="20">
        <f t="shared" ref="C30:Y30" si="7">MIN(C9:C27)</f>
        <v>12890</v>
      </c>
      <c r="D30" s="19">
        <f t="shared" si="7"/>
        <v>12895</v>
      </c>
      <c r="E30" s="18">
        <f t="shared" si="7"/>
        <v>12892.5</v>
      </c>
      <c r="F30" s="20">
        <f t="shared" si="7"/>
        <v>12965</v>
      </c>
      <c r="G30" s="19">
        <f t="shared" si="7"/>
        <v>12967</v>
      </c>
      <c r="H30" s="18">
        <f t="shared" si="7"/>
        <v>12966</v>
      </c>
      <c r="I30" s="20">
        <f t="shared" si="7"/>
        <v>13030</v>
      </c>
      <c r="J30" s="19">
        <f t="shared" si="7"/>
        <v>13040</v>
      </c>
      <c r="K30" s="18">
        <f t="shared" si="7"/>
        <v>13035</v>
      </c>
      <c r="L30" s="20">
        <f t="shared" si="7"/>
        <v>13065</v>
      </c>
      <c r="M30" s="19">
        <f t="shared" si="7"/>
        <v>13075</v>
      </c>
      <c r="N30" s="18">
        <f t="shared" si="7"/>
        <v>13070</v>
      </c>
      <c r="O30" s="20">
        <f t="shared" si="7"/>
        <v>13090</v>
      </c>
      <c r="P30" s="19">
        <f t="shared" si="7"/>
        <v>13100</v>
      </c>
      <c r="Q30" s="18">
        <f t="shared" si="7"/>
        <v>13095</v>
      </c>
      <c r="R30" s="17">
        <f t="shared" si="7"/>
        <v>12895</v>
      </c>
      <c r="S30" s="16">
        <f t="shared" si="7"/>
        <v>1.3360000000000001</v>
      </c>
      <c r="T30" s="15">
        <f t="shared" si="7"/>
        <v>1.1597</v>
      </c>
      <c r="U30" s="14">
        <f t="shared" si="7"/>
        <v>156.09</v>
      </c>
      <c r="V30" s="13">
        <f t="shared" si="7"/>
        <v>9467.69</v>
      </c>
      <c r="W30" s="13">
        <f t="shared" si="7"/>
        <v>9524.0499999999993</v>
      </c>
      <c r="X30" s="13">
        <f t="shared" si="7"/>
        <v>10973.53416730491</v>
      </c>
      <c r="Y30" s="12">
        <f t="shared" si="7"/>
        <v>1.3354999999999999</v>
      </c>
    </row>
    <row r="32" spans="2:25" x14ac:dyDescent="0.2">
      <c r="B32" s="6" t="s">
        <v>14</v>
      </c>
      <c r="C32" s="8"/>
      <c r="D32" s="8"/>
      <c r="E32" s="7"/>
      <c r="F32" s="8"/>
      <c r="G32" s="8"/>
      <c r="H32" s="7"/>
      <c r="I32" s="8"/>
      <c r="J32" s="8"/>
      <c r="K32" s="7"/>
      <c r="L32" s="8"/>
      <c r="M32" s="8"/>
      <c r="N32" s="7"/>
    </row>
    <row r="33" spans="2:14" x14ac:dyDescent="0.2">
      <c r="B33" s="6" t="s">
        <v>15</v>
      </c>
      <c r="C33" s="8"/>
      <c r="D33" s="8"/>
      <c r="E33" s="7"/>
      <c r="F33" s="8"/>
      <c r="G33" s="8"/>
      <c r="H33" s="7"/>
      <c r="I33" s="8"/>
      <c r="J33" s="8"/>
      <c r="K33" s="7"/>
      <c r="L33" s="8"/>
      <c r="M33" s="8"/>
      <c r="N33" s="7"/>
    </row>
  </sheetData>
  <mergeCells count="9">
    <mergeCell ref="R7:R8"/>
    <mergeCell ref="S7:U7"/>
    <mergeCell ref="V7:W7"/>
    <mergeCell ref="Y7:Y8"/>
    <mergeCell ref="C7:E7"/>
    <mergeCell ref="F7:H7"/>
    <mergeCell ref="I7:K7"/>
    <mergeCell ref="L7:N7"/>
    <mergeCell ref="O7:Q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5:M71"/>
  <sheetViews>
    <sheetView workbookViewId="0"/>
  </sheetViews>
  <sheetFormatPr baseColWidth="10" defaultColWidth="9.140625" defaultRowHeight="12.75" x14ac:dyDescent="0.2"/>
  <cols>
    <col min="2" max="2" width="27.28515625" customWidth="1"/>
    <col min="3" max="17" width="16.28515625" customWidth="1"/>
  </cols>
  <sheetData>
    <row r="5" spans="2:13" ht="15.75" x14ac:dyDescent="0.25">
      <c r="B5" s="114"/>
      <c r="C5" s="2"/>
      <c r="D5" s="113"/>
      <c r="F5" s="112" t="s">
        <v>83</v>
      </c>
      <c r="G5" s="100"/>
      <c r="H5" s="100"/>
      <c r="I5" s="111"/>
    </row>
    <row r="6" spans="2:13" x14ac:dyDescent="0.2">
      <c r="B6" s="110"/>
      <c r="C6" s="110"/>
      <c r="D6" s="59"/>
      <c r="F6" s="109" t="s">
        <v>82</v>
      </c>
      <c r="G6" s="100"/>
      <c r="H6" s="108"/>
      <c r="I6" s="100"/>
    </row>
    <row r="7" spans="2:13" x14ac:dyDescent="0.2">
      <c r="B7" s="2"/>
      <c r="C7" s="2"/>
      <c r="D7" s="107"/>
      <c r="F7" s="88" t="s">
        <v>84</v>
      </c>
      <c r="G7" s="106"/>
      <c r="H7" s="100"/>
      <c r="I7" s="2"/>
    </row>
    <row r="8" spans="2:13" ht="13.5" thickBot="1" x14ac:dyDescent="0.25"/>
    <row r="9" spans="2:13" x14ac:dyDescent="0.2">
      <c r="B9" s="105"/>
      <c r="C9" s="104" t="s">
        <v>81</v>
      </c>
      <c r="D9" s="103" t="s">
        <v>75</v>
      </c>
      <c r="E9" s="103" t="s">
        <v>49</v>
      </c>
      <c r="F9" s="103" t="s">
        <v>48</v>
      </c>
      <c r="G9" s="103" t="s">
        <v>47</v>
      </c>
      <c r="H9" s="103" t="s">
        <v>46</v>
      </c>
      <c r="I9" s="103" t="s">
        <v>80</v>
      </c>
      <c r="J9" s="103" t="s">
        <v>79</v>
      </c>
      <c r="K9" s="103" t="s">
        <v>78</v>
      </c>
      <c r="L9" s="103" t="s">
        <v>77</v>
      </c>
      <c r="M9" s="102" t="s">
        <v>76</v>
      </c>
    </row>
    <row r="10" spans="2:13" x14ac:dyDescent="0.2">
      <c r="B10" s="99"/>
      <c r="C10" s="101" t="s">
        <v>75</v>
      </c>
      <c r="D10" s="100" t="s">
        <v>74</v>
      </c>
      <c r="E10" s="100"/>
      <c r="F10" s="100"/>
      <c r="G10" s="100"/>
      <c r="H10" s="100"/>
      <c r="I10" s="100"/>
      <c r="J10" s="100"/>
      <c r="K10" s="100"/>
      <c r="L10" s="100"/>
      <c r="M10" s="3"/>
    </row>
    <row r="11" spans="2:13" x14ac:dyDescent="0.2">
      <c r="B11" s="99"/>
      <c r="C11" s="98" t="s">
        <v>73</v>
      </c>
      <c r="D11" s="98" t="s">
        <v>73</v>
      </c>
      <c r="E11" s="98" t="s">
        <v>73</v>
      </c>
      <c r="F11" s="98" t="s">
        <v>73</v>
      </c>
      <c r="G11" s="98" t="s">
        <v>73</v>
      </c>
      <c r="H11" s="98" t="s">
        <v>73</v>
      </c>
      <c r="I11" s="98" t="s">
        <v>73</v>
      </c>
      <c r="J11" s="98" t="s">
        <v>73</v>
      </c>
      <c r="K11" s="98" t="s">
        <v>73</v>
      </c>
      <c r="L11" s="98" t="s">
        <v>73</v>
      </c>
      <c r="M11" s="97" t="s">
        <v>73</v>
      </c>
    </row>
    <row r="12" spans="2:13" x14ac:dyDescent="0.2">
      <c r="B12" s="81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3"/>
    </row>
    <row r="13" spans="2:13" x14ac:dyDescent="0.2">
      <c r="B13" s="95" t="s">
        <v>72</v>
      </c>
      <c r="C13" s="94">
        <v>3669.29</v>
      </c>
      <c r="D13" s="94">
        <v>3222.89</v>
      </c>
      <c r="E13" s="94">
        <v>13505.45</v>
      </c>
      <c r="F13" s="94">
        <v>1989.92</v>
      </c>
      <c r="G13" s="94">
        <v>18796.05</v>
      </c>
      <c r="H13" s="94">
        <v>53654.47</v>
      </c>
      <c r="I13" s="94">
        <v>3486.89</v>
      </c>
      <c r="J13" s="94">
        <v>2545.2600000000002</v>
      </c>
      <c r="K13" s="94">
        <v>0.5</v>
      </c>
      <c r="L13" s="94">
        <v>55352.63</v>
      </c>
      <c r="M13" s="93">
        <v>0.5</v>
      </c>
    </row>
    <row r="14" spans="2:13" x14ac:dyDescent="0.2">
      <c r="B14" s="81" t="s">
        <v>71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3"/>
    </row>
    <row r="15" spans="2:13" x14ac:dyDescent="0.2">
      <c r="B15" s="95" t="s">
        <v>70</v>
      </c>
      <c r="C15" s="94">
        <v>3670.18</v>
      </c>
      <c r="D15" s="94">
        <v>3232.89</v>
      </c>
      <c r="E15" s="94">
        <v>13507.13</v>
      </c>
      <c r="F15" s="94">
        <v>1991.03</v>
      </c>
      <c r="G15" s="94">
        <v>18805</v>
      </c>
      <c r="H15" s="94">
        <v>53687.37</v>
      </c>
      <c r="I15" s="94">
        <v>3488.21</v>
      </c>
      <c r="J15" s="94">
        <v>2555.2600000000002</v>
      </c>
      <c r="K15" s="94">
        <v>1</v>
      </c>
      <c r="L15" s="94">
        <v>55852.63</v>
      </c>
      <c r="M15" s="93">
        <v>1</v>
      </c>
    </row>
    <row r="16" spans="2:13" x14ac:dyDescent="0.2">
      <c r="B16" s="81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3"/>
    </row>
    <row r="17" spans="2:13" x14ac:dyDescent="0.2">
      <c r="B17" s="95" t="s">
        <v>69</v>
      </c>
      <c r="C17" s="94">
        <v>3669.74</v>
      </c>
      <c r="D17" s="94">
        <v>3227.89</v>
      </c>
      <c r="E17" s="94">
        <v>13506.29</v>
      </c>
      <c r="F17" s="94">
        <v>1990.47</v>
      </c>
      <c r="G17" s="94">
        <v>18800.53</v>
      </c>
      <c r="H17" s="94">
        <v>53670.92</v>
      </c>
      <c r="I17" s="94">
        <v>3487.55</v>
      </c>
      <c r="J17" s="94">
        <v>2550.2600000000002</v>
      </c>
      <c r="K17" s="94">
        <v>0.75</v>
      </c>
      <c r="L17" s="94">
        <v>55602.63</v>
      </c>
      <c r="M17" s="93">
        <v>0.75</v>
      </c>
    </row>
    <row r="18" spans="2:13" x14ac:dyDescent="0.2">
      <c r="B18" s="81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3"/>
    </row>
    <row r="19" spans="2:13" x14ac:dyDescent="0.2">
      <c r="B19" s="95" t="s">
        <v>86</v>
      </c>
      <c r="C19" s="94">
        <v>3599.71</v>
      </c>
      <c r="D19" s="94">
        <v>3222.89</v>
      </c>
      <c r="E19" s="94">
        <v>13562.05</v>
      </c>
      <c r="F19" s="94">
        <v>1988.42</v>
      </c>
      <c r="G19" s="94">
        <v>18996.05</v>
      </c>
      <c r="H19" s="94">
        <v>53717.11</v>
      </c>
      <c r="I19" s="94">
        <v>3498.24</v>
      </c>
      <c r="J19" s="94">
        <v>2545.2600000000002</v>
      </c>
      <c r="K19" s="94">
        <v>0.5</v>
      </c>
      <c r="L19" s="94">
        <v>55790</v>
      </c>
      <c r="M19" s="93">
        <v>0.5</v>
      </c>
    </row>
    <row r="20" spans="2:13" x14ac:dyDescent="0.2">
      <c r="B20" s="81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3"/>
    </row>
    <row r="21" spans="2:13" x14ac:dyDescent="0.2">
      <c r="B21" s="95" t="s">
        <v>68</v>
      </c>
      <c r="C21" s="94">
        <v>3600.79</v>
      </c>
      <c r="D21" s="94">
        <v>3232.89</v>
      </c>
      <c r="E21" s="94">
        <v>13564.37</v>
      </c>
      <c r="F21" s="94">
        <v>1989.53</v>
      </c>
      <c r="G21" s="94">
        <v>19012.11</v>
      </c>
      <c r="H21" s="94">
        <v>53760.26</v>
      </c>
      <c r="I21" s="94">
        <v>3499.61</v>
      </c>
      <c r="J21" s="94">
        <v>2555.2600000000002</v>
      </c>
      <c r="K21" s="94">
        <v>1</v>
      </c>
      <c r="L21" s="94">
        <v>56290</v>
      </c>
      <c r="M21" s="93">
        <v>1</v>
      </c>
    </row>
    <row r="22" spans="2:13" x14ac:dyDescent="0.2">
      <c r="B22" s="81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3"/>
    </row>
    <row r="23" spans="2:13" x14ac:dyDescent="0.2">
      <c r="B23" s="95" t="s">
        <v>67</v>
      </c>
      <c r="C23" s="94">
        <v>3600.25</v>
      </c>
      <c r="D23" s="94">
        <v>3227.89</v>
      </c>
      <c r="E23" s="94">
        <v>13563.21</v>
      </c>
      <c r="F23" s="94">
        <v>1988.97</v>
      </c>
      <c r="G23" s="94">
        <v>19004.080000000002</v>
      </c>
      <c r="H23" s="94">
        <v>53738.68</v>
      </c>
      <c r="I23" s="94">
        <v>3498.92</v>
      </c>
      <c r="J23" s="94">
        <v>2550.2600000000002</v>
      </c>
      <c r="K23" s="94">
        <v>0.75</v>
      </c>
      <c r="L23" s="94">
        <v>56040</v>
      </c>
      <c r="M23" s="93">
        <v>0.75</v>
      </c>
    </row>
    <row r="24" spans="2:13" x14ac:dyDescent="0.2">
      <c r="B24" s="81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3"/>
    </row>
    <row r="25" spans="2:13" x14ac:dyDescent="0.2">
      <c r="B25" s="95" t="s">
        <v>66</v>
      </c>
      <c r="C25" s="94">
        <v>3185</v>
      </c>
      <c r="D25" s="94">
        <v>3222.89</v>
      </c>
      <c r="E25" s="94">
        <v>13579.21</v>
      </c>
      <c r="F25" s="94">
        <v>2116.79</v>
      </c>
      <c r="G25" s="94">
        <v>19756.580000000002</v>
      </c>
      <c r="H25" s="94"/>
      <c r="I25" s="94">
        <v>3319.16</v>
      </c>
      <c r="J25" s="94">
        <v>2545.2600000000002</v>
      </c>
      <c r="K25" s="94"/>
      <c r="L25" s="94"/>
      <c r="M25" s="93"/>
    </row>
    <row r="26" spans="2:13" x14ac:dyDescent="0.2">
      <c r="B26" s="81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3"/>
    </row>
    <row r="27" spans="2:13" x14ac:dyDescent="0.2">
      <c r="B27" s="95" t="s">
        <v>65</v>
      </c>
      <c r="C27" s="94">
        <v>3190</v>
      </c>
      <c r="D27" s="94">
        <v>3232.89</v>
      </c>
      <c r="E27" s="94">
        <v>13589.21</v>
      </c>
      <c r="F27" s="94">
        <v>2121.79</v>
      </c>
      <c r="G27" s="94">
        <v>19806.580000000002</v>
      </c>
      <c r="H27" s="94"/>
      <c r="I27" s="94">
        <v>3324.16</v>
      </c>
      <c r="J27" s="94">
        <v>2555.2600000000002</v>
      </c>
      <c r="K27" s="94"/>
      <c r="L27" s="94"/>
      <c r="M27" s="93"/>
    </row>
    <row r="28" spans="2:13" x14ac:dyDescent="0.2">
      <c r="B28" s="81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3"/>
    </row>
    <row r="29" spans="2:13" x14ac:dyDescent="0.2">
      <c r="B29" s="95" t="s">
        <v>64</v>
      </c>
      <c r="C29" s="94">
        <v>3187.5</v>
      </c>
      <c r="D29" s="94">
        <v>3227.89</v>
      </c>
      <c r="E29" s="94">
        <v>13584.21</v>
      </c>
      <c r="F29" s="94">
        <v>2119.29</v>
      </c>
      <c r="G29" s="94">
        <v>19781.580000000002</v>
      </c>
      <c r="H29" s="94"/>
      <c r="I29" s="94">
        <v>3321.66</v>
      </c>
      <c r="J29" s="94">
        <v>2550.2600000000002</v>
      </c>
      <c r="K29" s="94"/>
      <c r="L29" s="94"/>
      <c r="M29" s="93"/>
    </row>
    <row r="30" spans="2:13" x14ac:dyDescent="0.2">
      <c r="B30" s="81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3"/>
    </row>
    <row r="31" spans="2:13" x14ac:dyDescent="0.2">
      <c r="B31" s="95" t="s">
        <v>87</v>
      </c>
      <c r="C31" s="94">
        <v>3076</v>
      </c>
      <c r="D31" s="94"/>
      <c r="E31" s="94">
        <v>13589.21</v>
      </c>
      <c r="F31" s="94">
        <v>2191.2600000000002</v>
      </c>
      <c r="G31" s="94">
        <v>20310.53</v>
      </c>
      <c r="H31" s="94"/>
      <c r="I31" s="94">
        <v>3060.58</v>
      </c>
      <c r="J31" s="94"/>
      <c r="K31" s="94"/>
      <c r="L31" s="94"/>
      <c r="M31" s="93"/>
    </row>
    <row r="32" spans="2:13" x14ac:dyDescent="0.2">
      <c r="B32" s="81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3"/>
    </row>
    <row r="33" spans="2:13" x14ac:dyDescent="0.2">
      <c r="B33" s="95" t="s">
        <v>63</v>
      </c>
      <c r="C33" s="94">
        <v>3081</v>
      </c>
      <c r="D33" s="94"/>
      <c r="E33" s="94">
        <v>13599.21</v>
      </c>
      <c r="F33" s="94">
        <v>2196.2600000000002</v>
      </c>
      <c r="G33" s="94">
        <v>20360.53</v>
      </c>
      <c r="H33" s="94"/>
      <c r="I33" s="94">
        <v>3065.58</v>
      </c>
      <c r="J33" s="94"/>
      <c r="K33" s="94"/>
      <c r="L33" s="94"/>
      <c r="M33" s="93"/>
    </row>
    <row r="34" spans="2:13" x14ac:dyDescent="0.2">
      <c r="B34" s="81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3"/>
    </row>
    <row r="35" spans="2:13" x14ac:dyDescent="0.2">
      <c r="B35" s="95" t="s">
        <v>62</v>
      </c>
      <c r="C35" s="94">
        <v>3078.5</v>
      </c>
      <c r="D35" s="94"/>
      <c r="E35" s="94">
        <v>13594.21</v>
      </c>
      <c r="F35" s="94">
        <v>2193.7600000000002</v>
      </c>
      <c r="G35" s="94">
        <v>20335.53</v>
      </c>
      <c r="H35" s="94"/>
      <c r="I35" s="94">
        <v>3063.08</v>
      </c>
      <c r="J35" s="94"/>
      <c r="K35" s="94"/>
      <c r="L35" s="94"/>
      <c r="M35" s="93"/>
    </row>
    <row r="36" spans="2:13" x14ac:dyDescent="0.2">
      <c r="B36" s="81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3"/>
    </row>
    <row r="37" spans="2:13" x14ac:dyDescent="0.2">
      <c r="B37" s="95" t="s">
        <v>61</v>
      </c>
      <c r="C37" s="94">
        <v>3042.58</v>
      </c>
      <c r="D37" s="94"/>
      <c r="E37" s="94">
        <v>13608.16</v>
      </c>
      <c r="F37" s="94">
        <v>2249.6799999999998</v>
      </c>
      <c r="G37" s="94">
        <v>20859.21</v>
      </c>
      <c r="H37" s="94"/>
      <c r="I37" s="94">
        <v>3060.58</v>
      </c>
      <c r="J37" s="94"/>
      <c r="K37" s="94"/>
      <c r="L37" s="94"/>
      <c r="M37" s="93"/>
    </row>
    <row r="38" spans="2:13" x14ac:dyDescent="0.2">
      <c r="B38" s="81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3"/>
    </row>
    <row r="39" spans="2:13" x14ac:dyDescent="0.2">
      <c r="B39" s="95" t="s">
        <v>60</v>
      </c>
      <c r="C39" s="94">
        <v>3047.58</v>
      </c>
      <c r="D39" s="94"/>
      <c r="E39" s="94">
        <v>13618.16</v>
      </c>
      <c r="F39" s="94">
        <v>2254.6799999999998</v>
      </c>
      <c r="G39" s="94">
        <v>20909.21</v>
      </c>
      <c r="H39" s="94"/>
      <c r="I39" s="94">
        <v>3065.58</v>
      </c>
      <c r="J39" s="94"/>
      <c r="K39" s="94"/>
      <c r="L39" s="94"/>
      <c r="M39" s="93"/>
    </row>
    <row r="40" spans="2:13" x14ac:dyDescent="0.2">
      <c r="B40" s="81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3"/>
    </row>
    <row r="41" spans="2:13" x14ac:dyDescent="0.2">
      <c r="B41" s="95" t="s">
        <v>59</v>
      </c>
      <c r="C41" s="94">
        <v>3045.08</v>
      </c>
      <c r="D41" s="94"/>
      <c r="E41" s="94">
        <v>13613.16</v>
      </c>
      <c r="F41" s="94">
        <v>2252.1799999999998</v>
      </c>
      <c r="G41" s="94">
        <v>20884.21</v>
      </c>
      <c r="H41" s="94"/>
      <c r="I41" s="94">
        <v>3063.08</v>
      </c>
      <c r="J41" s="94"/>
      <c r="K41" s="94"/>
      <c r="L41" s="94"/>
      <c r="M41" s="93"/>
    </row>
    <row r="42" spans="2:13" x14ac:dyDescent="0.2">
      <c r="B42" s="81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3"/>
    </row>
    <row r="43" spans="2:13" x14ac:dyDescent="0.2">
      <c r="B43" s="95" t="s">
        <v>58</v>
      </c>
      <c r="C43" s="94"/>
      <c r="D43" s="94"/>
      <c r="E43" s="94"/>
      <c r="F43" s="94"/>
      <c r="G43" s="94"/>
      <c r="H43" s="94">
        <v>53942.89</v>
      </c>
      <c r="I43" s="94"/>
      <c r="J43" s="94"/>
      <c r="K43" s="94">
        <v>0.5</v>
      </c>
      <c r="L43" s="94">
        <v>57353.95</v>
      </c>
      <c r="M43" s="93">
        <v>0.5</v>
      </c>
    </row>
    <row r="44" spans="2:13" x14ac:dyDescent="0.2">
      <c r="B44" s="81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3"/>
    </row>
    <row r="45" spans="2:13" x14ac:dyDescent="0.2">
      <c r="B45" s="95" t="s">
        <v>57</v>
      </c>
      <c r="C45" s="94"/>
      <c r="D45" s="94"/>
      <c r="E45" s="94"/>
      <c r="F45" s="94"/>
      <c r="G45" s="94"/>
      <c r="H45" s="94">
        <v>53992.89</v>
      </c>
      <c r="I45" s="94"/>
      <c r="J45" s="94"/>
      <c r="K45" s="94">
        <v>1</v>
      </c>
      <c r="L45" s="94">
        <v>58353.95</v>
      </c>
      <c r="M45" s="93">
        <v>1</v>
      </c>
    </row>
    <row r="46" spans="2:13" x14ac:dyDescent="0.2">
      <c r="B46" s="81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3"/>
    </row>
    <row r="47" spans="2:13" x14ac:dyDescent="0.2">
      <c r="B47" s="92" t="s">
        <v>56</v>
      </c>
      <c r="C47" s="91"/>
      <c r="D47" s="91"/>
      <c r="E47" s="91"/>
      <c r="F47" s="91"/>
      <c r="G47" s="91"/>
      <c r="H47" s="91">
        <v>53967.89</v>
      </c>
      <c r="I47" s="91"/>
      <c r="J47" s="91"/>
      <c r="K47" s="91">
        <v>0.75</v>
      </c>
      <c r="L47" s="91">
        <v>57853.95</v>
      </c>
      <c r="M47" s="90">
        <v>0.75</v>
      </c>
    </row>
    <row r="49" spans="2:5" x14ac:dyDescent="0.2">
      <c r="B49" s="59" t="s">
        <v>55</v>
      </c>
    </row>
    <row r="50" spans="2:5" x14ac:dyDescent="0.2">
      <c r="B50" s="89" t="s">
        <v>84</v>
      </c>
    </row>
    <row r="52" spans="2:5" x14ac:dyDescent="0.2">
      <c r="B52" s="87" t="s">
        <v>54</v>
      </c>
      <c r="C52" s="86" t="s">
        <v>53</v>
      </c>
    </row>
    <row r="53" spans="2:5" x14ac:dyDescent="0.2">
      <c r="B53" s="85"/>
      <c r="C53" s="84" t="s">
        <v>52</v>
      </c>
    </row>
    <row r="54" spans="2:5" x14ac:dyDescent="0.2">
      <c r="B54" s="82" t="s">
        <v>51</v>
      </c>
      <c r="C54" s="83">
        <v>3142.87</v>
      </c>
    </row>
    <row r="55" spans="2:5" x14ac:dyDescent="0.2">
      <c r="B55" s="82" t="s">
        <v>50</v>
      </c>
      <c r="C55" s="83">
        <v>2768.38</v>
      </c>
    </row>
    <row r="56" spans="2:5" x14ac:dyDescent="0.2">
      <c r="B56" s="82" t="s">
        <v>49</v>
      </c>
      <c r="C56" s="83">
        <v>11565.85</v>
      </c>
    </row>
    <row r="57" spans="2:5" x14ac:dyDescent="0.2">
      <c r="B57" s="82" t="s">
        <v>48</v>
      </c>
      <c r="C57" s="83">
        <v>1704.89</v>
      </c>
    </row>
    <row r="58" spans="2:5" x14ac:dyDescent="0.2">
      <c r="B58" s="82" t="s">
        <v>47</v>
      </c>
      <c r="C58" s="83">
        <v>16101.36</v>
      </c>
    </row>
    <row r="59" spans="2:5" x14ac:dyDescent="0.2">
      <c r="B59" s="82" t="s">
        <v>46</v>
      </c>
      <c r="C59" s="83">
        <v>45971.46</v>
      </c>
    </row>
    <row r="60" spans="2:5" x14ac:dyDescent="0.2">
      <c r="B60" s="82" t="s">
        <v>45</v>
      </c>
      <c r="C60" s="83">
        <v>2987.07</v>
      </c>
    </row>
    <row r="61" spans="2:5" x14ac:dyDescent="0.2">
      <c r="B61" s="80" t="s">
        <v>44</v>
      </c>
      <c r="C61" s="79">
        <v>2188.44</v>
      </c>
    </row>
    <row r="63" spans="2:5" x14ac:dyDescent="0.2">
      <c r="B63" s="72" t="s">
        <v>43</v>
      </c>
    </row>
    <row r="64" spans="2:5" x14ac:dyDescent="0.2">
      <c r="E64" s="78" t="s">
        <v>42</v>
      </c>
    </row>
    <row r="65" spans="2:9" x14ac:dyDescent="0.2">
      <c r="B65" s="2" t="s">
        <v>41</v>
      </c>
      <c r="D65" s="75">
        <v>10013</v>
      </c>
      <c r="E65" s="78" t="s">
        <v>40</v>
      </c>
    </row>
    <row r="66" spans="2:9" x14ac:dyDescent="0.2">
      <c r="B66" s="2" t="s">
        <v>39</v>
      </c>
      <c r="D66" s="75">
        <v>10059.049999999999</v>
      </c>
      <c r="E66" s="77" t="s">
        <v>10</v>
      </c>
      <c r="F66" s="73">
        <v>1.3489</v>
      </c>
    </row>
    <row r="67" spans="2:9" x14ac:dyDescent="0.2">
      <c r="B67" s="2" t="s">
        <v>38</v>
      </c>
      <c r="D67" s="75">
        <v>1475.32</v>
      </c>
      <c r="E67" s="77" t="s">
        <v>37</v>
      </c>
      <c r="F67" s="76">
        <v>158.16999999999999</v>
      </c>
    </row>
    <row r="68" spans="2:9" x14ac:dyDescent="0.2">
      <c r="B68" s="2" t="s">
        <v>36</v>
      </c>
      <c r="D68" s="75">
        <v>1475.11</v>
      </c>
      <c r="E68" s="74" t="s">
        <v>35</v>
      </c>
      <c r="F68" s="73">
        <v>1.1678999999999999</v>
      </c>
    </row>
    <row r="69" spans="2:9" x14ac:dyDescent="0.2">
      <c r="H69" s="71" t="s">
        <v>34</v>
      </c>
    </row>
    <row r="70" spans="2:9" x14ac:dyDescent="0.2">
      <c r="B70" s="70" t="s">
        <v>14</v>
      </c>
      <c r="C70" s="69"/>
      <c r="D70" s="68"/>
      <c r="E70" s="67"/>
      <c r="F70" s="66"/>
      <c r="G70" s="65"/>
      <c r="H70" s="64"/>
      <c r="I70" s="63"/>
    </row>
    <row r="71" spans="2:9" x14ac:dyDescent="0.2">
      <c r="B71" s="62" t="s">
        <v>85</v>
      </c>
      <c r="C71" s="61"/>
      <c r="D71" s="61"/>
      <c r="E71" s="61"/>
      <c r="F71" s="61"/>
      <c r="G71" s="61"/>
      <c r="H71" s="61"/>
      <c r="I71" s="60"/>
    </row>
  </sheetData>
  <phoneticPr fontId="6" type="noConversion"/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S33"/>
  <sheetViews>
    <sheetView workbookViewId="0">
      <pane ySplit="8" topLeftCell="A9" activePane="bottomLeft" state="frozen"/>
      <selection activeCell="C46" sqref="C46"/>
      <selection pane="bottomLeft" activeCell="P9" sqref="P9:Q27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2" width="12.5703125" style="4" bestFit="1" customWidth="1"/>
    <col min="13" max="13" width="10" style="4" bestFit="1" customWidth="1"/>
    <col min="14" max="14" width="14.140625" bestFit="1" customWidth="1"/>
    <col min="15" max="15" width="12.5703125" style="4" bestFit="1" customWidth="1"/>
    <col min="16" max="16" width="10.5703125" bestFit="1" customWidth="1"/>
    <col min="17" max="17" width="11.28515625" bestFit="1" customWidth="1"/>
    <col min="18" max="18" width="14.140625" bestFit="1" customWidth="1"/>
    <col min="19" max="19" width="10.5703125" bestFit="1" customWidth="1"/>
  </cols>
  <sheetData>
    <row r="3" spans="1:19" ht="15.75" x14ac:dyDescent="0.25">
      <c r="B3" s="5" t="s">
        <v>19</v>
      </c>
    </row>
    <row r="4" spans="1:19" x14ac:dyDescent="0.2">
      <c r="B4" s="58" t="s">
        <v>31</v>
      </c>
    </row>
    <row r="6" spans="1:19" ht="13.5" thickBot="1" x14ac:dyDescent="0.25">
      <c r="B6" s="1">
        <v>46143</v>
      </c>
    </row>
    <row r="7" spans="1:19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24</v>
      </c>
      <c r="J7" s="125"/>
      <c r="K7" s="126"/>
      <c r="L7" s="116" t="s">
        <v>4</v>
      </c>
      <c r="M7" s="118" t="s">
        <v>21</v>
      </c>
      <c r="N7" s="119"/>
      <c r="O7" s="120"/>
      <c r="P7" s="121" t="s">
        <v>5</v>
      </c>
      <c r="Q7" s="122"/>
      <c r="R7" s="9" t="s">
        <v>18</v>
      </c>
      <c r="S7" s="116" t="s">
        <v>20</v>
      </c>
    </row>
    <row r="8" spans="1:19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117"/>
      <c r="M8" s="54" t="s">
        <v>10</v>
      </c>
      <c r="N8" s="53" t="s">
        <v>16</v>
      </c>
      <c r="O8" s="10" t="s">
        <v>17</v>
      </c>
      <c r="P8" s="52" t="s">
        <v>8</v>
      </c>
      <c r="Q8" s="52" t="s">
        <v>9</v>
      </c>
      <c r="R8" s="11" t="s">
        <v>8</v>
      </c>
      <c r="S8" s="117" t="s">
        <v>20</v>
      </c>
    </row>
    <row r="9" spans="1:19" x14ac:dyDescent="0.2">
      <c r="B9" s="45">
        <v>46143</v>
      </c>
      <c r="C9" s="44">
        <v>3165</v>
      </c>
      <c r="D9" s="43">
        <v>3175</v>
      </c>
      <c r="E9" s="42">
        <f t="shared" ref="E9:E27" si="0">AVERAGE(C9:D9)</f>
        <v>3170</v>
      </c>
      <c r="F9" s="44">
        <v>3165</v>
      </c>
      <c r="G9" s="43">
        <v>3175</v>
      </c>
      <c r="H9" s="42">
        <f t="shared" ref="H9:H27" si="1">AVERAGE(F9:G9)</f>
        <v>3170</v>
      </c>
      <c r="I9" s="44">
        <v>3165</v>
      </c>
      <c r="J9" s="43">
        <v>3175</v>
      </c>
      <c r="K9" s="42">
        <f t="shared" ref="K9:K27" si="2">AVERAGE(I9:J9)</f>
        <v>3170</v>
      </c>
      <c r="L9" s="50">
        <v>3175</v>
      </c>
      <c r="M9" s="49">
        <v>1.3620000000000001</v>
      </c>
      <c r="N9" s="51">
        <v>1.1751</v>
      </c>
      <c r="O9" s="48">
        <v>156.6</v>
      </c>
      <c r="P9" s="41">
        <f>D9/M9</f>
        <v>2331.1306901615271</v>
      </c>
      <c r="Q9" s="41">
        <f>G9/M9</f>
        <v>2331.1306901615271</v>
      </c>
      <c r="R9" s="47">
        <f t="shared" ref="R9:R27" si="3">L9/N9</f>
        <v>2701.8977108331205</v>
      </c>
      <c r="S9" s="46">
        <v>1.3614999999999999</v>
      </c>
    </row>
    <row r="10" spans="1:19" x14ac:dyDescent="0.2">
      <c r="B10" s="45">
        <v>46147</v>
      </c>
      <c r="C10" s="44">
        <v>3165</v>
      </c>
      <c r="D10" s="43">
        <v>3175</v>
      </c>
      <c r="E10" s="42">
        <f t="shared" si="0"/>
        <v>3170</v>
      </c>
      <c r="F10" s="44">
        <v>3165</v>
      </c>
      <c r="G10" s="43">
        <v>3175</v>
      </c>
      <c r="H10" s="42">
        <f t="shared" si="1"/>
        <v>3170</v>
      </c>
      <c r="I10" s="44">
        <v>3165</v>
      </c>
      <c r="J10" s="43">
        <v>3175</v>
      </c>
      <c r="K10" s="42">
        <f t="shared" si="2"/>
        <v>3170</v>
      </c>
      <c r="L10" s="50">
        <v>3175</v>
      </c>
      <c r="M10" s="49">
        <v>1.3541000000000001</v>
      </c>
      <c r="N10" s="49">
        <v>1.1689000000000001</v>
      </c>
      <c r="O10" s="48">
        <v>157.75</v>
      </c>
      <c r="P10" s="41">
        <f t="shared" ref="P10:P27" si="4">D10/M10</f>
        <v>2344.7308175171697</v>
      </c>
      <c r="Q10" s="41">
        <f t="shared" ref="Q10:Q27" si="5">G10/M10</f>
        <v>2344.7308175171697</v>
      </c>
      <c r="R10" s="47">
        <f t="shared" si="3"/>
        <v>2716.2289331850457</v>
      </c>
      <c r="S10" s="46">
        <v>1.3535999999999999</v>
      </c>
    </row>
    <row r="11" spans="1:19" x14ac:dyDescent="0.2">
      <c r="B11" s="45">
        <v>46148</v>
      </c>
      <c r="C11" s="44">
        <v>3165</v>
      </c>
      <c r="D11" s="43">
        <v>3175</v>
      </c>
      <c r="E11" s="42">
        <f t="shared" si="0"/>
        <v>3170</v>
      </c>
      <c r="F11" s="44">
        <v>3165</v>
      </c>
      <c r="G11" s="43">
        <v>3175</v>
      </c>
      <c r="H11" s="42">
        <f t="shared" si="1"/>
        <v>3170</v>
      </c>
      <c r="I11" s="44">
        <v>3165</v>
      </c>
      <c r="J11" s="43">
        <v>3175</v>
      </c>
      <c r="K11" s="42">
        <f t="shared" si="2"/>
        <v>3170</v>
      </c>
      <c r="L11" s="50">
        <v>3175</v>
      </c>
      <c r="M11" s="49">
        <v>1.3623000000000001</v>
      </c>
      <c r="N11" s="49">
        <v>1.177</v>
      </c>
      <c r="O11" s="48">
        <v>156.09</v>
      </c>
      <c r="P11" s="41">
        <f t="shared" si="4"/>
        <v>2330.6173383248915</v>
      </c>
      <c r="Q11" s="41">
        <f t="shared" si="5"/>
        <v>2330.6173383248915</v>
      </c>
      <c r="R11" s="47">
        <f t="shared" si="3"/>
        <v>2697.5361087510619</v>
      </c>
      <c r="S11" s="46">
        <v>1.3617999999999999</v>
      </c>
    </row>
    <row r="12" spans="1:19" x14ac:dyDescent="0.2">
      <c r="B12" s="45">
        <v>46149</v>
      </c>
      <c r="C12" s="44">
        <v>3165</v>
      </c>
      <c r="D12" s="43">
        <v>3175</v>
      </c>
      <c r="E12" s="42">
        <f t="shared" si="0"/>
        <v>3170</v>
      </c>
      <c r="F12" s="44">
        <v>3165</v>
      </c>
      <c r="G12" s="43">
        <v>3175</v>
      </c>
      <c r="H12" s="42">
        <f t="shared" si="1"/>
        <v>3170</v>
      </c>
      <c r="I12" s="44">
        <v>3165</v>
      </c>
      <c r="J12" s="43">
        <v>3175</v>
      </c>
      <c r="K12" s="42">
        <f t="shared" si="2"/>
        <v>3170</v>
      </c>
      <c r="L12" s="50">
        <v>3175</v>
      </c>
      <c r="M12" s="49">
        <v>1.3619000000000001</v>
      </c>
      <c r="N12" s="49">
        <v>1.1771</v>
      </c>
      <c r="O12" s="48">
        <v>156.4</v>
      </c>
      <c r="P12" s="41">
        <f t="shared" si="4"/>
        <v>2331.3018576988029</v>
      </c>
      <c r="Q12" s="41">
        <f t="shared" si="5"/>
        <v>2331.3018576988029</v>
      </c>
      <c r="R12" s="47">
        <f t="shared" si="3"/>
        <v>2697.3069407866792</v>
      </c>
      <c r="S12" s="46">
        <v>1.3613999999999999</v>
      </c>
    </row>
    <row r="13" spans="1:19" x14ac:dyDescent="0.2">
      <c r="B13" s="45">
        <v>46150</v>
      </c>
      <c r="C13" s="44">
        <v>3165</v>
      </c>
      <c r="D13" s="43">
        <v>3175</v>
      </c>
      <c r="E13" s="42">
        <f t="shared" si="0"/>
        <v>3170</v>
      </c>
      <c r="F13" s="44">
        <v>3165</v>
      </c>
      <c r="G13" s="43">
        <v>3175</v>
      </c>
      <c r="H13" s="42">
        <f t="shared" si="1"/>
        <v>3170</v>
      </c>
      <c r="I13" s="44">
        <v>3165</v>
      </c>
      <c r="J13" s="43">
        <v>3175</v>
      </c>
      <c r="K13" s="42">
        <f t="shared" si="2"/>
        <v>3170</v>
      </c>
      <c r="L13" s="50">
        <v>3175</v>
      </c>
      <c r="M13" s="49">
        <v>1.3613</v>
      </c>
      <c r="N13" s="49">
        <v>1.1766000000000001</v>
      </c>
      <c r="O13" s="48">
        <v>156.75</v>
      </c>
      <c r="P13" s="41">
        <f t="shared" si="4"/>
        <v>2332.3293910232865</v>
      </c>
      <c r="Q13" s="41">
        <f t="shared" si="5"/>
        <v>2332.3293910232865</v>
      </c>
      <c r="R13" s="47">
        <f t="shared" si="3"/>
        <v>2698.4531701512833</v>
      </c>
      <c r="S13" s="46">
        <v>1.3608</v>
      </c>
    </row>
    <row r="14" spans="1:19" x14ac:dyDescent="0.2">
      <c r="B14" s="45">
        <v>46153</v>
      </c>
      <c r="C14" s="44">
        <v>3215</v>
      </c>
      <c r="D14" s="43">
        <v>3225</v>
      </c>
      <c r="E14" s="42">
        <f t="shared" si="0"/>
        <v>3220</v>
      </c>
      <c r="F14" s="44">
        <v>3215</v>
      </c>
      <c r="G14" s="43">
        <v>3225</v>
      </c>
      <c r="H14" s="42">
        <f t="shared" si="1"/>
        <v>3220</v>
      </c>
      <c r="I14" s="44">
        <v>3215</v>
      </c>
      <c r="J14" s="43">
        <v>3225</v>
      </c>
      <c r="K14" s="42">
        <f t="shared" si="2"/>
        <v>3220</v>
      </c>
      <c r="L14" s="50">
        <v>3225</v>
      </c>
      <c r="M14" s="49">
        <v>1.3608</v>
      </c>
      <c r="N14" s="49">
        <v>1.1769000000000001</v>
      </c>
      <c r="O14" s="48">
        <v>157.12</v>
      </c>
      <c r="P14" s="41">
        <f t="shared" si="4"/>
        <v>2369.9294532627864</v>
      </c>
      <c r="Q14" s="41">
        <f t="shared" si="5"/>
        <v>2369.9294532627864</v>
      </c>
      <c r="R14" s="47">
        <f t="shared" si="3"/>
        <v>2740.2498088197808</v>
      </c>
      <c r="S14" s="46">
        <v>1.3603000000000001</v>
      </c>
    </row>
    <row r="15" spans="1:19" x14ac:dyDescent="0.2">
      <c r="B15" s="45">
        <v>46154</v>
      </c>
      <c r="C15" s="44">
        <v>3215</v>
      </c>
      <c r="D15" s="43">
        <v>3225</v>
      </c>
      <c r="E15" s="42">
        <f t="shared" si="0"/>
        <v>3220</v>
      </c>
      <c r="F15" s="44">
        <v>3215</v>
      </c>
      <c r="G15" s="43">
        <v>3225</v>
      </c>
      <c r="H15" s="42">
        <f t="shared" si="1"/>
        <v>3220</v>
      </c>
      <c r="I15" s="44">
        <v>3215</v>
      </c>
      <c r="J15" s="43">
        <v>3225</v>
      </c>
      <c r="K15" s="42">
        <f t="shared" si="2"/>
        <v>3220</v>
      </c>
      <c r="L15" s="50">
        <v>3225</v>
      </c>
      <c r="M15" s="49">
        <v>1.3532999999999999</v>
      </c>
      <c r="N15" s="49">
        <v>1.1744000000000001</v>
      </c>
      <c r="O15" s="48">
        <v>157.58000000000001</v>
      </c>
      <c r="P15" s="41">
        <f t="shared" si="4"/>
        <v>2383.0636222567059</v>
      </c>
      <c r="Q15" s="41">
        <f t="shared" si="5"/>
        <v>2383.0636222567059</v>
      </c>
      <c r="R15" s="47">
        <f t="shared" si="3"/>
        <v>2746.0831062670295</v>
      </c>
      <c r="S15" s="46">
        <v>1.3528</v>
      </c>
    </row>
    <row r="16" spans="1:19" x14ac:dyDescent="0.2">
      <c r="B16" s="45">
        <v>46155</v>
      </c>
      <c r="C16" s="44">
        <v>3215</v>
      </c>
      <c r="D16" s="43">
        <v>3225</v>
      </c>
      <c r="E16" s="42">
        <f t="shared" si="0"/>
        <v>3220</v>
      </c>
      <c r="F16" s="44">
        <v>3215</v>
      </c>
      <c r="G16" s="43">
        <v>3225</v>
      </c>
      <c r="H16" s="42">
        <f t="shared" si="1"/>
        <v>3220</v>
      </c>
      <c r="I16" s="44">
        <v>3215</v>
      </c>
      <c r="J16" s="43">
        <v>3225</v>
      </c>
      <c r="K16" s="42">
        <f t="shared" si="2"/>
        <v>3220</v>
      </c>
      <c r="L16" s="50">
        <v>3225</v>
      </c>
      <c r="M16" s="49">
        <v>1.3504</v>
      </c>
      <c r="N16" s="49">
        <v>1.1712</v>
      </c>
      <c r="O16" s="48">
        <v>157.77000000000001</v>
      </c>
      <c r="P16" s="41">
        <f t="shared" si="4"/>
        <v>2388.1812796208528</v>
      </c>
      <c r="Q16" s="41">
        <f t="shared" si="5"/>
        <v>2388.1812796208528</v>
      </c>
      <c r="R16" s="47">
        <f t="shared" si="3"/>
        <v>2753.5860655737706</v>
      </c>
      <c r="S16" s="46">
        <v>1.3499000000000001</v>
      </c>
    </row>
    <row r="17" spans="2:19" x14ac:dyDescent="0.2">
      <c r="B17" s="45">
        <v>46156</v>
      </c>
      <c r="C17" s="44">
        <v>3215</v>
      </c>
      <c r="D17" s="43">
        <v>3225</v>
      </c>
      <c r="E17" s="42">
        <f t="shared" si="0"/>
        <v>3220</v>
      </c>
      <c r="F17" s="44">
        <v>3215</v>
      </c>
      <c r="G17" s="43">
        <v>3225</v>
      </c>
      <c r="H17" s="42">
        <f t="shared" si="1"/>
        <v>3220</v>
      </c>
      <c r="I17" s="44">
        <v>3215</v>
      </c>
      <c r="J17" s="43">
        <v>3225</v>
      </c>
      <c r="K17" s="42">
        <f t="shared" si="2"/>
        <v>3220</v>
      </c>
      <c r="L17" s="50">
        <v>3225</v>
      </c>
      <c r="M17" s="49">
        <v>1.3501000000000001</v>
      </c>
      <c r="N17" s="49">
        <v>1.17</v>
      </c>
      <c r="O17" s="48">
        <v>157.97999999999999</v>
      </c>
      <c r="P17" s="41">
        <f t="shared" si="4"/>
        <v>2388.7119472631657</v>
      </c>
      <c r="Q17" s="41">
        <f t="shared" si="5"/>
        <v>2388.7119472631657</v>
      </c>
      <c r="R17" s="47">
        <f t="shared" si="3"/>
        <v>2756.4102564102564</v>
      </c>
      <c r="S17" s="46">
        <v>1.3495999999999999</v>
      </c>
    </row>
    <row r="18" spans="2:19" x14ac:dyDescent="0.2">
      <c r="B18" s="45">
        <v>46157</v>
      </c>
      <c r="C18" s="44">
        <v>3215</v>
      </c>
      <c r="D18" s="43">
        <v>3225</v>
      </c>
      <c r="E18" s="42">
        <f t="shared" si="0"/>
        <v>3220</v>
      </c>
      <c r="F18" s="44">
        <v>3215</v>
      </c>
      <c r="G18" s="43">
        <v>3225</v>
      </c>
      <c r="H18" s="42">
        <f t="shared" si="1"/>
        <v>3220</v>
      </c>
      <c r="I18" s="44">
        <v>3215</v>
      </c>
      <c r="J18" s="43">
        <v>3225</v>
      </c>
      <c r="K18" s="42">
        <f t="shared" si="2"/>
        <v>3220</v>
      </c>
      <c r="L18" s="50">
        <v>3225</v>
      </c>
      <c r="M18" s="49">
        <v>1.3360000000000001</v>
      </c>
      <c r="N18" s="49">
        <v>1.1632</v>
      </c>
      <c r="O18" s="48">
        <v>158.58000000000001</v>
      </c>
      <c r="P18" s="41">
        <f t="shared" si="4"/>
        <v>2413.9221556886228</v>
      </c>
      <c r="Q18" s="41">
        <f t="shared" si="5"/>
        <v>2413.9221556886228</v>
      </c>
      <c r="R18" s="47">
        <f t="shared" si="3"/>
        <v>2772.5240715268224</v>
      </c>
      <c r="S18" s="46">
        <v>1.3354999999999999</v>
      </c>
    </row>
    <row r="19" spans="2:19" x14ac:dyDescent="0.2">
      <c r="B19" s="45">
        <v>46160</v>
      </c>
      <c r="C19" s="44">
        <v>3215</v>
      </c>
      <c r="D19" s="43">
        <v>3225</v>
      </c>
      <c r="E19" s="42">
        <f t="shared" si="0"/>
        <v>3220</v>
      </c>
      <c r="F19" s="44">
        <v>3215</v>
      </c>
      <c r="G19" s="43">
        <v>3225</v>
      </c>
      <c r="H19" s="42">
        <f t="shared" si="1"/>
        <v>3220</v>
      </c>
      <c r="I19" s="44">
        <v>3215</v>
      </c>
      <c r="J19" s="43">
        <v>3225</v>
      </c>
      <c r="K19" s="42">
        <f t="shared" si="2"/>
        <v>3220</v>
      </c>
      <c r="L19" s="50">
        <v>3225</v>
      </c>
      <c r="M19" s="49">
        <v>1.3376999999999999</v>
      </c>
      <c r="N19" s="49">
        <v>1.1641999999999999</v>
      </c>
      <c r="O19" s="48">
        <v>158.85</v>
      </c>
      <c r="P19" s="41">
        <f t="shared" si="4"/>
        <v>2410.8544516707784</v>
      </c>
      <c r="Q19" s="41">
        <f t="shared" si="5"/>
        <v>2410.8544516707784</v>
      </c>
      <c r="R19" s="47">
        <f t="shared" si="3"/>
        <v>2770.142587184333</v>
      </c>
      <c r="S19" s="46">
        <v>1.3371999999999999</v>
      </c>
    </row>
    <row r="20" spans="2:19" x14ac:dyDescent="0.2">
      <c r="B20" s="45">
        <v>46161</v>
      </c>
      <c r="C20" s="44">
        <v>3215</v>
      </c>
      <c r="D20" s="43">
        <v>3225</v>
      </c>
      <c r="E20" s="42">
        <f t="shared" si="0"/>
        <v>3220</v>
      </c>
      <c r="F20" s="44">
        <v>3215</v>
      </c>
      <c r="G20" s="43">
        <v>3225</v>
      </c>
      <c r="H20" s="42">
        <f t="shared" si="1"/>
        <v>3220</v>
      </c>
      <c r="I20" s="44">
        <v>3215</v>
      </c>
      <c r="J20" s="43">
        <v>3225</v>
      </c>
      <c r="K20" s="42">
        <f t="shared" si="2"/>
        <v>3220</v>
      </c>
      <c r="L20" s="50">
        <v>3225</v>
      </c>
      <c r="M20" s="49">
        <v>1.3404</v>
      </c>
      <c r="N20" s="49">
        <v>1.1617</v>
      </c>
      <c r="O20" s="48">
        <v>159.13999999999999</v>
      </c>
      <c r="P20" s="41">
        <f t="shared" si="4"/>
        <v>2405.9982094897045</v>
      </c>
      <c r="Q20" s="41">
        <f t="shared" si="5"/>
        <v>2405.9982094897045</v>
      </c>
      <c r="R20" s="47">
        <f t="shared" si="3"/>
        <v>2776.1039855384352</v>
      </c>
      <c r="S20" s="46">
        <v>1.3399000000000001</v>
      </c>
    </row>
    <row r="21" spans="2:19" x14ac:dyDescent="0.2">
      <c r="B21" s="45">
        <v>46162</v>
      </c>
      <c r="C21" s="44">
        <v>3215</v>
      </c>
      <c r="D21" s="43">
        <v>3225</v>
      </c>
      <c r="E21" s="42">
        <f t="shared" si="0"/>
        <v>3220</v>
      </c>
      <c r="F21" s="44">
        <v>3215</v>
      </c>
      <c r="G21" s="43">
        <v>3225</v>
      </c>
      <c r="H21" s="42">
        <f t="shared" si="1"/>
        <v>3220</v>
      </c>
      <c r="I21" s="44">
        <v>3215</v>
      </c>
      <c r="J21" s="43">
        <v>3225</v>
      </c>
      <c r="K21" s="42">
        <f t="shared" si="2"/>
        <v>3220</v>
      </c>
      <c r="L21" s="50">
        <v>3225</v>
      </c>
      <c r="M21" s="49">
        <v>1.34</v>
      </c>
      <c r="N21" s="49">
        <v>1.1600999999999999</v>
      </c>
      <c r="O21" s="48">
        <v>159.04</v>
      </c>
      <c r="P21" s="41">
        <f t="shared" si="4"/>
        <v>2406.7164179104475</v>
      </c>
      <c r="Q21" s="41">
        <f t="shared" si="5"/>
        <v>2406.7164179104475</v>
      </c>
      <c r="R21" s="47">
        <f t="shared" si="3"/>
        <v>2779.9327644168607</v>
      </c>
      <c r="S21" s="46">
        <v>1.3395999999999999</v>
      </c>
    </row>
    <row r="22" spans="2:19" x14ac:dyDescent="0.2">
      <c r="B22" s="45">
        <v>46163</v>
      </c>
      <c r="C22" s="44">
        <v>3215</v>
      </c>
      <c r="D22" s="43">
        <v>3225</v>
      </c>
      <c r="E22" s="42">
        <f t="shared" si="0"/>
        <v>3220</v>
      </c>
      <c r="F22" s="44">
        <v>3215</v>
      </c>
      <c r="G22" s="43">
        <v>3225</v>
      </c>
      <c r="H22" s="42">
        <f t="shared" si="1"/>
        <v>3220</v>
      </c>
      <c r="I22" s="44">
        <v>3215</v>
      </c>
      <c r="J22" s="43">
        <v>3225</v>
      </c>
      <c r="K22" s="42">
        <f t="shared" si="2"/>
        <v>3220</v>
      </c>
      <c r="L22" s="50">
        <v>3225</v>
      </c>
      <c r="M22" s="49">
        <v>1.3422000000000001</v>
      </c>
      <c r="N22" s="49">
        <v>1.1598999999999999</v>
      </c>
      <c r="O22" s="48">
        <v>159.16</v>
      </c>
      <c r="P22" s="41">
        <f t="shared" si="4"/>
        <v>2402.7715690657128</v>
      </c>
      <c r="Q22" s="41">
        <f t="shared" si="5"/>
        <v>2402.7715690657128</v>
      </c>
      <c r="R22" s="47">
        <f t="shared" si="3"/>
        <v>2780.4121044917665</v>
      </c>
      <c r="S22" s="46">
        <v>1.3418000000000001</v>
      </c>
    </row>
    <row r="23" spans="2:19" x14ac:dyDescent="0.2">
      <c r="B23" s="45">
        <v>46164</v>
      </c>
      <c r="C23" s="44">
        <v>3215</v>
      </c>
      <c r="D23" s="43">
        <v>3225</v>
      </c>
      <c r="E23" s="42">
        <f t="shared" si="0"/>
        <v>3220</v>
      </c>
      <c r="F23" s="44">
        <v>3215</v>
      </c>
      <c r="G23" s="43">
        <v>3225</v>
      </c>
      <c r="H23" s="42">
        <f t="shared" si="1"/>
        <v>3220</v>
      </c>
      <c r="I23" s="44">
        <v>3215</v>
      </c>
      <c r="J23" s="43">
        <v>3225</v>
      </c>
      <c r="K23" s="42">
        <f t="shared" si="2"/>
        <v>3220</v>
      </c>
      <c r="L23" s="50">
        <v>3225</v>
      </c>
      <c r="M23" s="49">
        <v>1.3422000000000001</v>
      </c>
      <c r="N23" s="49">
        <v>1.1597</v>
      </c>
      <c r="O23" s="48">
        <v>159.13999999999999</v>
      </c>
      <c r="P23" s="41">
        <f t="shared" si="4"/>
        <v>2402.7715690657128</v>
      </c>
      <c r="Q23" s="41">
        <f t="shared" si="5"/>
        <v>2402.7715690657128</v>
      </c>
      <c r="R23" s="47">
        <f t="shared" si="3"/>
        <v>2780.8916098991122</v>
      </c>
      <c r="S23" s="46">
        <v>1.3419000000000001</v>
      </c>
    </row>
    <row r="24" spans="2:19" x14ac:dyDescent="0.2">
      <c r="B24" s="45">
        <v>46168</v>
      </c>
      <c r="C24" s="44">
        <v>3315</v>
      </c>
      <c r="D24" s="43">
        <v>3325</v>
      </c>
      <c r="E24" s="42">
        <f t="shared" si="0"/>
        <v>3320</v>
      </c>
      <c r="F24" s="44">
        <v>3315</v>
      </c>
      <c r="G24" s="43">
        <v>3325</v>
      </c>
      <c r="H24" s="42">
        <f t="shared" si="1"/>
        <v>3320</v>
      </c>
      <c r="I24" s="44">
        <v>3315</v>
      </c>
      <c r="J24" s="43">
        <v>3325</v>
      </c>
      <c r="K24" s="42">
        <f t="shared" si="2"/>
        <v>3320</v>
      </c>
      <c r="L24" s="50">
        <v>3325</v>
      </c>
      <c r="M24" s="49">
        <v>1.3469</v>
      </c>
      <c r="N24" s="49">
        <v>1.1635</v>
      </c>
      <c r="O24" s="48">
        <v>159.19</v>
      </c>
      <c r="P24" s="41">
        <f t="shared" si="4"/>
        <v>2468.6316727299727</v>
      </c>
      <c r="Q24" s="41">
        <f t="shared" si="5"/>
        <v>2468.6316727299727</v>
      </c>
      <c r="R24" s="47">
        <f t="shared" si="3"/>
        <v>2857.7567683712937</v>
      </c>
      <c r="S24" s="46">
        <v>1.3466</v>
      </c>
    </row>
    <row r="25" spans="2:19" x14ac:dyDescent="0.2">
      <c r="B25" s="45">
        <v>46169</v>
      </c>
      <c r="C25" s="44">
        <v>3315</v>
      </c>
      <c r="D25" s="43">
        <v>3325</v>
      </c>
      <c r="E25" s="42">
        <f t="shared" si="0"/>
        <v>3320</v>
      </c>
      <c r="F25" s="44">
        <v>3315</v>
      </c>
      <c r="G25" s="43">
        <v>3325</v>
      </c>
      <c r="H25" s="42">
        <f t="shared" si="1"/>
        <v>3320</v>
      </c>
      <c r="I25" s="44">
        <v>3315</v>
      </c>
      <c r="J25" s="43">
        <v>3325</v>
      </c>
      <c r="K25" s="42">
        <f t="shared" si="2"/>
        <v>3320</v>
      </c>
      <c r="L25" s="50">
        <v>3325</v>
      </c>
      <c r="M25" s="49">
        <v>1.3434999999999999</v>
      </c>
      <c r="N25" s="49">
        <v>1.1637999999999999</v>
      </c>
      <c r="O25" s="48">
        <v>159.44</v>
      </c>
      <c r="P25" s="41">
        <f t="shared" si="4"/>
        <v>2474.8790472646074</v>
      </c>
      <c r="Q25" s="41">
        <f t="shared" si="5"/>
        <v>2474.8790472646074</v>
      </c>
      <c r="R25" s="47">
        <f t="shared" si="3"/>
        <v>2857.0201065475167</v>
      </c>
      <c r="S25" s="46">
        <v>1.3431999999999999</v>
      </c>
    </row>
    <row r="26" spans="2:19" x14ac:dyDescent="0.2">
      <c r="B26" s="45">
        <v>46170</v>
      </c>
      <c r="C26" s="44">
        <v>3315</v>
      </c>
      <c r="D26" s="43">
        <v>3325</v>
      </c>
      <c r="E26" s="42">
        <f t="shared" si="0"/>
        <v>3320</v>
      </c>
      <c r="F26" s="44">
        <v>3315</v>
      </c>
      <c r="G26" s="43">
        <v>3325</v>
      </c>
      <c r="H26" s="42">
        <f t="shared" si="1"/>
        <v>3320</v>
      </c>
      <c r="I26" s="44">
        <v>3315</v>
      </c>
      <c r="J26" s="43">
        <v>3325</v>
      </c>
      <c r="K26" s="42">
        <f t="shared" si="2"/>
        <v>3320</v>
      </c>
      <c r="L26" s="50">
        <v>3325</v>
      </c>
      <c r="M26" s="49">
        <v>1.3407</v>
      </c>
      <c r="N26" s="49">
        <v>1.1617</v>
      </c>
      <c r="O26" s="48">
        <v>159.47</v>
      </c>
      <c r="P26" s="41">
        <f t="shared" si="4"/>
        <v>2480.0477362571792</v>
      </c>
      <c r="Q26" s="41">
        <f t="shared" si="5"/>
        <v>2480.0477362571792</v>
      </c>
      <c r="R26" s="47">
        <f t="shared" si="3"/>
        <v>2862.1847292760613</v>
      </c>
      <c r="S26" s="46">
        <v>1.3404</v>
      </c>
    </row>
    <row r="27" spans="2:19" x14ac:dyDescent="0.2">
      <c r="B27" s="45">
        <v>46171</v>
      </c>
      <c r="C27" s="44">
        <v>3315</v>
      </c>
      <c r="D27" s="43">
        <v>3325</v>
      </c>
      <c r="E27" s="42">
        <f t="shared" si="0"/>
        <v>3320</v>
      </c>
      <c r="F27" s="44">
        <v>3315</v>
      </c>
      <c r="G27" s="43">
        <v>3325</v>
      </c>
      <c r="H27" s="42">
        <f t="shared" si="1"/>
        <v>3320</v>
      </c>
      <c r="I27" s="44">
        <v>3315</v>
      </c>
      <c r="J27" s="43">
        <v>3325</v>
      </c>
      <c r="K27" s="42">
        <f t="shared" si="2"/>
        <v>3320</v>
      </c>
      <c r="L27" s="50">
        <v>3325</v>
      </c>
      <c r="M27" s="49">
        <v>1.3429</v>
      </c>
      <c r="N27" s="49">
        <v>1.1648000000000001</v>
      </c>
      <c r="O27" s="48">
        <v>159.25</v>
      </c>
      <c r="P27" s="41">
        <f t="shared" si="4"/>
        <v>2475.9848089954576</v>
      </c>
      <c r="Q27" s="41">
        <f t="shared" si="5"/>
        <v>2475.9848089954576</v>
      </c>
      <c r="R27" s="47">
        <f t="shared" si="3"/>
        <v>2854.5673076923076</v>
      </c>
      <c r="S27" s="46">
        <v>1.3426</v>
      </c>
    </row>
    <row r="28" spans="2:19" x14ac:dyDescent="0.2">
      <c r="B28" s="40" t="s">
        <v>11</v>
      </c>
      <c r="C28" s="39">
        <f>ROUND(AVERAGE(C9:C27),2)</f>
        <v>3222.89</v>
      </c>
      <c r="D28" s="38">
        <f>ROUND(AVERAGE(D9:D27),2)</f>
        <v>3232.89</v>
      </c>
      <c r="E28" s="37">
        <f>ROUND(AVERAGE(C28:D28),2)</f>
        <v>3227.89</v>
      </c>
      <c r="F28" s="39">
        <f>ROUND(AVERAGE(F9:F27),2)</f>
        <v>3222.89</v>
      </c>
      <c r="G28" s="38">
        <f>ROUND(AVERAGE(G9:G27),2)</f>
        <v>3232.89</v>
      </c>
      <c r="H28" s="37">
        <f>ROUND(AVERAGE(F28:G28),2)</f>
        <v>3227.89</v>
      </c>
      <c r="I28" s="39">
        <f>ROUND(AVERAGE(I9:I27),2)</f>
        <v>3222.89</v>
      </c>
      <c r="J28" s="38">
        <f>ROUND(AVERAGE(J9:J27),2)</f>
        <v>3232.89</v>
      </c>
      <c r="K28" s="37">
        <f>ROUND(AVERAGE(I28:J28),2)</f>
        <v>3227.89</v>
      </c>
      <c r="L28" s="36">
        <f>ROUND(AVERAGE(L9:L27),2)</f>
        <v>3232.89</v>
      </c>
      <c r="M28" s="35">
        <f>ROUND(AVERAGE(M9:M27),4)</f>
        <v>1.3489</v>
      </c>
      <c r="N28" s="34">
        <f>ROUND(AVERAGE(N9:N27),4)</f>
        <v>1.1678999999999999</v>
      </c>
      <c r="O28" s="115">
        <f>ROUND(AVERAGE(O9:O27),2)</f>
        <v>158.16999999999999</v>
      </c>
      <c r="P28" s="33">
        <f>AVERAGE(P9:P27)</f>
        <v>2396.9775808035461</v>
      </c>
      <c r="Q28" s="33">
        <f>AVERAGE(Q9:Q27)</f>
        <v>2396.9775808035461</v>
      </c>
      <c r="R28" s="33">
        <f>AVERAGE(R9:R27)</f>
        <v>2768.3835860906597</v>
      </c>
      <c r="S28" s="32">
        <f>AVERAGE(S9:S27)</f>
        <v>1.3484421052631577</v>
      </c>
    </row>
    <row r="29" spans="2:19" x14ac:dyDescent="0.2">
      <c r="B29" s="31" t="s">
        <v>12</v>
      </c>
      <c r="C29" s="30">
        <f t="shared" ref="C29:S29" si="6">MAX(C9:C27)</f>
        <v>3315</v>
      </c>
      <c r="D29" s="29">
        <f t="shared" si="6"/>
        <v>3325</v>
      </c>
      <c r="E29" s="28">
        <f t="shared" si="6"/>
        <v>3320</v>
      </c>
      <c r="F29" s="30">
        <f t="shared" si="6"/>
        <v>3315</v>
      </c>
      <c r="G29" s="29">
        <f t="shared" si="6"/>
        <v>3325</v>
      </c>
      <c r="H29" s="28">
        <f t="shared" si="6"/>
        <v>3320</v>
      </c>
      <c r="I29" s="30">
        <f t="shared" si="6"/>
        <v>3315</v>
      </c>
      <c r="J29" s="29">
        <f t="shared" si="6"/>
        <v>3325</v>
      </c>
      <c r="K29" s="28">
        <f t="shared" si="6"/>
        <v>3320</v>
      </c>
      <c r="L29" s="27">
        <f t="shared" si="6"/>
        <v>3325</v>
      </c>
      <c r="M29" s="26">
        <f t="shared" si="6"/>
        <v>1.3623000000000001</v>
      </c>
      <c r="N29" s="25">
        <f t="shared" si="6"/>
        <v>1.1771</v>
      </c>
      <c r="O29" s="24">
        <f t="shared" si="6"/>
        <v>159.47</v>
      </c>
      <c r="P29" s="23">
        <f t="shared" si="6"/>
        <v>2480.0477362571792</v>
      </c>
      <c r="Q29" s="23">
        <f t="shared" si="6"/>
        <v>2480.0477362571792</v>
      </c>
      <c r="R29" s="23">
        <f t="shared" si="6"/>
        <v>2862.1847292760613</v>
      </c>
      <c r="S29" s="22">
        <f t="shared" si="6"/>
        <v>1.3617999999999999</v>
      </c>
    </row>
    <row r="30" spans="2:19" ht="13.5" thickBot="1" x14ac:dyDescent="0.25">
      <c r="B30" s="21" t="s">
        <v>13</v>
      </c>
      <c r="C30" s="20">
        <f t="shared" ref="C30:S30" si="7">MIN(C9:C27)</f>
        <v>3165</v>
      </c>
      <c r="D30" s="19">
        <f t="shared" si="7"/>
        <v>3175</v>
      </c>
      <c r="E30" s="18">
        <f t="shared" si="7"/>
        <v>3170</v>
      </c>
      <c r="F30" s="20">
        <f t="shared" si="7"/>
        <v>3165</v>
      </c>
      <c r="G30" s="19">
        <f t="shared" si="7"/>
        <v>3175</v>
      </c>
      <c r="H30" s="18">
        <f t="shared" si="7"/>
        <v>3170</v>
      </c>
      <c r="I30" s="20">
        <f t="shared" si="7"/>
        <v>3165</v>
      </c>
      <c r="J30" s="19">
        <f t="shared" si="7"/>
        <v>3175</v>
      </c>
      <c r="K30" s="18">
        <f t="shared" si="7"/>
        <v>3170</v>
      </c>
      <c r="L30" s="17">
        <f t="shared" si="7"/>
        <v>3175</v>
      </c>
      <c r="M30" s="16">
        <f t="shared" si="7"/>
        <v>1.3360000000000001</v>
      </c>
      <c r="N30" s="15">
        <f t="shared" si="7"/>
        <v>1.1597</v>
      </c>
      <c r="O30" s="14">
        <f t="shared" si="7"/>
        <v>156.09</v>
      </c>
      <c r="P30" s="13">
        <f t="shared" si="7"/>
        <v>2330.6173383248915</v>
      </c>
      <c r="Q30" s="13">
        <f t="shared" si="7"/>
        <v>2330.6173383248915</v>
      </c>
      <c r="R30" s="13">
        <f t="shared" si="7"/>
        <v>2697.3069407866792</v>
      </c>
      <c r="S30" s="12">
        <f t="shared" si="7"/>
        <v>1.3354999999999999</v>
      </c>
    </row>
    <row r="32" spans="2:19" x14ac:dyDescent="0.2">
      <c r="B32" s="6" t="s">
        <v>14</v>
      </c>
      <c r="C32" s="8"/>
      <c r="D32" s="8"/>
      <c r="E32" s="7"/>
      <c r="F32" s="8"/>
      <c r="G32" s="8"/>
      <c r="H32" s="7"/>
      <c r="I32" s="8"/>
      <c r="J32" s="8"/>
      <c r="K32" s="7"/>
      <c r="L32" s="8"/>
      <c r="M32" s="8"/>
      <c r="N32" s="7"/>
    </row>
    <row r="33" spans="2:14" x14ac:dyDescent="0.2">
      <c r="B33" s="6" t="s">
        <v>15</v>
      </c>
      <c r="C33" s="8"/>
      <c r="D33" s="8"/>
      <c r="E33" s="7"/>
      <c r="F33" s="8"/>
      <c r="G33" s="8"/>
      <c r="H33" s="7"/>
      <c r="I33" s="8"/>
      <c r="J33" s="8"/>
      <c r="K33" s="7"/>
      <c r="L33" s="8"/>
      <c r="M33" s="8"/>
      <c r="N33" s="7"/>
    </row>
  </sheetData>
  <mergeCells count="7">
    <mergeCell ref="P7:Q7"/>
    <mergeCell ref="S7:S8"/>
    <mergeCell ref="C7:E7"/>
    <mergeCell ref="F7:H7"/>
    <mergeCell ref="I7:K7"/>
    <mergeCell ref="L7:L8"/>
    <mergeCell ref="M7:O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S33"/>
  <sheetViews>
    <sheetView workbookViewId="0">
      <pane ySplit="8" topLeftCell="A9" activePane="bottomLeft" state="frozen"/>
      <selection activeCell="C46" sqref="C46"/>
      <selection pane="bottomLeft" activeCell="P9" sqref="P9:Q27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2" width="12.5703125" style="4" bestFit="1" customWidth="1"/>
    <col min="13" max="13" width="10" style="4" bestFit="1" customWidth="1"/>
    <col min="14" max="14" width="14.140625" bestFit="1" customWidth="1"/>
    <col min="15" max="15" width="12.5703125" style="4" bestFit="1" customWidth="1"/>
    <col min="16" max="16" width="10.5703125" bestFit="1" customWidth="1"/>
    <col min="17" max="17" width="11.28515625" bestFit="1" customWidth="1"/>
    <col min="18" max="18" width="14.140625" bestFit="1" customWidth="1"/>
    <col min="19" max="19" width="10.5703125" bestFit="1" customWidth="1"/>
  </cols>
  <sheetData>
    <row r="3" spans="1:19" ht="15.75" x14ac:dyDescent="0.25">
      <c r="B3" s="5" t="s">
        <v>19</v>
      </c>
    </row>
    <row r="4" spans="1:19" x14ac:dyDescent="0.2">
      <c r="B4" s="58" t="s">
        <v>30</v>
      </c>
    </row>
    <row r="6" spans="1:19" ht="13.5" thickBot="1" x14ac:dyDescent="0.25">
      <c r="B6" s="1">
        <v>46143</v>
      </c>
    </row>
    <row r="7" spans="1:19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24</v>
      </c>
      <c r="J7" s="125"/>
      <c r="K7" s="126"/>
      <c r="L7" s="116" t="s">
        <v>4</v>
      </c>
      <c r="M7" s="118" t="s">
        <v>21</v>
      </c>
      <c r="N7" s="119"/>
      <c r="O7" s="120"/>
      <c r="P7" s="121" t="s">
        <v>5</v>
      </c>
      <c r="Q7" s="122"/>
      <c r="R7" s="9" t="s">
        <v>18</v>
      </c>
      <c r="S7" s="116" t="s">
        <v>20</v>
      </c>
    </row>
    <row r="8" spans="1:19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117"/>
      <c r="M8" s="54" t="s">
        <v>10</v>
      </c>
      <c r="N8" s="53" t="s">
        <v>16</v>
      </c>
      <c r="O8" s="10" t="s">
        <v>17</v>
      </c>
      <c r="P8" s="52" t="s">
        <v>8</v>
      </c>
      <c r="Q8" s="52" t="s">
        <v>9</v>
      </c>
      <c r="R8" s="11" t="s">
        <v>8</v>
      </c>
      <c r="S8" s="117" t="s">
        <v>20</v>
      </c>
    </row>
    <row r="9" spans="1:19" x14ac:dyDescent="0.2">
      <c r="B9" s="45">
        <v>46143</v>
      </c>
      <c r="C9" s="44">
        <v>2440</v>
      </c>
      <c r="D9" s="43">
        <v>2450</v>
      </c>
      <c r="E9" s="42">
        <f t="shared" ref="E9:E27" si="0">AVERAGE(C9:D9)</f>
        <v>2445</v>
      </c>
      <c r="F9" s="44">
        <v>2440</v>
      </c>
      <c r="G9" s="43">
        <v>2450</v>
      </c>
      <c r="H9" s="42">
        <f t="shared" ref="H9:H27" si="1">AVERAGE(F9:G9)</f>
        <v>2445</v>
      </c>
      <c r="I9" s="44">
        <v>2440</v>
      </c>
      <c r="J9" s="43">
        <v>2450</v>
      </c>
      <c r="K9" s="42">
        <f t="shared" ref="K9:K27" si="2">AVERAGE(I9:J9)</f>
        <v>2445</v>
      </c>
      <c r="L9" s="50">
        <v>2450</v>
      </c>
      <c r="M9" s="49">
        <v>1.3620000000000001</v>
      </c>
      <c r="N9" s="51">
        <v>1.1751</v>
      </c>
      <c r="O9" s="48">
        <v>156.6</v>
      </c>
      <c r="P9" s="41">
        <f>D9/M9</f>
        <v>1798.8252569750366</v>
      </c>
      <c r="Q9" s="41">
        <f>G9/M9</f>
        <v>1798.8252569750366</v>
      </c>
      <c r="R9" s="47">
        <f t="shared" ref="R9:R27" si="3">L9/N9</f>
        <v>2084.9289422176835</v>
      </c>
      <c r="S9" s="46">
        <v>1.3614999999999999</v>
      </c>
    </row>
    <row r="10" spans="1:19" x14ac:dyDescent="0.2">
      <c r="B10" s="45">
        <v>46147</v>
      </c>
      <c r="C10" s="44">
        <v>2440</v>
      </c>
      <c r="D10" s="43">
        <v>2450</v>
      </c>
      <c r="E10" s="42">
        <f t="shared" si="0"/>
        <v>2445</v>
      </c>
      <c r="F10" s="44">
        <v>2440</v>
      </c>
      <c r="G10" s="43">
        <v>2450</v>
      </c>
      <c r="H10" s="42">
        <f t="shared" si="1"/>
        <v>2445</v>
      </c>
      <c r="I10" s="44">
        <v>2440</v>
      </c>
      <c r="J10" s="43">
        <v>2450</v>
      </c>
      <c r="K10" s="42">
        <f t="shared" si="2"/>
        <v>2445</v>
      </c>
      <c r="L10" s="50">
        <v>2450</v>
      </c>
      <c r="M10" s="49">
        <v>1.3541000000000001</v>
      </c>
      <c r="N10" s="49">
        <v>1.1689000000000001</v>
      </c>
      <c r="O10" s="48">
        <v>157.75</v>
      </c>
      <c r="P10" s="41">
        <f t="shared" ref="P10:P27" si="4">D10/M10</f>
        <v>1809.319843438446</v>
      </c>
      <c r="Q10" s="41">
        <f t="shared" ref="Q10:Q27" si="5">G10/M10</f>
        <v>1809.319843438446</v>
      </c>
      <c r="R10" s="47">
        <f t="shared" si="3"/>
        <v>2095.9876807254682</v>
      </c>
      <c r="S10" s="46">
        <v>1.3535999999999999</v>
      </c>
    </row>
    <row r="11" spans="1:19" x14ac:dyDescent="0.2">
      <c r="B11" s="45">
        <v>46148</v>
      </c>
      <c r="C11" s="44">
        <v>2440</v>
      </c>
      <c r="D11" s="43">
        <v>2450</v>
      </c>
      <c r="E11" s="42">
        <f t="shared" si="0"/>
        <v>2445</v>
      </c>
      <c r="F11" s="44">
        <v>2440</v>
      </c>
      <c r="G11" s="43">
        <v>2450</v>
      </c>
      <c r="H11" s="42">
        <f t="shared" si="1"/>
        <v>2445</v>
      </c>
      <c r="I11" s="44">
        <v>2440</v>
      </c>
      <c r="J11" s="43">
        <v>2450</v>
      </c>
      <c r="K11" s="42">
        <f t="shared" si="2"/>
        <v>2445</v>
      </c>
      <c r="L11" s="50">
        <v>2450</v>
      </c>
      <c r="M11" s="49">
        <v>1.3623000000000001</v>
      </c>
      <c r="N11" s="49">
        <v>1.177</v>
      </c>
      <c r="O11" s="48">
        <v>156.09</v>
      </c>
      <c r="P11" s="41">
        <f t="shared" si="4"/>
        <v>1798.4291272113337</v>
      </c>
      <c r="Q11" s="41">
        <f t="shared" si="5"/>
        <v>1798.4291272113337</v>
      </c>
      <c r="R11" s="47">
        <f t="shared" si="3"/>
        <v>2081.5632965165673</v>
      </c>
      <c r="S11" s="46">
        <v>1.3617999999999999</v>
      </c>
    </row>
    <row r="12" spans="1:19" x14ac:dyDescent="0.2">
      <c r="B12" s="45">
        <v>46149</v>
      </c>
      <c r="C12" s="44">
        <v>2440</v>
      </c>
      <c r="D12" s="43">
        <v>2450</v>
      </c>
      <c r="E12" s="42">
        <f t="shared" si="0"/>
        <v>2445</v>
      </c>
      <c r="F12" s="44">
        <v>2440</v>
      </c>
      <c r="G12" s="43">
        <v>2450</v>
      </c>
      <c r="H12" s="42">
        <f t="shared" si="1"/>
        <v>2445</v>
      </c>
      <c r="I12" s="44">
        <v>2440</v>
      </c>
      <c r="J12" s="43">
        <v>2450</v>
      </c>
      <c r="K12" s="42">
        <f t="shared" si="2"/>
        <v>2445</v>
      </c>
      <c r="L12" s="50">
        <v>2450</v>
      </c>
      <c r="M12" s="49">
        <v>1.3619000000000001</v>
      </c>
      <c r="N12" s="49">
        <v>1.1771</v>
      </c>
      <c r="O12" s="48">
        <v>156.4</v>
      </c>
      <c r="P12" s="41">
        <f t="shared" si="4"/>
        <v>1798.9573390116748</v>
      </c>
      <c r="Q12" s="41">
        <f t="shared" si="5"/>
        <v>1798.9573390116748</v>
      </c>
      <c r="R12" s="47">
        <f t="shared" si="3"/>
        <v>2081.3864582448391</v>
      </c>
      <c r="S12" s="46">
        <v>1.3613999999999999</v>
      </c>
    </row>
    <row r="13" spans="1:19" x14ac:dyDescent="0.2">
      <c r="B13" s="45">
        <v>46150</v>
      </c>
      <c r="C13" s="44">
        <v>2440</v>
      </c>
      <c r="D13" s="43">
        <v>2450</v>
      </c>
      <c r="E13" s="42">
        <f t="shared" si="0"/>
        <v>2445</v>
      </c>
      <c r="F13" s="44">
        <v>2440</v>
      </c>
      <c r="G13" s="43">
        <v>2450</v>
      </c>
      <c r="H13" s="42">
        <f t="shared" si="1"/>
        <v>2445</v>
      </c>
      <c r="I13" s="44">
        <v>2440</v>
      </c>
      <c r="J13" s="43">
        <v>2450</v>
      </c>
      <c r="K13" s="42">
        <f t="shared" si="2"/>
        <v>2445</v>
      </c>
      <c r="L13" s="50">
        <v>2450</v>
      </c>
      <c r="M13" s="49">
        <v>1.3613</v>
      </c>
      <c r="N13" s="49">
        <v>1.1766000000000001</v>
      </c>
      <c r="O13" s="48">
        <v>156.75</v>
      </c>
      <c r="P13" s="41">
        <f t="shared" si="4"/>
        <v>1799.7502387423788</v>
      </c>
      <c r="Q13" s="41">
        <f t="shared" si="5"/>
        <v>1799.7502387423788</v>
      </c>
      <c r="R13" s="47">
        <f t="shared" si="3"/>
        <v>2082.2709501954782</v>
      </c>
      <c r="S13" s="46">
        <v>1.3608</v>
      </c>
    </row>
    <row r="14" spans="1:19" x14ac:dyDescent="0.2">
      <c r="B14" s="45">
        <v>46153</v>
      </c>
      <c r="C14" s="44">
        <v>2440</v>
      </c>
      <c r="D14" s="43">
        <v>2450</v>
      </c>
      <c r="E14" s="42">
        <f t="shared" si="0"/>
        <v>2445</v>
      </c>
      <c r="F14" s="44">
        <v>2440</v>
      </c>
      <c r="G14" s="43">
        <v>2450</v>
      </c>
      <c r="H14" s="42">
        <f t="shared" si="1"/>
        <v>2445</v>
      </c>
      <c r="I14" s="44">
        <v>2440</v>
      </c>
      <c r="J14" s="43">
        <v>2450</v>
      </c>
      <c r="K14" s="42">
        <f t="shared" si="2"/>
        <v>2445</v>
      </c>
      <c r="L14" s="50">
        <v>2450</v>
      </c>
      <c r="M14" s="49">
        <v>1.3608</v>
      </c>
      <c r="N14" s="49">
        <v>1.1769000000000001</v>
      </c>
      <c r="O14" s="48">
        <v>157.12</v>
      </c>
      <c r="P14" s="41">
        <f t="shared" si="4"/>
        <v>1800.4115226337449</v>
      </c>
      <c r="Q14" s="41">
        <f t="shared" si="5"/>
        <v>1800.4115226337449</v>
      </c>
      <c r="R14" s="47">
        <f t="shared" si="3"/>
        <v>2081.7401648398331</v>
      </c>
      <c r="S14" s="46">
        <v>1.3603000000000001</v>
      </c>
    </row>
    <row r="15" spans="1:19" x14ac:dyDescent="0.2">
      <c r="B15" s="45">
        <v>46154</v>
      </c>
      <c r="C15" s="44">
        <v>2440</v>
      </c>
      <c r="D15" s="43">
        <v>2450</v>
      </c>
      <c r="E15" s="42">
        <f t="shared" si="0"/>
        <v>2445</v>
      </c>
      <c r="F15" s="44">
        <v>2440</v>
      </c>
      <c r="G15" s="43">
        <v>2450</v>
      </c>
      <c r="H15" s="42">
        <f t="shared" si="1"/>
        <v>2445</v>
      </c>
      <c r="I15" s="44">
        <v>2440</v>
      </c>
      <c r="J15" s="43">
        <v>2450</v>
      </c>
      <c r="K15" s="42">
        <f t="shared" si="2"/>
        <v>2445</v>
      </c>
      <c r="L15" s="50">
        <v>2450</v>
      </c>
      <c r="M15" s="49">
        <v>1.3532999999999999</v>
      </c>
      <c r="N15" s="49">
        <v>1.1744000000000001</v>
      </c>
      <c r="O15" s="48">
        <v>157.58000000000001</v>
      </c>
      <c r="P15" s="41">
        <f t="shared" si="4"/>
        <v>1810.3894184585829</v>
      </c>
      <c r="Q15" s="41">
        <f t="shared" si="5"/>
        <v>1810.3894184585829</v>
      </c>
      <c r="R15" s="47">
        <f t="shared" si="3"/>
        <v>2086.1716621253404</v>
      </c>
      <c r="S15" s="46">
        <v>1.3528</v>
      </c>
    </row>
    <row r="16" spans="1:19" x14ac:dyDescent="0.2">
      <c r="B16" s="45">
        <v>46155</v>
      </c>
      <c r="C16" s="44">
        <v>2440</v>
      </c>
      <c r="D16" s="43">
        <v>2450</v>
      </c>
      <c r="E16" s="42">
        <f t="shared" si="0"/>
        <v>2445</v>
      </c>
      <c r="F16" s="44">
        <v>2440</v>
      </c>
      <c r="G16" s="43">
        <v>2450</v>
      </c>
      <c r="H16" s="42">
        <f t="shared" si="1"/>
        <v>2445</v>
      </c>
      <c r="I16" s="44">
        <v>2440</v>
      </c>
      <c r="J16" s="43">
        <v>2450</v>
      </c>
      <c r="K16" s="42">
        <f t="shared" si="2"/>
        <v>2445</v>
      </c>
      <c r="L16" s="50">
        <v>2450</v>
      </c>
      <c r="M16" s="49">
        <v>1.3504</v>
      </c>
      <c r="N16" s="49">
        <v>1.1712</v>
      </c>
      <c r="O16" s="48">
        <v>157.77000000000001</v>
      </c>
      <c r="P16" s="41">
        <f t="shared" si="4"/>
        <v>1814.2772511848341</v>
      </c>
      <c r="Q16" s="41">
        <f t="shared" si="5"/>
        <v>1814.2772511848341</v>
      </c>
      <c r="R16" s="47">
        <f t="shared" si="3"/>
        <v>2091.8715846994537</v>
      </c>
      <c r="S16" s="46">
        <v>1.3499000000000001</v>
      </c>
    </row>
    <row r="17" spans="2:19" x14ac:dyDescent="0.2">
      <c r="B17" s="45">
        <v>46156</v>
      </c>
      <c r="C17" s="44">
        <v>2440</v>
      </c>
      <c r="D17" s="43">
        <v>2450</v>
      </c>
      <c r="E17" s="42">
        <f t="shared" si="0"/>
        <v>2445</v>
      </c>
      <c r="F17" s="44">
        <v>2440</v>
      </c>
      <c r="G17" s="43">
        <v>2450</v>
      </c>
      <c r="H17" s="42">
        <f t="shared" si="1"/>
        <v>2445</v>
      </c>
      <c r="I17" s="44">
        <v>2440</v>
      </c>
      <c r="J17" s="43">
        <v>2450</v>
      </c>
      <c r="K17" s="42">
        <f t="shared" si="2"/>
        <v>2445</v>
      </c>
      <c r="L17" s="50">
        <v>2450</v>
      </c>
      <c r="M17" s="49">
        <v>1.3501000000000001</v>
      </c>
      <c r="N17" s="49">
        <v>1.17</v>
      </c>
      <c r="O17" s="48">
        <v>157.97999999999999</v>
      </c>
      <c r="P17" s="41">
        <f t="shared" si="4"/>
        <v>1814.6803940448854</v>
      </c>
      <c r="Q17" s="41">
        <f t="shared" si="5"/>
        <v>1814.6803940448854</v>
      </c>
      <c r="R17" s="47">
        <f t="shared" si="3"/>
        <v>2094.0170940170942</v>
      </c>
      <c r="S17" s="46">
        <v>1.3495999999999999</v>
      </c>
    </row>
    <row r="18" spans="2:19" x14ac:dyDescent="0.2">
      <c r="B18" s="45">
        <v>46157</v>
      </c>
      <c r="C18" s="44">
        <v>2640</v>
      </c>
      <c r="D18" s="43">
        <v>2650</v>
      </c>
      <c r="E18" s="42">
        <f t="shared" si="0"/>
        <v>2645</v>
      </c>
      <c r="F18" s="44">
        <v>2640</v>
      </c>
      <c r="G18" s="43">
        <v>2650</v>
      </c>
      <c r="H18" s="42">
        <f t="shared" si="1"/>
        <v>2645</v>
      </c>
      <c r="I18" s="44">
        <v>2640</v>
      </c>
      <c r="J18" s="43">
        <v>2650</v>
      </c>
      <c r="K18" s="42">
        <f t="shared" si="2"/>
        <v>2645</v>
      </c>
      <c r="L18" s="50">
        <v>2650</v>
      </c>
      <c r="M18" s="49">
        <v>1.3360000000000001</v>
      </c>
      <c r="N18" s="49">
        <v>1.1632</v>
      </c>
      <c r="O18" s="48">
        <v>158.58000000000001</v>
      </c>
      <c r="P18" s="41">
        <f t="shared" si="4"/>
        <v>1983.5329341317365</v>
      </c>
      <c r="Q18" s="41">
        <f t="shared" si="5"/>
        <v>1983.5329341317365</v>
      </c>
      <c r="R18" s="47">
        <f t="shared" si="3"/>
        <v>2278.1980742778542</v>
      </c>
      <c r="S18" s="46">
        <v>1.3354999999999999</v>
      </c>
    </row>
    <row r="19" spans="2:19" x14ac:dyDescent="0.2">
      <c r="B19" s="45">
        <v>46160</v>
      </c>
      <c r="C19" s="44">
        <v>2640</v>
      </c>
      <c r="D19" s="43">
        <v>2650</v>
      </c>
      <c r="E19" s="42">
        <f t="shared" si="0"/>
        <v>2645</v>
      </c>
      <c r="F19" s="44">
        <v>2640</v>
      </c>
      <c r="G19" s="43">
        <v>2650</v>
      </c>
      <c r="H19" s="42">
        <f t="shared" si="1"/>
        <v>2645</v>
      </c>
      <c r="I19" s="44">
        <v>2640</v>
      </c>
      <c r="J19" s="43">
        <v>2650</v>
      </c>
      <c r="K19" s="42">
        <f t="shared" si="2"/>
        <v>2645</v>
      </c>
      <c r="L19" s="50">
        <v>2650</v>
      </c>
      <c r="M19" s="49">
        <v>1.3376999999999999</v>
      </c>
      <c r="N19" s="49">
        <v>1.1641999999999999</v>
      </c>
      <c r="O19" s="48">
        <v>158.85</v>
      </c>
      <c r="P19" s="41">
        <f t="shared" si="4"/>
        <v>1981.0121850938178</v>
      </c>
      <c r="Q19" s="41">
        <f t="shared" si="5"/>
        <v>1981.0121850938178</v>
      </c>
      <c r="R19" s="47">
        <f t="shared" si="3"/>
        <v>2276.241195670847</v>
      </c>
      <c r="S19" s="46">
        <v>1.3371999999999999</v>
      </c>
    </row>
    <row r="20" spans="2:19" x14ac:dyDescent="0.2">
      <c r="B20" s="45">
        <v>46161</v>
      </c>
      <c r="C20" s="44">
        <v>2640</v>
      </c>
      <c r="D20" s="43">
        <v>2650</v>
      </c>
      <c r="E20" s="42">
        <f t="shared" si="0"/>
        <v>2645</v>
      </c>
      <c r="F20" s="44">
        <v>2640</v>
      </c>
      <c r="G20" s="43">
        <v>2650</v>
      </c>
      <c r="H20" s="42">
        <f t="shared" si="1"/>
        <v>2645</v>
      </c>
      <c r="I20" s="44">
        <v>2640</v>
      </c>
      <c r="J20" s="43">
        <v>2650</v>
      </c>
      <c r="K20" s="42">
        <f t="shared" si="2"/>
        <v>2645</v>
      </c>
      <c r="L20" s="50">
        <v>2650</v>
      </c>
      <c r="M20" s="49">
        <v>1.3404</v>
      </c>
      <c r="N20" s="49">
        <v>1.1617</v>
      </c>
      <c r="O20" s="48">
        <v>159.13999999999999</v>
      </c>
      <c r="P20" s="41">
        <f t="shared" si="4"/>
        <v>1977.0217845419277</v>
      </c>
      <c r="Q20" s="41">
        <f t="shared" si="5"/>
        <v>1977.0217845419277</v>
      </c>
      <c r="R20" s="47">
        <f t="shared" si="3"/>
        <v>2281.1397090470864</v>
      </c>
      <c r="S20" s="46">
        <v>1.3399000000000001</v>
      </c>
    </row>
    <row r="21" spans="2:19" x14ac:dyDescent="0.2">
      <c r="B21" s="45">
        <v>46162</v>
      </c>
      <c r="C21" s="44">
        <v>2640</v>
      </c>
      <c r="D21" s="43">
        <v>2650</v>
      </c>
      <c r="E21" s="42">
        <f t="shared" si="0"/>
        <v>2645</v>
      </c>
      <c r="F21" s="44">
        <v>2640</v>
      </c>
      <c r="G21" s="43">
        <v>2650</v>
      </c>
      <c r="H21" s="42">
        <f t="shared" si="1"/>
        <v>2645</v>
      </c>
      <c r="I21" s="44">
        <v>2640</v>
      </c>
      <c r="J21" s="43">
        <v>2650</v>
      </c>
      <c r="K21" s="42">
        <f t="shared" si="2"/>
        <v>2645</v>
      </c>
      <c r="L21" s="50">
        <v>2650</v>
      </c>
      <c r="M21" s="49">
        <v>1.34</v>
      </c>
      <c r="N21" s="49">
        <v>1.1600999999999999</v>
      </c>
      <c r="O21" s="48">
        <v>159.04</v>
      </c>
      <c r="P21" s="41">
        <f t="shared" si="4"/>
        <v>1977.6119402985073</v>
      </c>
      <c r="Q21" s="41">
        <f t="shared" si="5"/>
        <v>1977.6119402985073</v>
      </c>
      <c r="R21" s="47">
        <f t="shared" si="3"/>
        <v>2284.285837427808</v>
      </c>
      <c r="S21" s="46">
        <v>1.3395999999999999</v>
      </c>
    </row>
    <row r="22" spans="2:19" x14ac:dyDescent="0.2">
      <c r="B22" s="45">
        <v>46163</v>
      </c>
      <c r="C22" s="44">
        <v>2640</v>
      </c>
      <c r="D22" s="43">
        <v>2650</v>
      </c>
      <c r="E22" s="42">
        <f t="shared" si="0"/>
        <v>2645</v>
      </c>
      <c r="F22" s="44">
        <v>2640</v>
      </c>
      <c r="G22" s="43">
        <v>2650</v>
      </c>
      <c r="H22" s="42">
        <f t="shared" si="1"/>
        <v>2645</v>
      </c>
      <c r="I22" s="44">
        <v>2640</v>
      </c>
      <c r="J22" s="43">
        <v>2650</v>
      </c>
      <c r="K22" s="42">
        <f t="shared" si="2"/>
        <v>2645</v>
      </c>
      <c r="L22" s="50">
        <v>2650</v>
      </c>
      <c r="M22" s="49">
        <v>1.3422000000000001</v>
      </c>
      <c r="N22" s="49">
        <v>1.1598999999999999</v>
      </c>
      <c r="O22" s="48">
        <v>159.16</v>
      </c>
      <c r="P22" s="41">
        <f t="shared" si="4"/>
        <v>1974.3704365966323</v>
      </c>
      <c r="Q22" s="41">
        <f t="shared" si="5"/>
        <v>1974.3704365966323</v>
      </c>
      <c r="R22" s="47">
        <f t="shared" si="3"/>
        <v>2284.6797137684284</v>
      </c>
      <c r="S22" s="46">
        <v>1.3418000000000001</v>
      </c>
    </row>
    <row r="23" spans="2:19" x14ac:dyDescent="0.2">
      <c r="B23" s="45">
        <v>46164</v>
      </c>
      <c r="C23" s="44">
        <v>2640</v>
      </c>
      <c r="D23" s="43">
        <v>2650</v>
      </c>
      <c r="E23" s="42">
        <f t="shared" si="0"/>
        <v>2645</v>
      </c>
      <c r="F23" s="44">
        <v>2640</v>
      </c>
      <c r="G23" s="43">
        <v>2650</v>
      </c>
      <c r="H23" s="42">
        <f t="shared" si="1"/>
        <v>2645</v>
      </c>
      <c r="I23" s="44">
        <v>2640</v>
      </c>
      <c r="J23" s="43">
        <v>2650</v>
      </c>
      <c r="K23" s="42">
        <f t="shared" si="2"/>
        <v>2645</v>
      </c>
      <c r="L23" s="50">
        <v>2650</v>
      </c>
      <c r="M23" s="49">
        <v>1.3422000000000001</v>
      </c>
      <c r="N23" s="49">
        <v>1.1597</v>
      </c>
      <c r="O23" s="48">
        <v>159.13999999999999</v>
      </c>
      <c r="P23" s="41">
        <f t="shared" si="4"/>
        <v>1974.3704365966323</v>
      </c>
      <c r="Q23" s="41">
        <f t="shared" si="5"/>
        <v>1974.3704365966323</v>
      </c>
      <c r="R23" s="47">
        <f t="shared" si="3"/>
        <v>2285.0737259636112</v>
      </c>
      <c r="S23" s="46">
        <v>1.3419000000000001</v>
      </c>
    </row>
    <row r="24" spans="2:19" x14ac:dyDescent="0.2">
      <c r="B24" s="45">
        <v>46168</v>
      </c>
      <c r="C24" s="44">
        <v>2640</v>
      </c>
      <c r="D24" s="43">
        <v>2650</v>
      </c>
      <c r="E24" s="42">
        <f t="shared" si="0"/>
        <v>2645</v>
      </c>
      <c r="F24" s="44">
        <v>2640</v>
      </c>
      <c r="G24" s="43">
        <v>2650</v>
      </c>
      <c r="H24" s="42">
        <f t="shared" si="1"/>
        <v>2645</v>
      </c>
      <c r="I24" s="44">
        <v>2640</v>
      </c>
      <c r="J24" s="43">
        <v>2650</v>
      </c>
      <c r="K24" s="42">
        <f t="shared" si="2"/>
        <v>2645</v>
      </c>
      <c r="L24" s="50">
        <v>2650</v>
      </c>
      <c r="M24" s="49">
        <v>1.3469</v>
      </c>
      <c r="N24" s="49">
        <v>1.1635</v>
      </c>
      <c r="O24" s="48">
        <v>159.19</v>
      </c>
      <c r="P24" s="41">
        <f t="shared" si="4"/>
        <v>1967.4808820253916</v>
      </c>
      <c r="Q24" s="41">
        <f t="shared" si="5"/>
        <v>1967.4808820253916</v>
      </c>
      <c r="R24" s="47">
        <f t="shared" si="3"/>
        <v>2277.6106574989258</v>
      </c>
      <c r="S24" s="46">
        <v>1.3466</v>
      </c>
    </row>
    <row r="25" spans="2:19" x14ac:dyDescent="0.2">
      <c r="B25" s="45">
        <v>46169</v>
      </c>
      <c r="C25" s="44">
        <v>2640</v>
      </c>
      <c r="D25" s="43">
        <v>2650</v>
      </c>
      <c r="E25" s="42">
        <f t="shared" si="0"/>
        <v>2645</v>
      </c>
      <c r="F25" s="44">
        <v>2640</v>
      </c>
      <c r="G25" s="43">
        <v>2650</v>
      </c>
      <c r="H25" s="42">
        <f t="shared" si="1"/>
        <v>2645</v>
      </c>
      <c r="I25" s="44">
        <v>2640</v>
      </c>
      <c r="J25" s="43">
        <v>2650</v>
      </c>
      <c r="K25" s="42">
        <f t="shared" si="2"/>
        <v>2645</v>
      </c>
      <c r="L25" s="50">
        <v>2650</v>
      </c>
      <c r="M25" s="49">
        <v>1.3434999999999999</v>
      </c>
      <c r="N25" s="49">
        <v>1.1637999999999999</v>
      </c>
      <c r="O25" s="48">
        <v>159.44</v>
      </c>
      <c r="P25" s="41">
        <f t="shared" si="4"/>
        <v>1972.459992556755</v>
      </c>
      <c r="Q25" s="41">
        <f t="shared" si="5"/>
        <v>1972.459992556755</v>
      </c>
      <c r="R25" s="47">
        <f t="shared" si="3"/>
        <v>2277.0235435641862</v>
      </c>
      <c r="S25" s="46">
        <v>1.3431999999999999</v>
      </c>
    </row>
    <row r="26" spans="2:19" x14ac:dyDescent="0.2">
      <c r="B26" s="45">
        <v>46170</v>
      </c>
      <c r="C26" s="44">
        <v>2640</v>
      </c>
      <c r="D26" s="43">
        <v>2650</v>
      </c>
      <c r="E26" s="42">
        <f t="shared" si="0"/>
        <v>2645</v>
      </c>
      <c r="F26" s="44">
        <v>2640</v>
      </c>
      <c r="G26" s="43">
        <v>2650</v>
      </c>
      <c r="H26" s="42">
        <f t="shared" si="1"/>
        <v>2645</v>
      </c>
      <c r="I26" s="44">
        <v>2640</v>
      </c>
      <c r="J26" s="43">
        <v>2650</v>
      </c>
      <c r="K26" s="42">
        <f t="shared" si="2"/>
        <v>2645</v>
      </c>
      <c r="L26" s="50">
        <v>2650</v>
      </c>
      <c r="M26" s="49">
        <v>1.3407</v>
      </c>
      <c r="N26" s="49">
        <v>1.1617</v>
      </c>
      <c r="O26" s="48">
        <v>159.47</v>
      </c>
      <c r="P26" s="41">
        <f t="shared" si="4"/>
        <v>1976.5793988215112</v>
      </c>
      <c r="Q26" s="41">
        <f t="shared" si="5"/>
        <v>1976.5793988215112</v>
      </c>
      <c r="R26" s="47">
        <f t="shared" si="3"/>
        <v>2281.1397090470864</v>
      </c>
      <c r="S26" s="46">
        <v>1.3404</v>
      </c>
    </row>
    <row r="27" spans="2:19" x14ac:dyDescent="0.2">
      <c r="B27" s="45">
        <v>46171</v>
      </c>
      <c r="C27" s="44">
        <v>2640</v>
      </c>
      <c r="D27" s="43">
        <v>2650</v>
      </c>
      <c r="E27" s="42">
        <f t="shared" si="0"/>
        <v>2645</v>
      </c>
      <c r="F27" s="44">
        <v>2640</v>
      </c>
      <c r="G27" s="43">
        <v>2650</v>
      </c>
      <c r="H27" s="42">
        <f t="shared" si="1"/>
        <v>2645</v>
      </c>
      <c r="I27" s="44">
        <v>2640</v>
      </c>
      <c r="J27" s="43">
        <v>2650</v>
      </c>
      <c r="K27" s="42">
        <f t="shared" si="2"/>
        <v>2645</v>
      </c>
      <c r="L27" s="50">
        <v>2650</v>
      </c>
      <c r="M27" s="49">
        <v>1.3429</v>
      </c>
      <c r="N27" s="49">
        <v>1.1648000000000001</v>
      </c>
      <c r="O27" s="48">
        <v>159.25</v>
      </c>
      <c r="P27" s="41">
        <f t="shared" si="4"/>
        <v>1973.3412763422443</v>
      </c>
      <c r="Q27" s="41">
        <f t="shared" si="5"/>
        <v>1973.3412763422443</v>
      </c>
      <c r="R27" s="47">
        <f t="shared" si="3"/>
        <v>2275.0686813186812</v>
      </c>
      <c r="S27" s="46">
        <v>1.3426</v>
      </c>
    </row>
    <row r="28" spans="2:19" x14ac:dyDescent="0.2">
      <c r="B28" s="40" t="s">
        <v>11</v>
      </c>
      <c r="C28" s="39">
        <f>ROUND(AVERAGE(C9:C27),2)</f>
        <v>2545.2600000000002</v>
      </c>
      <c r="D28" s="38">
        <f>ROUND(AVERAGE(D9:D27),2)</f>
        <v>2555.2600000000002</v>
      </c>
      <c r="E28" s="37">
        <f>ROUND(AVERAGE(C28:D28),2)</f>
        <v>2550.2600000000002</v>
      </c>
      <c r="F28" s="39">
        <f>ROUND(AVERAGE(F9:F27),2)</f>
        <v>2545.2600000000002</v>
      </c>
      <c r="G28" s="38">
        <f>ROUND(AVERAGE(G9:G27),2)</f>
        <v>2555.2600000000002</v>
      </c>
      <c r="H28" s="37">
        <f>ROUND(AVERAGE(F28:G28),2)</f>
        <v>2550.2600000000002</v>
      </c>
      <c r="I28" s="39">
        <f>ROUND(AVERAGE(I9:I27),2)</f>
        <v>2545.2600000000002</v>
      </c>
      <c r="J28" s="38">
        <f>ROUND(AVERAGE(J9:J27),2)</f>
        <v>2555.2600000000002</v>
      </c>
      <c r="K28" s="37">
        <f>ROUND(AVERAGE(I28:J28),2)</f>
        <v>2550.2600000000002</v>
      </c>
      <c r="L28" s="36">
        <f>ROUND(AVERAGE(L9:L27),2)</f>
        <v>2555.2600000000002</v>
      </c>
      <c r="M28" s="35">
        <f>ROUND(AVERAGE(M9:M27),4)</f>
        <v>1.3489</v>
      </c>
      <c r="N28" s="34">
        <f>ROUND(AVERAGE(N9:N27),4)</f>
        <v>1.1678999999999999</v>
      </c>
      <c r="O28" s="115">
        <f>ROUND(AVERAGE(O9:O27),2)</f>
        <v>158.16999999999999</v>
      </c>
      <c r="P28" s="33">
        <f>AVERAGE(P9:P27)</f>
        <v>1894.8853504582148</v>
      </c>
      <c r="Q28" s="33">
        <f>AVERAGE(Q9:Q27)</f>
        <v>1894.8853504582148</v>
      </c>
      <c r="R28" s="33">
        <f>AVERAGE(R9:R27)</f>
        <v>2188.4420358508564</v>
      </c>
      <c r="S28" s="32">
        <f>AVERAGE(S9:S27)</f>
        <v>1.3484421052631577</v>
      </c>
    </row>
    <row r="29" spans="2:19" x14ac:dyDescent="0.2">
      <c r="B29" s="31" t="s">
        <v>12</v>
      </c>
      <c r="C29" s="30">
        <f t="shared" ref="C29:S29" si="6">MAX(C9:C27)</f>
        <v>2640</v>
      </c>
      <c r="D29" s="29">
        <f t="shared" si="6"/>
        <v>2650</v>
      </c>
      <c r="E29" s="28">
        <f t="shared" si="6"/>
        <v>2645</v>
      </c>
      <c r="F29" s="30">
        <f t="shared" si="6"/>
        <v>2640</v>
      </c>
      <c r="G29" s="29">
        <f t="shared" si="6"/>
        <v>2650</v>
      </c>
      <c r="H29" s="28">
        <f t="shared" si="6"/>
        <v>2645</v>
      </c>
      <c r="I29" s="30">
        <f t="shared" si="6"/>
        <v>2640</v>
      </c>
      <c r="J29" s="29">
        <f t="shared" si="6"/>
        <v>2650</v>
      </c>
      <c r="K29" s="28">
        <f t="shared" si="6"/>
        <v>2645</v>
      </c>
      <c r="L29" s="27">
        <f t="shared" si="6"/>
        <v>2650</v>
      </c>
      <c r="M29" s="26">
        <f t="shared" si="6"/>
        <v>1.3623000000000001</v>
      </c>
      <c r="N29" s="25">
        <f t="shared" si="6"/>
        <v>1.1771</v>
      </c>
      <c r="O29" s="24">
        <f t="shared" si="6"/>
        <v>159.47</v>
      </c>
      <c r="P29" s="23">
        <f t="shared" si="6"/>
        <v>1983.5329341317365</v>
      </c>
      <c r="Q29" s="23">
        <f t="shared" si="6"/>
        <v>1983.5329341317365</v>
      </c>
      <c r="R29" s="23">
        <f t="shared" si="6"/>
        <v>2285.0737259636112</v>
      </c>
      <c r="S29" s="22">
        <f t="shared" si="6"/>
        <v>1.3617999999999999</v>
      </c>
    </row>
    <row r="30" spans="2:19" ht="13.5" thickBot="1" x14ac:dyDescent="0.25">
      <c r="B30" s="21" t="s">
        <v>13</v>
      </c>
      <c r="C30" s="20">
        <f t="shared" ref="C30:S30" si="7">MIN(C9:C27)</f>
        <v>2440</v>
      </c>
      <c r="D30" s="19">
        <f t="shared" si="7"/>
        <v>2450</v>
      </c>
      <c r="E30" s="18">
        <f t="shared" si="7"/>
        <v>2445</v>
      </c>
      <c r="F30" s="20">
        <f t="shared" si="7"/>
        <v>2440</v>
      </c>
      <c r="G30" s="19">
        <f t="shared" si="7"/>
        <v>2450</v>
      </c>
      <c r="H30" s="18">
        <f t="shared" si="7"/>
        <v>2445</v>
      </c>
      <c r="I30" s="20">
        <f t="shared" si="7"/>
        <v>2440</v>
      </c>
      <c r="J30" s="19">
        <f t="shared" si="7"/>
        <v>2450</v>
      </c>
      <c r="K30" s="18">
        <f t="shared" si="7"/>
        <v>2445</v>
      </c>
      <c r="L30" s="17">
        <f t="shared" si="7"/>
        <v>2450</v>
      </c>
      <c r="M30" s="16">
        <f t="shared" si="7"/>
        <v>1.3360000000000001</v>
      </c>
      <c r="N30" s="15">
        <f t="shared" si="7"/>
        <v>1.1597</v>
      </c>
      <c r="O30" s="14">
        <f t="shared" si="7"/>
        <v>156.09</v>
      </c>
      <c r="P30" s="13">
        <f t="shared" si="7"/>
        <v>1798.4291272113337</v>
      </c>
      <c r="Q30" s="13">
        <f t="shared" si="7"/>
        <v>1798.4291272113337</v>
      </c>
      <c r="R30" s="13">
        <f t="shared" si="7"/>
        <v>2081.3864582448391</v>
      </c>
      <c r="S30" s="12">
        <f t="shared" si="7"/>
        <v>1.3354999999999999</v>
      </c>
    </row>
    <row r="32" spans="2:19" x14ac:dyDescent="0.2">
      <c r="B32" s="6" t="s">
        <v>14</v>
      </c>
      <c r="C32" s="8"/>
      <c r="D32" s="8"/>
      <c r="E32" s="7"/>
      <c r="F32" s="8"/>
      <c r="G32" s="8"/>
      <c r="H32" s="7"/>
      <c r="I32" s="8"/>
      <c r="J32" s="8"/>
      <c r="K32" s="7"/>
      <c r="L32" s="8"/>
      <c r="M32" s="8"/>
      <c r="N32" s="7"/>
    </row>
    <row r="33" spans="2:14" x14ac:dyDescent="0.2">
      <c r="B33" s="6" t="s">
        <v>15</v>
      </c>
      <c r="C33" s="8"/>
      <c r="D33" s="8"/>
      <c r="E33" s="7"/>
      <c r="F33" s="8"/>
      <c r="G33" s="8"/>
      <c r="H33" s="7"/>
      <c r="I33" s="8"/>
      <c r="J33" s="8"/>
      <c r="K33" s="7"/>
      <c r="L33" s="8"/>
      <c r="M33" s="8"/>
      <c r="N33" s="7"/>
    </row>
  </sheetData>
  <mergeCells count="7">
    <mergeCell ref="P7:Q7"/>
    <mergeCell ref="S7:S8"/>
    <mergeCell ref="C7:E7"/>
    <mergeCell ref="F7:H7"/>
    <mergeCell ref="I7:K7"/>
    <mergeCell ref="L7:L8"/>
    <mergeCell ref="M7:O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Y33"/>
  <sheetViews>
    <sheetView workbookViewId="0">
      <pane ySplit="8" topLeftCell="A9" activePane="bottomLeft" state="frozen"/>
      <selection activeCell="C46" sqref="C46"/>
      <selection pane="bottomLeft" activeCell="T31" sqref="T31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3" width="10.7109375" style="4" customWidth="1"/>
    <col min="14" max="14" width="10.7109375" customWidth="1"/>
    <col min="15" max="16" width="10.7109375" style="4" customWidth="1"/>
    <col min="17" max="17" width="10.7109375" customWidth="1"/>
    <col min="18" max="18" width="12.5703125" style="4" bestFit="1" customWidth="1"/>
    <col min="19" max="19" width="10" style="4" bestFit="1" customWidth="1"/>
    <col min="20" max="20" width="14.140625" bestFit="1" customWidth="1"/>
    <col min="21" max="21" width="12.5703125" style="4" bestFit="1" customWidth="1"/>
    <col min="22" max="22" width="10.5703125" bestFit="1" customWidth="1"/>
    <col min="23" max="23" width="11.28515625" bestFit="1" customWidth="1"/>
    <col min="24" max="24" width="14.140625" bestFit="1" customWidth="1"/>
    <col min="25" max="25" width="10.5703125" bestFit="1" customWidth="1"/>
  </cols>
  <sheetData>
    <row r="3" spans="1:25" ht="15.75" x14ac:dyDescent="0.25">
      <c r="B3" s="5" t="s">
        <v>19</v>
      </c>
    </row>
    <row r="4" spans="1:25" x14ac:dyDescent="0.2">
      <c r="B4" s="58" t="s">
        <v>26</v>
      </c>
    </row>
    <row r="6" spans="1:25" ht="13.5" thickBot="1" x14ac:dyDescent="0.25">
      <c r="B6" s="1">
        <v>46143</v>
      </c>
    </row>
    <row r="7" spans="1:25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24</v>
      </c>
      <c r="J7" s="125"/>
      <c r="K7" s="126"/>
      <c r="L7" s="124" t="s">
        <v>23</v>
      </c>
      <c r="M7" s="125"/>
      <c r="N7" s="126"/>
      <c r="O7" s="124" t="s">
        <v>22</v>
      </c>
      <c r="P7" s="125"/>
      <c r="Q7" s="126"/>
      <c r="R7" s="116" t="s">
        <v>4</v>
      </c>
      <c r="S7" s="118" t="s">
        <v>21</v>
      </c>
      <c r="T7" s="119"/>
      <c r="U7" s="120"/>
      <c r="V7" s="121" t="s">
        <v>5</v>
      </c>
      <c r="W7" s="122"/>
      <c r="X7" s="9" t="s">
        <v>18</v>
      </c>
      <c r="Y7" s="116" t="s">
        <v>20</v>
      </c>
    </row>
    <row r="8" spans="1:25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52" t="s">
        <v>6</v>
      </c>
      <c r="M8" s="52" t="s">
        <v>7</v>
      </c>
      <c r="N8" s="55" t="s">
        <v>1</v>
      </c>
      <c r="O8" s="52" t="s">
        <v>6</v>
      </c>
      <c r="P8" s="52" t="s">
        <v>7</v>
      </c>
      <c r="Q8" s="55" t="s">
        <v>1</v>
      </c>
      <c r="R8" s="117"/>
      <c r="S8" s="54" t="s">
        <v>10</v>
      </c>
      <c r="T8" s="53" t="s">
        <v>16</v>
      </c>
      <c r="U8" s="10" t="s">
        <v>17</v>
      </c>
      <c r="V8" s="52" t="s">
        <v>8</v>
      </c>
      <c r="W8" s="52" t="s">
        <v>9</v>
      </c>
      <c r="X8" s="11" t="s">
        <v>8</v>
      </c>
      <c r="Y8" s="117" t="s">
        <v>20</v>
      </c>
    </row>
    <row r="9" spans="1:25" x14ac:dyDescent="0.2">
      <c r="B9" s="45">
        <v>46143</v>
      </c>
      <c r="C9" s="44">
        <v>3583</v>
      </c>
      <c r="D9" s="43">
        <v>3584</v>
      </c>
      <c r="E9" s="42">
        <f t="shared" ref="E9:E27" si="0">AVERAGE(C9:D9)</f>
        <v>3583.5</v>
      </c>
      <c r="F9" s="44">
        <v>3522</v>
      </c>
      <c r="G9" s="43">
        <v>3523</v>
      </c>
      <c r="H9" s="42">
        <f t="shared" ref="H9:H27" si="1">AVERAGE(F9:G9)</f>
        <v>3522.5</v>
      </c>
      <c r="I9" s="44">
        <v>3107</v>
      </c>
      <c r="J9" s="43">
        <v>3112</v>
      </c>
      <c r="K9" s="42">
        <f t="shared" ref="K9:K27" si="2">AVERAGE(I9:J9)</f>
        <v>3109.5</v>
      </c>
      <c r="L9" s="44">
        <v>3022</v>
      </c>
      <c r="M9" s="43">
        <v>3027</v>
      </c>
      <c r="N9" s="42">
        <f t="shared" ref="N9:N27" si="3">AVERAGE(L9:M9)</f>
        <v>3024.5</v>
      </c>
      <c r="O9" s="44">
        <v>2987</v>
      </c>
      <c r="P9" s="43">
        <v>2992</v>
      </c>
      <c r="Q9" s="42">
        <f t="shared" ref="Q9:Q27" si="4">AVERAGE(O9:P9)</f>
        <v>2989.5</v>
      </c>
      <c r="R9" s="50">
        <v>3584</v>
      </c>
      <c r="S9" s="49">
        <v>1.3620000000000001</v>
      </c>
      <c r="T9" s="51">
        <v>1.1751</v>
      </c>
      <c r="U9" s="48">
        <v>156.6</v>
      </c>
      <c r="V9" s="41">
        <f>D9/S9</f>
        <v>2631.424375917768</v>
      </c>
      <c r="W9" s="41">
        <f>G9/S9</f>
        <v>2586.6372980910423</v>
      </c>
      <c r="X9" s="47">
        <f t="shared" ref="X9:X27" si="5">R9/T9</f>
        <v>3049.9531954727258</v>
      </c>
      <c r="Y9" s="46">
        <v>1.3614999999999999</v>
      </c>
    </row>
    <row r="10" spans="1:25" x14ac:dyDescent="0.2">
      <c r="B10" s="45">
        <v>46147</v>
      </c>
      <c r="C10" s="44">
        <v>3631.5</v>
      </c>
      <c r="D10" s="43">
        <v>3632.5</v>
      </c>
      <c r="E10" s="42">
        <f t="shared" si="0"/>
        <v>3632</v>
      </c>
      <c r="F10" s="44">
        <v>3562</v>
      </c>
      <c r="G10" s="43">
        <v>3563</v>
      </c>
      <c r="H10" s="42">
        <f t="shared" si="1"/>
        <v>3562.5</v>
      </c>
      <c r="I10" s="44">
        <v>3142</v>
      </c>
      <c r="J10" s="43">
        <v>3147</v>
      </c>
      <c r="K10" s="42">
        <f t="shared" si="2"/>
        <v>3144.5</v>
      </c>
      <c r="L10" s="44">
        <v>3055</v>
      </c>
      <c r="M10" s="43">
        <v>3060</v>
      </c>
      <c r="N10" s="42">
        <f t="shared" si="3"/>
        <v>3057.5</v>
      </c>
      <c r="O10" s="44">
        <v>3020</v>
      </c>
      <c r="P10" s="43">
        <v>3025</v>
      </c>
      <c r="Q10" s="42">
        <f t="shared" si="4"/>
        <v>3022.5</v>
      </c>
      <c r="R10" s="50">
        <v>3632.5</v>
      </c>
      <c r="S10" s="49">
        <v>1.3541000000000001</v>
      </c>
      <c r="T10" s="49">
        <v>1.1689000000000001</v>
      </c>
      <c r="U10" s="48">
        <v>157.75</v>
      </c>
      <c r="V10" s="41">
        <f t="shared" ref="V10:V27" si="6">D10/S10</f>
        <v>2682.5936046082265</v>
      </c>
      <c r="W10" s="41">
        <f t="shared" ref="W10:W27" si="7">G10/S10</f>
        <v>2631.2680008861971</v>
      </c>
      <c r="X10" s="47">
        <f t="shared" si="5"/>
        <v>3107.6225511164339</v>
      </c>
      <c r="Y10" s="46">
        <v>1.3535999999999999</v>
      </c>
    </row>
    <row r="11" spans="1:25" x14ac:dyDescent="0.2">
      <c r="B11" s="45">
        <v>46148</v>
      </c>
      <c r="C11" s="44">
        <v>3596</v>
      </c>
      <c r="D11" s="43">
        <v>3597</v>
      </c>
      <c r="E11" s="42">
        <f t="shared" si="0"/>
        <v>3596.5</v>
      </c>
      <c r="F11" s="44">
        <v>3544.5</v>
      </c>
      <c r="G11" s="43">
        <v>3545.5</v>
      </c>
      <c r="H11" s="42">
        <f t="shared" si="1"/>
        <v>3545</v>
      </c>
      <c r="I11" s="44">
        <v>3140</v>
      </c>
      <c r="J11" s="43">
        <v>3145</v>
      </c>
      <c r="K11" s="42">
        <f t="shared" si="2"/>
        <v>3142.5</v>
      </c>
      <c r="L11" s="44">
        <v>3050</v>
      </c>
      <c r="M11" s="43">
        <v>3055</v>
      </c>
      <c r="N11" s="42">
        <f t="shared" si="3"/>
        <v>3052.5</v>
      </c>
      <c r="O11" s="44">
        <v>3015</v>
      </c>
      <c r="P11" s="43">
        <v>3020</v>
      </c>
      <c r="Q11" s="42">
        <f t="shared" si="4"/>
        <v>3017.5</v>
      </c>
      <c r="R11" s="50">
        <v>3597</v>
      </c>
      <c r="S11" s="49">
        <v>1.3623000000000001</v>
      </c>
      <c r="T11" s="49">
        <v>1.177</v>
      </c>
      <c r="U11" s="48">
        <v>156.09</v>
      </c>
      <c r="V11" s="41">
        <f t="shared" si="6"/>
        <v>2640.3875798282315</v>
      </c>
      <c r="W11" s="41">
        <f t="shared" si="7"/>
        <v>2602.5838655215443</v>
      </c>
      <c r="X11" s="47">
        <f t="shared" si="5"/>
        <v>3056.0747663551401</v>
      </c>
      <c r="Y11" s="46">
        <v>1.3617999999999999</v>
      </c>
    </row>
    <row r="12" spans="1:25" x14ac:dyDescent="0.2">
      <c r="B12" s="45">
        <v>46149</v>
      </c>
      <c r="C12" s="44">
        <v>3558.5</v>
      </c>
      <c r="D12" s="43">
        <v>3559</v>
      </c>
      <c r="E12" s="42">
        <f t="shared" si="0"/>
        <v>3558.75</v>
      </c>
      <c r="F12" s="44">
        <v>3509</v>
      </c>
      <c r="G12" s="43">
        <v>3510</v>
      </c>
      <c r="H12" s="42">
        <f t="shared" si="1"/>
        <v>3509.5</v>
      </c>
      <c r="I12" s="44">
        <v>3125</v>
      </c>
      <c r="J12" s="43">
        <v>3130</v>
      </c>
      <c r="K12" s="42">
        <f t="shared" si="2"/>
        <v>3127.5</v>
      </c>
      <c r="L12" s="44">
        <v>3038</v>
      </c>
      <c r="M12" s="43">
        <v>3043</v>
      </c>
      <c r="N12" s="42">
        <f t="shared" si="3"/>
        <v>3040.5</v>
      </c>
      <c r="O12" s="44">
        <v>3003</v>
      </c>
      <c r="P12" s="43">
        <v>3008</v>
      </c>
      <c r="Q12" s="42">
        <f t="shared" si="4"/>
        <v>3005.5</v>
      </c>
      <c r="R12" s="50">
        <v>3559</v>
      </c>
      <c r="S12" s="49">
        <v>1.3619000000000001</v>
      </c>
      <c r="T12" s="49">
        <v>1.1771</v>
      </c>
      <c r="U12" s="48">
        <v>156.4</v>
      </c>
      <c r="V12" s="41">
        <f t="shared" si="6"/>
        <v>2613.2608855275716</v>
      </c>
      <c r="W12" s="41">
        <f t="shared" si="7"/>
        <v>2577.2817387473383</v>
      </c>
      <c r="X12" s="47">
        <f t="shared" si="5"/>
        <v>3023.5324101605638</v>
      </c>
      <c r="Y12" s="46">
        <v>1.3613999999999999</v>
      </c>
    </row>
    <row r="13" spans="1:25" x14ac:dyDescent="0.2">
      <c r="B13" s="45">
        <v>46150</v>
      </c>
      <c r="C13" s="44">
        <v>3560</v>
      </c>
      <c r="D13" s="43">
        <v>3560.5</v>
      </c>
      <c r="E13" s="42">
        <f t="shared" si="0"/>
        <v>3560.25</v>
      </c>
      <c r="F13" s="44">
        <v>3511</v>
      </c>
      <c r="G13" s="43">
        <v>3511.5</v>
      </c>
      <c r="H13" s="42">
        <f t="shared" si="1"/>
        <v>3511.25</v>
      </c>
      <c r="I13" s="44">
        <v>3118</v>
      </c>
      <c r="J13" s="43">
        <v>3123</v>
      </c>
      <c r="K13" s="42">
        <f t="shared" si="2"/>
        <v>3120.5</v>
      </c>
      <c r="L13" s="44">
        <v>3030</v>
      </c>
      <c r="M13" s="43">
        <v>3035</v>
      </c>
      <c r="N13" s="42">
        <f t="shared" si="3"/>
        <v>3032.5</v>
      </c>
      <c r="O13" s="44">
        <v>2995</v>
      </c>
      <c r="P13" s="43">
        <v>3000</v>
      </c>
      <c r="Q13" s="42">
        <f t="shared" si="4"/>
        <v>2997.5</v>
      </c>
      <c r="R13" s="50">
        <v>3560.5</v>
      </c>
      <c r="S13" s="49">
        <v>1.3613</v>
      </c>
      <c r="T13" s="49">
        <v>1.1766000000000001</v>
      </c>
      <c r="U13" s="48">
        <v>156.75</v>
      </c>
      <c r="V13" s="41">
        <f t="shared" si="6"/>
        <v>2615.5145816498934</v>
      </c>
      <c r="W13" s="41">
        <f t="shared" si="7"/>
        <v>2579.5195768750459</v>
      </c>
      <c r="X13" s="47">
        <f t="shared" si="5"/>
        <v>3026.0921298657145</v>
      </c>
      <c r="Y13" s="46">
        <v>1.3608</v>
      </c>
    </row>
    <row r="14" spans="1:25" x14ac:dyDescent="0.2">
      <c r="B14" s="45">
        <v>46153</v>
      </c>
      <c r="C14" s="44">
        <v>3654</v>
      </c>
      <c r="D14" s="43">
        <v>3655</v>
      </c>
      <c r="E14" s="42">
        <f t="shared" si="0"/>
        <v>3654.5</v>
      </c>
      <c r="F14" s="44">
        <v>3570</v>
      </c>
      <c r="G14" s="43">
        <v>3571</v>
      </c>
      <c r="H14" s="42">
        <f t="shared" si="1"/>
        <v>3570.5</v>
      </c>
      <c r="I14" s="44">
        <v>3153</v>
      </c>
      <c r="J14" s="43">
        <v>3158</v>
      </c>
      <c r="K14" s="42">
        <f t="shared" si="2"/>
        <v>3155.5</v>
      </c>
      <c r="L14" s="44">
        <v>3038</v>
      </c>
      <c r="M14" s="43">
        <v>3043</v>
      </c>
      <c r="N14" s="42">
        <f t="shared" si="3"/>
        <v>3040.5</v>
      </c>
      <c r="O14" s="44">
        <v>3003</v>
      </c>
      <c r="P14" s="43">
        <v>3008</v>
      </c>
      <c r="Q14" s="42">
        <f t="shared" si="4"/>
        <v>3005.5</v>
      </c>
      <c r="R14" s="50">
        <v>3655</v>
      </c>
      <c r="S14" s="49">
        <v>1.3608</v>
      </c>
      <c r="T14" s="49">
        <v>1.1769000000000001</v>
      </c>
      <c r="U14" s="48">
        <v>157.12</v>
      </c>
      <c r="V14" s="41">
        <f t="shared" si="6"/>
        <v>2685.920047031158</v>
      </c>
      <c r="W14" s="41">
        <f t="shared" si="7"/>
        <v>2624.1916519694296</v>
      </c>
      <c r="X14" s="47">
        <f t="shared" si="5"/>
        <v>3105.6164499957513</v>
      </c>
      <c r="Y14" s="46">
        <v>1.3603000000000001</v>
      </c>
    </row>
    <row r="15" spans="1:25" x14ac:dyDescent="0.2">
      <c r="B15" s="45">
        <v>46154</v>
      </c>
      <c r="C15" s="44">
        <v>3639</v>
      </c>
      <c r="D15" s="43">
        <v>3639.5</v>
      </c>
      <c r="E15" s="42">
        <f t="shared" si="0"/>
        <v>3639.25</v>
      </c>
      <c r="F15" s="44">
        <v>3565.5</v>
      </c>
      <c r="G15" s="43">
        <v>3566</v>
      </c>
      <c r="H15" s="42">
        <f t="shared" si="1"/>
        <v>3565.75</v>
      </c>
      <c r="I15" s="44">
        <v>3145</v>
      </c>
      <c r="J15" s="43">
        <v>3150</v>
      </c>
      <c r="K15" s="42">
        <f t="shared" si="2"/>
        <v>3147.5</v>
      </c>
      <c r="L15" s="44">
        <v>3030</v>
      </c>
      <c r="M15" s="43">
        <v>3035</v>
      </c>
      <c r="N15" s="42">
        <f t="shared" si="3"/>
        <v>3032.5</v>
      </c>
      <c r="O15" s="44">
        <v>2995</v>
      </c>
      <c r="P15" s="43">
        <v>3000</v>
      </c>
      <c r="Q15" s="42">
        <f t="shared" si="4"/>
        <v>2997.5</v>
      </c>
      <c r="R15" s="50">
        <v>3639.5</v>
      </c>
      <c r="S15" s="49">
        <v>1.3532999999999999</v>
      </c>
      <c r="T15" s="49">
        <v>1.1744000000000001</v>
      </c>
      <c r="U15" s="48">
        <v>157.58000000000001</v>
      </c>
      <c r="V15" s="41">
        <f t="shared" si="6"/>
        <v>2689.3519544816377</v>
      </c>
      <c r="W15" s="41">
        <f t="shared" si="7"/>
        <v>2635.04027192788</v>
      </c>
      <c r="X15" s="47">
        <f t="shared" si="5"/>
        <v>3099.0292915531331</v>
      </c>
      <c r="Y15" s="46">
        <v>1.3528</v>
      </c>
    </row>
    <row r="16" spans="1:25" x14ac:dyDescent="0.2">
      <c r="B16" s="45">
        <v>46155</v>
      </c>
      <c r="C16" s="44">
        <v>3729</v>
      </c>
      <c r="D16" s="43">
        <v>3729.5</v>
      </c>
      <c r="E16" s="42">
        <f t="shared" si="0"/>
        <v>3729.25</v>
      </c>
      <c r="F16" s="44">
        <v>3649</v>
      </c>
      <c r="G16" s="43">
        <v>3650</v>
      </c>
      <c r="H16" s="42">
        <f t="shared" si="1"/>
        <v>3649.5</v>
      </c>
      <c r="I16" s="44">
        <v>3180</v>
      </c>
      <c r="J16" s="43">
        <v>3185</v>
      </c>
      <c r="K16" s="42">
        <f t="shared" si="2"/>
        <v>3182.5</v>
      </c>
      <c r="L16" s="44">
        <v>3060</v>
      </c>
      <c r="M16" s="43">
        <v>3065</v>
      </c>
      <c r="N16" s="42">
        <f t="shared" si="3"/>
        <v>3062.5</v>
      </c>
      <c r="O16" s="44">
        <v>3025</v>
      </c>
      <c r="P16" s="43">
        <v>3030</v>
      </c>
      <c r="Q16" s="42">
        <f t="shared" si="4"/>
        <v>3027.5</v>
      </c>
      <c r="R16" s="50">
        <v>3729.5</v>
      </c>
      <c r="S16" s="49">
        <v>1.3504</v>
      </c>
      <c r="T16" s="49">
        <v>1.1712</v>
      </c>
      <c r="U16" s="48">
        <v>157.77000000000001</v>
      </c>
      <c r="V16" s="41">
        <f t="shared" si="6"/>
        <v>2761.774289099526</v>
      </c>
      <c r="W16" s="41">
        <f t="shared" si="7"/>
        <v>2702.9028436018957</v>
      </c>
      <c r="X16" s="47">
        <f t="shared" si="5"/>
        <v>3184.3408469945352</v>
      </c>
      <c r="Y16" s="46">
        <v>1.3499000000000001</v>
      </c>
    </row>
    <row r="17" spans="2:25" x14ac:dyDescent="0.2">
      <c r="B17" s="45">
        <v>46156</v>
      </c>
      <c r="C17" s="44">
        <v>3767</v>
      </c>
      <c r="D17" s="43">
        <v>3768</v>
      </c>
      <c r="E17" s="42">
        <f t="shared" si="0"/>
        <v>3767.5</v>
      </c>
      <c r="F17" s="44">
        <v>3665.5</v>
      </c>
      <c r="G17" s="43">
        <v>3666</v>
      </c>
      <c r="H17" s="42">
        <f t="shared" si="1"/>
        <v>3665.75</v>
      </c>
      <c r="I17" s="44">
        <v>3190</v>
      </c>
      <c r="J17" s="43">
        <v>3195</v>
      </c>
      <c r="K17" s="42">
        <f t="shared" si="2"/>
        <v>3192.5</v>
      </c>
      <c r="L17" s="44">
        <v>3070</v>
      </c>
      <c r="M17" s="43">
        <v>3075</v>
      </c>
      <c r="N17" s="42">
        <f t="shared" si="3"/>
        <v>3072.5</v>
      </c>
      <c r="O17" s="44">
        <v>3035</v>
      </c>
      <c r="P17" s="43">
        <v>3040</v>
      </c>
      <c r="Q17" s="42">
        <f t="shared" si="4"/>
        <v>3037.5</v>
      </c>
      <c r="R17" s="50">
        <v>3768</v>
      </c>
      <c r="S17" s="49">
        <v>1.3501000000000001</v>
      </c>
      <c r="T17" s="49">
        <v>1.17</v>
      </c>
      <c r="U17" s="48">
        <v>157.97999999999999</v>
      </c>
      <c r="V17" s="41">
        <f t="shared" si="6"/>
        <v>2790.9043774535216</v>
      </c>
      <c r="W17" s="41">
        <f t="shared" si="7"/>
        <v>2715.3544181912448</v>
      </c>
      <c r="X17" s="47">
        <f t="shared" si="5"/>
        <v>3220.5128205128208</v>
      </c>
      <c r="Y17" s="46">
        <v>1.3495999999999999</v>
      </c>
    </row>
    <row r="18" spans="2:25" x14ac:dyDescent="0.2">
      <c r="B18" s="45">
        <v>46157</v>
      </c>
      <c r="C18" s="44">
        <v>3634</v>
      </c>
      <c r="D18" s="43">
        <v>3635</v>
      </c>
      <c r="E18" s="42">
        <f t="shared" si="0"/>
        <v>3634.5</v>
      </c>
      <c r="F18" s="44">
        <v>3578</v>
      </c>
      <c r="G18" s="43">
        <v>3580</v>
      </c>
      <c r="H18" s="42">
        <f t="shared" si="1"/>
        <v>3579</v>
      </c>
      <c r="I18" s="44">
        <v>3157</v>
      </c>
      <c r="J18" s="43">
        <v>3162</v>
      </c>
      <c r="K18" s="42">
        <f t="shared" si="2"/>
        <v>3159.5</v>
      </c>
      <c r="L18" s="44">
        <v>3042</v>
      </c>
      <c r="M18" s="43">
        <v>3047</v>
      </c>
      <c r="N18" s="42">
        <f t="shared" si="3"/>
        <v>3044.5</v>
      </c>
      <c r="O18" s="44">
        <v>3007</v>
      </c>
      <c r="P18" s="43">
        <v>3012</v>
      </c>
      <c r="Q18" s="42">
        <f t="shared" si="4"/>
        <v>3009.5</v>
      </c>
      <c r="R18" s="50">
        <v>3635</v>
      </c>
      <c r="S18" s="49">
        <v>1.3360000000000001</v>
      </c>
      <c r="T18" s="49">
        <v>1.1632</v>
      </c>
      <c r="U18" s="48">
        <v>158.58000000000001</v>
      </c>
      <c r="V18" s="41">
        <f t="shared" si="6"/>
        <v>2720.8083832335328</v>
      </c>
      <c r="W18" s="41">
        <f t="shared" si="7"/>
        <v>2679.6407185628741</v>
      </c>
      <c r="X18" s="47">
        <f t="shared" si="5"/>
        <v>3125</v>
      </c>
      <c r="Y18" s="46">
        <v>1.3354999999999999</v>
      </c>
    </row>
    <row r="19" spans="2:25" x14ac:dyDescent="0.2">
      <c r="B19" s="45">
        <v>46160</v>
      </c>
      <c r="C19" s="44">
        <v>3635</v>
      </c>
      <c r="D19" s="43">
        <v>3637</v>
      </c>
      <c r="E19" s="42">
        <f t="shared" si="0"/>
        <v>3636</v>
      </c>
      <c r="F19" s="44">
        <v>3563</v>
      </c>
      <c r="G19" s="43">
        <v>3565</v>
      </c>
      <c r="H19" s="42">
        <f t="shared" si="1"/>
        <v>3564</v>
      </c>
      <c r="I19" s="44">
        <v>3145</v>
      </c>
      <c r="J19" s="43">
        <v>3150</v>
      </c>
      <c r="K19" s="42">
        <f t="shared" si="2"/>
        <v>3147.5</v>
      </c>
      <c r="L19" s="44">
        <v>3035</v>
      </c>
      <c r="M19" s="43">
        <v>3040</v>
      </c>
      <c r="N19" s="42">
        <f t="shared" si="3"/>
        <v>3037.5</v>
      </c>
      <c r="O19" s="44">
        <v>3000</v>
      </c>
      <c r="P19" s="43">
        <v>3005</v>
      </c>
      <c r="Q19" s="42">
        <f t="shared" si="4"/>
        <v>3002.5</v>
      </c>
      <c r="R19" s="50">
        <v>3637</v>
      </c>
      <c r="S19" s="49">
        <v>1.3376999999999999</v>
      </c>
      <c r="T19" s="49">
        <v>1.1641999999999999</v>
      </c>
      <c r="U19" s="48">
        <v>158.85</v>
      </c>
      <c r="V19" s="41">
        <f t="shared" si="6"/>
        <v>2718.8457800702699</v>
      </c>
      <c r="W19" s="41">
        <f>G19/S19</f>
        <v>2665.0220527771548</v>
      </c>
      <c r="X19" s="47">
        <f t="shared" si="5"/>
        <v>3124.0336711905175</v>
      </c>
      <c r="Y19" s="46">
        <v>1.3371999999999999</v>
      </c>
    </row>
    <row r="20" spans="2:25" x14ac:dyDescent="0.2">
      <c r="B20" s="45">
        <v>46161</v>
      </c>
      <c r="C20" s="44">
        <v>3664</v>
      </c>
      <c r="D20" s="43">
        <v>3665</v>
      </c>
      <c r="E20" s="42">
        <f t="shared" si="0"/>
        <v>3664.5</v>
      </c>
      <c r="F20" s="44">
        <v>3611</v>
      </c>
      <c r="G20" s="43">
        <v>3612</v>
      </c>
      <c r="H20" s="42">
        <f t="shared" si="1"/>
        <v>3611.5</v>
      </c>
      <c r="I20" s="44">
        <v>3193</v>
      </c>
      <c r="J20" s="43">
        <v>3198</v>
      </c>
      <c r="K20" s="42">
        <f t="shared" si="2"/>
        <v>3195.5</v>
      </c>
      <c r="L20" s="44">
        <v>3082</v>
      </c>
      <c r="M20" s="43">
        <v>3087</v>
      </c>
      <c r="N20" s="42">
        <f t="shared" si="3"/>
        <v>3084.5</v>
      </c>
      <c r="O20" s="44">
        <v>3047</v>
      </c>
      <c r="P20" s="43">
        <v>3052</v>
      </c>
      <c r="Q20" s="42">
        <f t="shared" si="4"/>
        <v>3049.5</v>
      </c>
      <c r="R20" s="50">
        <v>3665</v>
      </c>
      <c r="S20" s="49">
        <v>1.3404</v>
      </c>
      <c r="T20" s="49">
        <v>1.1617</v>
      </c>
      <c r="U20" s="48">
        <v>159.13999999999999</v>
      </c>
      <c r="V20" s="41">
        <f t="shared" si="6"/>
        <v>2734.2584303193075</v>
      </c>
      <c r="W20" s="41">
        <f t="shared" si="7"/>
        <v>2694.7179946284691</v>
      </c>
      <c r="X20" s="47">
        <f t="shared" si="5"/>
        <v>3154.8592579839892</v>
      </c>
      <c r="Y20" s="46">
        <v>1.3399000000000001</v>
      </c>
    </row>
    <row r="21" spans="2:25" x14ac:dyDescent="0.2">
      <c r="B21" s="45">
        <v>46162</v>
      </c>
      <c r="C21" s="44">
        <v>3643</v>
      </c>
      <c r="D21" s="43">
        <v>3644</v>
      </c>
      <c r="E21" s="42">
        <f t="shared" si="0"/>
        <v>3643.5</v>
      </c>
      <c r="F21" s="44">
        <v>3589</v>
      </c>
      <c r="G21" s="43">
        <v>3590</v>
      </c>
      <c r="H21" s="42">
        <f t="shared" si="1"/>
        <v>3589.5</v>
      </c>
      <c r="I21" s="44">
        <v>3192</v>
      </c>
      <c r="J21" s="43">
        <v>3197</v>
      </c>
      <c r="K21" s="42">
        <f t="shared" si="2"/>
        <v>3194.5</v>
      </c>
      <c r="L21" s="44">
        <v>3092</v>
      </c>
      <c r="M21" s="43">
        <v>3097</v>
      </c>
      <c r="N21" s="42">
        <f t="shared" si="3"/>
        <v>3094.5</v>
      </c>
      <c r="O21" s="44">
        <v>3057</v>
      </c>
      <c r="P21" s="43">
        <v>3062</v>
      </c>
      <c r="Q21" s="42">
        <f t="shared" si="4"/>
        <v>3059.5</v>
      </c>
      <c r="R21" s="50">
        <v>3644</v>
      </c>
      <c r="S21" s="49">
        <v>1.34</v>
      </c>
      <c r="T21" s="49">
        <v>1.1600999999999999</v>
      </c>
      <c r="U21" s="48">
        <v>159.04</v>
      </c>
      <c r="V21" s="41">
        <f t="shared" si="6"/>
        <v>2719.4029850746265</v>
      </c>
      <c r="W21" s="41">
        <f t="shared" si="7"/>
        <v>2679.1044776119402</v>
      </c>
      <c r="X21" s="47">
        <f t="shared" si="5"/>
        <v>3141.1085251271443</v>
      </c>
      <c r="Y21" s="46">
        <v>1.3395999999999999</v>
      </c>
    </row>
    <row r="22" spans="2:25" x14ac:dyDescent="0.2">
      <c r="B22" s="45">
        <v>46163</v>
      </c>
      <c r="C22" s="44">
        <v>3718</v>
      </c>
      <c r="D22" s="43">
        <v>3720</v>
      </c>
      <c r="E22" s="42">
        <f t="shared" si="0"/>
        <v>3719</v>
      </c>
      <c r="F22" s="44">
        <v>3648</v>
      </c>
      <c r="G22" s="43">
        <v>3649</v>
      </c>
      <c r="H22" s="42">
        <f t="shared" si="1"/>
        <v>3648.5</v>
      </c>
      <c r="I22" s="44">
        <v>3222</v>
      </c>
      <c r="J22" s="43">
        <v>3227</v>
      </c>
      <c r="K22" s="42">
        <f t="shared" si="2"/>
        <v>3224.5</v>
      </c>
      <c r="L22" s="44">
        <v>3097</v>
      </c>
      <c r="M22" s="43">
        <v>3102</v>
      </c>
      <c r="N22" s="42">
        <f t="shared" si="3"/>
        <v>3099.5</v>
      </c>
      <c r="O22" s="44">
        <v>3067</v>
      </c>
      <c r="P22" s="43">
        <v>3072</v>
      </c>
      <c r="Q22" s="42">
        <f t="shared" si="4"/>
        <v>3069.5</v>
      </c>
      <c r="R22" s="50">
        <v>3720</v>
      </c>
      <c r="S22" s="49">
        <v>1.3422000000000001</v>
      </c>
      <c r="T22" s="49">
        <v>1.1598999999999999</v>
      </c>
      <c r="U22" s="48">
        <v>159.16</v>
      </c>
      <c r="V22" s="41">
        <f t="shared" si="6"/>
        <v>2771.5690657130085</v>
      </c>
      <c r="W22" s="41">
        <f t="shared" si="7"/>
        <v>2718.670838921174</v>
      </c>
      <c r="X22" s="47">
        <f t="shared" si="5"/>
        <v>3207.1730321579448</v>
      </c>
      <c r="Y22" s="46">
        <v>1.3418000000000001</v>
      </c>
    </row>
    <row r="23" spans="2:25" x14ac:dyDescent="0.2">
      <c r="B23" s="45">
        <v>46164</v>
      </c>
      <c r="C23" s="44">
        <v>3705.5</v>
      </c>
      <c r="D23" s="43">
        <v>3706</v>
      </c>
      <c r="E23" s="42">
        <f t="shared" si="0"/>
        <v>3705.75</v>
      </c>
      <c r="F23" s="44">
        <v>3641.5</v>
      </c>
      <c r="G23" s="43">
        <v>3642</v>
      </c>
      <c r="H23" s="42">
        <f t="shared" si="1"/>
        <v>3641.75</v>
      </c>
      <c r="I23" s="44">
        <v>3233</v>
      </c>
      <c r="J23" s="43">
        <v>3238</v>
      </c>
      <c r="K23" s="42">
        <f t="shared" si="2"/>
        <v>3235.5</v>
      </c>
      <c r="L23" s="44">
        <v>3113</v>
      </c>
      <c r="M23" s="43">
        <v>3118</v>
      </c>
      <c r="N23" s="42">
        <f t="shared" si="3"/>
        <v>3115.5</v>
      </c>
      <c r="O23" s="44">
        <v>3083</v>
      </c>
      <c r="P23" s="43">
        <v>3088</v>
      </c>
      <c r="Q23" s="42">
        <f t="shared" si="4"/>
        <v>3085.5</v>
      </c>
      <c r="R23" s="50">
        <v>3706</v>
      </c>
      <c r="S23" s="49">
        <v>1.3422000000000001</v>
      </c>
      <c r="T23" s="49">
        <v>1.1597</v>
      </c>
      <c r="U23" s="48">
        <v>159.13999999999999</v>
      </c>
      <c r="V23" s="41">
        <f t="shared" si="6"/>
        <v>2761.1384294441959</v>
      </c>
      <c r="W23" s="41">
        <f t="shared" si="7"/>
        <v>2713.4555207867679</v>
      </c>
      <c r="X23" s="47">
        <f t="shared" si="5"/>
        <v>3195.654048460809</v>
      </c>
      <c r="Y23" s="46">
        <v>1.3419000000000001</v>
      </c>
    </row>
    <row r="24" spans="2:25" x14ac:dyDescent="0.2">
      <c r="B24" s="45">
        <v>46168</v>
      </c>
      <c r="C24" s="44">
        <v>3758</v>
      </c>
      <c r="D24" s="43">
        <v>3759</v>
      </c>
      <c r="E24" s="42">
        <f t="shared" si="0"/>
        <v>3758.5</v>
      </c>
      <c r="F24" s="44">
        <v>3680</v>
      </c>
      <c r="G24" s="43">
        <v>3682</v>
      </c>
      <c r="H24" s="42">
        <f t="shared" si="1"/>
        <v>3681</v>
      </c>
      <c r="I24" s="44">
        <v>3252</v>
      </c>
      <c r="J24" s="43">
        <v>3257</v>
      </c>
      <c r="K24" s="42">
        <f t="shared" si="2"/>
        <v>3254.5</v>
      </c>
      <c r="L24" s="44">
        <v>3122</v>
      </c>
      <c r="M24" s="43">
        <v>3127</v>
      </c>
      <c r="N24" s="42">
        <f t="shared" si="3"/>
        <v>3124.5</v>
      </c>
      <c r="O24" s="44">
        <v>3087</v>
      </c>
      <c r="P24" s="43">
        <v>3092</v>
      </c>
      <c r="Q24" s="42">
        <f t="shared" si="4"/>
        <v>3089.5</v>
      </c>
      <c r="R24" s="50">
        <v>3759</v>
      </c>
      <c r="S24" s="49">
        <v>1.3469</v>
      </c>
      <c r="T24" s="49">
        <v>1.1635</v>
      </c>
      <c r="U24" s="48">
        <v>159.19</v>
      </c>
      <c r="V24" s="41">
        <f t="shared" si="6"/>
        <v>2790.8530700126216</v>
      </c>
      <c r="W24" s="41">
        <f t="shared" si="7"/>
        <v>2733.6847575915062</v>
      </c>
      <c r="X24" s="47">
        <f t="shared" si="5"/>
        <v>3230.7692307692309</v>
      </c>
      <c r="Y24" s="46">
        <v>1.3466</v>
      </c>
    </row>
    <row r="25" spans="2:25" x14ac:dyDescent="0.2">
      <c r="B25" s="45">
        <v>46169</v>
      </c>
      <c r="C25" s="44">
        <v>3737.5</v>
      </c>
      <c r="D25" s="43">
        <v>3738</v>
      </c>
      <c r="E25" s="42">
        <f t="shared" si="0"/>
        <v>3737.75</v>
      </c>
      <c r="F25" s="44">
        <v>3663</v>
      </c>
      <c r="G25" s="43">
        <v>3664</v>
      </c>
      <c r="H25" s="42">
        <f t="shared" si="1"/>
        <v>3663.5</v>
      </c>
      <c r="I25" s="44">
        <v>3265</v>
      </c>
      <c r="J25" s="43">
        <v>3270</v>
      </c>
      <c r="K25" s="42">
        <f t="shared" si="2"/>
        <v>3267.5</v>
      </c>
      <c r="L25" s="44">
        <v>3145</v>
      </c>
      <c r="M25" s="43">
        <v>3150</v>
      </c>
      <c r="N25" s="42">
        <f t="shared" si="3"/>
        <v>3147.5</v>
      </c>
      <c r="O25" s="44">
        <v>3115</v>
      </c>
      <c r="P25" s="43">
        <v>3120</v>
      </c>
      <c r="Q25" s="42">
        <f t="shared" si="4"/>
        <v>3117.5</v>
      </c>
      <c r="R25" s="50">
        <v>3738</v>
      </c>
      <c r="S25" s="49">
        <v>1.3434999999999999</v>
      </c>
      <c r="T25" s="49">
        <v>1.1637999999999999</v>
      </c>
      <c r="U25" s="48">
        <v>159.44</v>
      </c>
      <c r="V25" s="41">
        <f t="shared" si="6"/>
        <v>2782.285076293264</v>
      </c>
      <c r="W25" s="41">
        <f t="shared" si="7"/>
        <v>2727.2050614067734</v>
      </c>
      <c r="X25" s="47">
        <f t="shared" si="5"/>
        <v>3211.8920776765767</v>
      </c>
      <c r="Y25" s="46">
        <v>1.3431999999999999</v>
      </c>
    </row>
    <row r="26" spans="2:25" x14ac:dyDescent="0.2">
      <c r="B26" s="45">
        <v>46170</v>
      </c>
      <c r="C26" s="44">
        <v>3734.5</v>
      </c>
      <c r="D26" s="43">
        <v>3735</v>
      </c>
      <c r="E26" s="42">
        <f t="shared" si="0"/>
        <v>3734.75</v>
      </c>
      <c r="F26" s="44">
        <v>3638</v>
      </c>
      <c r="G26" s="43">
        <v>3640</v>
      </c>
      <c r="H26" s="42">
        <f t="shared" si="1"/>
        <v>3639</v>
      </c>
      <c r="I26" s="44">
        <v>3258</v>
      </c>
      <c r="J26" s="43">
        <v>3263</v>
      </c>
      <c r="K26" s="42">
        <f t="shared" si="2"/>
        <v>3260.5</v>
      </c>
      <c r="L26" s="44">
        <v>3148</v>
      </c>
      <c r="M26" s="43">
        <v>3153</v>
      </c>
      <c r="N26" s="42">
        <f t="shared" si="3"/>
        <v>3150.5</v>
      </c>
      <c r="O26" s="44">
        <v>3118</v>
      </c>
      <c r="P26" s="43">
        <v>3123</v>
      </c>
      <c r="Q26" s="42">
        <f t="shared" si="4"/>
        <v>3120.5</v>
      </c>
      <c r="R26" s="50">
        <v>3735</v>
      </c>
      <c r="S26" s="49">
        <v>1.3407</v>
      </c>
      <c r="T26" s="49">
        <v>1.1617</v>
      </c>
      <c r="U26" s="48">
        <v>159.47</v>
      </c>
      <c r="V26" s="41">
        <f t="shared" si="6"/>
        <v>2785.858133810696</v>
      </c>
      <c r="W26" s="41">
        <f t="shared" si="7"/>
        <v>2714.9996270604906</v>
      </c>
      <c r="X26" s="47">
        <f t="shared" si="5"/>
        <v>3215.1157786003273</v>
      </c>
      <c r="Y26" s="46">
        <v>1.3404</v>
      </c>
    </row>
    <row r="27" spans="2:25" x14ac:dyDescent="0.2">
      <c r="B27" s="45">
        <v>46171</v>
      </c>
      <c r="C27" s="44">
        <v>3769</v>
      </c>
      <c r="D27" s="43">
        <v>3769.5</v>
      </c>
      <c r="E27" s="42">
        <f t="shared" si="0"/>
        <v>3769.25</v>
      </c>
      <c r="F27" s="44">
        <v>3684.5</v>
      </c>
      <c r="G27" s="43">
        <v>3685</v>
      </c>
      <c r="H27" s="42">
        <f t="shared" si="1"/>
        <v>3684.75</v>
      </c>
      <c r="I27" s="44">
        <v>3298</v>
      </c>
      <c r="J27" s="43">
        <v>3303</v>
      </c>
      <c r="K27" s="42">
        <f t="shared" si="2"/>
        <v>3300.5</v>
      </c>
      <c r="L27" s="44">
        <v>3175</v>
      </c>
      <c r="M27" s="43">
        <v>3180</v>
      </c>
      <c r="N27" s="42">
        <f t="shared" si="3"/>
        <v>3177.5</v>
      </c>
      <c r="O27" s="44">
        <v>3150</v>
      </c>
      <c r="P27" s="43">
        <v>3155</v>
      </c>
      <c r="Q27" s="42">
        <f t="shared" si="4"/>
        <v>3152.5</v>
      </c>
      <c r="R27" s="50">
        <v>3769.5</v>
      </c>
      <c r="S27" s="49">
        <v>1.3429</v>
      </c>
      <c r="T27" s="49">
        <v>1.1648000000000001</v>
      </c>
      <c r="U27" s="48">
        <v>159.25</v>
      </c>
      <c r="V27" s="41">
        <f t="shared" si="6"/>
        <v>2806.9848834611662</v>
      </c>
      <c r="W27" s="41">
        <f t="shared" si="7"/>
        <v>2744.0613597438378</v>
      </c>
      <c r="X27" s="47">
        <f t="shared" si="5"/>
        <v>3236.1778846153843</v>
      </c>
      <c r="Y27" s="46">
        <v>1.3426</v>
      </c>
    </row>
    <row r="28" spans="2:25" x14ac:dyDescent="0.2">
      <c r="B28" s="40" t="s">
        <v>11</v>
      </c>
      <c r="C28" s="39">
        <f>ROUND(AVERAGE(C9:C27),2)</f>
        <v>3669.29</v>
      </c>
      <c r="D28" s="38">
        <f>ROUND(AVERAGE(D9:D27),2)</f>
        <v>3670.18</v>
      </c>
      <c r="E28" s="37">
        <f>ROUND(AVERAGE(C28:D28),2)</f>
        <v>3669.74</v>
      </c>
      <c r="F28" s="39">
        <f>ROUND(AVERAGE(F9:F27),2)</f>
        <v>3599.71</v>
      </c>
      <c r="G28" s="38">
        <f>ROUND(AVERAGE(G9:G27),2)</f>
        <v>3600.79</v>
      </c>
      <c r="H28" s="37">
        <f>ROUND(AVERAGE(F28:G28),2)</f>
        <v>3600.25</v>
      </c>
      <c r="I28" s="39">
        <f>ROUND(AVERAGE(I9:I27),2)</f>
        <v>3185</v>
      </c>
      <c r="J28" s="38">
        <f>ROUND(AVERAGE(J9:J27),2)</f>
        <v>3190</v>
      </c>
      <c r="K28" s="37">
        <f>ROUND(AVERAGE(I28:J28),2)</f>
        <v>3187.5</v>
      </c>
      <c r="L28" s="39">
        <f>ROUND(AVERAGE(L9:L27),2)</f>
        <v>3076</v>
      </c>
      <c r="M28" s="38">
        <f>ROUND(AVERAGE(M9:M27),2)</f>
        <v>3081</v>
      </c>
      <c r="N28" s="37">
        <f>ROUND(AVERAGE(L28:M28),2)</f>
        <v>3078.5</v>
      </c>
      <c r="O28" s="39">
        <f>ROUND(AVERAGE(O9:O27),2)</f>
        <v>3042.58</v>
      </c>
      <c r="P28" s="38">
        <f>ROUND(AVERAGE(P9:P27),2)</f>
        <v>3047.58</v>
      </c>
      <c r="Q28" s="37">
        <f>ROUND(AVERAGE(O28:P28),2)</f>
        <v>3045.08</v>
      </c>
      <c r="R28" s="36">
        <f>ROUND(AVERAGE(R9:R27),2)</f>
        <v>3670.18</v>
      </c>
      <c r="S28" s="35">
        <f>ROUND(AVERAGE(S9:S27),4)</f>
        <v>1.3489</v>
      </c>
      <c r="T28" s="34">
        <f>ROUND(AVERAGE(T9:T27),4)</f>
        <v>1.1678999999999999</v>
      </c>
      <c r="U28" s="115">
        <f>ROUND(AVERAGE(U9:U27),2)</f>
        <v>158.16999999999999</v>
      </c>
      <c r="V28" s="33">
        <f>AVERAGE(V9:V27)</f>
        <v>2721.217680685801</v>
      </c>
      <c r="W28" s="33">
        <f>AVERAGE(W9:W27)</f>
        <v>2669.754846047505</v>
      </c>
      <c r="X28" s="33">
        <f>AVERAGE(X9:X27)</f>
        <v>3142.8714720320386</v>
      </c>
      <c r="Y28" s="32">
        <f>AVERAGE(Y9:Y27)</f>
        <v>1.3484421052631577</v>
      </c>
    </row>
    <row r="29" spans="2:25" x14ac:dyDescent="0.2">
      <c r="B29" s="31" t="s">
        <v>12</v>
      </c>
      <c r="C29" s="30">
        <f t="shared" ref="C29:Y29" si="8">MAX(C9:C27)</f>
        <v>3769</v>
      </c>
      <c r="D29" s="29">
        <f t="shared" si="8"/>
        <v>3769.5</v>
      </c>
      <c r="E29" s="28">
        <f t="shared" si="8"/>
        <v>3769.25</v>
      </c>
      <c r="F29" s="30">
        <f t="shared" si="8"/>
        <v>3684.5</v>
      </c>
      <c r="G29" s="29">
        <f t="shared" si="8"/>
        <v>3685</v>
      </c>
      <c r="H29" s="28">
        <f t="shared" si="8"/>
        <v>3684.75</v>
      </c>
      <c r="I29" s="30">
        <f t="shared" si="8"/>
        <v>3298</v>
      </c>
      <c r="J29" s="29">
        <f t="shared" si="8"/>
        <v>3303</v>
      </c>
      <c r="K29" s="28">
        <f t="shared" si="8"/>
        <v>3300.5</v>
      </c>
      <c r="L29" s="30">
        <f t="shared" si="8"/>
        <v>3175</v>
      </c>
      <c r="M29" s="29">
        <f t="shared" si="8"/>
        <v>3180</v>
      </c>
      <c r="N29" s="28">
        <f t="shared" si="8"/>
        <v>3177.5</v>
      </c>
      <c r="O29" s="30">
        <f t="shared" si="8"/>
        <v>3150</v>
      </c>
      <c r="P29" s="29">
        <f t="shared" si="8"/>
        <v>3155</v>
      </c>
      <c r="Q29" s="28">
        <f t="shared" si="8"/>
        <v>3152.5</v>
      </c>
      <c r="R29" s="27">
        <f t="shared" si="8"/>
        <v>3769.5</v>
      </c>
      <c r="S29" s="26">
        <f t="shared" si="8"/>
        <v>1.3623000000000001</v>
      </c>
      <c r="T29" s="25">
        <f t="shared" si="8"/>
        <v>1.1771</v>
      </c>
      <c r="U29" s="24">
        <f t="shared" si="8"/>
        <v>159.47</v>
      </c>
      <c r="V29" s="23">
        <f t="shared" si="8"/>
        <v>2806.9848834611662</v>
      </c>
      <c r="W29" s="23">
        <f t="shared" si="8"/>
        <v>2744.0613597438378</v>
      </c>
      <c r="X29" s="23">
        <f t="shared" si="8"/>
        <v>3236.1778846153843</v>
      </c>
      <c r="Y29" s="22">
        <f t="shared" si="8"/>
        <v>1.3617999999999999</v>
      </c>
    </row>
    <row r="30" spans="2:25" ht="13.5" thickBot="1" x14ac:dyDescent="0.25">
      <c r="B30" s="21" t="s">
        <v>13</v>
      </c>
      <c r="C30" s="20">
        <f t="shared" ref="C30:Y30" si="9">MIN(C9:C27)</f>
        <v>3558.5</v>
      </c>
      <c r="D30" s="19">
        <f t="shared" si="9"/>
        <v>3559</v>
      </c>
      <c r="E30" s="18">
        <f t="shared" si="9"/>
        <v>3558.75</v>
      </c>
      <c r="F30" s="20">
        <f t="shared" si="9"/>
        <v>3509</v>
      </c>
      <c r="G30" s="19">
        <f t="shared" si="9"/>
        <v>3510</v>
      </c>
      <c r="H30" s="18">
        <f t="shared" si="9"/>
        <v>3509.5</v>
      </c>
      <c r="I30" s="20">
        <f t="shared" si="9"/>
        <v>3107</v>
      </c>
      <c r="J30" s="19">
        <f t="shared" si="9"/>
        <v>3112</v>
      </c>
      <c r="K30" s="18">
        <f t="shared" si="9"/>
        <v>3109.5</v>
      </c>
      <c r="L30" s="20">
        <f t="shared" si="9"/>
        <v>3022</v>
      </c>
      <c r="M30" s="19">
        <f t="shared" si="9"/>
        <v>3027</v>
      </c>
      <c r="N30" s="18">
        <f t="shared" si="9"/>
        <v>3024.5</v>
      </c>
      <c r="O30" s="20">
        <f t="shared" si="9"/>
        <v>2987</v>
      </c>
      <c r="P30" s="19">
        <f t="shared" si="9"/>
        <v>2992</v>
      </c>
      <c r="Q30" s="18">
        <f t="shared" si="9"/>
        <v>2989.5</v>
      </c>
      <c r="R30" s="17">
        <f t="shared" si="9"/>
        <v>3559</v>
      </c>
      <c r="S30" s="16">
        <f t="shared" si="9"/>
        <v>1.3360000000000001</v>
      </c>
      <c r="T30" s="15">
        <f t="shared" si="9"/>
        <v>1.1597</v>
      </c>
      <c r="U30" s="14">
        <f t="shared" si="9"/>
        <v>156.09</v>
      </c>
      <c r="V30" s="13">
        <f t="shared" si="9"/>
        <v>2613.2608855275716</v>
      </c>
      <c r="W30" s="13">
        <f t="shared" si="9"/>
        <v>2577.2817387473383</v>
      </c>
      <c r="X30" s="13">
        <f t="shared" si="9"/>
        <v>3023.5324101605638</v>
      </c>
      <c r="Y30" s="12">
        <f t="shared" si="9"/>
        <v>1.3354999999999999</v>
      </c>
    </row>
    <row r="32" spans="2:25" x14ac:dyDescent="0.2">
      <c r="B32" s="6" t="s">
        <v>14</v>
      </c>
      <c r="C32" s="8"/>
      <c r="D32" s="8"/>
      <c r="E32" s="7"/>
      <c r="F32" s="8"/>
      <c r="G32" s="8"/>
      <c r="H32" s="7"/>
      <c r="I32" s="8"/>
      <c r="J32" s="8"/>
      <c r="K32" s="7"/>
      <c r="L32" s="8"/>
      <c r="M32" s="8"/>
      <c r="N32" s="7"/>
    </row>
    <row r="33" spans="2:14" x14ac:dyDescent="0.2">
      <c r="B33" s="6" t="s">
        <v>15</v>
      </c>
      <c r="C33" s="8"/>
      <c r="D33" s="8"/>
      <c r="E33" s="7"/>
      <c r="F33" s="8"/>
      <c r="G33" s="8"/>
      <c r="H33" s="7"/>
      <c r="I33" s="8"/>
      <c r="J33" s="8"/>
      <c r="K33" s="7"/>
      <c r="L33" s="8"/>
      <c r="M33" s="8"/>
      <c r="N33" s="7"/>
    </row>
  </sheetData>
  <mergeCells count="9">
    <mergeCell ref="R7:R8"/>
    <mergeCell ref="S7:U7"/>
    <mergeCell ref="V7:W7"/>
    <mergeCell ref="Y7:Y8"/>
    <mergeCell ref="C7:E7"/>
    <mergeCell ref="F7:H7"/>
    <mergeCell ref="I7:K7"/>
    <mergeCell ref="L7:N7"/>
    <mergeCell ref="O7:Q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3:Y33"/>
  <sheetViews>
    <sheetView workbookViewId="0">
      <pane ySplit="8" topLeftCell="A9" activePane="bottomLeft" state="frozen"/>
      <selection activeCell="C46" sqref="C46"/>
      <selection pane="bottomLeft" activeCell="V9" sqref="V9:W27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3" width="10.7109375" style="4" customWidth="1"/>
    <col min="14" max="14" width="10.7109375" customWidth="1"/>
    <col min="15" max="16" width="10.7109375" style="4" customWidth="1"/>
    <col min="17" max="17" width="10.7109375" customWidth="1"/>
    <col min="18" max="18" width="12.5703125" style="4" bestFit="1" customWidth="1"/>
    <col min="19" max="19" width="10" style="4" bestFit="1" customWidth="1"/>
    <col min="20" max="20" width="14.140625" bestFit="1" customWidth="1"/>
    <col min="21" max="21" width="12.5703125" style="4" bestFit="1" customWidth="1"/>
    <col min="22" max="22" width="10.5703125" bestFit="1" customWidth="1"/>
    <col min="23" max="23" width="11.28515625" bestFit="1" customWidth="1"/>
    <col min="24" max="24" width="14.140625" bestFit="1" customWidth="1"/>
    <col min="25" max="25" width="10.5703125" bestFit="1" customWidth="1"/>
  </cols>
  <sheetData>
    <row r="3" spans="1:25" ht="15.75" x14ac:dyDescent="0.25">
      <c r="B3" s="5" t="s">
        <v>19</v>
      </c>
    </row>
    <row r="4" spans="1:25" x14ac:dyDescent="0.2">
      <c r="B4" s="58" t="s">
        <v>27</v>
      </c>
    </row>
    <row r="6" spans="1:25" ht="13.5" thickBot="1" x14ac:dyDescent="0.25">
      <c r="B6" s="1">
        <v>46143</v>
      </c>
    </row>
    <row r="7" spans="1:25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24</v>
      </c>
      <c r="J7" s="125"/>
      <c r="K7" s="126"/>
      <c r="L7" s="124" t="s">
        <v>23</v>
      </c>
      <c r="M7" s="125"/>
      <c r="N7" s="126"/>
      <c r="O7" s="124" t="s">
        <v>22</v>
      </c>
      <c r="P7" s="125"/>
      <c r="Q7" s="126"/>
      <c r="R7" s="116" t="s">
        <v>4</v>
      </c>
      <c r="S7" s="118" t="s">
        <v>21</v>
      </c>
      <c r="T7" s="119"/>
      <c r="U7" s="120"/>
      <c r="V7" s="121" t="s">
        <v>5</v>
      </c>
      <c r="W7" s="122"/>
      <c r="X7" s="9" t="s">
        <v>18</v>
      </c>
      <c r="Y7" s="116" t="s">
        <v>20</v>
      </c>
    </row>
    <row r="8" spans="1:25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52" t="s">
        <v>6</v>
      </c>
      <c r="M8" s="52" t="s">
        <v>7</v>
      </c>
      <c r="N8" s="55" t="s">
        <v>1</v>
      </c>
      <c r="O8" s="52" t="s">
        <v>6</v>
      </c>
      <c r="P8" s="52" t="s">
        <v>7</v>
      </c>
      <c r="Q8" s="55" t="s">
        <v>1</v>
      </c>
      <c r="R8" s="117"/>
      <c r="S8" s="54" t="s">
        <v>10</v>
      </c>
      <c r="T8" s="53" t="s">
        <v>16</v>
      </c>
      <c r="U8" s="10" t="s">
        <v>17</v>
      </c>
      <c r="V8" s="52" t="s">
        <v>8</v>
      </c>
      <c r="W8" s="52" t="s">
        <v>9</v>
      </c>
      <c r="X8" s="11" t="s">
        <v>8</v>
      </c>
      <c r="Y8" s="117" t="s">
        <v>20</v>
      </c>
    </row>
    <row r="9" spans="1:25" x14ac:dyDescent="0.2">
      <c r="B9" s="45">
        <v>46143</v>
      </c>
      <c r="C9" s="44">
        <v>3347</v>
      </c>
      <c r="D9" s="43">
        <v>3349</v>
      </c>
      <c r="E9" s="42">
        <f t="shared" ref="E9:E27" si="0">AVERAGE(C9:D9)</f>
        <v>3348</v>
      </c>
      <c r="F9" s="44">
        <v>3342</v>
      </c>
      <c r="G9" s="43">
        <v>3343</v>
      </c>
      <c r="H9" s="42">
        <f t="shared" ref="H9:H27" si="1">AVERAGE(F9:G9)</f>
        <v>3342.5</v>
      </c>
      <c r="I9" s="44">
        <v>3202</v>
      </c>
      <c r="J9" s="43">
        <v>3207</v>
      </c>
      <c r="K9" s="42">
        <f t="shared" ref="K9:K27" si="2">AVERAGE(I9:J9)</f>
        <v>3204.5</v>
      </c>
      <c r="L9" s="44">
        <v>3065</v>
      </c>
      <c r="M9" s="43">
        <v>3070</v>
      </c>
      <c r="N9" s="42">
        <f t="shared" ref="N9:N27" si="3">AVERAGE(L9:M9)</f>
        <v>3067.5</v>
      </c>
      <c r="O9" s="44">
        <v>3065</v>
      </c>
      <c r="P9" s="43">
        <v>3070</v>
      </c>
      <c r="Q9" s="42">
        <f t="shared" ref="Q9:Q27" si="4">AVERAGE(O9:P9)</f>
        <v>3067.5</v>
      </c>
      <c r="R9" s="50">
        <v>3349</v>
      </c>
      <c r="S9" s="49">
        <v>1.3620000000000001</v>
      </c>
      <c r="T9" s="51">
        <v>1.1751</v>
      </c>
      <c r="U9" s="48">
        <v>156.6</v>
      </c>
      <c r="V9" s="41">
        <f>D9/S9</f>
        <v>2458.8839941262845</v>
      </c>
      <c r="W9" s="41">
        <f>G9/S9</f>
        <v>2454.4787077826722</v>
      </c>
      <c r="X9" s="47">
        <f t="shared" ref="X9:X27" si="5">R9/T9</f>
        <v>2849.9702153008252</v>
      </c>
      <c r="Y9" s="46">
        <v>1.3614999999999999</v>
      </c>
    </row>
    <row r="10" spans="1:25" x14ac:dyDescent="0.2">
      <c r="B10" s="45">
        <v>46147</v>
      </c>
      <c r="C10" s="44">
        <v>3347</v>
      </c>
      <c r="D10" s="43">
        <v>3348</v>
      </c>
      <c r="E10" s="42">
        <f t="shared" si="0"/>
        <v>3347.5</v>
      </c>
      <c r="F10" s="44">
        <v>3358</v>
      </c>
      <c r="G10" s="43">
        <v>3360</v>
      </c>
      <c r="H10" s="42">
        <f t="shared" si="1"/>
        <v>3359</v>
      </c>
      <c r="I10" s="44">
        <v>3220</v>
      </c>
      <c r="J10" s="43">
        <v>3225</v>
      </c>
      <c r="K10" s="42">
        <f t="shared" si="2"/>
        <v>3222.5</v>
      </c>
      <c r="L10" s="44">
        <v>3055</v>
      </c>
      <c r="M10" s="43">
        <v>3060</v>
      </c>
      <c r="N10" s="42">
        <f t="shared" si="3"/>
        <v>3057.5</v>
      </c>
      <c r="O10" s="44">
        <v>3055</v>
      </c>
      <c r="P10" s="43">
        <v>3060</v>
      </c>
      <c r="Q10" s="42">
        <f t="shared" si="4"/>
        <v>3057.5</v>
      </c>
      <c r="R10" s="50">
        <v>3348</v>
      </c>
      <c r="S10" s="49">
        <v>1.3541000000000001</v>
      </c>
      <c r="T10" s="49">
        <v>1.1689000000000001</v>
      </c>
      <c r="U10" s="48">
        <v>157.75</v>
      </c>
      <c r="V10" s="41">
        <f t="shared" ref="V10:V27" si="6">D10/S10</f>
        <v>2472.4909534007825</v>
      </c>
      <c r="W10" s="41">
        <f t="shared" ref="W10:W27" si="7">G10/S10</f>
        <v>2481.3529281441547</v>
      </c>
      <c r="X10" s="47">
        <f t="shared" si="5"/>
        <v>2864.2313285995378</v>
      </c>
      <c r="Y10" s="46">
        <v>1.3535999999999999</v>
      </c>
    </row>
    <row r="11" spans="1:25" x14ac:dyDescent="0.2">
      <c r="B11" s="45">
        <v>46148</v>
      </c>
      <c r="C11" s="44">
        <v>3401.5</v>
      </c>
      <c r="D11" s="43">
        <v>3402</v>
      </c>
      <c r="E11" s="42">
        <f t="shared" si="0"/>
        <v>3401.75</v>
      </c>
      <c r="F11" s="44">
        <v>3419</v>
      </c>
      <c r="G11" s="43">
        <v>3420</v>
      </c>
      <c r="H11" s="42">
        <f t="shared" si="1"/>
        <v>3419.5</v>
      </c>
      <c r="I11" s="44">
        <v>3273</v>
      </c>
      <c r="J11" s="43">
        <v>3278</v>
      </c>
      <c r="K11" s="42">
        <f t="shared" si="2"/>
        <v>3275.5</v>
      </c>
      <c r="L11" s="44">
        <v>3088</v>
      </c>
      <c r="M11" s="43">
        <v>3093</v>
      </c>
      <c r="N11" s="42">
        <f t="shared" si="3"/>
        <v>3090.5</v>
      </c>
      <c r="O11" s="44">
        <v>3088</v>
      </c>
      <c r="P11" s="43">
        <v>3093</v>
      </c>
      <c r="Q11" s="42">
        <f t="shared" si="4"/>
        <v>3090.5</v>
      </c>
      <c r="R11" s="50">
        <v>3402</v>
      </c>
      <c r="S11" s="49">
        <v>1.3623000000000001</v>
      </c>
      <c r="T11" s="49">
        <v>1.177</v>
      </c>
      <c r="U11" s="48">
        <v>156.09</v>
      </c>
      <c r="V11" s="41">
        <f t="shared" si="6"/>
        <v>2497.2473023563089</v>
      </c>
      <c r="W11" s="41">
        <f t="shared" si="7"/>
        <v>2510.460251046025</v>
      </c>
      <c r="X11" s="47">
        <f t="shared" si="5"/>
        <v>2890.3993203058621</v>
      </c>
      <c r="Y11" s="46">
        <v>1.3617999999999999</v>
      </c>
    </row>
    <row r="12" spans="1:25" x14ac:dyDescent="0.2">
      <c r="B12" s="45">
        <v>46149</v>
      </c>
      <c r="C12" s="44">
        <v>3424</v>
      </c>
      <c r="D12" s="43">
        <v>3425</v>
      </c>
      <c r="E12" s="42">
        <f t="shared" si="0"/>
        <v>3424.5</v>
      </c>
      <c r="F12" s="44">
        <v>3431</v>
      </c>
      <c r="G12" s="43">
        <v>3433</v>
      </c>
      <c r="H12" s="42">
        <f t="shared" si="1"/>
        <v>3432</v>
      </c>
      <c r="I12" s="44">
        <v>3283</v>
      </c>
      <c r="J12" s="43">
        <v>3288</v>
      </c>
      <c r="K12" s="42">
        <f t="shared" si="2"/>
        <v>3285.5</v>
      </c>
      <c r="L12" s="44">
        <v>3093</v>
      </c>
      <c r="M12" s="43">
        <v>3098</v>
      </c>
      <c r="N12" s="42">
        <f t="shared" si="3"/>
        <v>3095.5</v>
      </c>
      <c r="O12" s="44">
        <v>3093</v>
      </c>
      <c r="P12" s="43">
        <v>3098</v>
      </c>
      <c r="Q12" s="42">
        <f t="shared" si="4"/>
        <v>3095.5</v>
      </c>
      <c r="R12" s="50">
        <v>3425</v>
      </c>
      <c r="S12" s="49">
        <v>1.3619000000000001</v>
      </c>
      <c r="T12" s="49">
        <v>1.1771</v>
      </c>
      <c r="U12" s="48">
        <v>156.4</v>
      </c>
      <c r="V12" s="41">
        <f t="shared" si="6"/>
        <v>2514.8689331081573</v>
      </c>
      <c r="W12" s="41">
        <f t="shared" si="7"/>
        <v>2520.7430795212567</v>
      </c>
      <c r="X12" s="47">
        <f t="shared" si="5"/>
        <v>2909.6933140769688</v>
      </c>
      <c r="Y12" s="46">
        <v>1.3613999999999999</v>
      </c>
    </row>
    <row r="13" spans="1:25" x14ac:dyDescent="0.2">
      <c r="B13" s="45">
        <v>46150</v>
      </c>
      <c r="C13" s="44">
        <v>3415</v>
      </c>
      <c r="D13" s="43">
        <v>3417</v>
      </c>
      <c r="E13" s="42">
        <f t="shared" si="0"/>
        <v>3416</v>
      </c>
      <c r="F13" s="44">
        <v>3428</v>
      </c>
      <c r="G13" s="43">
        <v>3429</v>
      </c>
      <c r="H13" s="42">
        <f t="shared" si="1"/>
        <v>3428.5</v>
      </c>
      <c r="I13" s="44">
        <v>3258</v>
      </c>
      <c r="J13" s="43">
        <v>3263</v>
      </c>
      <c r="K13" s="42">
        <f t="shared" si="2"/>
        <v>3260.5</v>
      </c>
      <c r="L13" s="44">
        <v>3008</v>
      </c>
      <c r="M13" s="43">
        <v>3013</v>
      </c>
      <c r="N13" s="42">
        <f t="shared" si="3"/>
        <v>3010.5</v>
      </c>
      <c r="O13" s="44">
        <v>3008</v>
      </c>
      <c r="P13" s="43">
        <v>3013</v>
      </c>
      <c r="Q13" s="42">
        <f t="shared" si="4"/>
        <v>3010.5</v>
      </c>
      <c r="R13" s="50">
        <v>3417</v>
      </c>
      <c r="S13" s="49">
        <v>1.3613</v>
      </c>
      <c r="T13" s="49">
        <v>1.1766000000000001</v>
      </c>
      <c r="U13" s="48">
        <v>156.75</v>
      </c>
      <c r="V13" s="41">
        <f t="shared" si="6"/>
        <v>2510.1006390949829</v>
      </c>
      <c r="W13" s="41">
        <f t="shared" si="7"/>
        <v>2518.9157423051497</v>
      </c>
      <c r="X13" s="47">
        <f t="shared" si="5"/>
        <v>2904.1305456399796</v>
      </c>
      <c r="Y13" s="46">
        <v>1.3608</v>
      </c>
    </row>
    <row r="14" spans="1:25" x14ac:dyDescent="0.2">
      <c r="B14" s="45">
        <v>46153</v>
      </c>
      <c r="C14" s="44">
        <v>3440</v>
      </c>
      <c r="D14" s="43">
        <v>3442</v>
      </c>
      <c r="E14" s="42">
        <f t="shared" si="0"/>
        <v>3441</v>
      </c>
      <c r="F14" s="44">
        <v>3454</v>
      </c>
      <c r="G14" s="43">
        <v>3455</v>
      </c>
      <c r="H14" s="42">
        <f t="shared" si="1"/>
        <v>3454.5</v>
      </c>
      <c r="I14" s="44">
        <v>3288</v>
      </c>
      <c r="J14" s="43">
        <v>3293</v>
      </c>
      <c r="K14" s="42">
        <f t="shared" si="2"/>
        <v>3290.5</v>
      </c>
      <c r="L14" s="44">
        <v>3028</v>
      </c>
      <c r="M14" s="43">
        <v>3033</v>
      </c>
      <c r="N14" s="42">
        <f t="shared" si="3"/>
        <v>3030.5</v>
      </c>
      <c r="O14" s="44">
        <v>3028</v>
      </c>
      <c r="P14" s="43">
        <v>3033</v>
      </c>
      <c r="Q14" s="42">
        <f t="shared" si="4"/>
        <v>3030.5</v>
      </c>
      <c r="R14" s="50">
        <v>3442</v>
      </c>
      <c r="S14" s="49">
        <v>1.3608</v>
      </c>
      <c r="T14" s="49">
        <v>1.1769000000000001</v>
      </c>
      <c r="U14" s="48">
        <v>157.12</v>
      </c>
      <c r="V14" s="41">
        <f t="shared" si="6"/>
        <v>2529.3944738389182</v>
      </c>
      <c r="W14" s="41">
        <f t="shared" si="7"/>
        <v>2538.9476778365665</v>
      </c>
      <c r="X14" s="47">
        <f t="shared" si="5"/>
        <v>2924.632509134166</v>
      </c>
      <c r="Y14" s="46">
        <v>1.3603000000000001</v>
      </c>
    </row>
    <row r="15" spans="1:25" x14ac:dyDescent="0.2">
      <c r="B15" s="45">
        <v>46154</v>
      </c>
      <c r="C15" s="44">
        <v>3497.5</v>
      </c>
      <c r="D15" s="43">
        <v>3498</v>
      </c>
      <c r="E15" s="42">
        <f t="shared" si="0"/>
        <v>3497.75</v>
      </c>
      <c r="F15" s="44">
        <v>3502</v>
      </c>
      <c r="G15" s="43">
        <v>3503</v>
      </c>
      <c r="H15" s="42">
        <f t="shared" si="1"/>
        <v>3502.5</v>
      </c>
      <c r="I15" s="44">
        <v>3320</v>
      </c>
      <c r="J15" s="43">
        <v>3325</v>
      </c>
      <c r="K15" s="42">
        <f t="shared" si="2"/>
        <v>3322.5</v>
      </c>
      <c r="L15" s="44">
        <v>3030</v>
      </c>
      <c r="M15" s="43">
        <v>3035</v>
      </c>
      <c r="N15" s="42">
        <f t="shared" si="3"/>
        <v>3032.5</v>
      </c>
      <c r="O15" s="44">
        <v>3030</v>
      </c>
      <c r="P15" s="43">
        <v>3035</v>
      </c>
      <c r="Q15" s="42">
        <f t="shared" si="4"/>
        <v>3032.5</v>
      </c>
      <c r="R15" s="50">
        <v>3498</v>
      </c>
      <c r="S15" s="49">
        <v>1.3532999999999999</v>
      </c>
      <c r="T15" s="49">
        <v>1.1744000000000001</v>
      </c>
      <c r="U15" s="48">
        <v>157.58000000000001</v>
      </c>
      <c r="V15" s="41">
        <f t="shared" si="6"/>
        <v>2584.7927288849478</v>
      </c>
      <c r="W15" s="41">
        <f t="shared" si="7"/>
        <v>2588.4874011675165</v>
      </c>
      <c r="X15" s="47">
        <f t="shared" si="5"/>
        <v>2978.5422343324249</v>
      </c>
      <c r="Y15" s="46">
        <v>1.3528</v>
      </c>
    </row>
    <row r="16" spans="1:25" x14ac:dyDescent="0.2">
      <c r="B16" s="45">
        <v>46155</v>
      </c>
      <c r="C16" s="44">
        <v>3515</v>
      </c>
      <c r="D16" s="43">
        <v>3517</v>
      </c>
      <c r="E16" s="42">
        <f t="shared" si="0"/>
        <v>3516</v>
      </c>
      <c r="F16" s="44">
        <v>3535</v>
      </c>
      <c r="G16" s="43">
        <v>3537</v>
      </c>
      <c r="H16" s="42">
        <f t="shared" si="1"/>
        <v>3536</v>
      </c>
      <c r="I16" s="44">
        <v>3342</v>
      </c>
      <c r="J16" s="43">
        <v>3347</v>
      </c>
      <c r="K16" s="42">
        <f t="shared" si="2"/>
        <v>3344.5</v>
      </c>
      <c r="L16" s="44">
        <v>3052</v>
      </c>
      <c r="M16" s="43">
        <v>3057</v>
      </c>
      <c r="N16" s="42">
        <f t="shared" si="3"/>
        <v>3054.5</v>
      </c>
      <c r="O16" s="44">
        <v>3052</v>
      </c>
      <c r="P16" s="43">
        <v>3057</v>
      </c>
      <c r="Q16" s="42">
        <f t="shared" si="4"/>
        <v>3054.5</v>
      </c>
      <c r="R16" s="50">
        <v>3517</v>
      </c>
      <c r="S16" s="49">
        <v>1.3504</v>
      </c>
      <c r="T16" s="49">
        <v>1.1712</v>
      </c>
      <c r="U16" s="48">
        <v>157.77000000000001</v>
      </c>
      <c r="V16" s="41">
        <f t="shared" si="6"/>
        <v>2604.4135071090045</v>
      </c>
      <c r="W16" s="41">
        <f t="shared" si="7"/>
        <v>2619.2239336492889</v>
      </c>
      <c r="X16" s="47">
        <f t="shared" si="5"/>
        <v>3002.9030054644809</v>
      </c>
      <c r="Y16" s="46">
        <v>1.3499000000000001</v>
      </c>
    </row>
    <row r="17" spans="2:25" x14ac:dyDescent="0.2">
      <c r="B17" s="45">
        <v>46156</v>
      </c>
      <c r="C17" s="44">
        <v>3595.5</v>
      </c>
      <c r="D17" s="43">
        <v>3596</v>
      </c>
      <c r="E17" s="42">
        <f t="shared" si="0"/>
        <v>3595.75</v>
      </c>
      <c r="F17" s="44">
        <v>3615</v>
      </c>
      <c r="G17" s="43">
        <v>3617</v>
      </c>
      <c r="H17" s="42">
        <f t="shared" si="1"/>
        <v>3616</v>
      </c>
      <c r="I17" s="44">
        <v>3400</v>
      </c>
      <c r="J17" s="43">
        <v>3405</v>
      </c>
      <c r="K17" s="42">
        <f t="shared" si="2"/>
        <v>3402.5</v>
      </c>
      <c r="L17" s="44">
        <v>3095</v>
      </c>
      <c r="M17" s="43">
        <v>3100</v>
      </c>
      <c r="N17" s="42">
        <f t="shared" si="3"/>
        <v>3097.5</v>
      </c>
      <c r="O17" s="44">
        <v>3095</v>
      </c>
      <c r="P17" s="43">
        <v>3100</v>
      </c>
      <c r="Q17" s="42">
        <f t="shared" si="4"/>
        <v>3097.5</v>
      </c>
      <c r="R17" s="50">
        <v>3596</v>
      </c>
      <c r="S17" s="49">
        <v>1.3501000000000001</v>
      </c>
      <c r="T17" s="49">
        <v>1.17</v>
      </c>
      <c r="U17" s="48">
        <v>157.97999999999999</v>
      </c>
      <c r="V17" s="41">
        <f t="shared" si="6"/>
        <v>2663.5064069328196</v>
      </c>
      <c r="W17" s="41">
        <f t="shared" si="7"/>
        <v>2679.0608103103473</v>
      </c>
      <c r="X17" s="47">
        <f t="shared" si="5"/>
        <v>3073.5042735042739</v>
      </c>
      <c r="Y17" s="46">
        <v>1.3495999999999999</v>
      </c>
    </row>
    <row r="18" spans="2:25" x14ac:dyDescent="0.2">
      <c r="B18" s="45">
        <v>46157</v>
      </c>
      <c r="C18" s="44">
        <v>3526.5</v>
      </c>
      <c r="D18" s="43">
        <v>3527</v>
      </c>
      <c r="E18" s="42">
        <f t="shared" si="0"/>
        <v>3526.75</v>
      </c>
      <c r="F18" s="44">
        <v>3540</v>
      </c>
      <c r="G18" s="43">
        <v>3542</v>
      </c>
      <c r="H18" s="42">
        <f t="shared" si="1"/>
        <v>3541</v>
      </c>
      <c r="I18" s="44">
        <v>3327</v>
      </c>
      <c r="J18" s="43">
        <v>3332</v>
      </c>
      <c r="K18" s="42">
        <f t="shared" si="2"/>
        <v>3329.5</v>
      </c>
      <c r="L18" s="44">
        <v>3032</v>
      </c>
      <c r="M18" s="43">
        <v>3037</v>
      </c>
      <c r="N18" s="42">
        <f t="shared" si="3"/>
        <v>3034.5</v>
      </c>
      <c r="O18" s="44">
        <v>3032</v>
      </c>
      <c r="P18" s="43">
        <v>3037</v>
      </c>
      <c r="Q18" s="42">
        <f t="shared" si="4"/>
        <v>3034.5</v>
      </c>
      <c r="R18" s="50">
        <v>3527</v>
      </c>
      <c r="S18" s="49">
        <v>1.3360000000000001</v>
      </c>
      <c r="T18" s="49">
        <v>1.1632</v>
      </c>
      <c r="U18" s="48">
        <v>158.58000000000001</v>
      </c>
      <c r="V18" s="41">
        <f t="shared" si="6"/>
        <v>2639.9700598802392</v>
      </c>
      <c r="W18" s="41">
        <f t="shared" si="7"/>
        <v>2651.1976047904191</v>
      </c>
      <c r="X18" s="47">
        <f t="shared" si="5"/>
        <v>3032.1526822558458</v>
      </c>
      <c r="Y18" s="46">
        <v>1.3354999999999999</v>
      </c>
    </row>
    <row r="19" spans="2:25" x14ac:dyDescent="0.2">
      <c r="B19" s="45">
        <v>46160</v>
      </c>
      <c r="C19" s="44">
        <v>3527</v>
      </c>
      <c r="D19" s="43">
        <v>3529</v>
      </c>
      <c r="E19" s="42">
        <f t="shared" si="0"/>
        <v>3528</v>
      </c>
      <c r="F19" s="44">
        <v>3537</v>
      </c>
      <c r="G19" s="43">
        <v>3539</v>
      </c>
      <c r="H19" s="42">
        <f t="shared" si="1"/>
        <v>3538</v>
      </c>
      <c r="I19" s="44">
        <v>3320</v>
      </c>
      <c r="J19" s="43">
        <v>3325</v>
      </c>
      <c r="K19" s="42">
        <f t="shared" si="2"/>
        <v>3322.5</v>
      </c>
      <c r="L19" s="44">
        <v>3035</v>
      </c>
      <c r="M19" s="43">
        <v>3040</v>
      </c>
      <c r="N19" s="42">
        <f t="shared" si="3"/>
        <v>3037.5</v>
      </c>
      <c r="O19" s="44">
        <v>3035</v>
      </c>
      <c r="P19" s="43">
        <v>3040</v>
      </c>
      <c r="Q19" s="42">
        <f t="shared" si="4"/>
        <v>3037.5</v>
      </c>
      <c r="R19" s="50">
        <v>3529</v>
      </c>
      <c r="S19" s="49">
        <v>1.3376999999999999</v>
      </c>
      <c r="T19" s="49">
        <v>1.1641999999999999</v>
      </c>
      <c r="U19" s="48">
        <v>158.85</v>
      </c>
      <c r="V19" s="41">
        <f t="shared" si="6"/>
        <v>2638.1101891305975</v>
      </c>
      <c r="W19" s="41">
        <f t="shared" si="7"/>
        <v>2645.5857068101968</v>
      </c>
      <c r="X19" s="47">
        <f t="shared" si="5"/>
        <v>3031.2661054801583</v>
      </c>
      <c r="Y19" s="46">
        <v>1.3371999999999999</v>
      </c>
    </row>
    <row r="20" spans="2:25" x14ac:dyDescent="0.2">
      <c r="B20" s="45">
        <v>46161</v>
      </c>
      <c r="C20" s="44">
        <v>3515</v>
      </c>
      <c r="D20" s="43">
        <v>3517</v>
      </c>
      <c r="E20" s="42">
        <f t="shared" si="0"/>
        <v>3516</v>
      </c>
      <c r="F20" s="44">
        <v>3527</v>
      </c>
      <c r="G20" s="43">
        <v>3527.5</v>
      </c>
      <c r="H20" s="42">
        <f t="shared" si="1"/>
        <v>3527.25</v>
      </c>
      <c r="I20" s="44">
        <v>3320</v>
      </c>
      <c r="J20" s="43">
        <v>3325</v>
      </c>
      <c r="K20" s="42">
        <f t="shared" si="2"/>
        <v>3322.5</v>
      </c>
      <c r="L20" s="44">
        <v>3028</v>
      </c>
      <c r="M20" s="43">
        <v>3033</v>
      </c>
      <c r="N20" s="42">
        <f t="shared" si="3"/>
        <v>3030.5</v>
      </c>
      <c r="O20" s="44">
        <v>3028</v>
      </c>
      <c r="P20" s="43">
        <v>3033</v>
      </c>
      <c r="Q20" s="42">
        <f t="shared" si="4"/>
        <v>3030.5</v>
      </c>
      <c r="R20" s="50">
        <v>3517</v>
      </c>
      <c r="S20" s="49">
        <v>1.3404</v>
      </c>
      <c r="T20" s="49">
        <v>1.1617</v>
      </c>
      <c r="U20" s="48">
        <v>159.13999999999999</v>
      </c>
      <c r="V20" s="41">
        <f t="shared" si="6"/>
        <v>2623.8436287675322</v>
      </c>
      <c r="W20" s="41">
        <f t="shared" si="7"/>
        <v>2631.6771113100567</v>
      </c>
      <c r="X20" s="47">
        <f t="shared" si="5"/>
        <v>3027.4597572523026</v>
      </c>
      <c r="Y20" s="46">
        <v>1.3399000000000001</v>
      </c>
    </row>
    <row r="21" spans="2:25" x14ac:dyDescent="0.2">
      <c r="B21" s="45">
        <v>46162</v>
      </c>
      <c r="C21" s="44">
        <v>3517</v>
      </c>
      <c r="D21" s="43">
        <v>3519</v>
      </c>
      <c r="E21" s="42">
        <f t="shared" si="0"/>
        <v>3518</v>
      </c>
      <c r="F21" s="44">
        <v>3529</v>
      </c>
      <c r="G21" s="43">
        <v>3530</v>
      </c>
      <c r="H21" s="42">
        <f t="shared" si="1"/>
        <v>3529.5</v>
      </c>
      <c r="I21" s="44">
        <v>3340</v>
      </c>
      <c r="J21" s="43">
        <v>3345</v>
      </c>
      <c r="K21" s="42">
        <f t="shared" si="2"/>
        <v>3342.5</v>
      </c>
      <c r="L21" s="44">
        <v>3050</v>
      </c>
      <c r="M21" s="43">
        <v>3055</v>
      </c>
      <c r="N21" s="42">
        <f t="shared" si="3"/>
        <v>3052.5</v>
      </c>
      <c r="O21" s="44">
        <v>3050</v>
      </c>
      <c r="P21" s="43">
        <v>3055</v>
      </c>
      <c r="Q21" s="42">
        <f t="shared" si="4"/>
        <v>3052.5</v>
      </c>
      <c r="R21" s="50">
        <v>3519</v>
      </c>
      <c r="S21" s="49">
        <v>1.34</v>
      </c>
      <c r="T21" s="49">
        <v>1.1600999999999999</v>
      </c>
      <c r="U21" s="48">
        <v>159.04</v>
      </c>
      <c r="V21" s="41">
        <f t="shared" si="6"/>
        <v>2626.1194029850744</v>
      </c>
      <c r="W21" s="41">
        <f t="shared" si="7"/>
        <v>2634.3283582089553</v>
      </c>
      <c r="X21" s="47">
        <f t="shared" si="5"/>
        <v>3033.3591931730025</v>
      </c>
      <c r="Y21" s="46">
        <v>1.3395999999999999</v>
      </c>
    </row>
    <row r="22" spans="2:25" x14ac:dyDescent="0.2">
      <c r="B22" s="45">
        <v>46163</v>
      </c>
      <c r="C22" s="44">
        <v>3526.5</v>
      </c>
      <c r="D22" s="43">
        <v>3527.5</v>
      </c>
      <c r="E22" s="42">
        <f t="shared" si="0"/>
        <v>3527</v>
      </c>
      <c r="F22" s="44">
        <v>3533.5</v>
      </c>
      <c r="G22" s="43">
        <v>3534</v>
      </c>
      <c r="H22" s="42">
        <f t="shared" si="1"/>
        <v>3533.75</v>
      </c>
      <c r="I22" s="44">
        <v>3338</v>
      </c>
      <c r="J22" s="43">
        <v>3343</v>
      </c>
      <c r="K22" s="42">
        <f t="shared" si="2"/>
        <v>3340.5</v>
      </c>
      <c r="L22" s="44">
        <v>3048</v>
      </c>
      <c r="M22" s="43">
        <v>3053</v>
      </c>
      <c r="N22" s="42">
        <f t="shared" si="3"/>
        <v>3050.5</v>
      </c>
      <c r="O22" s="44">
        <v>3048</v>
      </c>
      <c r="P22" s="43">
        <v>3053</v>
      </c>
      <c r="Q22" s="42">
        <f t="shared" si="4"/>
        <v>3050.5</v>
      </c>
      <c r="R22" s="50">
        <v>3527.5</v>
      </c>
      <c r="S22" s="49">
        <v>1.3422000000000001</v>
      </c>
      <c r="T22" s="49">
        <v>1.1598999999999999</v>
      </c>
      <c r="U22" s="48">
        <v>159.16</v>
      </c>
      <c r="V22" s="41">
        <f t="shared" si="6"/>
        <v>2628.147817016838</v>
      </c>
      <c r="W22" s="41">
        <f t="shared" si="7"/>
        <v>2632.990612427358</v>
      </c>
      <c r="X22" s="47">
        <f t="shared" si="5"/>
        <v>3041.2104491766531</v>
      </c>
      <c r="Y22" s="46">
        <v>1.3418000000000001</v>
      </c>
    </row>
    <row r="23" spans="2:25" x14ac:dyDescent="0.2">
      <c r="B23" s="45">
        <v>46164</v>
      </c>
      <c r="C23" s="44">
        <v>3544</v>
      </c>
      <c r="D23" s="43">
        <v>3544.5</v>
      </c>
      <c r="E23" s="42">
        <f t="shared" si="0"/>
        <v>3544.25</v>
      </c>
      <c r="F23" s="44">
        <v>3547</v>
      </c>
      <c r="G23" s="43">
        <v>3548</v>
      </c>
      <c r="H23" s="42">
        <f t="shared" si="1"/>
        <v>3547.5</v>
      </c>
      <c r="I23" s="44">
        <v>3355</v>
      </c>
      <c r="J23" s="43">
        <v>3360</v>
      </c>
      <c r="K23" s="42">
        <f t="shared" si="2"/>
        <v>3357.5</v>
      </c>
      <c r="L23" s="44">
        <v>3075</v>
      </c>
      <c r="M23" s="43">
        <v>3080</v>
      </c>
      <c r="N23" s="42">
        <f t="shared" si="3"/>
        <v>3077.5</v>
      </c>
      <c r="O23" s="44">
        <v>3075</v>
      </c>
      <c r="P23" s="43">
        <v>3080</v>
      </c>
      <c r="Q23" s="42">
        <f t="shared" si="4"/>
        <v>3077.5</v>
      </c>
      <c r="R23" s="50">
        <v>3544.5</v>
      </c>
      <c r="S23" s="49">
        <v>1.3422000000000001</v>
      </c>
      <c r="T23" s="49">
        <v>1.1597</v>
      </c>
      <c r="U23" s="48">
        <v>159.13999999999999</v>
      </c>
      <c r="V23" s="41">
        <f t="shared" si="6"/>
        <v>2640.8135896289673</v>
      </c>
      <c r="W23" s="41">
        <f t="shared" si="7"/>
        <v>2643.4212486961706</v>
      </c>
      <c r="X23" s="47">
        <f t="shared" si="5"/>
        <v>3056.3938949728381</v>
      </c>
      <c r="Y23" s="46">
        <v>1.3419000000000001</v>
      </c>
    </row>
    <row r="24" spans="2:25" x14ac:dyDescent="0.2">
      <c r="B24" s="45">
        <v>46168</v>
      </c>
      <c r="C24" s="44">
        <v>3565</v>
      </c>
      <c r="D24" s="43">
        <v>3567</v>
      </c>
      <c r="E24" s="42">
        <f t="shared" si="0"/>
        <v>3566</v>
      </c>
      <c r="F24" s="44">
        <v>3577</v>
      </c>
      <c r="G24" s="43">
        <v>3578</v>
      </c>
      <c r="H24" s="42">
        <f t="shared" si="1"/>
        <v>3577.5</v>
      </c>
      <c r="I24" s="44">
        <v>3382</v>
      </c>
      <c r="J24" s="43">
        <v>3387</v>
      </c>
      <c r="K24" s="42">
        <f t="shared" si="2"/>
        <v>3384.5</v>
      </c>
      <c r="L24" s="44">
        <v>3098</v>
      </c>
      <c r="M24" s="43">
        <v>3103</v>
      </c>
      <c r="N24" s="42">
        <f t="shared" si="3"/>
        <v>3100.5</v>
      </c>
      <c r="O24" s="44">
        <v>3098</v>
      </c>
      <c r="P24" s="43">
        <v>3103</v>
      </c>
      <c r="Q24" s="42">
        <f t="shared" si="4"/>
        <v>3100.5</v>
      </c>
      <c r="R24" s="50">
        <v>3567</v>
      </c>
      <c r="S24" s="49">
        <v>1.3469</v>
      </c>
      <c r="T24" s="49">
        <v>1.1635</v>
      </c>
      <c r="U24" s="48">
        <v>159.19</v>
      </c>
      <c r="V24" s="41">
        <f t="shared" si="6"/>
        <v>2648.3035117677632</v>
      </c>
      <c r="W24" s="41">
        <f t="shared" si="7"/>
        <v>2656.470413542208</v>
      </c>
      <c r="X24" s="47">
        <f t="shared" si="5"/>
        <v>3065.749892565535</v>
      </c>
      <c r="Y24" s="46">
        <v>1.3466</v>
      </c>
    </row>
    <row r="25" spans="2:25" x14ac:dyDescent="0.2">
      <c r="B25" s="45">
        <v>46169</v>
      </c>
      <c r="C25" s="44">
        <v>3515.5</v>
      </c>
      <c r="D25" s="43">
        <v>3516</v>
      </c>
      <c r="E25" s="42">
        <f t="shared" si="0"/>
        <v>3515.75</v>
      </c>
      <c r="F25" s="44">
        <v>3535</v>
      </c>
      <c r="G25" s="43">
        <v>3537</v>
      </c>
      <c r="H25" s="42">
        <f t="shared" si="1"/>
        <v>3536</v>
      </c>
      <c r="I25" s="44">
        <v>3353</v>
      </c>
      <c r="J25" s="43">
        <v>3358</v>
      </c>
      <c r="K25" s="42">
        <f t="shared" si="2"/>
        <v>3355.5</v>
      </c>
      <c r="L25" s="44">
        <v>3078</v>
      </c>
      <c r="M25" s="43">
        <v>3083</v>
      </c>
      <c r="N25" s="42">
        <f t="shared" si="3"/>
        <v>3080.5</v>
      </c>
      <c r="O25" s="44">
        <v>3078</v>
      </c>
      <c r="P25" s="43">
        <v>3083</v>
      </c>
      <c r="Q25" s="42">
        <f t="shared" si="4"/>
        <v>3080.5</v>
      </c>
      <c r="R25" s="50">
        <v>3516</v>
      </c>
      <c r="S25" s="49">
        <v>1.3434999999999999</v>
      </c>
      <c r="T25" s="49">
        <v>1.1637999999999999</v>
      </c>
      <c r="U25" s="48">
        <v>159.44</v>
      </c>
      <c r="V25" s="41">
        <f t="shared" si="6"/>
        <v>2617.0450316337924</v>
      </c>
      <c r="W25" s="41">
        <f t="shared" si="7"/>
        <v>2632.6758466691481</v>
      </c>
      <c r="X25" s="47">
        <f t="shared" si="5"/>
        <v>3021.1376525176147</v>
      </c>
      <c r="Y25" s="46">
        <v>1.3431999999999999</v>
      </c>
    </row>
    <row r="26" spans="2:25" x14ac:dyDescent="0.2">
      <c r="B26" s="45">
        <v>46170</v>
      </c>
      <c r="C26" s="44">
        <v>3485</v>
      </c>
      <c r="D26" s="43">
        <v>3486</v>
      </c>
      <c r="E26" s="42">
        <f t="shared" si="0"/>
        <v>3485.5</v>
      </c>
      <c r="F26" s="44">
        <v>3502</v>
      </c>
      <c r="G26" s="43">
        <v>3504</v>
      </c>
      <c r="H26" s="42">
        <f t="shared" si="1"/>
        <v>3503</v>
      </c>
      <c r="I26" s="44">
        <v>3348</v>
      </c>
      <c r="J26" s="43">
        <v>3353</v>
      </c>
      <c r="K26" s="42">
        <f t="shared" si="2"/>
        <v>3350.5</v>
      </c>
      <c r="L26" s="44">
        <v>3073</v>
      </c>
      <c r="M26" s="43">
        <v>3078</v>
      </c>
      <c r="N26" s="42">
        <f t="shared" si="3"/>
        <v>3075.5</v>
      </c>
      <c r="O26" s="44">
        <v>3073</v>
      </c>
      <c r="P26" s="43">
        <v>3078</v>
      </c>
      <c r="Q26" s="42">
        <f t="shared" si="4"/>
        <v>3075.5</v>
      </c>
      <c r="R26" s="50">
        <v>3486</v>
      </c>
      <c r="S26" s="49">
        <v>1.3407</v>
      </c>
      <c r="T26" s="49">
        <v>1.1617</v>
      </c>
      <c r="U26" s="48">
        <v>159.47</v>
      </c>
      <c r="V26" s="41">
        <f t="shared" si="6"/>
        <v>2600.134258223316</v>
      </c>
      <c r="W26" s="41">
        <f t="shared" si="7"/>
        <v>2613.5600805549338</v>
      </c>
      <c r="X26" s="47">
        <f t="shared" si="5"/>
        <v>3000.774726693639</v>
      </c>
      <c r="Y26" s="46">
        <v>1.3404</v>
      </c>
    </row>
    <row r="27" spans="2:25" x14ac:dyDescent="0.2">
      <c r="B27" s="45">
        <v>46171</v>
      </c>
      <c r="C27" s="44">
        <v>3547</v>
      </c>
      <c r="D27" s="43">
        <v>3549</v>
      </c>
      <c r="E27" s="42">
        <f t="shared" si="0"/>
        <v>3548</v>
      </c>
      <c r="F27" s="44">
        <v>3555</v>
      </c>
      <c r="G27" s="43">
        <v>3556</v>
      </c>
      <c r="H27" s="42">
        <f t="shared" si="1"/>
        <v>3555.5</v>
      </c>
      <c r="I27" s="44">
        <v>3395</v>
      </c>
      <c r="J27" s="43">
        <v>3400</v>
      </c>
      <c r="K27" s="42">
        <f t="shared" si="2"/>
        <v>3397.5</v>
      </c>
      <c r="L27" s="44">
        <v>3120</v>
      </c>
      <c r="M27" s="43">
        <v>3125</v>
      </c>
      <c r="N27" s="42">
        <f t="shared" si="3"/>
        <v>3122.5</v>
      </c>
      <c r="O27" s="44">
        <v>3120</v>
      </c>
      <c r="P27" s="43">
        <v>3125</v>
      </c>
      <c r="Q27" s="42">
        <f t="shared" si="4"/>
        <v>3122.5</v>
      </c>
      <c r="R27" s="50">
        <v>3549</v>
      </c>
      <c r="S27" s="49">
        <v>1.3429</v>
      </c>
      <c r="T27" s="49">
        <v>1.1648000000000001</v>
      </c>
      <c r="U27" s="48">
        <v>159.25</v>
      </c>
      <c r="V27" s="41">
        <f t="shared" si="6"/>
        <v>2642.7879961277831</v>
      </c>
      <c r="W27" s="41">
        <f t="shared" si="7"/>
        <v>2648.0005957256685</v>
      </c>
      <c r="X27" s="47">
        <f t="shared" si="5"/>
        <v>3046.875</v>
      </c>
      <c r="Y27" s="46">
        <v>1.3426</v>
      </c>
    </row>
    <row r="28" spans="2:25" x14ac:dyDescent="0.2">
      <c r="B28" s="40" t="s">
        <v>11</v>
      </c>
      <c r="C28" s="39">
        <f>ROUND(AVERAGE(C9:C27),2)</f>
        <v>3486.89</v>
      </c>
      <c r="D28" s="38">
        <f>ROUND(AVERAGE(D9:D27),2)</f>
        <v>3488.21</v>
      </c>
      <c r="E28" s="37">
        <f>ROUND(AVERAGE(C28:D28),2)</f>
        <v>3487.55</v>
      </c>
      <c r="F28" s="39">
        <f>ROUND(AVERAGE(F9:F27),2)</f>
        <v>3498.24</v>
      </c>
      <c r="G28" s="38">
        <f>ROUND(AVERAGE(G9:G27),2)</f>
        <v>3499.61</v>
      </c>
      <c r="H28" s="37">
        <f>ROUND(AVERAGE(F28:G28),2)</f>
        <v>3498.93</v>
      </c>
      <c r="I28" s="39">
        <f>ROUND(AVERAGE(I9:I27),2)</f>
        <v>3319.16</v>
      </c>
      <c r="J28" s="38">
        <f>ROUND(AVERAGE(J9:J27),2)</f>
        <v>3324.16</v>
      </c>
      <c r="K28" s="37">
        <f>ROUND(AVERAGE(I28:J28),2)</f>
        <v>3321.66</v>
      </c>
      <c r="L28" s="39">
        <f>ROUND(AVERAGE(L9:L27),2)</f>
        <v>3060.58</v>
      </c>
      <c r="M28" s="38">
        <f>ROUND(AVERAGE(M9:M27),2)</f>
        <v>3065.58</v>
      </c>
      <c r="N28" s="37">
        <f>ROUND(AVERAGE(L28:M28),2)</f>
        <v>3063.08</v>
      </c>
      <c r="O28" s="39">
        <f>ROUND(AVERAGE(O9:O27),2)</f>
        <v>3060.58</v>
      </c>
      <c r="P28" s="38">
        <f>ROUND(AVERAGE(P9:P27),2)</f>
        <v>3065.58</v>
      </c>
      <c r="Q28" s="37">
        <f>ROUND(AVERAGE(O28:P28),2)</f>
        <v>3063.08</v>
      </c>
      <c r="R28" s="36">
        <f>ROUND(AVERAGE(R9:R27),2)</f>
        <v>3488.21</v>
      </c>
      <c r="S28" s="35">
        <f>ROUND(AVERAGE(S9:S27),4)</f>
        <v>1.3489</v>
      </c>
      <c r="T28" s="34">
        <f>ROUND(AVERAGE(T9:T27),4)</f>
        <v>1.1678999999999999</v>
      </c>
      <c r="U28" s="115">
        <f>ROUND(AVERAGE(U9:U27),2)</f>
        <v>158.16999999999999</v>
      </c>
      <c r="V28" s="33">
        <f>AVERAGE(V9:V27)</f>
        <v>2586.3670749481112</v>
      </c>
      <c r="W28" s="33">
        <f>AVERAGE(W9:W27)</f>
        <v>2594.8199005525303</v>
      </c>
      <c r="X28" s="33">
        <f>AVERAGE(X9:X27)</f>
        <v>2987.072952655059</v>
      </c>
      <c r="Y28" s="32">
        <f>AVERAGE(Y9:Y27)</f>
        <v>1.3484421052631577</v>
      </c>
    </row>
    <row r="29" spans="2:25" x14ac:dyDescent="0.2">
      <c r="B29" s="31" t="s">
        <v>12</v>
      </c>
      <c r="C29" s="30">
        <f t="shared" ref="C29:Y29" si="8">MAX(C9:C27)</f>
        <v>3595.5</v>
      </c>
      <c r="D29" s="29">
        <f t="shared" si="8"/>
        <v>3596</v>
      </c>
      <c r="E29" s="28">
        <f t="shared" si="8"/>
        <v>3595.75</v>
      </c>
      <c r="F29" s="30">
        <f t="shared" si="8"/>
        <v>3615</v>
      </c>
      <c r="G29" s="29">
        <f t="shared" si="8"/>
        <v>3617</v>
      </c>
      <c r="H29" s="28">
        <f t="shared" si="8"/>
        <v>3616</v>
      </c>
      <c r="I29" s="30">
        <f t="shared" si="8"/>
        <v>3400</v>
      </c>
      <c r="J29" s="29">
        <f t="shared" si="8"/>
        <v>3405</v>
      </c>
      <c r="K29" s="28">
        <f t="shared" si="8"/>
        <v>3402.5</v>
      </c>
      <c r="L29" s="30">
        <f t="shared" si="8"/>
        <v>3120</v>
      </c>
      <c r="M29" s="29">
        <f t="shared" si="8"/>
        <v>3125</v>
      </c>
      <c r="N29" s="28">
        <f t="shared" si="8"/>
        <v>3122.5</v>
      </c>
      <c r="O29" s="30">
        <f t="shared" si="8"/>
        <v>3120</v>
      </c>
      <c r="P29" s="29">
        <f t="shared" si="8"/>
        <v>3125</v>
      </c>
      <c r="Q29" s="28">
        <f t="shared" si="8"/>
        <v>3122.5</v>
      </c>
      <c r="R29" s="27">
        <f t="shared" si="8"/>
        <v>3596</v>
      </c>
      <c r="S29" s="26">
        <f t="shared" si="8"/>
        <v>1.3623000000000001</v>
      </c>
      <c r="T29" s="25">
        <f t="shared" si="8"/>
        <v>1.1771</v>
      </c>
      <c r="U29" s="24">
        <f t="shared" si="8"/>
        <v>159.47</v>
      </c>
      <c r="V29" s="23">
        <f t="shared" si="8"/>
        <v>2663.5064069328196</v>
      </c>
      <c r="W29" s="23">
        <f t="shared" si="8"/>
        <v>2679.0608103103473</v>
      </c>
      <c r="X29" s="23">
        <f t="shared" si="8"/>
        <v>3073.5042735042739</v>
      </c>
      <c r="Y29" s="22">
        <f t="shared" si="8"/>
        <v>1.3617999999999999</v>
      </c>
    </row>
    <row r="30" spans="2:25" ht="13.5" thickBot="1" x14ac:dyDescent="0.25">
      <c r="B30" s="21" t="s">
        <v>13</v>
      </c>
      <c r="C30" s="20">
        <f t="shared" ref="C30:Y30" si="9">MIN(C9:C27)</f>
        <v>3347</v>
      </c>
      <c r="D30" s="19">
        <f t="shared" si="9"/>
        <v>3348</v>
      </c>
      <c r="E30" s="18">
        <f t="shared" si="9"/>
        <v>3347.5</v>
      </c>
      <c r="F30" s="20">
        <f t="shared" si="9"/>
        <v>3342</v>
      </c>
      <c r="G30" s="19">
        <f t="shared" si="9"/>
        <v>3343</v>
      </c>
      <c r="H30" s="18">
        <f t="shared" si="9"/>
        <v>3342.5</v>
      </c>
      <c r="I30" s="20">
        <f t="shared" si="9"/>
        <v>3202</v>
      </c>
      <c r="J30" s="19">
        <f t="shared" si="9"/>
        <v>3207</v>
      </c>
      <c r="K30" s="18">
        <f t="shared" si="9"/>
        <v>3204.5</v>
      </c>
      <c r="L30" s="20">
        <f t="shared" si="9"/>
        <v>3008</v>
      </c>
      <c r="M30" s="19">
        <f t="shared" si="9"/>
        <v>3013</v>
      </c>
      <c r="N30" s="18">
        <f t="shared" si="9"/>
        <v>3010.5</v>
      </c>
      <c r="O30" s="20">
        <f t="shared" si="9"/>
        <v>3008</v>
      </c>
      <c r="P30" s="19">
        <f t="shared" si="9"/>
        <v>3013</v>
      </c>
      <c r="Q30" s="18">
        <f t="shared" si="9"/>
        <v>3010.5</v>
      </c>
      <c r="R30" s="17">
        <f t="shared" si="9"/>
        <v>3348</v>
      </c>
      <c r="S30" s="16">
        <f t="shared" si="9"/>
        <v>1.3360000000000001</v>
      </c>
      <c r="T30" s="15">
        <f t="shared" si="9"/>
        <v>1.1597</v>
      </c>
      <c r="U30" s="14">
        <f t="shared" si="9"/>
        <v>156.09</v>
      </c>
      <c r="V30" s="13">
        <f t="shared" si="9"/>
        <v>2458.8839941262845</v>
      </c>
      <c r="W30" s="13">
        <f t="shared" si="9"/>
        <v>2454.4787077826722</v>
      </c>
      <c r="X30" s="13">
        <f t="shared" si="9"/>
        <v>2849.9702153008252</v>
      </c>
      <c r="Y30" s="12">
        <f t="shared" si="9"/>
        <v>1.3354999999999999</v>
      </c>
    </row>
    <row r="32" spans="2:25" x14ac:dyDescent="0.2">
      <c r="B32" s="6" t="s">
        <v>14</v>
      </c>
      <c r="C32" s="8"/>
      <c r="D32" s="8"/>
      <c r="E32" s="7"/>
      <c r="F32" s="8"/>
      <c r="G32" s="8"/>
      <c r="H32" s="7"/>
      <c r="I32" s="8"/>
      <c r="J32" s="8"/>
      <c r="K32" s="7"/>
      <c r="L32" s="8"/>
      <c r="M32" s="8"/>
      <c r="N32" s="7"/>
    </row>
    <row r="33" spans="2:14" x14ac:dyDescent="0.2">
      <c r="B33" s="6" t="s">
        <v>15</v>
      </c>
      <c r="C33" s="8"/>
      <c r="D33" s="8"/>
      <c r="E33" s="7"/>
      <c r="F33" s="8"/>
      <c r="G33" s="8"/>
      <c r="H33" s="7"/>
      <c r="I33" s="8"/>
      <c r="J33" s="8"/>
      <c r="K33" s="7"/>
      <c r="L33" s="8"/>
      <c r="M33" s="8"/>
      <c r="N33" s="7"/>
    </row>
  </sheetData>
  <mergeCells count="9">
    <mergeCell ref="R7:R8"/>
    <mergeCell ref="S7:U7"/>
    <mergeCell ref="V7:W7"/>
    <mergeCell ref="Y7:Y8"/>
    <mergeCell ref="C7:E7"/>
    <mergeCell ref="F7:H7"/>
    <mergeCell ref="I7:K7"/>
    <mergeCell ref="L7:N7"/>
    <mergeCell ref="O7:Q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3:Y33"/>
  <sheetViews>
    <sheetView workbookViewId="0">
      <pane ySplit="8" topLeftCell="A9" activePane="bottomLeft" state="frozen"/>
      <selection activeCell="C46" sqref="C46"/>
      <selection pane="bottomLeft" activeCell="W37" sqref="W37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3" width="10.7109375" style="4" customWidth="1"/>
    <col min="14" max="14" width="10.7109375" customWidth="1"/>
    <col min="15" max="16" width="10.7109375" style="4" customWidth="1"/>
    <col min="17" max="17" width="10.7109375" customWidth="1"/>
    <col min="18" max="18" width="12.5703125" style="4" bestFit="1" customWidth="1"/>
    <col min="19" max="19" width="10" style="4" bestFit="1" customWidth="1"/>
    <col min="20" max="20" width="14.140625" bestFit="1" customWidth="1"/>
    <col min="21" max="21" width="12.5703125" style="4" bestFit="1" customWidth="1"/>
    <col min="22" max="22" width="10.5703125" bestFit="1" customWidth="1"/>
    <col min="23" max="23" width="11.28515625" bestFit="1" customWidth="1"/>
    <col min="24" max="24" width="14.140625" bestFit="1" customWidth="1"/>
    <col min="25" max="25" width="10.5703125" bestFit="1" customWidth="1"/>
  </cols>
  <sheetData>
    <row r="3" spans="1:25" ht="15.75" x14ac:dyDescent="0.25">
      <c r="B3" s="5" t="s">
        <v>19</v>
      </c>
    </row>
    <row r="4" spans="1:25" x14ac:dyDescent="0.2">
      <c r="B4" s="58" t="s">
        <v>28</v>
      </c>
    </row>
    <row r="6" spans="1:25" ht="13.5" thickBot="1" x14ac:dyDescent="0.25">
      <c r="B6" s="1">
        <v>46143</v>
      </c>
    </row>
    <row r="7" spans="1:25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24</v>
      </c>
      <c r="J7" s="125"/>
      <c r="K7" s="126"/>
      <c r="L7" s="124" t="s">
        <v>23</v>
      </c>
      <c r="M7" s="125"/>
      <c r="N7" s="126"/>
      <c r="O7" s="124" t="s">
        <v>22</v>
      </c>
      <c r="P7" s="125"/>
      <c r="Q7" s="126"/>
      <c r="R7" s="116" t="s">
        <v>4</v>
      </c>
      <c r="S7" s="118" t="s">
        <v>21</v>
      </c>
      <c r="T7" s="119"/>
      <c r="U7" s="120"/>
      <c r="V7" s="121" t="s">
        <v>5</v>
      </c>
      <c r="W7" s="122"/>
      <c r="X7" s="9" t="s">
        <v>18</v>
      </c>
      <c r="Y7" s="116" t="s">
        <v>20</v>
      </c>
    </row>
    <row r="8" spans="1:25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52" t="s">
        <v>6</v>
      </c>
      <c r="M8" s="52" t="s">
        <v>7</v>
      </c>
      <c r="N8" s="55" t="s">
        <v>1</v>
      </c>
      <c r="O8" s="52" t="s">
        <v>6</v>
      </c>
      <c r="P8" s="52" t="s">
        <v>7</v>
      </c>
      <c r="Q8" s="55" t="s">
        <v>1</v>
      </c>
      <c r="R8" s="117"/>
      <c r="S8" s="54" t="s">
        <v>10</v>
      </c>
      <c r="T8" s="53" t="s">
        <v>16</v>
      </c>
      <c r="U8" s="10" t="s">
        <v>17</v>
      </c>
      <c r="V8" s="52" t="s">
        <v>8</v>
      </c>
      <c r="W8" s="52" t="s">
        <v>9</v>
      </c>
      <c r="X8" s="11" t="s">
        <v>8</v>
      </c>
      <c r="Y8" s="117" t="s">
        <v>20</v>
      </c>
    </row>
    <row r="9" spans="1:25" x14ac:dyDescent="0.2">
      <c r="B9" s="45">
        <v>46143</v>
      </c>
      <c r="C9" s="44">
        <v>1943</v>
      </c>
      <c r="D9" s="43">
        <v>1945</v>
      </c>
      <c r="E9" s="42">
        <f t="shared" ref="E9:E27" si="0">AVERAGE(C9:D9)</f>
        <v>1944</v>
      </c>
      <c r="F9" s="44">
        <v>1955</v>
      </c>
      <c r="G9" s="43">
        <v>1956</v>
      </c>
      <c r="H9" s="42">
        <f t="shared" ref="H9:H27" si="1">AVERAGE(F9:G9)</f>
        <v>1955.5</v>
      </c>
      <c r="I9" s="44">
        <v>2090</v>
      </c>
      <c r="J9" s="43">
        <v>2095</v>
      </c>
      <c r="K9" s="42">
        <f t="shared" ref="K9:K27" si="2">AVERAGE(I9:J9)</f>
        <v>2092.5</v>
      </c>
      <c r="L9" s="44">
        <v>2160</v>
      </c>
      <c r="M9" s="43">
        <v>2165</v>
      </c>
      <c r="N9" s="42">
        <f t="shared" ref="N9:N27" si="3">AVERAGE(L9:M9)</f>
        <v>2162.5</v>
      </c>
      <c r="O9" s="44">
        <v>2220</v>
      </c>
      <c r="P9" s="43">
        <v>2225</v>
      </c>
      <c r="Q9" s="42">
        <f t="shared" ref="Q9:Q27" si="4">AVERAGE(O9:P9)</f>
        <v>2222.5</v>
      </c>
      <c r="R9" s="50">
        <v>1945</v>
      </c>
      <c r="S9" s="49">
        <v>1.3620000000000001</v>
      </c>
      <c r="T9" s="51">
        <v>1.1751</v>
      </c>
      <c r="U9" s="48">
        <v>156.6</v>
      </c>
      <c r="V9" s="41">
        <v>1428.05</v>
      </c>
      <c r="W9" s="41">
        <v>1436.65</v>
      </c>
      <c r="X9" s="47">
        <f t="shared" ref="X9:X27" si="5">R9/T9</f>
        <v>1655.1782826993447</v>
      </c>
      <c r="Y9" s="46">
        <v>1.3614999999999999</v>
      </c>
    </row>
    <row r="10" spans="1:25" x14ac:dyDescent="0.2">
      <c r="B10" s="45">
        <v>46147</v>
      </c>
      <c r="C10" s="44">
        <v>1966</v>
      </c>
      <c r="D10" s="43">
        <v>1967</v>
      </c>
      <c r="E10" s="42">
        <f t="shared" si="0"/>
        <v>1966.5</v>
      </c>
      <c r="F10" s="44">
        <v>1965</v>
      </c>
      <c r="G10" s="43">
        <v>1966</v>
      </c>
      <c r="H10" s="42">
        <f t="shared" si="1"/>
        <v>1965.5</v>
      </c>
      <c r="I10" s="44">
        <v>2113</v>
      </c>
      <c r="J10" s="43">
        <v>2118</v>
      </c>
      <c r="K10" s="42">
        <f t="shared" si="2"/>
        <v>2115.5</v>
      </c>
      <c r="L10" s="44">
        <v>2183</v>
      </c>
      <c r="M10" s="43">
        <v>2188</v>
      </c>
      <c r="N10" s="42">
        <f t="shared" si="3"/>
        <v>2185.5</v>
      </c>
      <c r="O10" s="44">
        <v>2243</v>
      </c>
      <c r="P10" s="43">
        <v>2248</v>
      </c>
      <c r="Q10" s="42">
        <f t="shared" si="4"/>
        <v>2245.5</v>
      </c>
      <c r="R10" s="50">
        <v>1967</v>
      </c>
      <c r="S10" s="49">
        <v>1.3541000000000001</v>
      </c>
      <c r="T10" s="49">
        <v>1.1689000000000001</v>
      </c>
      <c r="U10" s="48">
        <v>157.75</v>
      </c>
      <c r="V10" s="41">
        <v>1452.63</v>
      </c>
      <c r="W10" s="41">
        <v>1452.42</v>
      </c>
      <c r="X10" s="47">
        <f t="shared" si="5"/>
        <v>1682.7786808110188</v>
      </c>
      <c r="Y10" s="46">
        <v>1.3535999999999999</v>
      </c>
    </row>
    <row r="11" spans="1:25" x14ac:dyDescent="0.2">
      <c r="B11" s="45">
        <v>46148</v>
      </c>
      <c r="C11" s="44">
        <v>1986.5</v>
      </c>
      <c r="D11" s="43">
        <v>1987</v>
      </c>
      <c r="E11" s="42">
        <f t="shared" si="0"/>
        <v>1986.75</v>
      </c>
      <c r="F11" s="44">
        <v>1987.5</v>
      </c>
      <c r="G11" s="43">
        <v>1988</v>
      </c>
      <c r="H11" s="42">
        <f t="shared" si="1"/>
        <v>1987.75</v>
      </c>
      <c r="I11" s="44">
        <v>2123</v>
      </c>
      <c r="J11" s="43">
        <v>2128</v>
      </c>
      <c r="K11" s="42">
        <f t="shared" si="2"/>
        <v>2125.5</v>
      </c>
      <c r="L11" s="44">
        <v>2198</v>
      </c>
      <c r="M11" s="43">
        <v>2203</v>
      </c>
      <c r="N11" s="42">
        <f t="shared" si="3"/>
        <v>2200.5</v>
      </c>
      <c r="O11" s="44">
        <v>2258</v>
      </c>
      <c r="P11" s="43">
        <v>2263</v>
      </c>
      <c r="Q11" s="42">
        <f t="shared" si="4"/>
        <v>2260.5</v>
      </c>
      <c r="R11" s="50">
        <v>1987</v>
      </c>
      <c r="S11" s="49">
        <v>1.3623000000000001</v>
      </c>
      <c r="T11" s="49">
        <v>1.177</v>
      </c>
      <c r="U11" s="48">
        <v>156.09</v>
      </c>
      <c r="V11" s="41">
        <v>1458.56</v>
      </c>
      <c r="W11" s="41">
        <v>1459.83</v>
      </c>
      <c r="X11" s="47">
        <f t="shared" si="5"/>
        <v>1688.1903143585387</v>
      </c>
      <c r="Y11" s="46">
        <v>1.3617999999999999</v>
      </c>
    </row>
    <row r="12" spans="1:25" x14ac:dyDescent="0.2">
      <c r="B12" s="45">
        <v>46149</v>
      </c>
      <c r="C12" s="44">
        <v>1979.5</v>
      </c>
      <c r="D12" s="43">
        <v>1980</v>
      </c>
      <c r="E12" s="42">
        <f t="shared" si="0"/>
        <v>1979.75</v>
      </c>
      <c r="F12" s="44">
        <v>1980</v>
      </c>
      <c r="G12" s="43">
        <v>1982</v>
      </c>
      <c r="H12" s="42">
        <f t="shared" si="1"/>
        <v>1981</v>
      </c>
      <c r="I12" s="44">
        <v>2122</v>
      </c>
      <c r="J12" s="43">
        <v>2127</v>
      </c>
      <c r="K12" s="42">
        <f t="shared" si="2"/>
        <v>2124.5</v>
      </c>
      <c r="L12" s="44">
        <v>2197</v>
      </c>
      <c r="M12" s="43">
        <v>2202</v>
      </c>
      <c r="N12" s="42">
        <f t="shared" si="3"/>
        <v>2199.5</v>
      </c>
      <c r="O12" s="44">
        <v>2257</v>
      </c>
      <c r="P12" s="43">
        <v>2262</v>
      </c>
      <c r="Q12" s="42">
        <f t="shared" si="4"/>
        <v>2259.5</v>
      </c>
      <c r="R12" s="50">
        <v>1980</v>
      </c>
      <c r="S12" s="49">
        <v>1.3619000000000001</v>
      </c>
      <c r="T12" s="49">
        <v>1.1771</v>
      </c>
      <c r="U12" s="48">
        <v>156.4</v>
      </c>
      <c r="V12" s="41">
        <v>1453.85</v>
      </c>
      <c r="W12" s="41">
        <v>1455.85</v>
      </c>
      <c r="X12" s="47">
        <f t="shared" si="5"/>
        <v>1682.1000764590942</v>
      </c>
      <c r="Y12" s="46">
        <v>1.3613999999999999</v>
      </c>
    </row>
    <row r="13" spans="1:25" x14ac:dyDescent="0.2">
      <c r="B13" s="45">
        <v>46150</v>
      </c>
      <c r="C13" s="44">
        <v>1966</v>
      </c>
      <c r="D13" s="43">
        <v>1967</v>
      </c>
      <c r="E13" s="42">
        <f t="shared" si="0"/>
        <v>1966.5</v>
      </c>
      <c r="F13" s="44">
        <v>1969</v>
      </c>
      <c r="G13" s="43">
        <v>1970</v>
      </c>
      <c r="H13" s="42">
        <f t="shared" si="1"/>
        <v>1969.5</v>
      </c>
      <c r="I13" s="44">
        <v>2110</v>
      </c>
      <c r="J13" s="43">
        <v>2115</v>
      </c>
      <c r="K13" s="42">
        <f t="shared" si="2"/>
        <v>2112.5</v>
      </c>
      <c r="L13" s="44">
        <v>2185</v>
      </c>
      <c r="M13" s="43">
        <v>2190</v>
      </c>
      <c r="N13" s="42">
        <f t="shared" si="3"/>
        <v>2187.5</v>
      </c>
      <c r="O13" s="44">
        <v>2215</v>
      </c>
      <c r="P13" s="43">
        <v>2220</v>
      </c>
      <c r="Q13" s="42">
        <f t="shared" si="4"/>
        <v>2217.5</v>
      </c>
      <c r="R13" s="50">
        <v>1967</v>
      </c>
      <c r="S13" s="49">
        <v>1.3613</v>
      </c>
      <c r="T13" s="49">
        <v>1.1766000000000001</v>
      </c>
      <c r="U13" s="48">
        <v>156.75</v>
      </c>
      <c r="V13" s="41">
        <v>1444.94</v>
      </c>
      <c r="W13" s="41">
        <v>1447.68</v>
      </c>
      <c r="X13" s="47">
        <f t="shared" si="5"/>
        <v>1671.7661057283697</v>
      </c>
      <c r="Y13" s="46">
        <v>1.3608</v>
      </c>
    </row>
    <row r="14" spans="1:25" x14ac:dyDescent="0.2">
      <c r="B14" s="45">
        <v>46153</v>
      </c>
      <c r="C14" s="44">
        <v>1976.5</v>
      </c>
      <c r="D14" s="43">
        <v>1977</v>
      </c>
      <c r="E14" s="42">
        <f t="shared" si="0"/>
        <v>1976.75</v>
      </c>
      <c r="F14" s="44">
        <v>1976</v>
      </c>
      <c r="G14" s="43">
        <v>1977</v>
      </c>
      <c r="H14" s="42">
        <f t="shared" si="1"/>
        <v>1976.5</v>
      </c>
      <c r="I14" s="44">
        <v>2115</v>
      </c>
      <c r="J14" s="43">
        <v>2120</v>
      </c>
      <c r="K14" s="42">
        <f t="shared" si="2"/>
        <v>2117.5</v>
      </c>
      <c r="L14" s="44">
        <v>2190</v>
      </c>
      <c r="M14" s="43">
        <v>2195</v>
      </c>
      <c r="N14" s="42">
        <f t="shared" si="3"/>
        <v>2192.5</v>
      </c>
      <c r="O14" s="44">
        <v>2220</v>
      </c>
      <c r="P14" s="43">
        <v>2225</v>
      </c>
      <c r="Q14" s="42">
        <f t="shared" si="4"/>
        <v>2222.5</v>
      </c>
      <c r="R14" s="50">
        <v>1977</v>
      </c>
      <c r="S14" s="49">
        <v>1.3608</v>
      </c>
      <c r="T14" s="49">
        <v>1.1769000000000001</v>
      </c>
      <c r="U14" s="48">
        <v>157.12</v>
      </c>
      <c r="V14" s="41">
        <v>1452.82</v>
      </c>
      <c r="W14" s="41">
        <v>1453.36</v>
      </c>
      <c r="X14" s="47">
        <f t="shared" si="5"/>
        <v>1679.8368595462655</v>
      </c>
      <c r="Y14" s="46">
        <v>1.3603000000000001</v>
      </c>
    </row>
    <row r="15" spans="1:25" x14ac:dyDescent="0.2">
      <c r="B15" s="45">
        <v>46154</v>
      </c>
      <c r="C15" s="44">
        <v>2004</v>
      </c>
      <c r="D15" s="43">
        <v>2005</v>
      </c>
      <c r="E15" s="42">
        <f t="shared" si="0"/>
        <v>2004.5</v>
      </c>
      <c r="F15" s="44">
        <v>1993</v>
      </c>
      <c r="G15" s="43">
        <v>1995</v>
      </c>
      <c r="H15" s="42">
        <f t="shared" si="1"/>
        <v>1994</v>
      </c>
      <c r="I15" s="44">
        <v>2128</v>
      </c>
      <c r="J15" s="43">
        <v>2133</v>
      </c>
      <c r="K15" s="42">
        <f t="shared" si="2"/>
        <v>2130.5</v>
      </c>
      <c r="L15" s="44">
        <v>2203</v>
      </c>
      <c r="M15" s="43">
        <v>2208</v>
      </c>
      <c r="N15" s="42">
        <f t="shared" si="3"/>
        <v>2205.5</v>
      </c>
      <c r="O15" s="44">
        <v>2233</v>
      </c>
      <c r="P15" s="43">
        <v>2238</v>
      </c>
      <c r="Q15" s="42">
        <f t="shared" si="4"/>
        <v>2235.5</v>
      </c>
      <c r="R15" s="50">
        <v>2005</v>
      </c>
      <c r="S15" s="49">
        <v>1.3532999999999999</v>
      </c>
      <c r="T15" s="49">
        <v>1.1744000000000001</v>
      </c>
      <c r="U15" s="48">
        <v>157.58000000000001</v>
      </c>
      <c r="V15" s="41">
        <v>1481.56</v>
      </c>
      <c r="W15" s="41">
        <v>1474.72</v>
      </c>
      <c r="X15" s="47">
        <f t="shared" si="5"/>
        <v>1707.2547683923704</v>
      </c>
      <c r="Y15" s="46">
        <v>1.3528</v>
      </c>
    </row>
    <row r="16" spans="1:25" x14ac:dyDescent="0.2">
      <c r="B16" s="45">
        <v>46155</v>
      </c>
      <c r="C16" s="44">
        <v>2033</v>
      </c>
      <c r="D16" s="43">
        <v>2035</v>
      </c>
      <c r="E16" s="42">
        <f t="shared" si="0"/>
        <v>2034</v>
      </c>
      <c r="F16" s="44">
        <v>2004.5</v>
      </c>
      <c r="G16" s="43">
        <v>2005</v>
      </c>
      <c r="H16" s="42">
        <f t="shared" si="1"/>
        <v>2004.75</v>
      </c>
      <c r="I16" s="44">
        <v>2115</v>
      </c>
      <c r="J16" s="43">
        <v>2120</v>
      </c>
      <c r="K16" s="42">
        <f t="shared" si="2"/>
        <v>2117.5</v>
      </c>
      <c r="L16" s="44">
        <v>2190</v>
      </c>
      <c r="M16" s="43">
        <v>2195</v>
      </c>
      <c r="N16" s="42">
        <f t="shared" si="3"/>
        <v>2192.5</v>
      </c>
      <c r="O16" s="44">
        <v>2255</v>
      </c>
      <c r="P16" s="43">
        <v>2260</v>
      </c>
      <c r="Q16" s="42">
        <f t="shared" si="4"/>
        <v>2257.5</v>
      </c>
      <c r="R16" s="50">
        <v>2035</v>
      </c>
      <c r="S16" s="49">
        <v>1.3504</v>
      </c>
      <c r="T16" s="49">
        <v>1.1712</v>
      </c>
      <c r="U16" s="48">
        <v>157.77000000000001</v>
      </c>
      <c r="V16" s="41">
        <v>1506.96</v>
      </c>
      <c r="W16" s="41">
        <v>1485.3</v>
      </c>
      <c r="X16" s="47">
        <f t="shared" si="5"/>
        <v>1737.5341530054645</v>
      </c>
      <c r="Y16" s="46">
        <v>1.3499000000000001</v>
      </c>
    </row>
    <row r="17" spans="2:25" x14ac:dyDescent="0.2">
      <c r="B17" s="45">
        <v>46156</v>
      </c>
      <c r="C17" s="44">
        <v>2006</v>
      </c>
      <c r="D17" s="43">
        <v>2007</v>
      </c>
      <c r="E17" s="42">
        <f t="shared" si="0"/>
        <v>2006.5</v>
      </c>
      <c r="F17" s="44">
        <v>2011</v>
      </c>
      <c r="G17" s="43">
        <v>2012</v>
      </c>
      <c r="H17" s="42">
        <f t="shared" si="1"/>
        <v>2011.5</v>
      </c>
      <c r="I17" s="44">
        <v>2128</v>
      </c>
      <c r="J17" s="43">
        <v>2133</v>
      </c>
      <c r="K17" s="42">
        <f t="shared" si="2"/>
        <v>2130.5</v>
      </c>
      <c r="L17" s="44">
        <v>2203</v>
      </c>
      <c r="M17" s="43">
        <v>2208</v>
      </c>
      <c r="N17" s="42">
        <f t="shared" si="3"/>
        <v>2205.5</v>
      </c>
      <c r="O17" s="44">
        <v>2268</v>
      </c>
      <c r="P17" s="43">
        <v>2273</v>
      </c>
      <c r="Q17" s="42">
        <f t="shared" si="4"/>
        <v>2270.5</v>
      </c>
      <c r="R17" s="50">
        <v>2007</v>
      </c>
      <c r="S17" s="49">
        <v>1.3501000000000001</v>
      </c>
      <c r="T17" s="49">
        <v>1.17</v>
      </c>
      <c r="U17" s="48">
        <v>157.97999999999999</v>
      </c>
      <c r="V17" s="41">
        <v>1486.56</v>
      </c>
      <c r="W17" s="41">
        <v>1490.81</v>
      </c>
      <c r="X17" s="47">
        <f t="shared" si="5"/>
        <v>1715.3846153846155</v>
      </c>
      <c r="Y17" s="46">
        <v>1.3495999999999999</v>
      </c>
    </row>
    <row r="18" spans="2:25" x14ac:dyDescent="0.2">
      <c r="B18" s="45">
        <v>46157</v>
      </c>
      <c r="C18" s="44">
        <v>1993</v>
      </c>
      <c r="D18" s="43">
        <v>1995</v>
      </c>
      <c r="E18" s="42">
        <f t="shared" si="0"/>
        <v>1994</v>
      </c>
      <c r="F18" s="44">
        <v>1989</v>
      </c>
      <c r="G18" s="43">
        <v>1990</v>
      </c>
      <c r="H18" s="42">
        <f t="shared" si="1"/>
        <v>1989.5</v>
      </c>
      <c r="I18" s="44">
        <v>2118</v>
      </c>
      <c r="J18" s="43">
        <v>2123</v>
      </c>
      <c r="K18" s="42">
        <f t="shared" si="2"/>
        <v>2120.5</v>
      </c>
      <c r="L18" s="44">
        <v>2193</v>
      </c>
      <c r="M18" s="43">
        <v>2198</v>
      </c>
      <c r="N18" s="42">
        <f t="shared" si="3"/>
        <v>2195.5</v>
      </c>
      <c r="O18" s="44">
        <v>2258</v>
      </c>
      <c r="P18" s="43">
        <v>2263</v>
      </c>
      <c r="Q18" s="42">
        <f t="shared" si="4"/>
        <v>2260.5</v>
      </c>
      <c r="R18" s="50">
        <v>1995</v>
      </c>
      <c r="S18" s="49">
        <v>1.3360000000000001</v>
      </c>
      <c r="T18" s="49">
        <v>1.1632</v>
      </c>
      <c r="U18" s="48">
        <v>158.58000000000001</v>
      </c>
      <c r="V18" s="41">
        <v>1493.26</v>
      </c>
      <c r="W18" s="41">
        <v>1490.08</v>
      </c>
      <c r="X18" s="47">
        <f t="shared" si="5"/>
        <v>1715.0962861072903</v>
      </c>
      <c r="Y18" s="46">
        <v>1.3354999999999999</v>
      </c>
    </row>
    <row r="19" spans="2:25" x14ac:dyDescent="0.2">
      <c r="B19" s="45">
        <v>46160</v>
      </c>
      <c r="C19" s="44">
        <v>1993</v>
      </c>
      <c r="D19" s="43">
        <v>1995</v>
      </c>
      <c r="E19" s="42">
        <f t="shared" si="0"/>
        <v>1994</v>
      </c>
      <c r="F19" s="44">
        <v>1982</v>
      </c>
      <c r="G19" s="43">
        <v>1983</v>
      </c>
      <c r="H19" s="42">
        <f t="shared" si="1"/>
        <v>1982.5</v>
      </c>
      <c r="I19" s="44">
        <v>2105</v>
      </c>
      <c r="J19" s="43">
        <v>2110</v>
      </c>
      <c r="K19" s="42">
        <f t="shared" si="2"/>
        <v>2107.5</v>
      </c>
      <c r="L19" s="44">
        <v>2180</v>
      </c>
      <c r="M19" s="43">
        <v>2185</v>
      </c>
      <c r="N19" s="42">
        <f t="shared" si="3"/>
        <v>2182.5</v>
      </c>
      <c r="O19" s="44">
        <v>2245</v>
      </c>
      <c r="P19" s="43">
        <v>2250</v>
      </c>
      <c r="Q19" s="42">
        <f t="shared" si="4"/>
        <v>2247.5</v>
      </c>
      <c r="R19" s="50">
        <v>1995</v>
      </c>
      <c r="S19" s="49">
        <v>1.3376999999999999</v>
      </c>
      <c r="T19" s="49">
        <v>1.1641999999999999</v>
      </c>
      <c r="U19" s="48">
        <v>158.85</v>
      </c>
      <c r="V19" s="41">
        <f>D19/S19</f>
        <v>1491.365777080063</v>
      </c>
      <c r="W19" s="41">
        <f>G19/S19</f>
        <v>1482.3951558645438</v>
      </c>
      <c r="X19" s="47">
        <f t="shared" si="5"/>
        <v>1713.6230888163548</v>
      </c>
      <c r="Y19" s="46">
        <v>1.3371999999999999</v>
      </c>
    </row>
    <row r="20" spans="2:25" x14ac:dyDescent="0.2">
      <c r="B20" s="45">
        <v>46161</v>
      </c>
      <c r="C20" s="44">
        <v>1967</v>
      </c>
      <c r="D20" s="43">
        <v>1967.5</v>
      </c>
      <c r="E20" s="42">
        <f t="shared" si="0"/>
        <v>1967.25</v>
      </c>
      <c r="F20" s="44">
        <v>1972</v>
      </c>
      <c r="G20" s="43">
        <v>1974</v>
      </c>
      <c r="H20" s="42">
        <f t="shared" si="1"/>
        <v>1973</v>
      </c>
      <c r="I20" s="44">
        <v>2103</v>
      </c>
      <c r="J20" s="43">
        <v>2108</v>
      </c>
      <c r="K20" s="42">
        <f t="shared" si="2"/>
        <v>2105.5</v>
      </c>
      <c r="L20" s="44">
        <v>2178</v>
      </c>
      <c r="M20" s="43">
        <v>2183</v>
      </c>
      <c r="N20" s="42">
        <f t="shared" si="3"/>
        <v>2180.5</v>
      </c>
      <c r="O20" s="44">
        <v>2243</v>
      </c>
      <c r="P20" s="43">
        <v>2248</v>
      </c>
      <c r="Q20" s="42">
        <f t="shared" si="4"/>
        <v>2245.5</v>
      </c>
      <c r="R20" s="50">
        <v>1967.5</v>
      </c>
      <c r="S20" s="49">
        <v>1.3404</v>
      </c>
      <c r="T20" s="49">
        <v>1.1617</v>
      </c>
      <c r="U20" s="48">
        <v>159.13999999999999</v>
      </c>
      <c r="V20" s="41">
        <v>1467.85</v>
      </c>
      <c r="W20" s="41">
        <v>1473.24</v>
      </c>
      <c r="X20" s="47">
        <f t="shared" si="5"/>
        <v>1693.6386330377895</v>
      </c>
      <c r="Y20" s="46">
        <v>1.3399000000000001</v>
      </c>
    </row>
    <row r="21" spans="2:25" x14ac:dyDescent="0.2">
      <c r="B21" s="45">
        <v>46162</v>
      </c>
      <c r="C21" s="44">
        <v>1966</v>
      </c>
      <c r="D21" s="43">
        <v>1967</v>
      </c>
      <c r="E21" s="42">
        <f t="shared" si="0"/>
        <v>1966.5</v>
      </c>
      <c r="F21" s="44">
        <v>1963</v>
      </c>
      <c r="G21" s="43">
        <v>1964</v>
      </c>
      <c r="H21" s="42">
        <f t="shared" si="1"/>
        <v>1963.5</v>
      </c>
      <c r="I21" s="44">
        <v>2100</v>
      </c>
      <c r="J21" s="43">
        <v>2105</v>
      </c>
      <c r="K21" s="42">
        <f t="shared" si="2"/>
        <v>2102.5</v>
      </c>
      <c r="L21" s="44">
        <v>2175</v>
      </c>
      <c r="M21" s="43">
        <v>2180</v>
      </c>
      <c r="N21" s="42">
        <f t="shared" si="3"/>
        <v>2177.5</v>
      </c>
      <c r="O21" s="44">
        <v>2240</v>
      </c>
      <c r="P21" s="43">
        <v>2245</v>
      </c>
      <c r="Q21" s="42">
        <f t="shared" si="4"/>
        <v>2242.5</v>
      </c>
      <c r="R21" s="50">
        <v>1967</v>
      </c>
      <c r="S21" s="49">
        <v>1.34</v>
      </c>
      <c r="T21" s="49">
        <v>1.1600999999999999</v>
      </c>
      <c r="U21" s="48">
        <v>159.04</v>
      </c>
      <c r="V21" s="41">
        <v>1467.91</v>
      </c>
      <c r="W21" s="41">
        <v>1466.11</v>
      </c>
      <c r="X21" s="47">
        <f t="shared" si="5"/>
        <v>1695.5434876303768</v>
      </c>
      <c r="Y21" s="46">
        <v>1.3395999999999999</v>
      </c>
    </row>
    <row r="22" spans="2:25" x14ac:dyDescent="0.2">
      <c r="B22" s="45">
        <v>46163</v>
      </c>
      <c r="C22" s="44">
        <v>1995</v>
      </c>
      <c r="D22" s="43">
        <v>1997</v>
      </c>
      <c r="E22" s="42">
        <f t="shared" si="0"/>
        <v>1996</v>
      </c>
      <c r="F22" s="44">
        <v>1990</v>
      </c>
      <c r="G22" s="43">
        <v>1992</v>
      </c>
      <c r="H22" s="42">
        <f t="shared" si="1"/>
        <v>1991</v>
      </c>
      <c r="I22" s="44">
        <v>2117</v>
      </c>
      <c r="J22" s="43">
        <v>2122</v>
      </c>
      <c r="K22" s="42">
        <f t="shared" si="2"/>
        <v>2119.5</v>
      </c>
      <c r="L22" s="44">
        <v>2192</v>
      </c>
      <c r="M22" s="43">
        <v>2197</v>
      </c>
      <c r="N22" s="42">
        <f t="shared" si="3"/>
        <v>2194.5</v>
      </c>
      <c r="O22" s="44">
        <v>2257</v>
      </c>
      <c r="P22" s="43">
        <v>2262</v>
      </c>
      <c r="Q22" s="42">
        <f t="shared" si="4"/>
        <v>2259.5</v>
      </c>
      <c r="R22" s="50">
        <v>1997</v>
      </c>
      <c r="S22" s="49">
        <v>1.3422000000000001</v>
      </c>
      <c r="T22" s="49">
        <v>1.1598999999999999</v>
      </c>
      <c r="U22" s="48">
        <v>159.16</v>
      </c>
      <c r="V22" s="41">
        <v>1487.86</v>
      </c>
      <c r="W22" s="41">
        <v>1484.57</v>
      </c>
      <c r="X22" s="47">
        <f t="shared" si="5"/>
        <v>1721.7001465643591</v>
      </c>
      <c r="Y22" s="46">
        <v>1.3418000000000001</v>
      </c>
    </row>
    <row r="23" spans="2:25" x14ac:dyDescent="0.2">
      <c r="B23" s="45">
        <v>46164</v>
      </c>
      <c r="C23" s="44">
        <v>2005</v>
      </c>
      <c r="D23" s="43">
        <v>2006</v>
      </c>
      <c r="E23" s="42">
        <f t="shared" si="0"/>
        <v>2005.5</v>
      </c>
      <c r="F23" s="44">
        <v>1997</v>
      </c>
      <c r="G23" s="43">
        <v>1997.5</v>
      </c>
      <c r="H23" s="42">
        <f t="shared" si="1"/>
        <v>1997.25</v>
      </c>
      <c r="I23" s="44">
        <v>2125</v>
      </c>
      <c r="J23" s="43">
        <v>2130</v>
      </c>
      <c r="K23" s="42">
        <f t="shared" si="2"/>
        <v>2127.5</v>
      </c>
      <c r="L23" s="44">
        <v>2200</v>
      </c>
      <c r="M23" s="43">
        <v>2205</v>
      </c>
      <c r="N23" s="42">
        <f t="shared" si="3"/>
        <v>2202.5</v>
      </c>
      <c r="O23" s="44">
        <v>2265</v>
      </c>
      <c r="P23" s="43">
        <v>2270</v>
      </c>
      <c r="Q23" s="42">
        <f t="shared" si="4"/>
        <v>2267.5</v>
      </c>
      <c r="R23" s="50">
        <v>2006</v>
      </c>
      <c r="S23" s="49">
        <v>1.3422000000000001</v>
      </c>
      <c r="T23" s="49">
        <v>1.1597</v>
      </c>
      <c r="U23" s="48">
        <v>159.13999999999999</v>
      </c>
      <c r="V23" s="41">
        <v>1494.56</v>
      </c>
      <c r="W23" s="41">
        <v>1488.56</v>
      </c>
      <c r="X23" s="47">
        <f t="shared" si="5"/>
        <v>1729.7576959558507</v>
      </c>
      <c r="Y23" s="46">
        <v>1.3419000000000001</v>
      </c>
    </row>
    <row r="24" spans="2:25" x14ac:dyDescent="0.2">
      <c r="B24" s="45">
        <v>46168</v>
      </c>
      <c r="C24" s="44">
        <v>2019.5</v>
      </c>
      <c r="D24" s="43">
        <v>2020</v>
      </c>
      <c r="E24" s="42">
        <f t="shared" si="0"/>
        <v>2019.75</v>
      </c>
      <c r="F24" s="44">
        <v>2015</v>
      </c>
      <c r="G24" s="43">
        <v>2016</v>
      </c>
      <c r="H24" s="42">
        <f t="shared" si="1"/>
        <v>2015.5</v>
      </c>
      <c r="I24" s="44">
        <v>2132</v>
      </c>
      <c r="J24" s="43">
        <v>2137</v>
      </c>
      <c r="K24" s="42">
        <f t="shared" si="2"/>
        <v>2134.5</v>
      </c>
      <c r="L24" s="44">
        <v>2207</v>
      </c>
      <c r="M24" s="43">
        <v>2212</v>
      </c>
      <c r="N24" s="42">
        <f t="shared" si="3"/>
        <v>2209.5</v>
      </c>
      <c r="O24" s="44">
        <v>2272</v>
      </c>
      <c r="P24" s="43">
        <v>2277</v>
      </c>
      <c r="Q24" s="42">
        <f t="shared" si="4"/>
        <v>2274.5</v>
      </c>
      <c r="R24" s="50">
        <v>2020</v>
      </c>
      <c r="S24" s="49">
        <v>1.3469</v>
      </c>
      <c r="T24" s="49">
        <v>1.1635</v>
      </c>
      <c r="U24" s="48">
        <v>159.19</v>
      </c>
      <c r="V24" s="41">
        <v>1499.74</v>
      </c>
      <c r="W24" s="41">
        <v>1497.1</v>
      </c>
      <c r="X24" s="47">
        <f t="shared" si="5"/>
        <v>1736.1409540180491</v>
      </c>
      <c r="Y24" s="46">
        <v>1.3466</v>
      </c>
    </row>
    <row r="25" spans="2:25" x14ac:dyDescent="0.2">
      <c r="B25" s="45">
        <v>46169</v>
      </c>
      <c r="C25" s="44">
        <v>2010.5</v>
      </c>
      <c r="D25" s="43">
        <v>2011</v>
      </c>
      <c r="E25" s="42">
        <f t="shared" si="0"/>
        <v>2010.75</v>
      </c>
      <c r="F25" s="44">
        <v>2017</v>
      </c>
      <c r="G25" s="43">
        <v>2018</v>
      </c>
      <c r="H25" s="42">
        <f t="shared" si="1"/>
        <v>2017.5</v>
      </c>
      <c r="I25" s="44">
        <v>2130</v>
      </c>
      <c r="J25" s="43">
        <v>2135</v>
      </c>
      <c r="K25" s="42">
        <f t="shared" si="2"/>
        <v>2132.5</v>
      </c>
      <c r="L25" s="44">
        <v>2205</v>
      </c>
      <c r="M25" s="43">
        <v>2210</v>
      </c>
      <c r="N25" s="42">
        <f t="shared" si="3"/>
        <v>2207.5</v>
      </c>
      <c r="O25" s="44">
        <v>2270</v>
      </c>
      <c r="P25" s="43">
        <v>2275</v>
      </c>
      <c r="Q25" s="42">
        <f t="shared" si="4"/>
        <v>2272.5</v>
      </c>
      <c r="R25" s="50">
        <v>2011</v>
      </c>
      <c r="S25" s="49">
        <v>1.3434999999999999</v>
      </c>
      <c r="T25" s="49">
        <v>1.1637999999999999</v>
      </c>
      <c r="U25" s="48">
        <v>159.44</v>
      </c>
      <c r="V25" s="41">
        <v>1496.84</v>
      </c>
      <c r="W25" s="41">
        <v>1502.38</v>
      </c>
      <c r="X25" s="47">
        <f t="shared" si="5"/>
        <v>1727.9601306066336</v>
      </c>
      <c r="Y25" s="46">
        <v>1.3431999999999999</v>
      </c>
    </row>
    <row r="26" spans="2:25" x14ac:dyDescent="0.2">
      <c r="B26" s="45">
        <v>46170</v>
      </c>
      <c r="C26" s="44">
        <v>1984</v>
      </c>
      <c r="D26" s="43">
        <v>1985</v>
      </c>
      <c r="E26" s="42">
        <f t="shared" si="0"/>
        <v>1984.5</v>
      </c>
      <c r="F26" s="44">
        <v>1990</v>
      </c>
      <c r="G26" s="43">
        <v>1991</v>
      </c>
      <c r="H26" s="42">
        <f t="shared" si="1"/>
        <v>1990.5</v>
      </c>
      <c r="I26" s="44">
        <v>2105</v>
      </c>
      <c r="J26" s="43">
        <v>2110</v>
      </c>
      <c r="K26" s="42">
        <f t="shared" si="2"/>
        <v>2107.5</v>
      </c>
      <c r="L26" s="44">
        <v>2180</v>
      </c>
      <c r="M26" s="43">
        <v>2185</v>
      </c>
      <c r="N26" s="42">
        <f t="shared" si="3"/>
        <v>2182.5</v>
      </c>
      <c r="O26" s="44">
        <v>2245</v>
      </c>
      <c r="P26" s="43">
        <v>2250</v>
      </c>
      <c r="Q26" s="42">
        <f t="shared" si="4"/>
        <v>2247.5</v>
      </c>
      <c r="R26" s="50">
        <v>1985</v>
      </c>
      <c r="S26" s="49">
        <v>1.3407</v>
      </c>
      <c r="T26" s="49">
        <v>1.1617</v>
      </c>
      <c r="U26" s="48">
        <v>159.47</v>
      </c>
      <c r="V26" s="41">
        <v>1480.57</v>
      </c>
      <c r="W26" s="41">
        <v>1485.38</v>
      </c>
      <c r="X26" s="47">
        <f t="shared" si="5"/>
        <v>1708.7027631918741</v>
      </c>
      <c r="Y26" s="46">
        <v>1.3404</v>
      </c>
    </row>
    <row r="27" spans="2:25" x14ac:dyDescent="0.2">
      <c r="B27" s="45">
        <v>46171</v>
      </c>
      <c r="C27" s="44">
        <v>2015</v>
      </c>
      <c r="D27" s="43">
        <v>2016</v>
      </c>
      <c r="E27" s="42">
        <f t="shared" si="0"/>
        <v>2015.5</v>
      </c>
      <c r="F27" s="44">
        <v>2024</v>
      </c>
      <c r="G27" s="43">
        <v>2024.5</v>
      </c>
      <c r="H27" s="42">
        <f t="shared" si="1"/>
        <v>2024.25</v>
      </c>
      <c r="I27" s="44">
        <v>2140</v>
      </c>
      <c r="J27" s="43">
        <v>2145</v>
      </c>
      <c r="K27" s="42">
        <f t="shared" si="2"/>
        <v>2142.5</v>
      </c>
      <c r="L27" s="44">
        <v>2215</v>
      </c>
      <c r="M27" s="43">
        <v>2220</v>
      </c>
      <c r="N27" s="42">
        <f t="shared" si="3"/>
        <v>2217.5</v>
      </c>
      <c r="O27" s="44">
        <v>2280</v>
      </c>
      <c r="P27" s="43">
        <v>2285</v>
      </c>
      <c r="Q27" s="42">
        <f t="shared" si="4"/>
        <v>2282.5</v>
      </c>
      <c r="R27" s="50">
        <v>2016</v>
      </c>
      <c r="S27" s="49">
        <v>1.3429</v>
      </c>
      <c r="T27" s="49">
        <v>1.1648000000000001</v>
      </c>
      <c r="U27" s="48">
        <v>159.25</v>
      </c>
      <c r="V27" s="41">
        <v>1501.23</v>
      </c>
      <c r="W27" s="41">
        <v>1507.9</v>
      </c>
      <c r="X27" s="47">
        <f t="shared" si="5"/>
        <v>1730.7692307692307</v>
      </c>
      <c r="Y27" s="46">
        <v>1.3426</v>
      </c>
    </row>
    <row r="28" spans="2:25" x14ac:dyDescent="0.2">
      <c r="B28" s="40" t="s">
        <v>11</v>
      </c>
      <c r="C28" s="39">
        <f>ROUND(AVERAGE(C9:C27),2)</f>
        <v>1989.92</v>
      </c>
      <c r="D28" s="38">
        <f>ROUND(AVERAGE(D9:D27),2)</f>
        <v>1991.03</v>
      </c>
      <c r="E28" s="37">
        <f>ROUND(AVERAGE(C28:D28),2)</f>
        <v>1990.48</v>
      </c>
      <c r="F28" s="39">
        <f>ROUND(AVERAGE(F9:F27),2)</f>
        <v>1988.42</v>
      </c>
      <c r="G28" s="38">
        <f>ROUND(AVERAGE(G9:G27),2)</f>
        <v>1989.53</v>
      </c>
      <c r="H28" s="37">
        <f>ROUND(AVERAGE(F28:G28),2)</f>
        <v>1988.98</v>
      </c>
      <c r="I28" s="39">
        <f>ROUND(AVERAGE(I9:I27),2)</f>
        <v>2116.79</v>
      </c>
      <c r="J28" s="38">
        <f>ROUND(AVERAGE(J9:J27),2)</f>
        <v>2121.79</v>
      </c>
      <c r="K28" s="37">
        <f>ROUND(AVERAGE(I28:J28),2)</f>
        <v>2119.29</v>
      </c>
      <c r="L28" s="39">
        <f>ROUND(AVERAGE(L9:L27),2)</f>
        <v>2191.2600000000002</v>
      </c>
      <c r="M28" s="38">
        <f>ROUND(AVERAGE(M9:M27),2)</f>
        <v>2196.2600000000002</v>
      </c>
      <c r="N28" s="37">
        <f>ROUND(AVERAGE(L28:M28),2)</f>
        <v>2193.7600000000002</v>
      </c>
      <c r="O28" s="39">
        <f>ROUND(AVERAGE(O9:O27),2)</f>
        <v>2249.6799999999998</v>
      </c>
      <c r="P28" s="38">
        <f>ROUND(AVERAGE(P9:P27),2)</f>
        <v>2254.6799999999998</v>
      </c>
      <c r="Q28" s="37">
        <f>ROUND(AVERAGE(O28:P28),2)</f>
        <v>2252.1799999999998</v>
      </c>
      <c r="R28" s="36">
        <f>ROUND(AVERAGE(R9:R27),2)</f>
        <v>1991.03</v>
      </c>
      <c r="S28" s="35">
        <f>ROUND(AVERAGE(S9:S27),4)</f>
        <v>1.3489</v>
      </c>
      <c r="T28" s="34">
        <f>ROUND(AVERAGE(T9:T27),4)</f>
        <v>1.1678999999999999</v>
      </c>
      <c r="U28" s="115">
        <f>ROUND(AVERAGE(U9:U27),2)</f>
        <v>158.16999999999999</v>
      </c>
      <c r="V28" s="33">
        <f>AVERAGE(V9:V27)</f>
        <v>1476.1639882673717</v>
      </c>
      <c r="W28" s="33">
        <f>AVERAGE(W9:W27)</f>
        <v>1475.491323992871</v>
      </c>
      <c r="X28" s="33">
        <f>AVERAGE(X9:X27)</f>
        <v>1704.8924354254152</v>
      </c>
      <c r="Y28" s="32">
        <f>AVERAGE(Y9:Y27)</f>
        <v>1.3484421052631577</v>
      </c>
    </row>
    <row r="29" spans="2:25" x14ac:dyDescent="0.2">
      <c r="B29" s="31" t="s">
        <v>12</v>
      </c>
      <c r="C29" s="30">
        <f t="shared" ref="C29:Y29" si="6">MAX(C9:C27)</f>
        <v>2033</v>
      </c>
      <c r="D29" s="29">
        <f t="shared" si="6"/>
        <v>2035</v>
      </c>
      <c r="E29" s="28">
        <f t="shared" si="6"/>
        <v>2034</v>
      </c>
      <c r="F29" s="30">
        <f t="shared" si="6"/>
        <v>2024</v>
      </c>
      <c r="G29" s="29">
        <f t="shared" si="6"/>
        <v>2024.5</v>
      </c>
      <c r="H29" s="28">
        <f t="shared" si="6"/>
        <v>2024.25</v>
      </c>
      <c r="I29" s="30">
        <f t="shared" si="6"/>
        <v>2140</v>
      </c>
      <c r="J29" s="29">
        <f t="shared" si="6"/>
        <v>2145</v>
      </c>
      <c r="K29" s="28">
        <f t="shared" si="6"/>
        <v>2142.5</v>
      </c>
      <c r="L29" s="30">
        <f t="shared" si="6"/>
        <v>2215</v>
      </c>
      <c r="M29" s="29">
        <f t="shared" si="6"/>
        <v>2220</v>
      </c>
      <c r="N29" s="28">
        <f t="shared" si="6"/>
        <v>2217.5</v>
      </c>
      <c r="O29" s="30">
        <f t="shared" si="6"/>
        <v>2280</v>
      </c>
      <c r="P29" s="29">
        <f t="shared" si="6"/>
        <v>2285</v>
      </c>
      <c r="Q29" s="28">
        <f t="shared" si="6"/>
        <v>2282.5</v>
      </c>
      <c r="R29" s="27">
        <f t="shared" si="6"/>
        <v>2035</v>
      </c>
      <c r="S29" s="26">
        <f t="shared" si="6"/>
        <v>1.3623000000000001</v>
      </c>
      <c r="T29" s="25">
        <f t="shared" si="6"/>
        <v>1.1771</v>
      </c>
      <c r="U29" s="24">
        <f t="shared" si="6"/>
        <v>159.47</v>
      </c>
      <c r="V29" s="23">
        <f t="shared" si="6"/>
        <v>1506.96</v>
      </c>
      <c r="W29" s="23">
        <f t="shared" si="6"/>
        <v>1507.9</v>
      </c>
      <c r="X29" s="23">
        <f t="shared" si="6"/>
        <v>1737.5341530054645</v>
      </c>
      <c r="Y29" s="22">
        <f t="shared" si="6"/>
        <v>1.3617999999999999</v>
      </c>
    </row>
    <row r="30" spans="2:25" ht="13.5" thickBot="1" x14ac:dyDescent="0.25">
      <c r="B30" s="21" t="s">
        <v>13</v>
      </c>
      <c r="C30" s="20">
        <f t="shared" ref="C30:Y30" si="7">MIN(C9:C27)</f>
        <v>1943</v>
      </c>
      <c r="D30" s="19">
        <f t="shared" si="7"/>
        <v>1945</v>
      </c>
      <c r="E30" s="18">
        <f t="shared" si="7"/>
        <v>1944</v>
      </c>
      <c r="F30" s="20">
        <f t="shared" si="7"/>
        <v>1955</v>
      </c>
      <c r="G30" s="19">
        <f t="shared" si="7"/>
        <v>1956</v>
      </c>
      <c r="H30" s="18">
        <f t="shared" si="7"/>
        <v>1955.5</v>
      </c>
      <c r="I30" s="20">
        <f t="shared" si="7"/>
        <v>2090</v>
      </c>
      <c r="J30" s="19">
        <f t="shared" si="7"/>
        <v>2095</v>
      </c>
      <c r="K30" s="18">
        <f t="shared" si="7"/>
        <v>2092.5</v>
      </c>
      <c r="L30" s="20">
        <f t="shared" si="7"/>
        <v>2160</v>
      </c>
      <c r="M30" s="19">
        <f t="shared" si="7"/>
        <v>2165</v>
      </c>
      <c r="N30" s="18">
        <f t="shared" si="7"/>
        <v>2162.5</v>
      </c>
      <c r="O30" s="20">
        <f t="shared" si="7"/>
        <v>2215</v>
      </c>
      <c r="P30" s="19">
        <f t="shared" si="7"/>
        <v>2220</v>
      </c>
      <c r="Q30" s="18">
        <f t="shared" si="7"/>
        <v>2217.5</v>
      </c>
      <c r="R30" s="17">
        <f t="shared" si="7"/>
        <v>1945</v>
      </c>
      <c r="S30" s="16">
        <f t="shared" si="7"/>
        <v>1.3360000000000001</v>
      </c>
      <c r="T30" s="15">
        <f t="shared" si="7"/>
        <v>1.1597</v>
      </c>
      <c r="U30" s="14">
        <f t="shared" si="7"/>
        <v>156.09</v>
      </c>
      <c r="V30" s="13">
        <f t="shared" si="7"/>
        <v>1428.05</v>
      </c>
      <c r="W30" s="13">
        <f t="shared" si="7"/>
        <v>1436.65</v>
      </c>
      <c r="X30" s="13">
        <f t="shared" si="7"/>
        <v>1655.1782826993447</v>
      </c>
      <c r="Y30" s="12">
        <f t="shared" si="7"/>
        <v>1.3354999999999999</v>
      </c>
    </row>
    <row r="32" spans="2:25" x14ac:dyDescent="0.2">
      <c r="B32" s="6" t="s">
        <v>14</v>
      </c>
      <c r="C32" s="8"/>
      <c r="D32" s="8"/>
      <c r="E32" s="7"/>
      <c r="F32" s="8"/>
      <c r="G32" s="8"/>
      <c r="H32" s="7"/>
      <c r="I32" s="8"/>
      <c r="J32" s="8"/>
      <c r="K32" s="7"/>
      <c r="L32" s="8"/>
      <c r="M32" s="8"/>
      <c r="N32" s="7"/>
    </row>
    <row r="33" spans="2:14" x14ac:dyDescent="0.2">
      <c r="B33" s="6" t="s">
        <v>15</v>
      </c>
      <c r="C33" s="8"/>
      <c r="D33" s="8"/>
      <c r="E33" s="7"/>
      <c r="F33" s="8"/>
      <c r="G33" s="8"/>
      <c r="H33" s="7"/>
      <c r="I33" s="8"/>
      <c r="J33" s="8"/>
      <c r="K33" s="7"/>
      <c r="L33" s="8"/>
      <c r="M33" s="8"/>
      <c r="N33" s="7"/>
    </row>
  </sheetData>
  <mergeCells count="9">
    <mergeCell ref="R7:R8"/>
    <mergeCell ref="S7:U7"/>
    <mergeCell ref="V7:W7"/>
    <mergeCell ref="Y7:Y8"/>
    <mergeCell ref="C7:E7"/>
    <mergeCell ref="F7:H7"/>
    <mergeCell ref="I7:K7"/>
    <mergeCell ref="L7:N7"/>
    <mergeCell ref="O7:Q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3:S33"/>
  <sheetViews>
    <sheetView workbookViewId="0">
      <pane ySplit="8" topLeftCell="A9" activePane="bottomLeft" state="frozen"/>
      <selection activeCell="C46" sqref="C46"/>
      <selection pane="bottomLeft" activeCell="P9" sqref="P9:Q27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2" width="12.5703125" style="4" bestFit="1" customWidth="1"/>
    <col min="13" max="13" width="10" style="4" bestFit="1" customWidth="1"/>
    <col min="14" max="14" width="14.140625" bestFit="1" customWidth="1"/>
    <col min="15" max="15" width="12.5703125" style="4" bestFit="1" customWidth="1"/>
    <col min="16" max="16" width="10.5703125" bestFit="1" customWidth="1"/>
    <col min="17" max="17" width="11.28515625" bestFit="1" customWidth="1"/>
    <col min="18" max="18" width="14.140625" bestFit="1" customWidth="1"/>
    <col min="19" max="19" width="10.5703125" bestFit="1" customWidth="1"/>
  </cols>
  <sheetData>
    <row r="3" spans="1:19" ht="15.75" x14ac:dyDescent="0.25">
      <c r="B3" s="5" t="s">
        <v>19</v>
      </c>
    </row>
    <row r="4" spans="1:19" x14ac:dyDescent="0.2">
      <c r="B4" s="58" t="s">
        <v>29</v>
      </c>
    </row>
    <row r="6" spans="1:19" ht="13.5" thickBot="1" x14ac:dyDescent="0.25">
      <c r="B6" s="1">
        <v>46143</v>
      </c>
    </row>
    <row r="7" spans="1:19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3</v>
      </c>
      <c r="J7" s="125"/>
      <c r="K7" s="126"/>
      <c r="L7" s="116" t="s">
        <v>4</v>
      </c>
      <c r="M7" s="118" t="s">
        <v>21</v>
      </c>
      <c r="N7" s="119"/>
      <c r="O7" s="120"/>
      <c r="P7" s="121" t="s">
        <v>5</v>
      </c>
      <c r="Q7" s="122"/>
      <c r="R7" s="9" t="s">
        <v>18</v>
      </c>
      <c r="S7" s="116" t="s">
        <v>20</v>
      </c>
    </row>
    <row r="8" spans="1:19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117"/>
      <c r="M8" s="54" t="s">
        <v>10</v>
      </c>
      <c r="N8" s="53" t="s">
        <v>16</v>
      </c>
      <c r="O8" s="10" t="s">
        <v>17</v>
      </c>
      <c r="P8" s="52" t="s">
        <v>8</v>
      </c>
      <c r="Q8" s="52" t="s">
        <v>9</v>
      </c>
      <c r="R8" s="11" t="s">
        <v>8</v>
      </c>
      <c r="S8" s="117" t="s">
        <v>20</v>
      </c>
    </row>
    <row r="9" spans="1:19" x14ac:dyDescent="0.2">
      <c r="B9" s="45">
        <v>46143</v>
      </c>
      <c r="C9" s="44">
        <v>49150</v>
      </c>
      <c r="D9" s="43">
        <v>49200</v>
      </c>
      <c r="E9" s="42">
        <f t="shared" ref="E9:E27" si="0">AVERAGE(C9:D9)</f>
        <v>49175</v>
      </c>
      <c r="F9" s="44">
        <v>49300</v>
      </c>
      <c r="G9" s="43">
        <v>49350</v>
      </c>
      <c r="H9" s="42">
        <f t="shared" ref="H9:H27" si="1">AVERAGE(F9:G9)</f>
        <v>49325</v>
      </c>
      <c r="I9" s="44">
        <v>49550</v>
      </c>
      <c r="J9" s="43">
        <v>49600</v>
      </c>
      <c r="K9" s="42">
        <f t="shared" ref="K9:K27" si="2">AVERAGE(I9:J9)</f>
        <v>49575</v>
      </c>
      <c r="L9" s="50">
        <v>49200</v>
      </c>
      <c r="M9" s="49">
        <v>1.3620000000000001</v>
      </c>
      <c r="N9" s="51">
        <v>1.1751</v>
      </c>
      <c r="O9" s="48">
        <v>156.6</v>
      </c>
      <c r="P9" s="41">
        <f>D9/M9</f>
        <v>36123.348017621145</v>
      </c>
      <c r="Q9" s="41">
        <f>G9/M9</f>
        <v>36233.480176211451</v>
      </c>
      <c r="R9" s="47">
        <f t="shared" ref="R9:R27" si="3">L9/N9</f>
        <v>41868.777125351036</v>
      </c>
      <c r="S9" s="46">
        <v>1.3614999999999999</v>
      </c>
    </row>
    <row r="10" spans="1:19" x14ac:dyDescent="0.2">
      <c r="B10" s="45">
        <v>46147</v>
      </c>
      <c r="C10" s="44">
        <v>49795</v>
      </c>
      <c r="D10" s="43">
        <v>49800</v>
      </c>
      <c r="E10" s="42">
        <f t="shared" si="0"/>
        <v>49797.5</v>
      </c>
      <c r="F10" s="44">
        <v>49850</v>
      </c>
      <c r="G10" s="43">
        <v>49900</v>
      </c>
      <c r="H10" s="42">
        <f t="shared" si="1"/>
        <v>49875</v>
      </c>
      <c r="I10" s="44">
        <v>50125</v>
      </c>
      <c r="J10" s="43">
        <v>50175</v>
      </c>
      <c r="K10" s="42">
        <f t="shared" si="2"/>
        <v>50150</v>
      </c>
      <c r="L10" s="50">
        <v>49800</v>
      </c>
      <c r="M10" s="49">
        <v>1.3541000000000001</v>
      </c>
      <c r="N10" s="49">
        <v>1.1689000000000001</v>
      </c>
      <c r="O10" s="48">
        <v>157.75</v>
      </c>
      <c r="P10" s="41">
        <f t="shared" ref="P10:P27" si="4">D10/M10</f>
        <v>36777.195184993718</v>
      </c>
      <c r="Q10" s="41">
        <f t="shared" ref="Q10:Q27" si="5">G10/M10</f>
        <v>36851.044974521821</v>
      </c>
      <c r="R10" s="47">
        <f t="shared" si="3"/>
        <v>42604.157755154418</v>
      </c>
      <c r="S10" s="46">
        <v>1.3535999999999999</v>
      </c>
    </row>
    <row r="11" spans="1:19" x14ac:dyDescent="0.2">
      <c r="B11" s="45">
        <v>46148</v>
      </c>
      <c r="C11" s="44">
        <v>52435</v>
      </c>
      <c r="D11" s="43">
        <v>52465</v>
      </c>
      <c r="E11" s="42">
        <f t="shared" si="0"/>
        <v>52450</v>
      </c>
      <c r="F11" s="44">
        <v>52695</v>
      </c>
      <c r="G11" s="43">
        <v>52700</v>
      </c>
      <c r="H11" s="42">
        <f t="shared" si="1"/>
        <v>52697.5</v>
      </c>
      <c r="I11" s="44">
        <v>52900</v>
      </c>
      <c r="J11" s="43">
        <v>52950</v>
      </c>
      <c r="K11" s="42">
        <f t="shared" si="2"/>
        <v>52925</v>
      </c>
      <c r="L11" s="50">
        <v>52465</v>
      </c>
      <c r="M11" s="49">
        <v>1.3623000000000001</v>
      </c>
      <c r="N11" s="49">
        <v>1.177</v>
      </c>
      <c r="O11" s="48">
        <v>156.09</v>
      </c>
      <c r="P11" s="41">
        <f t="shared" si="4"/>
        <v>38512.07516699699</v>
      </c>
      <c r="Q11" s="41">
        <f t="shared" si="5"/>
        <v>38684.577552668277</v>
      </c>
      <c r="R11" s="47">
        <f t="shared" si="3"/>
        <v>44575.191163976211</v>
      </c>
      <c r="S11" s="46">
        <v>1.3617999999999999</v>
      </c>
    </row>
    <row r="12" spans="1:19" x14ac:dyDescent="0.2">
      <c r="B12" s="45">
        <v>46149</v>
      </c>
      <c r="C12" s="44">
        <v>54500</v>
      </c>
      <c r="D12" s="43">
        <v>54550</v>
      </c>
      <c r="E12" s="42">
        <f t="shared" si="0"/>
        <v>54525</v>
      </c>
      <c r="F12" s="44">
        <v>54295</v>
      </c>
      <c r="G12" s="43">
        <v>54300</v>
      </c>
      <c r="H12" s="42">
        <f t="shared" si="1"/>
        <v>54297.5</v>
      </c>
      <c r="I12" s="44">
        <v>54495</v>
      </c>
      <c r="J12" s="43">
        <v>54545</v>
      </c>
      <c r="K12" s="42">
        <f t="shared" si="2"/>
        <v>54520</v>
      </c>
      <c r="L12" s="50">
        <v>54550</v>
      </c>
      <c r="M12" s="49">
        <v>1.3619000000000001</v>
      </c>
      <c r="N12" s="49">
        <v>1.1771</v>
      </c>
      <c r="O12" s="48">
        <v>156.4</v>
      </c>
      <c r="P12" s="41">
        <f t="shared" si="4"/>
        <v>40054.335854321165</v>
      </c>
      <c r="Q12" s="41">
        <f t="shared" si="5"/>
        <v>39870.768778911814</v>
      </c>
      <c r="R12" s="47">
        <f t="shared" si="3"/>
        <v>46342.706651941211</v>
      </c>
      <c r="S12" s="46">
        <v>1.3613999999999999</v>
      </c>
    </row>
    <row r="13" spans="1:19" x14ac:dyDescent="0.2">
      <c r="B13" s="45">
        <v>46150</v>
      </c>
      <c r="C13" s="44">
        <v>53905</v>
      </c>
      <c r="D13" s="43">
        <v>53910</v>
      </c>
      <c r="E13" s="42">
        <f t="shared" si="0"/>
        <v>53907.5</v>
      </c>
      <c r="F13" s="44">
        <v>54000</v>
      </c>
      <c r="G13" s="43">
        <v>54100</v>
      </c>
      <c r="H13" s="42">
        <f t="shared" si="1"/>
        <v>54050</v>
      </c>
      <c r="I13" s="44">
        <v>54210</v>
      </c>
      <c r="J13" s="43">
        <v>54260</v>
      </c>
      <c r="K13" s="42">
        <f t="shared" si="2"/>
        <v>54235</v>
      </c>
      <c r="L13" s="50">
        <v>53910</v>
      </c>
      <c r="M13" s="49">
        <v>1.3613</v>
      </c>
      <c r="N13" s="49">
        <v>1.1766000000000001</v>
      </c>
      <c r="O13" s="48">
        <v>156.75</v>
      </c>
      <c r="P13" s="41">
        <f t="shared" si="4"/>
        <v>39601.851171674134</v>
      </c>
      <c r="Q13" s="41">
        <f t="shared" si="5"/>
        <v>39741.423639168446</v>
      </c>
      <c r="R13" s="47">
        <f t="shared" si="3"/>
        <v>45818.45996940336</v>
      </c>
      <c r="S13" s="46">
        <v>1.3608</v>
      </c>
    </row>
    <row r="14" spans="1:19" x14ac:dyDescent="0.2">
      <c r="B14" s="45">
        <v>46153</v>
      </c>
      <c r="C14" s="44">
        <v>54925</v>
      </c>
      <c r="D14" s="43">
        <v>54975</v>
      </c>
      <c r="E14" s="42">
        <f t="shared" si="0"/>
        <v>54950</v>
      </c>
      <c r="F14" s="44">
        <v>54750</v>
      </c>
      <c r="G14" s="43">
        <v>54800</v>
      </c>
      <c r="H14" s="42">
        <f t="shared" si="1"/>
        <v>54775</v>
      </c>
      <c r="I14" s="44">
        <v>54940</v>
      </c>
      <c r="J14" s="43">
        <v>54990</v>
      </c>
      <c r="K14" s="42">
        <f t="shared" si="2"/>
        <v>54965</v>
      </c>
      <c r="L14" s="50">
        <v>54975</v>
      </c>
      <c r="M14" s="49">
        <v>1.3608</v>
      </c>
      <c r="N14" s="49">
        <v>1.1769000000000001</v>
      </c>
      <c r="O14" s="48">
        <v>157.12</v>
      </c>
      <c r="P14" s="41">
        <f t="shared" si="4"/>
        <v>40399.029982363318</v>
      </c>
      <c r="Q14" s="41">
        <f t="shared" si="5"/>
        <v>40270.429159318046</v>
      </c>
      <c r="R14" s="47">
        <f t="shared" si="3"/>
        <v>46711.700229416259</v>
      </c>
      <c r="S14" s="46">
        <v>1.3603000000000001</v>
      </c>
    </row>
    <row r="15" spans="1:19" x14ac:dyDescent="0.2">
      <c r="B15" s="45">
        <v>46154</v>
      </c>
      <c r="C15" s="44">
        <v>55375</v>
      </c>
      <c r="D15" s="43">
        <v>55425</v>
      </c>
      <c r="E15" s="42">
        <f t="shared" si="0"/>
        <v>55400</v>
      </c>
      <c r="F15" s="44">
        <v>55400</v>
      </c>
      <c r="G15" s="43">
        <v>55405</v>
      </c>
      <c r="H15" s="42">
        <f t="shared" si="1"/>
        <v>55402.5</v>
      </c>
      <c r="I15" s="44">
        <v>55555</v>
      </c>
      <c r="J15" s="43">
        <v>55605</v>
      </c>
      <c r="K15" s="42">
        <f t="shared" si="2"/>
        <v>55580</v>
      </c>
      <c r="L15" s="50">
        <v>55425</v>
      </c>
      <c r="M15" s="49">
        <v>1.3532999999999999</v>
      </c>
      <c r="N15" s="49">
        <v>1.1744000000000001</v>
      </c>
      <c r="O15" s="48">
        <v>157.58000000000001</v>
      </c>
      <c r="P15" s="41">
        <f t="shared" si="4"/>
        <v>40955.442252272223</v>
      </c>
      <c r="Q15" s="41">
        <f t="shared" si="5"/>
        <v>40940.663563141949</v>
      </c>
      <c r="R15" s="47">
        <f t="shared" si="3"/>
        <v>47194.31198910081</v>
      </c>
      <c r="S15" s="46">
        <v>1.3528</v>
      </c>
    </row>
    <row r="16" spans="1:19" x14ac:dyDescent="0.2">
      <c r="B16" s="45">
        <v>46155</v>
      </c>
      <c r="C16" s="44">
        <v>55700</v>
      </c>
      <c r="D16" s="43">
        <v>55750</v>
      </c>
      <c r="E16" s="42">
        <f t="shared" si="0"/>
        <v>55725</v>
      </c>
      <c r="F16" s="44">
        <v>55750</v>
      </c>
      <c r="G16" s="43">
        <v>55800</v>
      </c>
      <c r="H16" s="42">
        <f t="shared" si="1"/>
        <v>55775</v>
      </c>
      <c r="I16" s="44">
        <v>55955</v>
      </c>
      <c r="J16" s="43">
        <v>56005</v>
      </c>
      <c r="K16" s="42">
        <f t="shared" si="2"/>
        <v>55980</v>
      </c>
      <c r="L16" s="50">
        <v>55750</v>
      </c>
      <c r="M16" s="49">
        <v>1.3504</v>
      </c>
      <c r="N16" s="49">
        <v>1.1712</v>
      </c>
      <c r="O16" s="48">
        <v>157.77000000000001</v>
      </c>
      <c r="P16" s="41">
        <f t="shared" si="4"/>
        <v>41284.063981042651</v>
      </c>
      <c r="Q16" s="41">
        <f t="shared" si="5"/>
        <v>41321.090047393365</v>
      </c>
      <c r="R16" s="47">
        <f t="shared" si="3"/>
        <v>47600.751366120217</v>
      </c>
      <c r="S16" s="46">
        <v>1.3499000000000001</v>
      </c>
    </row>
    <row r="17" spans="2:19" x14ac:dyDescent="0.2">
      <c r="B17" s="45">
        <v>46156</v>
      </c>
      <c r="C17" s="44">
        <v>55760</v>
      </c>
      <c r="D17" s="43">
        <v>55800</v>
      </c>
      <c r="E17" s="42">
        <f t="shared" si="0"/>
        <v>55780</v>
      </c>
      <c r="F17" s="44">
        <v>55750</v>
      </c>
      <c r="G17" s="43">
        <v>55775</v>
      </c>
      <c r="H17" s="42">
        <f t="shared" si="1"/>
        <v>55762.5</v>
      </c>
      <c r="I17" s="44">
        <v>55960</v>
      </c>
      <c r="J17" s="43">
        <v>56010</v>
      </c>
      <c r="K17" s="42">
        <f t="shared" si="2"/>
        <v>55985</v>
      </c>
      <c r="L17" s="50">
        <v>55800</v>
      </c>
      <c r="M17" s="49">
        <v>1.3501000000000001</v>
      </c>
      <c r="N17" s="49">
        <v>1.17</v>
      </c>
      <c r="O17" s="48">
        <v>157.97999999999999</v>
      </c>
      <c r="P17" s="41">
        <f t="shared" si="4"/>
        <v>41330.271831716163</v>
      </c>
      <c r="Q17" s="41">
        <f t="shared" si="5"/>
        <v>41311.754684838161</v>
      </c>
      <c r="R17" s="47">
        <f t="shared" si="3"/>
        <v>47692.307692307695</v>
      </c>
      <c r="S17" s="46">
        <v>1.3495999999999999</v>
      </c>
    </row>
    <row r="18" spans="2:19" x14ac:dyDescent="0.2">
      <c r="B18" s="45">
        <v>46157</v>
      </c>
      <c r="C18" s="44">
        <v>52895</v>
      </c>
      <c r="D18" s="43">
        <v>52900</v>
      </c>
      <c r="E18" s="42">
        <f t="shared" si="0"/>
        <v>52897.5</v>
      </c>
      <c r="F18" s="44">
        <v>53000</v>
      </c>
      <c r="G18" s="43">
        <v>53050</v>
      </c>
      <c r="H18" s="42">
        <f t="shared" si="1"/>
        <v>53025</v>
      </c>
      <c r="I18" s="44">
        <v>53220</v>
      </c>
      <c r="J18" s="43">
        <v>53270</v>
      </c>
      <c r="K18" s="42">
        <f t="shared" si="2"/>
        <v>53245</v>
      </c>
      <c r="L18" s="50">
        <v>52900</v>
      </c>
      <c r="M18" s="49">
        <v>1.3360000000000001</v>
      </c>
      <c r="N18" s="49">
        <v>1.1632</v>
      </c>
      <c r="O18" s="48">
        <v>158.58000000000001</v>
      </c>
      <c r="P18" s="41">
        <f t="shared" si="4"/>
        <v>39595.808383233532</v>
      </c>
      <c r="Q18" s="41">
        <f t="shared" si="5"/>
        <v>39708.083832335324</v>
      </c>
      <c r="R18" s="47">
        <f t="shared" si="3"/>
        <v>45477.991746905092</v>
      </c>
      <c r="S18" s="46">
        <v>1.3354999999999999</v>
      </c>
    </row>
    <row r="19" spans="2:19" x14ac:dyDescent="0.2">
      <c r="B19" s="45">
        <v>46160</v>
      </c>
      <c r="C19" s="44">
        <v>52350</v>
      </c>
      <c r="D19" s="43">
        <v>52400</v>
      </c>
      <c r="E19" s="42">
        <f t="shared" si="0"/>
        <v>52375</v>
      </c>
      <c r="F19" s="44">
        <v>52550</v>
      </c>
      <c r="G19" s="43">
        <v>52650</v>
      </c>
      <c r="H19" s="42">
        <f t="shared" si="1"/>
        <v>52600</v>
      </c>
      <c r="I19" s="44">
        <v>52790</v>
      </c>
      <c r="J19" s="43">
        <v>52840</v>
      </c>
      <c r="K19" s="42">
        <f t="shared" si="2"/>
        <v>52815</v>
      </c>
      <c r="L19" s="50">
        <v>52400</v>
      </c>
      <c r="M19" s="49">
        <v>1.3376999999999999</v>
      </c>
      <c r="N19" s="49">
        <v>1.1641999999999999</v>
      </c>
      <c r="O19" s="48">
        <v>158.85</v>
      </c>
      <c r="P19" s="41">
        <f t="shared" si="4"/>
        <v>39171.712641100399</v>
      </c>
      <c r="Q19" s="41">
        <f t="shared" si="5"/>
        <v>39358.600583090381</v>
      </c>
      <c r="R19" s="47">
        <f t="shared" si="3"/>
        <v>45009.448548359389</v>
      </c>
      <c r="S19" s="46">
        <v>1.3371999999999999</v>
      </c>
    </row>
    <row r="20" spans="2:19" x14ac:dyDescent="0.2">
      <c r="B20" s="45">
        <v>46161</v>
      </c>
      <c r="C20" s="44">
        <v>52795</v>
      </c>
      <c r="D20" s="43">
        <v>52800</v>
      </c>
      <c r="E20" s="42">
        <f t="shared" si="0"/>
        <v>52797.5</v>
      </c>
      <c r="F20" s="44">
        <v>52850</v>
      </c>
      <c r="G20" s="43">
        <v>52900</v>
      </c>
      <c r="H20" s="42">
        <f t="shared" si="1"/>
        <v>52875</v>
      </c>
      <c r="I20" s="44">
        <v>53070</v>
      </c>
      <c r="J20" s="43">
        <v>53120</v>
      </c>
      <c r="K20" s="42">
        <f t="shared" si="2"/>
        <v>53095</v>
      </c>
      <c r="L20" s="50">
        <v>52800</v>
      </c>
      <c r="M20" s="49">
        <v>1.3404</v>
      </c>
      <c r="N20" s="49">
        <v>1.1617</v>
      </c>
      <c r="O20" s="48">
        <v>159.13999999999999</v>
      </c>
      <c r="P20" s="41">
        <f t="shared" si="4"/>
        <v>39391.226499552373</v>
      </c>
      <c r="Q20" s="41">
        <f t="shared" si="5"/>
        <v>39465.831095195463</v>
      </c>
      <c r="R20" s="47">
        <f t="shared" si="3"/>
        <v>45450.632693466476</v>
      </c>
      <c r="S20" s="46">
        <v>1.3399000000000001</v>
      </c>
    </row>
    <row r="21" spans="2:19" x14ac:dyDescent="0.2">
      <c r="B21" s="45">
        <v>46162</v>
      </c>
      <c r="C21" s="44">
        <v>54190</v>
      </c>
      <c r="D21" s="43">
        <v>54200</v>
      </c>
      <c r="E21" s="42">
        <f t="shared" si="0"/>
        <v>54195</v>
      </c>
      <c r="F21" s="44">
        <v>54490</v>
      </c>
      <c r="G21" s="43">
        <v>54495</v>
      </c>
      <c r="H21" s="42">
        <f t="shared" si="1"/>
        <v>54492.5</v>
      </c>
      <c r="I21" s="44">
        <v>54700</v>
      </c>
      <c r="J21" s="43">
        <v>54750</v>
      </c>
      <c r="K21" s="42">
        <f t="shared" si="2"/>
        <v>54725</v>
      </c>
      <c r="L21" s="50">
        <v>54200</v>
      </c>
      <c r="M21" s="49">
        <v>1.34</v>
      </c>
      <c r="N21" s="49">
        <v>1.1600999999999999</v>
      </c>
      <c r="O21" s="48">
        <v>159.04</v>
      </c>
      <c r="P21" s="41">
        <f t="shared" si="4"/>
        <v>40447.761194029845</v>
      </c>
      <c r="Q21" s="41">
        <f t="shared" si="5"/>
        <v>40667.910447761191</v>
      </c>
      <c r="R21" s="47">
        <f t="shared" si="3"/>
        <v>46720.110335315927</v>
      </c>
      <c r="S21" s="46">
        <v>1.3395999999999999</v>
      </c>
    </row>
    <row r="22" spans="2:19" x14ac:dyDescent="0.2">
      <c r="B22" s="45">
        <v>46163</v>
      </c>
      <c r="C22" s="44">
        <v>52750</v>
      </c>
      <c r="D22" s="43">
        <v>52800</v>
      </c>
      <c r="E22" s="42">
        <f t="shared" si="0"/>
        <v>52775</v>
      </c>
      <c r="F22" s="44">
        <v>52950</v>
      </c>
      <c r="G22" s="43">
        <v>53000</v>
      </c>
      <c r="H22" s="42">
        <f t="shared" si="1"/>
        <v>52975</v>
      </c>
      <c r="I22" s="44">
        <v>53200</v>
      </c>
      <c r="J22" s="43">
        <v>53250</v>
      </c>
      <c r="K22" s="42">
        <f t="shared" si="2"/>
        <v>53225</v>
      </c>
      <c r="L22" s="50">
        <v>52800</v>
      </c>
      <c r="M22" s="49">
        <v>1.3422000000000001</v>
      </c>
      <c r="N22" s="49">
        <v>1.1598999999999999</v>
      </c>
      <c r="O22" s="48">
        <v>159.16</v>
      </c>
      <c r="P22" s="41">
        <f t="shared" si="4"/>
        <v>39338.399642378186</v>
      </c>
      <c r="Q22" s="41">
        <f t="shared" si="5"/>
        <v>39487.408731932643</v>
      </c>
      <c r="R22" s="47">
        <f t="shared" si="3"/>
        <v>45521.165617725666</v>
      </c>
      <c r="S22" s="46">
        <v>1.3418000000000001</v>
      </c>
    </row>
    <row r="23" spans="2:19" x14ac:dyDescent="0.2">
      <c r="B23" s="45">
        <v>46164</v>
      </c>
      <c r="C23" s="44">
        <v>53895</v>
      </c>
      <c r="D23" s="43">
        <v>53900</v>
      </c>
      <c r="E23" s="42">
        <f t="shared" si="0"/>
        <v>53897.5</v>
      </c>
      <c r="F23" s="44">
        <v>53955</v>
      </c>
      <c r="G23" s="43">
        <v>53960</v>
      </c>
      <c r="H23" s="42">
        <f t="shared" si="1"/>
        <v>53957.5</v>
      </c>
      <c r="I23" s="44">
        <v>54185</v>
      </c>
      <c r="J23" s="43">
        <v>54235</v>
      </c>
      <c r="K23" s="42">
        <f t="shared" si="2"/>
        <v>54210</v>
      </c>
      <c r="L23" s="50">
        <v>53900</v>
      </c>
      <c r="M23" s="49">
        <v>1.3422000000000001</v>
      </c>
      <c r="N23" s="49">
        <v>1.1597</v>
      </c>
      <c r="O23" s="48">
        <v>159.13999999999999</v>
      </c>
      <c r="P23" s="41">
        <f t="shared" si="4"/>
        <v>40157.949634927732</v>
      </c>
      <c r="Q23" s="41">
        <f t="shared" si="5"/>
        <v>40202.652361794069</v>
      </c>
      <c r="R23" s="47">
        <f t="shared" si="3"/>
        <v>46477.537294127796</v>
      </c>
      <c r="S23" s="46">
        <v>1.3419000000000001</v>
      </c>
    </row>
    <row r="24" spans="2:19" x14ac:dyDescent="0.2">
      <c r="B24" s="45">
        <v>46168</v>
      </c>
      <c r="C24" s="44">
        <v>54525</v>
      </c>
      <c r="D24" s="43">
        <v>54575</v>
      </c>
      <c r="E24" s="42">
        <f t="shared" si="0"/>
        <v>54550</v>
      </c>
      <c r="F24" s="44">
        <v>54450</v>
      </c>
      <c r="G24" s="43">
        <v>54500</v>
      </c>
      <c r="H24" s="42">
        <f t="shared" si="1"/>
        <v>54475</v>
      </c>
      <c r="I24" s="44">
        <v>54710</v>
      </c>
      <c r="J24" s="43">
        <v>54760</v>
      </c>
      <c r="K24" s="42">
        <f t="shared" si="2"/>
        <v>54735</v>
      </c>
      <c r="L24" s="50">
        <v>54575</v>
      </c>
      <c r="M24" s="49">
        <v>1.3469</v>
      </c>
      <c r="N24" s="49">
        <v>1.1635</v>
      </c>
      <c r="O24" s="48">
        <v>159.19</v>
      </c>
      <c r="P24" s="41">
        <f t="shared" si="4"/>
        <v>40518.969485485191</v>
      </c>
      <c r="Q24" s="41">
        <f t="shared" si="5"/>
        <v>40463.286064295789</v>
      </c>
      <c r="R24" s="47">
        <f t="shared" si="3"/>
        <v>46905.887408680705</v>
      </c>
      <c r="S24" s="46">
        <v>1.3466</v>
      </c>
    </row>
    <row r="25" spans="2:19" x14ac:dyDescent="0.2">
      <c r="B25" s="45">
        <v>46169</v>
      </c>
      <c r="C25" s="44">
        <v>54600</v>
      </c>
      <c r="D25" s="43">
        <v>54700</v>
      </c>
      <c r="E25" s="42">
        <f t="shared" si="0"/>
        <v>54650</v>
      </c>
      <c r="F25" s="44">
        <v>54650</v>
      </c>
      <c r="G25" s="43">
        <v>54750</v>
      </c>
      <c r="H25" s="42">
        <f t="shared" si="1"/>
        <v>54700</v>
      </c>
      <c r="I25" s="44">
        <v>54935</v>
      </c>
      <c r="J25" s="43">
        <v>54985</v>
      </c>
      <c r="K25" s="42">
        <f t="shared" si="2"/>
        <v>54960</v>
      </c>
      <c r="L25" s="50">
        <v>54700</v>
      </c>
      <c r="M25" s="49">
        <v>1.3434999999999999</v>
      </c>
      <c r="N25" s="49">
        <v>1.1637999999999999</v>
      </c>
      <c r="O25" s="48">
        <v>159.44</v>
      </c>
      <c r="P25" s="41">
        <f t="shared" si="4"/>
        <v>40714.55154447339</v>
      </c>
      <c r="Q25" s="41">
        <f t="shared" si="5"/>
        <v>40751.767770748047</v>
      </c>
      <c r="R25" s="47">
        <f t="shared" si="3"/>
        <v>47001.202955834335</v>
      </c>
      <c r="S25" s="46">
        <v>1.3431999999999999</v>
      </c>
    </row>
    <row r="26" spans="2:19" x14ac:dyDescent="0.2">
      <c r="B26" s="45">
        <v>46170</v>
      </c>
      <c r="C26" s="44">
        <v>54890</v>
      </c>
      <c r="D26" s="43">
        <v>54900</v>
      </c>
      <c r="E26" s="42">
        <f t="shared" si="0"/>
        <v>54895</v>
      </c>
      <c r="F26" s="44">
        <v>54840</v>
      </c>
      <c r="G26" s="43">
        <v>54860</v>
      </c>
      <c r="H26" s="42">
        <f t="shared" si="1"/>
        <v>54850</v>
      </c>
      <c r="I26" s="44">
        <v>55070</v>
      </c>
      <c r="J26" s="43">
        <v>55120</v>
      </c>
      <c r="K26" s="42">
        <f t="shared" si="2"/>
        <v>55095</v>
      </c>
      <c r="L26" s="50">
        <v>54900</v>
      </c>
      <c r="M26" s="49">
        <v>1.3407</v>
      </c>
      <c r="N26" s="49">
        <v>1.1617</v>
      </c>
      <c r="O26" s="48">
        <v>159.47</v>
      </c>
      <c r="P26" s="41">
        <f t="shared" si="4"/>
        <v>40948.758111434327</v>
      </c>
      <c r="Q26" s="41">
        <f t="shared" si="5"/>
        <v>40918.922950697393</v>
      </c>
      <c r="R26" s="47">
        <f t="shared" si="3"/>
        <v>47258.328311956619</v>
      </c>
      <c r="S26" s="46">
        <v>1.3404</v>
      </c>
    </row>
    <row r="27" spans="2:19" x14ac:dyDescent="0.2">
      <c r="B27" s="45">
        <v>46171</v>
      </c>
      <c r="C27" s="44">
        <v>55000</v>
      </c>
      <c r="D27" s="43">
        <v>55010</v>
      </c>
      <c r="E27" s="42">
        <f t="shared" si="0"/>
        <v>55005</v>
      </c>
      <c r="F27" s="44">
        <v>55100</v>
      </c>
      <c r="G27" s="43">
        <v>55150</v>
      </c>
      <c r="H27" s="42">
        <f t="shared" si="1"/>
        <v>55125</v>
      </c>
      <c r="I27" s="44">
        <v>55345</v>
      </c>
      <c r="J27" s="43">
        <v>55395</v>
      </c>
      <c r="K27" s="42">
        <f t="shared" si="2"/>
        <v>55370</v>
      </c>
      <c r="L27" s="50">
        <v>55010</v>
      </c>
      <c r="M27" s="49">
        <v>1.3429</v>
      </c>
      <c r="N27" s="49">
        <v>1.1648000000000001</v>
      </c>
      <c r="O27" s="48">
        <v>159.25</v>
      </c>
      <c r="P27" s="41">
        <f t="shared" si="4"/>
        <v>40963.586268523344</v>
      </c>
      <c r="Q27" s="41">
        <f t="shared" si="5"/>
        <v>41067.838260481047</v>
      </c>
      <c r="R27" s="47">
        <f t="shared" si="3"/>
        <v>47226.991758241755</v>
      </c>
      <c r="S27" s="46">
        <v>1.3426</v>
      </c>
    </row>
    <row r="28" spans="2:19" x14ac:dyDescent="0.2">
      <c r="B28" s="40" t="s">
        <v>11</v>
      </c>
      <c r="C28" s="39">
        <f>ROUND(AVERAGE(C9:C27),2)</f>
        <v>53654.47</v>
      </c>
      <c r="D28" s="38">
        <f>ROUND(AVERAGE(D9:D27),2)</f>
        <v>53687.37</v>
      </c>
      <c r="E28" s="37">
        <f>ROUND(AVERAGE(C28:D28),2)</f>
        <v>53670.92</v>
      </c>
      <c r="F28" s="39">
        <f>ROUND(AVERAGE(F9:F27),2)</f>
        <v>53717.11</v>
      </c>
      <c r="G28" s="38">
        <f>ROUND(AVERAGE(G9:G27),2)</f>
        <v>53760.26</v>
      </c>
      <c r="H28" s="37">
        <f>ROUND(AVERAGE(F28:G28),2)</f>
        <v>53738.69</v>
      </c>
      <c r="I28" s="39">
        <f>ROUND(AVERAGE(I9:I27),2)</f>
        <v>53942.89</v>
      </c>
      <c r="J28" s="38">
        <f>ROUND(AVERAGE(J9:J27),2)</f>
        <v>53992.89</v>
      </c>
      <c r="K28" s="37">
        <f>ROUND(AVERAGE(I28:J28),2)</f>
        <v>53967.89</v>
      </c>
      <c r="L28" s="36">
        <f>ROUND(AVERAGE(L9:L27),2)</f>
        <v>53687.37</v>
      </c>
      <c r="M28" s="35">
        <f>ROUND(AVERAGE(M9:M27),4)</f>
        <v>1.3489</v>
      </c>
      <c r="N28" s="34">
        <f>ROUND(AVERAGE(N9:N27),4)</f>
        <v>1.1678999999999999</v>
      </c>
      <c r="O28" s="115">
        <f>ROUND(AVERAGE(O9:O27),2)</f>
        <v>158.16999999999999</v>
      </c>
      <c r="P28" s="33">
        <f>AVERAGE(P9:P27)</f>
        <v>39804.544044638933</v>
      </c>
      <c r="Q28" s="33">
        <f>AVERAGE(Q9:Q27)</f>
        <v>39858.817614447609</v>
      </c>
      <c r="R28" s="33">
        <f>AVERAGE(R9:R27)</f>
        <v>45971.45582175711</v>
      </c>
      <c r="S28" s="32">
        <f>AVERAGE(S9:S27)</f>
        <v>1.3484421052631577</v>
      </c>
    </row>
    <row r="29" spans="2:19" x14ac:dyDescent="0.2">
      <c r="B29" s="31" t="s">
        <v>12</v>
      </c>
      <c r="C29" s="30">
        <f t="shared" ref="C29:S29" si="6">MAX(C9:C27)</f>
        <v>55760</v>
      </c>
      <c r="D29" s="29">
        <f t="shared" si="6"/>
        <v>55800</v>
      </c>
      <c r="E29" s="28">
        <f t="shared" si="6"/>
        <v>55780</v>
      </c>
      <c r="F29" s="30">
        <f t="shared" si="6"/>
        <v>55750</v>
      </c>
      <c r="G29" s="29">
        <f t="shared" si="6"/>
        <v>55800</v>
      </c>
      <c r="H29" s="28">
        <f t="shared" si="6"/>
        <v>55775</v>
      </c>
      <c r="I29" s="30">
        <f t="shared" si="6"/>
        <v>55960</v>
      </c>
      <c r="J29" s="29">
        <f t="shared" si="6"/>
        <v>56010</v>
      </c>
      <c r="K29" s="28">
        <f t="shared" si="6"/>
        <v>55985</v>
      </c>
      <c r="L29" s="27">
        <f t="shared" si="6"/>
        <v>55800</v>
      </c>
      <c r="M29" s="26">
        <f t="shared" si="6"/>
        <v>1.3623000000000001</v>
      </c>
      <c r="N29" s="25">
        <f t="shared" si="6"/>
        <v>1.1771</v>
      </c>
      <c r="O29" s="24">
        <f t="shared" si="6"/>
        <v>159.47</v>
      </c>
      <c r="P29" s="23">
        <f t="shared" si="6"/>
        <v>41330.271831716163</v>
      </c>
      <c r="Q29" s="23">
        <f t="shared" si="6"/>
        <v>41321.090047393365</v>
      </c>
      <c r="R29" s="23">
        <f t="shared" si="6"/>
        <v>47692.307692307695</v>
      </c>
      <c r="S29" s="22">
        <f t="shared" si="6"/>
        <v>1.3617999999999999</v>
      </c>
    </row>
    <row r="30" spans="2:19" ht="13.5" thickBot="1" x14ac:dyDescent="0.25">
      <c r="B30" s="21" t="s">
        <v>13</v>
      </c>
      <c r="C30" s="20">
        <f t="shared" ref="C30:S30" si="7">MIN(C9:C27)</f>
        <v>49150</v>
      </c>
      <c r="D30" s="19">
        <f t="shared" si="7"/>
        <v>49200</v>
      </c>
      <c r="E30" s="18">
        <f t="shared" si="7"/>
        <v>49175</v>
      </c>
      <c r="F30" s="20">
        <f t="shared" si="7"/>
        <v>49300</v>
      </c>
      <c r="G30" s="19">
        <f t="shared" si="7"/>
        <v>49350</v>
      </c>
      <c r="H30" s="18">
        <f t="shared" si="7"/>
        <v>49325</v>
      </c>
      <c r="I30" s="20">
        <f t="shared" si="7"/>
        <v>49550</v>
      </c>
      <c r="J30" s="19">
        <f t="shared" si="7"/>
        <v>49600</v>
      </c>
      <c r="K30" s="18">
        <f t="shared" si="7"/>
        <v>49575</v>
      </c>
      <c r="L30" s="17">
        <f t="shared" si="7"/>
        <v>49200</v>
      </c>
      <c r="M30" s="16">
        <f t="shared" si="7"/>
        <v>1.3360000000000001</v>
      </c>
      <c r="N30" s="15">
        <f t="shared" si="7"/>
        <v>1.1597</v>
      </c>
      <c r="O30" s="14">
        <f t="shared" si="7"/>
        <v>156.09</v>
      </c>
      <c r="P30" s="13">
        <f t="shared" si="7"/>
        <v>36123.348017621145</v>
      </c>
      <c r="Q30" s="13">
        <f t="shared" si="7"/>
        <v>36233.480176211451</v>
      </c>
      <c r="R30" s="13">
        <f t="shared" si="7"/>
        <v>41868.777125351036</v>
      </c>
      <c r="S30" s="12">
        <f t="shared" si="7"/>
        <v>1.3354999999999999</v>
      </c>
    </row>
    <row r="32" spans="2:19" x14ac:dyDescent="0.2">
      <c r="B32" s="6" t="s">
        <v>14</v>
      </c>
      <c r="C32" s="8"/>
      <c r="D32" s="8"/>
      <c r="E32" s="7"/>
      <c r="F32" s="8"/>
      <c r="G32" s="8"/>
      <c r="H32" s="7"/>
      <c r="I32" s="8"/>
      <c r="J32" s="8"/>
      <c r="K32" s="7"/>
      <c r="L32" s="8"/>
      <c r="M32" s="8"/>
      <c r="N32" s="7"/>
    </row>
    <row r="33" spans="2:14" x14ac:dyDescent="0.2">
      <c r="B33" s="6" t="s">
        <v>15</v>
      </c>
      <c r="C33" s="8"/>
      <c r="D33" s="8"/>
      <c r="E33" s="7"/>
      <c r="F33" s="8"/>
      <c r="G33" s="8"/>
      <c r="H33" s="7"/>
      <c r="I33" s="8"/>
      <c r="J33" s="8"/>
      <c r="K33" s="7"/>
      <c r="L33" s="8"/>
      <c r="M33" s="8"/>
      <c r="N33" s="7"/>
    </row>
  </sheetData>
  <mergeCells count="7">
    <mergeCell ref="P7:Q7"/>
    <mergeCell ref="S7:S8"/>
    <mergeCell ref="C7:E7"/>
    <mergeCell ref="F7:H7"/>
    <mergeCell ref="I7:K7"/>
    <mergeCell ref="L7:L8"/>
    <mergeCell ref="M7:O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3:Y33"/>
  <sheetViews>
    <sheetView workbookViewId="0">
      <pane ySplit="8" topLeftCell="A9" activePane="bottomLeft" state="frozen"/>
      <selection activeCell="C46" sqref="C46"/>
      <selection pane="bottomLeft" activeCell="V9" sqref="V9:W27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3" width="10.7109375" style="4" customWidth="1"/>
    <col min="14" max="14" width="10.7109375" customWidth="1"/>
    <col min="15" max="16" width="10.7109375" style="4" customWidth="1"/>
    <col min="17" max="17" width="10.7109375" customWidth="1"/>
    <col min="18" max="18" width="12.5703125" style="4" bestFit="1" customWidth="1"/>
    <col min="19" max="19" width="10" style="4" bestFit="1" customWidth="1"/>
    <col min="20" max="20" width="14.140625" bestFit="1" customWidth="1"/>
    <col min="21" max="21" width="12.5703125" style="4" bestFit="1" customWidth="1"/>
    <col min="22" max="22" width="10.5703125" bestFit="1" customWidth="1"/>
    <col min="23" max="23" width="11.28515625" bestFit="1" customWidth="1"/>
    <col min="24" max="24" width="14.140625" bestFit="1" customWidth="1"/>
    <col min="25" max="25" width="10.5703125" bestFit="1" customWidth="1"/>
  </cols>
  <sheetData>
    <row r="3" spans="1:25" ht="15.75" x14ac:dyDescent="0.25">
      <c r="B3" s="5" t="s">
        <v>19</v>
      </c>
    </row>
    <row r="4" spans="1:25" x14ac:dyDescent="0.2">
      <c r="B4" s="58" t="s">
        <v>25</v>
      </c>
    </row>
    <row r="6" spans="1:25" ht="13.5" thickBot="1" x14ac:dyDescent="0.25">
      <c r="B6" s="1">
        <v>46143</v>
      </c>
    </row>
    <row r="7" spans="1:25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24</v>
      </c>
      <c r="J7" s="125"/>
      <c r="K7" s="126"/>
      <c r="L7" s="124" t="s">
        <v>23</v>
      </c>
      <c r="M7" s="125"/>
      <c r="N7" s="126"/>
      <c r="O7" s="124" t="s">
        <v>22</v>
      </c>
      <c r="P7" s="125"/>
      <c r="Q7" s="126"/>
      <c r="R7" s="116" t="s">
        <v>4</v>
      </c>
      <c r="S7" s="118" t="s">
        <v>21</v>
      </c>
      <c r="T7" s="119"/>
      <c r="U7" s="120"/>
      <c r="V7" s="121" t="s">
        <v>5</v>
      </c>
      <c r="W7" s="122"/>
      <c r="X7" s="9" t="s">
        <v>18</v>
      </c>
      <c r="Y7" s="116" t="s">
        <v>20</v>
      </c>
    </row>
    <row r="8" spans="1:25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52" t="s">
        <v>6</v>
      </c>
      <c r="M8" s="52" t="s">
        <v>7</v>
      </c>
      <c r="N8" s="55" t="s">
        <v>1</v>
      </c>
      <c r="O8" s="52" t="s">
        <v>6</v>
      </c>
      <c r="P8" s="52" t="s">
        <v>7</v>
      </c>
      <c r="Q8" s="55" t="s">
        <v>1</v>
      </c>
      <c r="R8" s="117"/>
      <c r="S8" s="54" t="s">
        <v>10</v>
      </c>
      <c r="T8" s="53" t="s">
        <v>16</v>
      </c>
      <c r="U8" s="10" t="s">
        <v>17</v>
      </c>
      <c r="V8" s="52" t="s">
        <v>8</v>
      </c>
      <c r="W8" s="52" t="s">
        <v>9</v>
      </c>
      <c r="X8" s="11" t="s">
        <v>8</v>
      </c>
      <c r="Y8" s="117" t="s">
        <v>20</v>
      </c>
    </row>
    <row r="9" spans="1:25" x14ac:dyDescent="0.2">
      <c r="B9" s="45">
        <v>46143</v>
      </c>
      <c r="C9" s="44">
        <v>19175</v>
      </c>
      <c r="D9" s="43">
        <v>19180</v>
      </c>
      <c r="E9" s="42">
        <f t="shared" ref="E9:E27" si="0">AVERAGE(C9:D9)</f>
        <v>19177.5</v>
      </c>
      <c r="F9" s="44">
        <v>19380</v>
      </c>
      <c r="G9" s="43">
        <v>19385</v>
      </c>
      <c r="H9" s="42">
        <f t="shared" ref="H9:H27" si="1">AVERAGE(F9:G9)</f>
        <v>19382.5</v>
      </c>
      <c r="I9" s="44">
        <v>20205</v>
      </c>
      <c r="J9" s="43">
        <v>20255</v>
      </c>
      <c r="K9" s="42">
        <f t="shared" ref="K9:K27" si="2">AVERAGE(I9:J9)</f>
        <v>20230</v>
      </c>
      <c r="L9" s="44">
        <v>20745</v>
      </c>
      <c r="M9" s="43">
        <v>20795</v>
      </c>
      <c r="N9" s="42">
        <f t="shared" ref="N9:N27" si="3">AVERAGE(L9:M9)</f>
        <v>20770</v>
      </c>
      <c r="O9" s="44">
        <v>21270</v>
      </c>
      <c r="P9" s="43">
        <v>21320</v>
      </c>
      <c r="Q9" s="42">
        <f t="shared" ref="Q9:Q27" si="4">AVERAGE(O9:P9)</f>
        <v>21295</v>
      </c>
      <c r="R9" s="50">
        <v>19180</v>
      </c>
      <c r="S9" s="49">
        <v>1.3620000000000001</v>
      </c>
      <c r="T9" s="51">
        <v>1.1751</v>
      </c>
      <c r="U9" s="48">
        <v>156.6</v>
      </c>
      <c r="V9" s="41">
        <f>D9/S9</f>
        <v>14082.23201174743</v>
      </c>
      <c r="W9" s="41">
        <f>G9/S9</f>
        <v>14232.74596182085</v>
      </c>
      <c r="X9" s="47">
        <f t="shared" ref="X9:X27" si="5">R9/T9</f>
        <v>16322.015147647009</v>
      </c>
      <c r="Y9" s="46">
        <v>1.3614999999999999</v>
      </c>
    </row>
    <row r="10" spans="1:25" x14ac:dyDescent="0.2">
      <c r="B10" s="45">
        <v>46147</v>
      </c>
      <c r="C10" s="44">
        <v>19290</v>
      </c>
      <c r="D10" s="43">
        <v>19295</v>
      </c>
      <c r="E10" s="42">
        <f t="shared" si="0"/>
        <v>19292.5</v>
      </c>
      <c r="F10" s="44">
        <v>19475</v>
      </c>
      <c r="G10" s="43">
        <v>19480</v>
      </c>
      <c r="H10" s="42">
        <f t="shared" si="1"/>
        <v>19477.5</v>
      </c>
      <c r="I10" s="44">
        <v>20280</v>
      </c>
      <c r="J10" s="43">
        <v>20330</v>
      </c>
      <c r="K10" s="42">
        <f t="shared" si="2"/>
        <v>20305</v>
      </c>
      <c r="L10" s="44">
        <v>20820</v>
      </c>
      <c r="M10" s="43">
        <v>20870</v>
      </c>
      <c r="N10" s="42">
        <f t="shared" si="3"/>
        <v>20845</v>
      </c>
      <c r="O10" s="44">
        <v>21345</v>
      </c>
      <c r="P10" s="43">
        <v>21395</v>
      </c>
      <c r="Q10" s="42">
        <f t="shared" si="4"/>
        <v>21370</v>
      </c>
      <c r="R10" s="50">
        <v>19295</v>
      </c>
      <c r="S10" s="49">
        <v>1.3541000000000001</v>
      </c>
      <c r="T10" s="49">
        <v>1.1689000000000001</v>
      </c>
      <c r="U10" s="48">
        <v>157.75</v>
      </c>
      <c r="V10" s="41">
        <f t="shared" ref="V10:V27" si="6">D10/S10</f>
        <v>14249.316889446864</v>
      </c>
      <c r="W10" s="41">
        <f t="shared" ref="W10:W27" si="7">G10/S10</f>
        <v>14385.939000073849</v>
      </c>
      <c r="X10" s="47">
        <f t="shared" si="5"/>
        <v>16506.972367182821</v>
      </c>
      <c r="Y10" s="46">
        <v>1.3535999999999999</v>
      </c>
    </row>
    <row r="11" spans="1:25" x14ac:dyDescent="0.2">
      <c r="B11" s="45">
        <v>46148</v>
      </c>
      <c r="C11" s="44">
        <v>19440</v>
      </c>
      <c r="D11" s="43">
        <v>19450</v>
      </c>
      <c r="E11" s="42">
        <f t="shared" si="0"/>
        <v>19445</v>
      </c>
      <c r="F11" s="44">
        <v>19640</v>
      </c>
      <c r="G11" s="43">
        <v>19675</v>
      </c>
      <c r="H11" s="42">
        <f t="shared" si="1"/>
        <v>19657.5</v>
      </c>
      <c r="I11" s="44">
        <v>20455</v>
      </c>
      <c r="J11" s="43">
        <v>20505</v>
      </c>
      <c r="K11" s="42">
        <f t="shared" si="2"/>
        <v>20480</v>
      </c>
      <c r="L11" s="44">
        <v>20995</v>
      </c>
      <c r="M11" s="43">
        <v>21045</v>
      </c>
      <c r="N11" s="42">
        <f t="shared" si="3"/>
        <v>21020</v>
      </c>
      <c r="O11" s="44">
        <v>21520</v>
      </c>
      <c r="P11" s="43">
        <v>21570</v>
      </c>
      <c r="Q11" s="42">
        <f t="shared" si="4"/>
        <v>21545</v>
      </c>
      <c r="R11" s="50">
        <v>19450</v>
      </c>
      <c r="S11" s="49">
        <v>1.3623000000000001</v>
      </c>
      <c r="T11" s="49">
        <v>1.177</v>
      </c>
      <c r="U11" s="48">
        <v>156.09</v>
      </c>
      <c r="V11" s="41">
        <f t="shared" si="6"/>
        <v>14277.325111943037</v>
      </c>
      <c r="W11" s="41">
        <f t="shared" si="7"/>
        <v>14442.486970564485</v>
      </c>
      <c r="X11" s="47">
        <f t="shared" si="5"/>
        <v>16525.063721325401</v>
      </c>
      <c r="Y11" s="46">
        <v>1.3617999999999999</v>
      </c>
    </row>
    <row r="12" spans="1:25" x14ac:dyDescent="0.2">
      <c r="B12" s="45">
        <v>46149</v>
      </c>
      <c r="C12" s="44">
        <v>18810</v>
      </c>
      <c r="D12" s="43">
        <v>18825</v>
      </c>
      <c r="E12" s="42">
        <f t="shared" si="0"/>
        <v>18817.5</v>
      </c>
      <c r="F12" s="44">
        <v>19030</v>
      </c>
      <c r="G12" s="43">
        <v>19040</v>
      </c>
      <c r="H12" s="42">
        <f t="shared" si="1"/>
        <v>19035</v>
      </c>
      <c r="I12" s="44">
        <v>19845</v>
      </c>
      <c r="J12" s="43">
        <v>19895</v>
      </c>
      <c r="K12" s="42">
        <f t="shared" si="2"/>
        <v>19870</v>
      </c>
      <c r="L12" s="44">
        <v>20400</v>
      </c>
      <c r="M12" s="43">
        <v>20450</v>
      </c>
      <c r="N12" s="42">
        <f t="shared" si="3"/>
        <v>20425</v>
      </c>
      <c r="O12" s="44">
        <v>20925</v>
      </c>
      <c r="P12" s="43">
        <v>20975</v>
      </c>
      <c r="Q12" s="42">
        <f t="shared" si="4"/>
        <v>20950</v>
      </c>
      <c r="R12" s="50">
        <v>18825</v>
      </c>
      <c r="S12" s="49">
        <v>1.3619000000000001</v>
      </c>
      <c r="T12" s="49">
        <v>1.1771</v>
      </c>
      <c r="U12" s="48">
        <v>156.4</v>
      </c>
      <c r="V12" s="41">
        <f t="shared" si="6"/>
        <v>13822.600778324399</v>
      </c>
      <c r="W12" s="41">
        <f t="shared" si="7"/>
        <v>13980.468463176443</v>
      </c>
      <c r="X12" s="47">
        <f t="shared" si="5"/>
        <v>15992.693908758814</v>
      </c>
      <c r="Y12" s="46">
        <v>1.3613999999999999</v>
      </c>
    </row>
    <row r="13" spans="1:25" x14ac:dyDescent="0.2">
      <c r="B13" s="45">
        <v>46150</v>
      </c>
      <c r="C13" s="44">
        <v>18875</v>
      </c>
      <c r="D13" s="43">
        <v>18890</v>
      </c>
      <c r="E13" s="42">
        <f t="shared" si="0"/>
        <v>18882.5</v>
      </c>
      <c r="F13" s="44">
        <v>19065</v>
      </c>
      <c r="G13" s="43">
        <v>19085</v>
      </c>
      <c r="H13" s="42">
        <f t="shared" si="1"/>
        <v>19075</v>
      </c>
      <c r="I13" s="44">
        <v>19875</v>
      </c>
      <c r="J13" s="43">
        <v>19925</v>
      </c>
      <c r="K13" s="42">
        <f t="shared" si="2"/>
        <v>19900</v>
      </c>
      <c r="L13" s="44">
        <v>20440</v>
      </c>
      <c r="M13" s="43">
        <v>20490</v>
      </c>
      <c r="N13" s="42">
        <f t="shared" si="3"/>
        <v>20465</v>
      </c>
      <c r="O13" s="44">
        <v>20970</v>
      </c>
      <c r="P13" s="43">
        <v>21020</v>
      </c>
      <c r="Q13" s="42">
        <f t="shared" si="4"/>
        <v>20995</v>
      </c>
      <c r="R13" s="50">
        <v>18890</v>
      </c>
      <c r="S13" s="49">
        <v>1.3613</v>
      </c>
      <c r="T13" s="49">
        <v>1.1766000000000001</v>
      </c>
      <c r="U13" s="48">
        <v>156.75</v>
      </c>
      <c r="V13" s="41">
        <f t="shared" si="6"/>
        <v>13876.44163667083</v>
      </c>
      <c r="W13" s="41">
        <f t="shared" si="7"/>
        <v>14019.68706383604</v>
      </c>
      <c r="X13" s="47">
        <f t="shared" si="5"/>
        <v>16054.733979262281</v>
      </c>
      <c r="Y13" s="46">
        <v>1.3608</v>
      </c>
    </row>
    <row r="14" spans="1:25" x14ac:dyDescent="0.2">
      <c r="B14" s="45">
        <v>46153</v>
      </c>
      <c r="C14" s="44">
        <v>18950</v>
      </c>
      <c r="D14" s="43">
        <v>18955</v>
      </c>
      <c r="E14" s="42">
        <f t="shared" si="0"/>
        <v>18952.5</v>
      </c>
      <c r="F14" s="44">
        <v>19160</v>
      </c>
      <c r="G14" s="43">
        <v>19180</v>
      </c>
      <c r="H14" s="42">
        <f t="shared" si="1"/>
        <v>19170</v>
      </c>
      <c r="I14" s="44">
        <v>19950</v>
      </c>
      <c r="J14" s="43">
        <v>20000</v>
      </c>
      <c r="K14" s="42">
        <f t="shared" si="2"/>
        <v>19975</v>
      </c>
      <c r="L14" s="44">
        <v>20515</v>
      </c>
      <c r="M14" s="43">
        <v>20565</v>
      </c>
      <c r="N14" s="42">
        <f t="shared" si="3"/>
        <v>20540</v>
      </c>
      <c r="O14" s="44">
        <v>21045</v>
      </c>
      <c r="P14" s="43">
        <v>21095</v>
      </c>
      <c r="Q14" s="42">
        <f t="shared" si="4"/>
        <v>21070</v>
      </c>
      <c r="R14" s="50">
        <v>18955</v>
      </c>
      <c r="S14" s="49">
        <v>1.3608</v>
      </c>
      <c r="T14" s="49">
        <v>1.1769000000000001</v>
      </c>
      <c r="U14" s="48">
        <v>157.12</v>
      </c>
      <c r="V14" s="41">
        <f t="shared" si="6"/>
        <v>13929.306290417402</v>
      </c>
      <c r="W14" s="41">
        <f t="shared" si="7"/>
        <v>14094.650205761316</v>
      </c>
      <c r="X14" s="47">
        <f t="shared" si="5"/>
        <v>16105.871356954711</v>
      </c>
      <c r="Y14" s="46">
        <v>1.3603000000000001</v>
      </c>
    </row>
    <row r="15" spans="1:25" x14ac:dyDescent="0.2">
      <c r="B15" s="45">
        <v>46154</v>
      </c>
      <c r="C15" s="44">
        <v>18700</v>
      </c>
      <c r="D15" s="43">
        <v>18725</v>
      </c>
      <c r="E15" s="42">
        <f t="shared" si="0"/>
        <v>18712.5</v>
      </c>
      <c r="F15" s="44">
        <v>18900</v>
      </c>
      <c r="G15" s="43">
        <v>18910</v>
      </c>
      <c r="H15" s="42">
        <f t="shared" si="1"/>
        <v>18905</v>
      </c>
      <c r="I15" s="44">
        <v>19670</v>
      </c>
      <c r="J15" s="43">
        <v>19720</v>
      </c>
      <c r="K15" s="42">
        <f t="shared" si="2"/>
        <v>19695</v>
      </c>
      <c r="L15" s="44">
        <v>20235</v>
      </c>
      <c r="M15" s="43">
        <v>20285</v>
      </c>
      <c r="N15" s="42">
        <f t="shared" si="3"/>
        <v>20260</v>
      </c>
      <c r="O15" s="44">
        <v>20765</v>
      </c>
      <c r="P15" s="43">
        <v>20815</v>
      </c>
      <c r="Q15" s="42">
        <f t="shared" si="4"/>
        <v>20790</v>
      </c>
      <c r="R15" s="50">
        <v>18725</v>
      </c>
      <c r="S15" s="49">
        <v>1.3532999999999999</v>
      </c>
      <c r="T15" s="49">
        <v>1.1744000000000001</v>
      </c>
      <c r="U15" s="48">
        <v>157.58000000000001</v>
      </c>
      <c r="V15" s="41">
        <f t="shared" si="6"/>
        <v>13836.547698219169</v>
      </c>
      <c r="W15" s="41">
        <f t="shared" si="7"/>
        <v>13973.250572674204</v>
      </c>
      <c r="X15" s="47">
        <f t="shared" si="5"/>
        <v>15944.311989100815</v>
      </c>
      <c r="Y15" s="46">
        <v>1.3528</v>
      </c>
    </row>
    <row r="16" spans="1:25" x14ac:dyDescent="0.2">
      <c r="B16" s="45">
        <v>46155</v>
      </c>
      <c r="C16" s="44">
        <v>19015</v>
      </c>
      <c r="D16" s="43">
        <v>19020</v>
      </c>
      <c r="E16" s="42">
        <f t="shared" si="0"/>
        <v>19017.5</v>
      </c>
      <c r="F16" s="44">
        <v>19235</v>
      </c>
      <c r="G16" s="43">
        <v>19240</v>
      </c>
      <c r="H16" s="42">
        <f t="shared" si="1"/>
        <v>19237.5</v>
      </c>
      <c r="I16" s="44">
        <v>19980</v>
      </c>
      <c r="J16" s="43">
        <v>20030</v>
      </c>
      <c r="K16" s="42">
        <f t="shared" si="2"/>
        <v>20005</v>
      </c>
      <c r="L16" s="44">
        <v>20545</v>
      </c>
      <c r="M16" s="43">
        <v>20595</v>
      </c>
      <c r="N16" s="42">
        <f t="shared" si="3"/>
        <v>20570</v>
      </c>
      <c r="O16" s="44">
        <v>21085</v>
      </c>
      <c r="P16" s="43">
        <v>21135</v>
      </c>
      <c r="Q16" s="42">
        <f t="shared" si="4"/>
        <v>21110</v>
      </c>
      <c r="R16" s="50">
        <v>19020</v>
      </c>
      <c r="S16" s="49">
        <v>1.3504</v>
      </c>
      <c r="T16" s="49">
        <v>1.1712</v>
      </c>
      <c r="U16" s="48">
        <v>157.77000000000001</v>
      </c>
      <c r="V16" s="41">
        <f t="shared" si="6"/>
        <v>14084.715639810425</v>
      </c>
      <c r="W16" s="41">
        <f t="shared" si="7"/>
        <v>14247.630331753555</v>
      </c>
      <c r="X16" s="47">
        <f t="shared" si="5"/>
        <v>16239.754098360656</v>
      </c>
      <c r="Y16" s="46">
        <v>1.3499000000000001</v>
      </c>
    </row>
    <row r="17" spans="2:25" x14ac:dyDescent="0.2">
      <c r="B17" s="45">
        <v>46156</v>
      </c>
      <c r="C17" s="44">
        <v>18905</v>
      </c>
      <c r="D17" s="43">
        <v>18915</v>
      </c>
      <c r="E17" s="42">
        <f t="shared" si="0"/>
        <v>18910</v>
      </c>
      <c r="F17" s="44">
        <v>19050</v>
      </c>
      <c r="G17" s="43">
        <v>19075</v>
      </c>
      <c r="H17" s="42">
        <f t="shared" si="1"/>
        <v>19062.5</v>
      </c>
      <c r="I17" s="44">
        <v>19795</v>
      </c>
      <c r="J17" s="43">
        <v>19845</v>
      </c>
      <c r="K17" s="42">
        <f t="shared" si="2"/>
        <v>19820</v>
      </c>
      <c r="L17" s="44">
        <v>20335</v>
      </c>
      <c r="M17" s="43">
        <v>20385</v>
      </c>
      <c r="N17" s="42">
        <f t="shared" si="3"/>
        <v>20360</v>
      </c>
      <c r="O17" s="44">
        <v>20875</v>
      </c>
      <c r="P17" s="43">
        <v>20925</v>
      </c>
      <c r="Q17" s="42">
        <f t="shared" si="4"/>
        <v>20900</v>
      </c>
      <c r="R17" s="50">
        <v>18915</v>
      </c>
      <c r="S17" s="49">
        <v>1.3501000000000001</v>
      </c>
      <c r="T17" s="49">
        <v>1.17</v>
      </c>
      <c r="U17" s="48">
        <v>157.97999999999999</v>
      </c>
      <c r="V17" s="41">
        <f t="shared" si="6"/>
        <v>14010.073327901637</v>
      </c>
      <c r="W17" s="41">
        <f t="shared" si="7"/>
        <v>14128.583067920894</v>
      </c>
      <c r="X17" s="47">
        <f t="shared" si="5"/>
        <v>16166.666666666668</v>
      </c>
      <c r="Y17" s="46">
        <v>1.3495999999999999</v>
      </c>
    </row>
    <row r="18" spans="2:25" x14ac:dyDescent="0.2">
      <c r="B18" s="45">
        <v>46157</v>
      </c>
      <c r="C18" s="44">
        <v>18380</v>
      </c>
      <c r="D18" s="43">
        <v>18390</v>
      </c>
      <c r="E18" s="42">
        <f t="shared" si="0"/>
        <v>18385</v>
      </c>
      <c r="F18" s="44">
        <v>18550</v>
      </c>
      <c r="G18" s="43">
        <v>18580</v>
      </c>
      <c r="H18" s="42">
        <f t="shared" si="1"/>
        <v>18565</v>
      </c>
      <c r="I18" s="44">
        <v>19295</v>
      </c>
      <c r="J18" s="43">
        <v>19345</v>
      </c>
      <c r="K18" s="42">
        <f t="shared" si="2"/>
        <v>19320</v>
      </c>
      <c r="L18" s="44">
        <v>19840</v>
      </c>
      <c r="M18" s="43">
        <v>19890</v>
      </c>
      <c r="N18" s="42">
        <f t="shared" si="3"/>
        <v>19865</v>
      </c>
      <c r="O18" s="44">
        <v>20380</v>
      </c>
      <c r="P18" s="43">
        <v>20430</v>
      </c>
      <c r="Q18" s="42">
        <f t="shared" si="4"/>
        <v>20405</v>
      </c>
      <c r="R18" s="50">
        <v>18390</v>
      </c>
      <c r="S18" s="49">
        <v>1.3360000000000001</v>
      </c>
      <c r="T18" s="49">
        <v>1.1632</v>
      </c>
      <c r="U18" s="48">
        <v>158.58000000000001</v>
      </c>
      <c r="V18" s="41">
        <f t="shared" si="6"/>
        <v>13764.970059880239</v>
      </c>
      <c r="W18" s="41">
        <f t="shared" si="7"/>
        <v>13907.185628742514</v>
      </c>
      <c r="X18" s="47">
        <f t="shared" si="5"/>
        <v>15809.834938101789</v>
      </c>
      <c r="Y18" s="46">
        <v>1.3354999999999999</v>
      </c>
    </row>
    <row r="19" spans="2:25" x14ac:dyDescent="0.2">
      <c r="B19" s="45">
        <v>46160</v>
      </c>
      <c r="C19" s="44">
        <v>18225</v>
      </c>
      <c r="D19" s="43">
        <v>18235</v>
      </c>
      <c r="E19" s="42">
        <f t="shared" si="0"/>
        <v>18230</v>
      </c>
      <c r="F19" s="44">
        <v>18450</v>
      </c>
      <c r="G19" s="43">
        <v>18460</v>
      </c>
      <c r="H19" s="42">
        <f t="shared" si="1"/>
        <v>18455</v>
      </c>
      <c r="I19" s="44">
        <v>19185</v>
      </c>
      <c r="J19" s="43">
        <v>19235</v>
      </c>
      <c r="K19" s="42">
        <f t="shared" si="2"/>
        <v>19210</v>
      </c>
      <c r="L19" s="44">
        <v>19730</v>
      </c>
      <c r="M19" s="43">
        <v>19780</v>
      </c>
      <c r="N19" s="42">
        <f t="shared" si="3"/>
        <v>19755</v>
      </c>
      <c r="O19" s="44">
        <v>20270</v>
      </c>
      <c r="P19" s="43">
        <v>20320</v>
      </c>
      <c r="Q19" s="42">
        <f t="shared" si="4"/>
        <v>20295</v>
      </c>
      <c r="R19" s="50">
        <v>18235</v>
      </c>
      <c r="S19" s="49">
        <v>1.3376999999999999</v>
      </c>
      <c r="T19" s="49">
        <v>1.1641999999999999</v>
      </c>
      <c r="U19" s="48">
        <v>158.85</v>
      </c>
      <c r="V19" s="41">
        <f t="shared" si="6"/>
        <v>13631.606488749347</v>
      </c>
      <c r="W19" s="41">
        <f t="shared" si="7"/>
        <v>13799.805636540332</v>
      </c>
      <c r="X19" s="47">
        <f t="shared" si="5"/>
        <v>15663.116303040715</v>
      </c>
      <c r="Y19" s="46">
        <v>1.3371999999999999</v>
      </c>
    </row>
    <row r="20" spans="2:25" x14ac:dyDescent="0.2">
      <c r="B20" s="45">
        <v>46161</v>
      </c>
      <c r="C20" s="44">
        <v>18790</v>
      </c>
      <c r="D20" s="43">
        <v>18800</v>
      </c>
      <c r="E20" s="42">
        <f t="shared" si="0"/>
        <v>18795</v>
      </c>
      <c r="F20" s="44">
        <v>18990</v>
      </c>
      <c r="G20" s="43">
        <v>19010</v>
      </c>
      <c r="H20" s="42">
        <f t="shared" si="1"/>
        <v>19000</v>
      </c>
      <c r="I20" s="44">
        <v>19730</v>
      </c>
      <c r="J20" s="43">
        <v>19780</v>
      </c>
      <c r="K20" s="42">
        <f t="shared" si="2"/>
        <v>19755</v>
      </c>
      <c r="L20" s="44">
        <v>20280</v>
      </c>
      <c r="M20" s="43">
        <v>20330</v>
      </c>
      <c r="N20" s="42">
        <f t="shared" si="3"/>
        <v>20305</v>
      </c>
      <c r="O20" s="44">
        <v>20825</v>
      </c>
      <c r="P20" s="43">
        <v>20875</v>
      </c>
      <c r="Q20" s="42">
        <f t="shared" si="4"/>
        <v>20850</v>
      </c>
      <c r="R20" s="50">
        <v>18800</v>
      </c>
      <c r="S20" s="49">
        <v>1.3404</v>
      </c>
      <c r="T20" s="49">
        <v>1.1617</v>
      </c>
      <c r="U20" s="48">
        <v>159.13999999999999</v>
      </c>
      <c r="V20" s="41">
        <f t="shared" si="6"/>
        <v>14025.663980901223</v>
      </c>
      <c r="W20" s="41">
        <f t="shared" si="7"/>
        <v>14182.333631751715</v>
      </c>
      <c r="X20" s="47">
        <f t="shared" si="5"/>
        <v>16183.179822673668</v>
      </c>
      <c r="Y20" s="46">
        <v>1.3399000000000001</v>
      </c>
    </row>
    <row r="21" spans="2:25" x14ac:dyDescent="0.2">
      <c r="B21" s="45">
        <v>46162</v>
      </c>
      <c r="C21" s="44">
        <v>18590</v>
      </c>
      <c r="D21" s="43">
        <v>18600</v>
      </c>
      <c r="E21" s="42">
        <f t="shared" si="0"/>
        <v>18595</v>
      </c>
      <c r="F21" s="44">
        <v>18770</v>
      </c>
      <c r="G21" s="43">
        <v>18775</v>
      </c>
      <c r="H21" s="42">
        <f t="shared" si="1"/>
        <v>18772.5</v>
      </c>
      <c r="I21" s="44">
        <v>19510</v>
      </c>
      <c r="J21" s="43">
        <v>19560</v>
      </c>
      <c r="K21" s="42">
        <f t="shared" si="2"/>
        <v>19535</v>
      </c>
      <c r="L21" s="44">
        <v>20060</v>
      </c>
      <c r="M21" s="43">
        <v>20110</v>
      </c>
      <c r="N21" s="42">
        <f t="shared" si="3"/>
        <v>20085</v>
      </c>
      <c r="O21" s="44">
        <v>20605</v>
      </c>
      <c r="P21" s="43">
        <v>20655</v>
      </c>
      <c r="Q21" s="42">
        <f t="shared" si="4"/>
        <v>20630</v>
      </c>
      <c r="R21" s="50">
        <v>18600</v>
      </c>
      <c r="S21" s="49">
        <v>1.34</v>
      </c>
      <c r="T21" s="49">
        <v>1.1600999999999999</v>
      </c>
      <c r="U21" s="48">
        <v>159.04</v>
      </c>
      <c r="V21" s="41">
        <f t="shared" si="6"/>
        <v>13880.597014925372</v>
      </c>
      <c r="W21" s="41">
        <f t="shared" si="7"/>
        <v>14011.194029850745</v>
      </c>
      <c r="X21" s="47">
        <f t="shared" si="5"/>
        <v>16033.100594776313</v>
      </c>
      <c r="Y21" s="46">
        <v>1.3395999999999999</v>
      </c>
    </row>
    <row r="22" spans="2:25" x14ac:dyDescent="0.2">
      <c r="B22" s="45">
        <v>46163</v>
      </c>
      <c r="C22" s="44">
        <v>18535</v>
      </c>
      <c r="D22" s="43">
        <v>18540</v>
      </c>
      <c r="E22" s="42">
        <f t="shared" si="0"/>
        <v>18537.5</v>
      </c>
      <c r="F22" s="44">
        <v>18740</v>
      </c>
      <c r="G22" s="43">
        <v>18760</v>
      </c>
      <c r="H22" s="42">
        <f t="shared" si="1"/>
        <v>18750</v>
      </c>
      <c r="I22" s="44">
        <v>19485</v>
      </c>
      <c r="J22" s="43">
        <v>19535</v>
      </c>
      <c r="K22" s="42">
        <f t="shared" si="2"/>
        <v>19510</v>
      </c>
      <c r="L22" s="44">
        <v>20045</v>
      </c>
      <c r="M22" s="43">
        <v>20095</v>
      </c>
      <c r="N22" s="42">
        <f t="shared" si="3"/>
        <v>20070</v>
      </c>
      <c r="O22" s="44">
        <v>20595</v>
      </c>
      <c r="P22" s="43">
        <v>20645</v>
      </c>
      <c r="Q22" s="42">
        <f t="shared" si="4"/>
        <v>20620</v>
      </c>
      <c r="R22" s="50">
        <v>18540</v>
      </c>
      <c r="S22" s="49">
        <v>1.3422000000000001</v>
      </c>
      <c r="T22" s="49">
        <v>1.1598999999999999</v>
      </c>
      <c r="U22" s="48">
        <v>159.16</v>
      </c>
      <c r="V22" s="41">
        <f t="shared" si="6"/>
        <v>13813.142601698702</v>
      </c>
      <c r="W22" s="41">
        <f t="shared" si="7"/>
        <v>13977.052600208612</v>
      </c>
      <c r="X22" s="47">
        <f t="shared" si="5"/>
        <v>15984.136563496853</v>
      </c>
      <c r="Y22" s="46">
        <v>1.3418000000000001</v>
      </c>
    </row>
    <row r="23" spans="2:25" x14ac:dyDescent="0.2">
      <c r="B23" s="45">
        <v>46164</v>
      </c>
      <c r="C23" s="44">
        <v>18545</v>
      </c>
      <c r="D23" s="43">
        <v>18550</v>
      </c>
      <c r="E23" s="42">
        <f t="shared" si="0"/>
        <v>18547.5</v>
      </c>
      <c r="F23" s="44">
        <v>18730</v>
      </c>
      <c r="G23" s="43">
        <v>18760</v>
      </c>
      <c r="H23" s="42">
        <f t="shared" si="1"/>
        <v>18745</v>
      </c>
      <c r="I23" s="44">
        <v>19465</v>
      </c>
      <c r="J23" s="43">
        <v>19515</v>
      </c>
      <c r="K23" s="42">
        <f t="shared" si="2"/>
        <v>19490</v>
      </c>
      <c r="L23" s="44">
        <v>20025</v>
      </c>
      <c r="M23" s="43">
        <v>20075</v>
      </c>
      <c r="N23" s="42">
        <f t="shared" si="3"/>
        <v>20050</v>
      </c>
      <c r="O23" s="44">
        <v>20580</v>
      </c>
      <c r="P23" s="43">
        <v>20630</v>
      </c>
      <c r="Q23" s="42">
        <f t="shared" si="4"/>
        <v>20605</v>
      </c>
      <c r="R23" s="50">
        <v>18550</v>
      </c>
      <c r="S23" s="49">
        <v>1.3422000000000001</v>
      </c>
      <c r="T23" s="49">
        <v>1.1597</v>
      </c>
      <c r="U23" s="48">
        <v>159.13999999999999</v>
      </c>
      <c r="V23" s="41">
        <f t="shared" si="6"/>
        <v>13820.593056176425</v>
      </c>
      <c r="W23" s="41">
        <f t="shared" si="7"/>
        <v>13977.052600208612</v>
      </c>
      <c r="X23" s="47">
        <f t="shared" si="5"/>
        <v>15995.51608174528</v>
      </c>
      <c r="Y23" s="46">
        <v>1.3419000000000001</v>
      </c>
    </row>
    <row r="24" spans="2:25" x14ac:dyDescent="0.2">
      <c r="B24" s="45">
        <v>46168</v>
      </c>
      <c r="C24" s="44">
        <v>18555</v>
      </c>
      <c r="D24" s="43">
        <v>18560</v>
      </c>
      <c r="E24" s="42">
        <f t="shared" si="0"/>
        <v>18557.5</v>
      </c>
      <c r="F24" s="44">
        <v>18760</v>
      </c>
      <c r="G24" s="43">
        <v>18770</v>
      </c>
      <c r="H24" s="42">
        <f t="shared" si="1"/>
        <v>18765</v>
      </c>
      <c r="I24" s="44">
        <v>19485</v>
      </c>
      <c r="J24" s="43">
        <v>19535</v>
      </c>
      <c r="K24" s="42">
        <f t="shared" si="2"/>
        <v>19510</v>
      </c>
      <c r="L24" s="44">
        <v>20045</v>
      </c>
      <c r="M24" s="43">
        <v>20095</v>
      </c>
      <c r="N24" s="42">
        <f t="shared" si="3"/>
        <v>20070</v>
      </c>
      <c r="O24" s="44">
        <v>20605</v>
      </c>
      <c r="P24" s="43">
        <v>20655</v>
      </c>
      <c r="Q24" s="42">
        <f t="shared" si="4"/>
        <v>20630</v>
      </c>
      <c r="R24" s="50">
        <v>18560</v>
      </c>
      <c r="S24" s="49">
        <v>1.3469</v>
      </c>
      <c r="T24" s="49">
        <v>1.1635</v>
      </c>
      <c r="U24" s="48">
        <v>159.19</v>
      </c>
      <c r="V24" s="41">
        <f t="shared" si="6"/>
        <v>13779.790630336329</v>
      </c>
      <c r="W24" s="41">
        <f t="shared" si="7"/>
        <v>13935.704209666643</v>
      </c>
      <c r="X24" s="47">
        <f t="shared" si="5"/>
        <v>15951.869359690589</v>
      </c>
      <c r="Y24" s="46">
        <v>1.3466</v>
      </c>
    </row>
    <row r="25" spans="2:25" x14ac:dyDescent="0.2">
      <c r="B25" s="45">
        <v>46169</v>
      </c>
      <c r="C25" s="44">
        <v>18750</v>
      </c>
      <c r="D25" s="43">
        <v>18755</v>
      </c>
      <c r="E25" s="42">
        <f t="shared" si="0"/>
        <v>18752.5</v>
      </c>
      <c r="F25" s="44">
        <v>18950</v>
      </c>
      <c r="G25" s="43">
        <v>18960</v>
      </c>
      <c r="H25" s="42">
        <f t="shared" si="1"/>
        <v>18955</v>
      </c>
      <c r="I25" s="44">
        <v>19670</v>
      </c>
      <c r="J25" s="43">
        <v>19720</v>
      </c>
      <c r="K25" s="42">
        <f t="shared" si="2"/>
        <v>19695</v>
      </c>
      <c r="L25" s="44">
        <v>20230</v>
      </c>
      <c r="M25" s="43">
        <v>20280</v>
      </c>
      <c r="N25" s="42">
        <f t="shared" si="3"/>
        <v>20255</v>
      </c>
      <c r="O25" s="44">
        <v>20800</v>
      </c>
      <c r="P25" s="43">
        <v>20850</v>
      </c>
      <c r="Q25" s="42">
        <f t="shared" si="4"/>
        <v>20825</v>
      </c>
      <c r="R25" s="50">
        <v>18755</v>
      </c>
      <c r="S25" s="49">
        <v>1.3434999999999999</v>
      </c>
      <c r="T25" s="49">
        <v>1.1637999999999999</v>
      </c>
      <c r="U25" s="48">
        <v>159.44</v>
      </c>
      <c r="V25" s="41">
        <f t="shared" si="6"/>
        <v>13959.806475623373</v>
      </c>
      <c r="W25" s="41">
        <f t="shared" si="7"/>
        <v>14112.393003349462</v>
      </c>
      <c r="X25" s="47">
        <f t="shared" si="5"/>
        <v>16115.31190926276</v>
      </c>
      <c r="Y25" s="46">
        <v>1.3431999999999999</v>
      </c>
    </row>
    <row r="26" spans="2:25" x14ac:dyDescent="0.2">
      <c r="B26" s="45">
        <v>46170</v>
      </c>
      <c r="C26" s="44">
        <v>18730</v>
      </c>
      <c r="D26" s="43">
        <v>18735</v>
      </c>
      <c r="E26" s="42">
        <f t="shared" si="0"/>
        <v>18732.5</v>
      </c>
      <c r="F26" s="44">
        <v>18950</v>
      </c>
      <c r="G26" s="43">
        <v>18960</v>
      </c>
      <c r="H26" s="42">
        <f t="shared" si="1"/>
        <v>18955</v>
      </c>
      <c r="I26" s="44">
        <v>19675</v>
      </c>
      <c r="J26" s="43">
        <v>19725</v>
      </c>
      <c r="K26" s="42">
        <f t="shared" si="2"/>
        <v>19700</v>
      </c>
      <c r="L26" s="44">
        <v>20235</v>
      </c>
      <c r="M26" s="43">
        <v>20285</v>
      </c>
      <c r="N26" s="42">
        <f t="shared" si="3"/>
        <v>20260</v>
      </c>
      <c r="O26" s="44">
        <v>20860</v>
      </c>
      <c r="P26" s="43">
        <v>20910</v>
      </c>
      <c r="Q26" s="42">
        <f t="shared" si="4"/>
        <v>20885</v>
      </c>
      <c r="R26" s="50">
        <v>18735</v>
      </c>
      <c r="S26" s="49">
        <v>1.3407</v>
      </c>
      <c r="T26" s="49">
        <v>1.1617</v>
      </c>
      <c r="U26" s="48">
        <v>159.47</v>
      </c>
      <c r="V26" s="41">
        <f t="shared" si="6"/>
        <v>13974.043410158873</v>
      </c>
      <c r="W26" s="41">
        <f t="shared" si="7"/>
        <v>14141.866189304095</v>
      </c>
      <c r="X26" s="47">
        <f t="shared" si="5"/>
        <v>16127.227339244211</v>
      </c>
      <c r="Y26" s="46">
        <v>1.3404</v>
      </c>
    </row>
    <row r="27" spans="2:25" x14ac:dyDescent="0.2">
      <c r="B27" s="45">
        <v>46171</v>
      </c>
      <c r="C27" s="44">
        <v>18865</v>
      </c>
      <c r="D27" s="43">
        <v>18875</v>
      </c>
      <c r="E27" s="42">
        <f t="shared" si="0"/>
        <v>18870</v>
      </c>
      <c r="F27" s="44">
        <v>19100</v>
      </c>
      <c r="G27" s="43">
        <v>19125</v>
      </c>
      <c r="H27" s="42">
        <f t="shared" si="1"/>
        <v>19112.5</v>
      </c>
      <c r="I27" s="44">
        <v>19820</v>
      </c>
      <c r="J27" s="43">
        <v>19870</v>
      </c>
      <c r="K27" s="42">
        <f t="shared" si="2"/>
        <v>19845</v>
      </c>
      <c r="L27" s="44">
        <v>20380</v>
      </c>
      <c r="M27" s="43">
        <v>20430</v>
      </c>
      <c r="N27" s="42">
        <f t="shared" si="3"/>
        <v>20405</v>
      </c>
      <c r="O27" s="44">
        <v>21005</v>
      </c>
      <c r="P27" s="43">
        <v>21055</v>
      </c>
      <c r="Q27" s="42">
        <f t="shared" si="4"/>
        <v>21030</v>
      </c>
      <c r="R27" s="50">
        <v>18875</v>
      </c>
      <c r="S27" s="49">
        <v>1.3429</v>
      </c>
      <c r="T27" s="49">
        <v>1.1648000000000001</v>
      </c>
      <c r="U27" s="48">
        <v>159.25</v>
      </c>
      <c r="V27" s="41">
        <f t="shared" si="6"/>
        <v>14055.402487154666</v>
      </c>
      <c r="W27" s="41">
        <f t="shared" si="7"/>
        <v>14241.566758507708</v>
      </c>
      <c r="X27" s="47">
        <f t="shared" si="5"/>
        <v>16204.498626373626</v>
      </c>
      <c r="Y27" s="46">
        <v>1.3426</v>
      </c>
    </row>
    <row r="28" spans="2:25" x14ac:dyDescent="0.2">
      <c r="B28" s="40" t="s">
        <v>11</v>
      </c>
      <c r="C28" s="39">
        <f>ROUND(AVERAGE(C9:C27),2)</f>
        <v>18796.05</v>
      </c>
      <c r="D28" s="38">
        <f>ROUND(AVERAGE(D9:D27),2)</f>
        <v>18805</v>
      </c>
      <c r="E28" s="37">
        <f>ROUND(AVERAGE(C28:D28),2)</f>
        <v>18800.53</v>
      </c>
      <c r="F28" s="39">
        <f>ROUND(AVERAGE(F9:F27),2)</f>
        <v>18996.05</v>
      </c>
      <c r="G28" s="38">
        <f>ROUND(AVERAGE(G9:G27),2)</f>
        <v>19012.11</v>
      </c>
      <c r="H28" s="37">
        <f>ROUND(AVERAGE(F28:G28),2)</f>
        <v>19004.080000000002</v>
      </c>
      <c r="I28" s="39">
        <f>ROUND(AVERAGE(I9:I27),2)</f>
        <v>19756.580000000002</v>
      </c>
      <c r="J28" s="38">
        <f>ROUND(AVERAGE(J9:J27),2)</f>
        <v>19806.580000000002</v>
      </c>
      <c r="K28" s="37">
        <f>ROUND(AVERAGE(I28:J28),2)</f>
        <v>19781.580000000002</v>
      </c>
      <c r="L28" s="39">
        <f>ROUND(AVERAGE(L9:L27),2)</f>
        <v>20310.53</v>
      </c>
      <c r="M28" s="38">
        <f>ROUND(AVERAGE(M9:M27),2)</f>
        <v>20360.53</v>
      </c>
      <c r="N28" s="37">
        <f>ROUND(AVERAGE(L28:M28),2)</f>
        <v>20335.53</v>
      </c>
      <c r="O28" s="39">
        <f>ROUND(AVERAGE(O9:O27),2)</f>
        <v>20859.21</v>
      </c>
      <c r="P28" s="38">
        <f>ROUND(AVERAGE(P9:P27),2)</f>
        <v>20909.21</v>
      </c>
      <c r="Q28" s="37">
        <f>ROUND(AVERAGE(O28:P28),2)</f>
        <v>20884.21</v>
      </c>
      <c r="R28" s="36">
        <f>ROUND(AVERAGE(R9:R27),2)</f>
        <v>18805</v>
      </c>
      <c r="S28" s="35">
        <f>ROUND(AVERAGE(S9:S27),4)</f>
        <v>1.3489</v>
      </c>
      <c r="T28" s="34">
        <f>ROUND(AVERAGE(T9:T27),4)</f>
        <v>1.1678999999999999</v>
      </c>
      <c r="U28" s="115">
        <f>ROUND(AVERAGE(U9:U27),2)</f>
        <v>158.16999999999999</v>
      </c>
      <c r="V28" s="33">
        <f>AVERAGE(V9:V27)</f>
        <v>13940.74608368872</v>
      </c>
      <c r="W28" s="33">
        <f>AVERAGE(W9:W27)</f>
        <v>14094.294522405897</v>
      </c>
      <c r="X28" s="33">
        <f>AVERAGE(X9:X27)</f>
        <v>16101.361830192891</v>
      </c>
      <c r="Y28" s="32">
        <f>AVERAGE(Y9:Y27)</f>
        <v>1.3484421052631577</v>
      </c>
    </row>
    <row r="29" spans="2:25" x14ac:dyDescent="0.2">
      <c r="B29" s="31" t="s">
        <v>12</v>
      </c>
      <c r="C29" s="30">
        <f t="shared" ref="C29:Y29" si="8">MAX(C9:C27)</f>
        <v>19440</v>
      </c>
      <c r="D29" s="29">
        <f t="shared" si="8"/>
        <v>19450</v>
      </c>
      <c r="E29" s="28">
        <f t="shared" si="8"/>
        <v>19445</v>
      </c>
      <c r="F29" s="30">
        <f t="shared" si="8"/>
        <v>19640</v>
      </c>
      <c r="G29" s="29">
        <f t="shared" si="8"/>
        <v>19675</v>
      </c>
      <c r="H29" s="28">
        <f t="shared" si="8"/>
        <v>19657.5</v>
      </c>
      <c r="I29" s="30">
        <f t="shared" si="8"/>
        <v>20455</v>
      </c>
      <c r="J29" s="29">
        <f t="shared" si="8"/>
        <v>20505</v>
      </c>
      <c r="K29" s="28">
        <f t="shared" si="8"/>
        <v>20480</v>
      </c>
      <c r="L29" s="30">
        <f t="shared" si="8"/>
        <v>20995</v>
      </c>
      <c r="M29" s="29">
        <f t="shared" si="8"/>
        <v>21045</v>
      </c>
      <c r="N29" s="28">
        <f t="shared" si="8"/>
        <v>21020</v>
      </c>
      <c r="O29" s="30">
        <f t="shared" si="8"/>
        <v>21520</v>
      </c>
      <c r="P29" s="29">
        <f t="shared" si="8"/>
        <v>21570</v>
      </c>
      <c r="Q29" s="28">
        <f t="shared" si="8"/>
        <v>21545</v>
      </c>
      <c r="R29" s="27">
        <f t="shared" si="8"/>
        <v>19450</v>
      </c>
      <c r="S29" s="26">
        <f t="shared" si="8"/>
        <v>1.3623000000000001</v>
      </c>
      <c r="T29" s="25">
        <f t="shared" si="8"/>
        <v>1.1771</v>
      </c>
      <c r="U29" s="24">
        <f t="shared" si="8"/>
        <v>159.47</v>
      </c>
      <c r="V29" s="23">
        <f t="shared" si="8"/>
        <v>14277.325111943037</v>
      </c>
      <c r="W29" s="23">
        <f t="shared" si="8"/>
        <v>14442.486970564485</v>
      </c>
      <c r="X29" s="23">
        <f t="shared" si="8"/>
        <v>16525.063721325401</v>
      </c>
      <c r="Y29" s="22">
        <f t="shared" si="8"/>
        <v>1.3617999999999999</v>
      </c>
    </row>
    <row r="30" spans="2:25" ht="13.5" thickBot="1" x14ac:dyDescent="0.25">
      <c r="B30" s="21" t="s">
        <v>13</v>
      </c>
      <c r="C30" s="20">
        <f t="shared" ref="C30:Y30" si="9">MIN(C9:C27)</f>
        <v>18225</v>
      </c>
      <c r="D30" s="19">
        <f t="shared" si="9"/>
        <v>18235</v>
      </c>
      <c r="E30" s="18">
        <f t="shared" si="9"/>
        <v>18230</v>
      </c>
      <c r="F30" s="20">
        <f t="shared" si="9"/>
        <v>18450</v>
      </c>
      <c r="G30" s="19">
        <f t="shared" si="9"/>
        <v>18460</v>
      </c>
      <c r="H30" s="18">
        <f t="shared" si="9"/>
        <v>18455</v>
      </c>
      <c r="I30" s="20">
        <f t="shared" si="9"/>
        <v>19185</v>
      </c>
      <c r="J30" s="19">
        <f t="shared" si="9"/>
        <v>19235</v>
      </c>
      <c r="K30" s="18">
        <f t="shared" si="9"/>
        <v>19210</v>
      </c>
      <c r="L30" s="20">
        <f t="shared" si="9"/>
        <v>19730</v>
      </c>
      <c r="M30" s="19">
        <f t="shared" si="9"/>
        <v>19780</v>
      </c>
      <c r="N30" s="18">
        <f t="shared" si="9"/>
        <v>19755</v>
      </c>
      <c r="O30" s="20">
        <f t="shared" si="9"/>
        <v>20270</v>
      </c>
      <c r="P30" s="19">
        <f t="shared" si="9"/>
        <v>20320</v>
      </c>
      <c r="Q30" s="18">
        <f t="shared" si="9"/>
        <v>20295</v>
      </c>
      <c r="R30" s="17">
        <f t="shared" si="9"/>
        <v>18235</v>
      </c>
      <c r="S30" s="16">
        <f t="shared" si="9"/>
        <v>1.3360000000000001</v>
      </c>
      <c r="T30" s="15">
        <f t="shared" si="9"/>
        <v>1.1597</v>
      </c>
      <c r="U30" s="14">
        <f t="shared" si="9"/>
        <v>156.09</v>
      </c>
      <c r="V30" s="13">
        <f t="shared" si="9"/>
        <v>13631.606488749347</v>
      </c>
      <c r="W30" s="13">
        <f t="shared" si="9"/>
        <v>13799.805636540332</v>
      </c>
      <c r="X30" s="13">
        <f t="shared" si="9"/>
        <v>15663.116303040715</v>
      </c>
      <c r="Y30" s="12">
        <f t="shared" si="9"/>
        <v>1.3354999999999999</v>
      </c>
    </row>
    <row r="32" spans="2:25" x14ac:dyDescent="0.2">
      <c r="B32" s="6" t="s">
        <v>14</v>
      </c>
      <c r="C32" s="8"/>
      <c r="D32" s="8"/>
      <c r="E32" s="7"/>
      <c r="F32" s="8"/>
      <c r="G32" s="8"/>
      <c r="H32" s="7"/>
      <c r="I32" s="8"/>
      <c r="J32" s="8"/>
      <c r="K32" s="7"/>
      <c r="L32" s="8"/>
      <c r="M32" s="8"/>
      <c r="N32" s="7"/>
    </row>
    <row r="33" spans="2:14" x14ac:dyDescent="0.2">
      <c r="B33" s="6" t="s">
        <v>15</v>
      </c>
      <c r="C33" s="8"/>
      <c r="D33" s="8"/>
      <c r="E33" s="7"/>
      <c r="F33" s="8"/>
      <c r="G33" s="8"/>
      <c r="H33" s="7"/>
      <c r="I33" s="8"/>
      <c r="J33" s="8"/>
      <c r="K33" s="7"/>
      <c r="L33" s="8"/>
      <c r="M33" s="8"/>
      <c r="N33" s="7"/>
    </row>
  </sheetData>
  <mergeCells count="9">
    <mergeCell ref="R7:R8"/>
    <mergeCell ref="S7:U7"/>
    <mergeCell ref="V7:W7"/>
    <mergeCell ref="Y7:Y8"/>
    <mergeCell ref="C7:E7"/>
    <mergeCell ref="F7:H7"/>
    <mergeCell ref="I7:K7"/>
    <mergeCell ref="L7:N7"/>
    <mergeCell ref="O7:Q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3:S33"/>
  <sheetViews>
    <sheetView workbookViewId="0">
      <pane ySplit="8" topLeftCell="A9" activePane="bottomLeft" state="frozen"/>
      <selection activeCell="C46" sqref="C46"/>
      <selection pane="bottomLeft" activeCell="P9" sqref="P9:Q27"/>
    </sheetView>
  </sheetViews>
  <sheetFormatPr baseColWidth="10" defaultColWidth="9.140625" defaultRowHeight="12.75" x14ac:dyDescent="0.2"/>
  <cols>
    <col min="2" max="2" width="9.7109375" bestFit="1" customWidth="1"/>
    <col min="3" max="3" width="12.42578125" style="4" bestFit="1" customWidth="1"/>
    <col min="4" max="4" width="12" style="4" bestFit="1" customWidth="1"/>
    <col min="5" max="5" width="9.42578125" bestFit="1" customWidth="1"/>
    <col min="6" max="7" width="10.7109375" style="4" customWidth="1"/>
    <col min="8" max="8" width="10.7109375" customWidth="1"/>
    <col min="9" max="10" width="10.7109375" style="4" customWidth="1"/>
    <col min="11" max="11" width="10.7109375" customWidth="1"/>
    <col min="12" max="12" width="12.5703125" style="4" bestFit="1" customWidth="1"/>
    <col min="13" max="13" width="10" style="4" bestFit="1" customWidth="1"/>
    <col min="14" max="14" width="14.140625" bestFit="1" customWidth="1"/>
    <col min="15" max="15" width="12.5703125" style="4" bestFit="1" customWidth="1"/>
    <col min="16" max="16" width="10.5703125" bestFit="1" customWidth="1"/>
    <col min="17" max="17" width="11.28515625" bestFit="1" customWidth="1"/>
    <col min="18" max="18" width="14.140625" bestFit="1" customWidth="1"/>
    <col min="19" max="19" width="10.5703125" bestFit="1" customWidth="1"/>
  </cols>
  <sheetData>
    <row r="3" spans="1:19" ht="15.75" x14ac:dyDescent="0.25">
      <c r="B3" s="5" t="s">
        <v>19</v>
      </c>
    </row>
    <row r="4" spans="1:19" x14ac:dyDescent="0.2">
      <c r="B4" s="58" t="s">
        <v>33</v>
      </c>
    </row>
    <row r="6" spans="1:19" ht="13.5" thickBot="1" x14ac:dyDescent="0.25">
      <c r="B6" s="1">
        <v>46143</v>
      </c>
    </row>
    <row r="7" spans="1:19" ht="13.5" thickBot="1" x14ac:dyDescent="0.25">
      <c r="B7" s="57"/>
      <c r="C7" s="121" t="s">
        <v>0</v>
      </c>
      <c r="D7" s="123"/>
      <c r="E7" s="122"/>
      <c r="F7" s="121" t="s">
        <v>2</v>
      </c>
      <c r="G7" s="123"/>
      <c r="H7" s="122"/>
      <c r="I7" s="124" t="s">
        <v>3</v>
      </c>
      <c r="J7" s="125"/>
      <c r="K7" s="126"/>
      <c r="L7" s="116" t="s">
        <v>4</v>
      </c>
      <c r="M7" s="118" t="s">
        <v>21</v>
      </c>
      <c r="N7" s="119"/>
      <c r="O7" s="120"/>
      <c r="P7" s="121" t="s">
        <v>5</v>
      </c>
      <c r="Q7" s="122"/>
      <c r="R7" s="9" t="s">
        <v>18</v>
      </c>
      <c r="S7" s="116" t="s">
        <v>20</v>
      </c>
    </row>
    <row r="8" spans="1:19" ht="13.5" thickBot="1" x14ac:dyDescent="0.25">
      <c r="A8" s="3"/>
      <c r="B8" s="56"/>
      <c r="C8" s="52" t="s">
        <v>6</v>
      </c>
      <c r="D8" s="52" t="s">
        <v>7</v>
      </c>
      <c r="E8" s="55" t="s">
        <v>1</v>
      </c>
      <c r="F8" s="52" t="s">
        <v>6</v>
      </c>
      <c r="G8" s="52" t="s">
        <v>7</v>
      </c>
      <c r="H8" s="55" t="s">
        <v>1</v>
      </c>
      <c r="I8" s="52" t="s">
        <v>6</v>
      </c>
      <c r="J8" s="52" t="s">
        <v>7</v>
      </c>
      <c r="K8" s="55" t="s">
        <v>1</v>
      </c>
      <c r="L8" s="117"/>
      <c r="M8" s="54" t="s">
        <v>10</v>
      </c>
      <c r="N8" s="53" t="s">
        <v>16</v>
      </c>
      <c r="O8" s="10" t="s">
        <v>17</v>
      </c>
      <c r="P8" s="52" t="s">
        <v>8</v>
      </c>
      <c r="Q8" s="52" t="s">
        <v>9</v>
      </c>
      <c r="R8" s="11" t="s">
        <v>8</v>
      </c>
      <c r="S8" s="117" t="s">
        <v>20</v>
      </c>
    </row>
    <row r="9" spans="1:19" x14ac:dyDescent="0.2">
      <c r="B9" s="45">
        <v>46143</v>
      </c>
      <c r="C9" s="44">
        <v>55365</v>
      </c>
      <c r="D9" s="43">
        <v>55865</v>
      </c>
      <c r="E9" s="42">
        <f t="shared" ref="E9:E27" si="0">AVERAGE(C9:D9)</f>
        <v>55615</v>
      </c>
      <c r="F9" s="44">
        <v>55790</v>
      </c>
      <c r="G9" s="43">
        <v>56290</v>
      </c>
      <c r="H9" s="42">
        <f t="shared" ref="H9:H27" si="1">AVERAGE(F9:G9)</f>
        <v>56040</v>
      </c>
      <c r="I9" s="44">
        <v>57425</v>
      </c>
      <c r="J9" s="43">
        <v>58425</v>
      </c>
      <c r="K9" s="42">
        <f t="shared" ref="K9:K27" si="2">AVERAGE(I9:J9)</f>
        <v>57925</v>
      </c>
      <c r="L9" s="50">
        <v>55865</v>
      </c>
      <c r="M9" s="49">
        <v>1.3620000000000001</v>
      </c>
      <c r="N9" s="51">
        <v>1.1751</v>
      </c>
      <c r="O9" s="48">
        <v>156.6</v>
      </c>
      <c r="P9" s="41">
        <f>D9/M9</f>
        <v>41016.886930983841</v>
      </c>
      <c r="Q9" s="41">
        <f>G9/M9</f>
        <v>41328.92804698972</v>
      </c>
      <c r="R9" s="47">
        <f t="shared" ref="R9:R27" si="3">L9/N9</f>
        <v>47540.634839588121</v>
      </c>
      <c r="S9" s="46">
        <v>1.3614999999999999</v>
      </c>
    </row>
    <row r="10" spans="1:19" x14ac:dyDescent="0.2">
      <c r="B10" s="45">
        <v>46147</v>
      </c>
      <c r="C10" s="44">
        <v>55345</v>
      </c>
      <c r="D10" s="43">
        <v>55845</v>
      </c>
      <c r="E10" s="42">
        <f t="shared" si="0"/>
        <v>55595</v>
      </c>
      <c r="F10" s="44">
        <v>55790</v>
      </c>
      <c r="G10" s="43">
        <v>56290</v>
      </c>
      <c r="H10" s="42">
        <f t="shared" si="1"/>
        <v>56040</v>
      </c>
      <c r="I10" s="44">
        <v>57400</v>
      </c>
      <c r="J10" s="43">
        <v>58400</v>
      </c>
      <c r="K10" s="42">
        <f t="shared" si="2"/>
        <v>57900</v>
      </c>
      <c r="L10" s="50">
        <v>55845</v>
      </c>
      <c r="M10" s="49">
        <v>1.3541000000000001</v>
      </c>
      <c r="N10" s="49">
        <v>1.1689000000000001</v>
      </c>
      <c r="O10" s="48">
        <v>157.75</v>
      </c>
      <c r="P10" s="41">
        <f t="shared" ref="P10:P27" si="4">D10/M10</f>
        <v>41241.414961967355</v>
      </c>
      <c r="Q10" s="41">
        <f t="shared" ref="Q10:Q27" si="5">G10/M10</f>
        <v>41570.046525367397</v>
      </c>
      <c r="R10" s="47">
        <f t="shared" si="3"/>
        <v>47775.686542903582</v>
      </c>
      <c r="S10" s="46">
        <v>1.3535999999999999</v>
      </c>
    </row>
    <row r="11" spans="1:19" x14ac:dyDescent="0.2">
      <c r="B11" s="45">
        <v>46148</v>
      </c>
      <c r="C11" s="44">
        <v>55345</v>
      </c>
      <c r="D11" s="43">
        <v>55845</v>
      </c>
      <c r="E11" s="42">
        <f t="shared" si="0"/>
        <v>55595</v>
      </c>
      <c r="F11" s="44">
        <v>55790</v>
      </c>
      <c r="G11" s="43">
        <v>56290</v>
      </c>
      <c r="H11" s="42">
        <f t="shared" si="1"/>
        <v>56040</v>
      </c>
      <c r="I11" s="44">
        <v>57395</v>
      </c>
      <c r="J11" s="43">
        <v>58395</v>
      </c>
      <c r="K11" s="42">
        <f t="shared" si="2"/>
        <v>57895</v>
      </c>
      <c r="L11" s="50">
        <v>55845</v>
      </c>
      <c r="M11" s="49">
        <v>1.3623000000000001</v>
      </c>
      <c r="N11" s="49">
        <v>1.177</v>
      </c>
      <c r="O11" s="48">
        <v>156.09</v>
      </c>
      <c r="P11" s="41">
        <f t="shared" si="4"/>
        <v>40993.173309843645</v>
      </c>
      <c r="Q11" s="41">
        <f t="shared" si="5"/>
        <v>41319.826763561621</v>
      </c>
      <c r="R11" s="47">
        <f t="shared" si="3"/>
        <v>47446.898895497026</v>
      </c>
      <c r="S11" s="46">
        <v>1.3617999999999999</v>
      </c>
    </row>
    <row r="12" spans="1:19" x14ac:dyDescent="0.2">
      <c r="B12" s="45">
        <v>46149</v>
      </c>
      <c r="C12" s="44">
        <v>55355</v>
      </c>
      <c r="D12" s="43">
        <v>55855</v>
      </c>
      <c r="E12" s="42">
        <f t="shared" si="0"/>
        <v>55605</v>
      </c>
      <c r="F12" s="44">
        <v>55790</v>
      </c>
      <c r="G12" s="43">
        <v>56290</v>
      </c>
      <c r="H12" s="42">
        <f t="shared" si="1"/>
        <v>56040</v>
      </c>
      <c r="I12" s="44">
        <v>57395</v>
      </c>
      <c r="J12" s="43">
        <v>58395</v>
      </c>
      <c r="K12" s="42">
        <f t="shared" si="2"/>
        <v>57895</v>
      </c>
      <c r="L12" s="50">
        <v>55855</v>
      </c>
      <c r="M12" s="49">
        <v>1.3619000000000001</v>
      </c>
      <c r="N12" s="49">
        <v>1.1771</v>
      </c>
      <c r="O12" s="48">
        <v>156.4</v>
      </c>
      <c r="P12" s="41">
        <f t="shared" si="4"/>
        <v>41012.555987957996</v>
      </c>
      <c r="Q12" s="41">
        <f t="shared" si="5"/>
        <v>41331.962699170275</v>
      </c>
      <c r="R12" s="47">
        <f t="shared" si="3"/>
        <v>47451.363520516519</v>
      </c>
      <c r="S12" s="46">
        <v>1.3613999999999999</v>
      </c>
    </row>
    <row r="13" spans="1:19" x14ac:dyDescent="0.2">
      <c r="B13" s="45">
        <v>46150</v>
      </c>
      <c r="C13" s="44">
        <v>55360</v>
      </c>
      <c r="D13" s="43">
        <v>55860</v>
      </c>
      <c r="E13" s="42">
        <f t="shared" si="0"/>
        <v>55610</v>
      </c>
      <c r="F13" s="44">
        <v>55790</v>
      </c>
      <c r="G13" s="43">
        <v>56290</v>
      </c>
      <c r="H13" s="42">
        <f t="shared" si="1"/>
        <v>56040</v>
      </c>
      <c r="I13" s="44">
        <v>57395</v>
      </c>
      <c r="J13" s="43">
        <v>58395</v>
      </c>
      <c r="K13" s="42">
        <f t="shared" si="2"/>
        <v>57895</v>
      </c>
      <c r="L13" s="50">
        <v>55860</v>
      </c>
      <c r="M13" s="49">
        <v>1.3613</v>
      </c>
      <c r="N13" s="49">
        <v>1.1766000000000001</v>
      </c>
      <c r="O13" s="48">
        <v>156.75</v>
      </c>
      <c r="P13" s="41">
        <f t="shared" si="4"/>
        <v>41034.305443326237</v>
      </c>
      <c r="Q13" s="41">
        <f t="shared" si="5"/>
        <v>41350.179975023879</v>
      </c>
      <c r="R13" s="47">
        <f t="shared" si="3"/>
        <v>47475.777664456909</v>
      </c>
      <c r="S13" s="46">
        <v>1.3608</v>
      </c>
    </row>
    <row r="14" spans="1:19" x14ac:dyDescent="0.2">
      <c r="B14" s="45">
        <v>46153</v>
      </c>
      <c r="C14" s="44">
        <v>55345</v>
      </c>
      <c r="D14" s="43">
        <v>55845</v>
      </c>
      <c r="E14" s="42">
        <f t="shared" si="0"/>
        <v>55595</v>
      </c>
      <c r="F14" s="44">
        <v>55790</v>
      </c>
      <c r="G14" s="43">
        <v>56290</v>
      </c>
      <c r="H14" s="42">
        <f t="shared" si="1"/>
        <v>56040</v>
      </c>
      <c r="I14" s="44">
        <v>57375</v>
      </c>
      <c r="J14" s="43">
        <v>58375</v>
      </c>
      <c r="K14" s="42">
        <f t="shared" si="2"/>
        <v>57875</v>
      </c>
      <c r="L14" s="50">
        <v>55845</v>
      </c>
      <c r="M14" s="49">
        <v>1.3608</v>
      </c>
      <c r="N14" s="49">
        <v>1.1769000000000001</v>
      </c>
      <c r="O14" s="48">
        <v>157.12</v>
      </c>
      <c r="P14" s="41">
        <f t="shared" si="4"/>
        <v>41038.35978835979</v>
      </c>
      <c r="Q14" s="41">
        <f t="shared" si="5"/>
        <v>41365.373309817754</v>
      </c>
      <c r="R14" s="47">
        <f t="shared" si="3"/>
        <v>47450.9304104002</v>
      </c>
      <c r="S14" s="46">
        <v>1.3603000000000001</v>
      </c>
    </row>
    <row r="15" spans="1:19" x14ac:dyDescent="0.2">
      <c r="B15" s="45">
        <v>46154</v>
      </c>
      <c r="C15" s="44">
        <v>55345</v>
      </c>
      <c r="D15" s="43">
        <v>55845</v>
      </c>
      <c r="E15" s="42">
        <f t="shared" si="0"/>
        <v>55595</v>
      </c>
      <c r="F15" s="44">
        <v>55790</v>
      </c>
      <c r="G15" s="43">
        <v>56290</v>
      </c>
      <c r="H15" s="42">
        <f t="shared" si="1"/>
        <v>56040</v>
      </c>
      <c r="I15" s="44">
        <v>57370</v>
      </c>
      <c r="J15" s="43">
        <v>58370</v>
      </c>
      <c r="K15" s="42">
        <f t="shared" si="2"/>
        <v>57870</v>
      </c>
      <c r="L15" s="50">
        <v>55845</v>
      </c>
      <c r="M15" s="49">
        <v>1.3532999999999999</v>
      </c>
      <c r="N15" s="49">
        <v>1.1744000000000001</v>
      </c>
      <c r="O15" s="48">
        <v>157.58000000000001</v>
      </c>
      <c r="P15" s="41">
        <f t="shared" si="4"/>
        <v>41265.794724007981</v>
      </c>
      <c r="Q15" s="41">
        <f t="shared" si="5"/>
        <v>41594.620557156581</v>
      </c>
      <c r="R15" s="47">
        <f t="shared" si="3"/>
        <v>47551.941416893729</v>
      </c>
      <c r="S15" s="46">
        <v>1.3528</v>
      </c>
    </row>
    <row r="16" spans="1:19" x14ac:dyDescent="0.2">
      <c r="B16" s="45">
        <v>46155</v>
      </c>
      <c r="C16" s="44">
        <v>55345</v>
      </c>
      <c r="D16" s="43">
        <v>55845</v>
      </c>
      <c r="E16" s="42">
        <f t="shared" si="0"/>
        <v>55595</v>
      </c>
      <c r="F16" s="44">
        <v>55790</v>
      </c>
      <c r="G16" s="43">
        <v>56290</v>
      </c>
      <c r="H16" s="42">
        <f t="shared" si="1"/>
        <v>56040</v>
      </c>
      <c r="I16" s="44">
        <v>57365</v>
      </c>
      <c r="J16" s="43">
        <v>58365</v>
      </c>
      <c r="K16" s="42">
        <f t="shared" si="2"/>
        <v>57865</v>
      </c>
      <c r="L16" s="50">
        <v>55845</v>
      </c>
      <c r="M16" s="49">
        <v>1.3504</v>
      </c>
      <c r="N16" s="49">
        <v>1.1712</v>
      </c>
      <c r="O16" s="48">
        <v>157.77000000000001</v>
      </c>
      <c r="P16" s="41">
        <f t="shared" si="4"/>
        <v>41354.413507109006</v>
      </c>
      <c r="Q16" s="41">
        <f t="shared" si="5"/>
        <v>41683.945497630331</v>
      </c>
      <c r="R16" s="47">
        <f t="shared" si="3"/>
        <v>47681.864754098358</v>
      </c>
      <c r="S16" s="46">
        <v>1.3499000000000001</v>
      </c>
    </row>
    <row r="17" spans="2:19" x14ac:dyDescent="0.2">
      <c r="B17" s="45">
        <v>46156</v>
      </c>
      <c r="C17" s="44">
        <v>55355</v>
      </c>
      <c r="D17" s="43">
        <v>55855</v>
      </c>
      <c r="E17" s="42">
        <f t="shared" si="0"/>
        <v>55605</v>
      </c>
      <c r="F17" s="44">
        <v>55790</v>
      </c>
      <c r="G17" s="43">
        <v>56290</v>
      </c>
      <c r="H17" s="42">
        <f t="shared" si="1"/>
        <v>56040</v>
      </c>
      <c r="I17" s="44">
        <v>57365</v>
      </c>
      <c r="J17" s="43">
        <v>58365</v>
      </c>
      <c r="K17" s="42">
        <f t="shared" si="2"/>
        <v>57865</v>
      </c>
      <c r="L17" s="50">
        <v>55855</v>
      </c>
      <c r="M17" s="49">
        <v>1.3501000000000001</v>
      </c>
      <c r="N17" s="49">
        <v>1.17</v>
      </c>
      <c r="O17" s="48">
        <v>157.97999999999999</v>
      </c>
      <c r="P17" s="41">
        <f t="shared" si="4"/>
        <v>41371.009554847784</v>
      </c>
      <c r="Q17" s="41">
        <f t="shared" si="5"/>
        <v>41693.207910525147</v>
      </c>
      <c r="R17" s="47">
        <f t="shared" si="3"/>
        <v>47739.316239316242</v>
      </c>
      <c r="S17" s="46">
        <v>1.3495999999999999</v>
      </c>
    </row>
    <row r="18" spans="2:19" x14ac:dyDescent="0.2">
      <c r="B18" s="45">
        <v>46157</v>
      </c>
      <c r="C18" s="44">
        <v>55360</v>
      </c>
      <c r="D18" s="43">
        <v>55860</v>
      </c>
      <c r="E18" s="42">
        <f t="shared" si="0"/>
        <v>55610</v>
      </c>
      <c r="F18" s="44">
        <v>55790</v>
      </c>
      <c r="G18" s="43">
        <v>56290</v>
      </c>
      <c r="H18" s="42">
        <f t="shared" si="1"/>
        <v>56040</v>
      </c>
      <c r="I18" s="44">
        <v>57365</v>
      </c>
      <c r="J18" s="43">
        <v>58365</v>
      </c>
      <c r="K18" s="42">
        <f t="shared" si="2"/>
        <v>57865</v>
      </c>
      <c r="L18" s="50">
        <v>55860</v>
      </c>
      <c r="M18" s="49">
        <v>1.3360000000000001</v>
      </c>
      <c r="N18" s="49">
        <v>1.1632</v>
      </c>
      <c r="O18" s="48">
        <v>158.58000000000001</v>
      </c>
      <c r="P18" s="41">
        <f t="shared" si="4"/>
        <v>41811.377245508978</v>
      </c>
      <c r="Q18" s="41">
        <f t="shared" si="5"/>
        <v>42133.233532934129</v>
      </c>
      <c r="R18" s="47">
        <f t="shared" si="3"/>
        <v>48022.696011004125</v>
      </c>
      <c r="S18" s="46">
        <v>1.3354999999999999</v>
      </c>
    </row>
    <row r="19" spans="2:19" x14ac:dyDescent="0.2">
      <c r="B19" s="45">
        <v>46160</v>
      </c>
      <c r="C19" s="44">
        <v>55345</v>
      </c>
      <c r="D19" s="43">
        <v>55845</v>
      </c>
      <c r="E19" s="42">
        <f t="shared" si="0"/>
        <v>55595</v>
      </c>
      <c r="F19" s="44">
        <v>55790</v>
      </c>
      <c r="G19" s="43">
        <v>56290</v>
      </c>
      <c r="H19" s="42">
        <f t="shared" si="1"/>
        <v>56040</v>
      </c>
      <c r="I19" s="44">
        <v>57345</v>
      </c>
      <c r="J19" s="43">
        <v>58345</v>
      </c>
      <c r="K19" s="42">
        <f t="shared" si="2"/>
        <v>57845</v>
      </c>
      <c r="L19" s="50">
        <v>55845</v>
      </c>
      <c r="M19" s="49">
        <v>1.3376999999999999</v>
      </c>
      <c r="N19" s="49">
        <v>1.1641999999999999</v>
      </c>
      <c r="O19" s="48">
        <v>158.85</v>
      </c>
      <c r="P19" s="41">
        <f t="shared" si="4"/>
        <v>41747.028481722366</v>
      </c>
      <c r="Q19" s="41">
        <f t="shared" si="5"/>
        <v>42079.689018464531</v>
      </c>
      <c r="R19" s="47">
        <f t="shared" si="3"/>
        <v>47968.562102731492</v>
      </c>
      <c r="S19" s="46">
        <v>1.3371999999999999</v>
      </c>
    </row>
    <row r="20" spans="2:19" x14ac:dyDescent="0.2">
      <c r="B20" s="45">
        <v>46161</v>
      </c>
      <c r="C20" s="44">
        <v>55345</v>
      </c>
      <c r="D20" s="43">
        <v>55845</v>
      </c>
      <c r="E20" s="42">
        <f t="shared" si="0"/>
        <v>55595</v>
      </c>
      <c r="F20" s="44">
        <v>55790</v>
      </c>
      <c r="G20" s="43">
        <v>56290</v>
      </c>
      <c r="H20" s="42">
        <f t="shared" si="1"/>
        <v>56040</v>
      </c>
      <c r="I20" s="44">
        <v>57340</v>
      </c>
      <c r="J20" s="43">
        <v>58340</v>
      </c>
      <c r="K20" s="42">
        <f t="shared" si="2"/>
        <v>57840</v>
      </c>
      <c r="L20" s="50">
        <v>55845</v>
      </c>
      <c r="M20" s="49">
        <v>1.3404</v>
      </c>
      <c r="N20" s="49">
        <v>1.1617</v>
      </c>
      <c r="O20" s="48">
        <v>159.13999999999999</v>
      </c>
      <c r="P20" s="41">
        <f t="shared" si="4"/>
        <v>41662.936436884513</v>
      </c>
      <c r="Q20" s="41">
        <f t="shared" si="5"/>
        <v>41994.926887496265</v>
      </c>
      <c r="R20" s="47">
        <f t="shared" si="3"/>
        <v>48071.791340277181</v>
      </c>
      <c r="S20" s="46">
        <v>1.3399000000000001</v>
      </c>
    </row>
    <row r="21" spans="2:19" x14ac:dyDescent="0.2">
      <c r="B21" s="45">
        <v>46162</v>
      </c>
      <c r="C21" s="44">
        <v>55345</v>
      </c>
      <c r="D21" s="43">
        <v>55845</v>
      </c>
      <c r="E21" s="42">
        <f t="shared" si="0"/>
        <v>55595</v>
      </c>
      <c r="F21" s="44">
        <v>55790</v>
      </c>
      <c r="G21" s="43">
        <v>56290</v>
      </c>
      <c r="H21" s="42">
        <f t="shared" si="1"/>
        <v>56040</v>
      </c>
      <c r="I21" s="44">
        <v>57335</v>
      </c>
      <c r="J21" s="43">
        <v>58335</v>
      </c>
      <c r="K21" s="42">
        <f t="shared" si="2"/>
        <v>57835</v>
      </c>
      <c r="L21" s="50">
        <v>55845</v>
      </c>
      <c r="M21" s="49">
        <v>1.34</v>
      </c>
      <c r="N21" s="49">
        <v>1.1600999999999999</v>
      </c>
      <c r="O21" s="48">
        <v>159.04</v>
      </c>
      <c r="P21" s="41">
        <f t="shared" si="4"/>
        <v>41675.373134328358</v>
      </c>
      <c r="Q21" s="41">
        <f t="shared" si="5"/>
        <v>42007.46268656716</v>
      </c>
      <c r="R21" s="47">
        <f t="shared" si="3"/>
        <v>48138.09154383243</v>
      </c>
      <c r="S21" s="46">
        <v>1.3395999999999999</v>
      </c>
    </row>
    <row r="22" spans="2:19" x14ac:dyDescent="0.2">
      <c r="B22" s="45">
        <v>46163</v>
      </c>
      <c r="C22" s="44">
        <v>55360</v>
      </c>
      <c r="D22" s="43">
        <v>55860</v>
      </c>
      <c r="E22" s="42">
        <f t="shared" si="0"/>
        <v>55610</v>
      </c>
      <c r="F22" s="44">
        <v>55790</v>
      </c>
      <c r="G22" s="43">
        <v>56290</v>
      </c>
      <c r="H22" s="42">
        <f t="shared" si="1"/>
        <v>56040</v>
      </c>
      <c r="I22" s="44">
        <v>57330</v>
      </c>
      <c r="J22" s="43">
        <v>58330</v>
      </c>
      <c r="K22" s="42">
        <f t="shared" si="2"/>
        <v>57830</v>
      </c>
      <c r="L22" s="50">
        <v>55860</v>
      </c>
      <c r="M22" s="49">
        <v>1.3422000000000001</v>
      </c>
      <c r="N22" s="49">
        <v>1.1598999999999999</v>
      </c>
      <c r="O22" s="48">
        <v>159.16</v>
      </c>
      <c r="P22" s="41">
        <f t="shared" si="4"/>
        <v>41618.238712561462</v>
      </c>
      <c r="Q22" s="41">
        <f t="shared" si="5"/>
        <v>41938.608255103558</v>
      </c>
      <c r="R22" s="47">
        <f t="shared" si="3"/>
        <v>48159.324079662045</v>
      </c>
      <c r="S22" s="46">
        <v>1.3418000000000001</v>
      </c>
    </row>
    <row r="23" spans="2:19" x14ac:dyDescent="0.2">
      <c r="B23" s="45">
        <v>46164</v>
      </c>
      <c r="C23" s="44">
        <v>55370</v>
      </c>
      <c r="D23" s="43">
        <v>55870</v>
      </c>
      <c r="E23" s="42">
        <f t="shared" si="0"/>
        <v>55620</v>
      </c>
      <c r="F23" s="44">
        <v>55790</v>
      </c>
      <c r="G23" s="43">
        <v>56290</v>
      </c>
      <c r="H23" s="42">
        <f t="shared" si="1"/>
        <v>56040</v>
      </c>
      <c r="I23" s="44">
        <v>57330</v>
      </c>
      <c r="J23" s="43">
        <v>58330</v>
      </c>
      <c r="K23" s="42">
        <f t="shared" si="2"/>
        <v>57830</v>
      </c>
      <c r="L23" s="50">
        <v>55870</v>
      </c>
      <c r="M23" s="49">
        <v>1.3422000000000001</v>
      </c>
      <c r="N23" s="49">
        <v>1.1597</v>
      </c>
      <c r="O23" s="48">
        <v>159.13999999999999</v>
      </c>
      <c r="P23" s="41">
        <f t="shared" si="4"/>
        <v>41625.689167039185</v>
      </c>
      <c r="Q23" s="41">
        <f t="shared" si="5"/>
        <v>41938.608255103558</v>
      </c>
      <c r="R23" s="47">
        <f t="shared" si="3"/>
        <v>48176.252479089424</v>
      </c>
      <c r="S23" s="46">
        <v>1.3419000000000001</v>
      </c>
    </row>
    <row r="24" spans="2:19" x14ac:dyDescent="0.2">
      <c r="B24" s="45">
        <v>46168</v>
      </c>
      <c r="C24" s="44">
        <v>55345</v>
      </c>
      <c r="D24" s="43">
        <v>55845</v>
      </c>
      <c r="E24" s="42">
        <f t="shared" si="0"/>
        <v>55595</v>
      </c>
      <c r="F24" s="44">
        <v>55790</v>
      </c>
      <c r="G24" s="43">
        <v>56290</v>
      </c>
      <c r="H24" s="42">
        <f t="shared" si="1"/>
        <v>56040</v>
      </c>
      <c r="I24" s="44">
        <v>57305</v>
      </c>
      <c r="J24" s="43">
        <v>58305</v>
      </c>
      <c r="K24" s="42">
        <f t="shared" si="2"/>
        <v>57805</v>
      </c>
      <c r="L24" s="50">
        <v>55845</v>
      </c>
      <c r="M24" s="49">
        <v>1.3469</v>
      </c>
      <c r="N24" s="49">
        <v>1.1635</v>
      </c>
      <c r="O24" s="48">
        <v>159.19</v>
      </c>
      <c r="P24" s="41">
        <f t="shared" si="4"/>
        <v>41461.875417625663</v>
      </c>
      <c r="Q24" s="41">
        <f t="shared" si="5"/>
        <v>41792.263716682755</v>
      </c>
      <c r="R24" s="47">
        <f t="shared" si="3"/>
        <v>47997.421572840569</v>
      </c>
      <c r="S24" s="46">
        <v>1.3466</v>
      </c>
    </row>
    <row r="25" spans="2:19" x14ac:dyDescent="0.2">
      <c r="B25" s="45">
        <v>46169</v>
      </c>
      <c r="C25" s="44">
        <v>55345</v>
      </c>
      <c r="D25" s="43">
        <v>55845</v>
      </c>
      <c r="E25" s="42">
        <f t="shared" si="0"/>
        <v>55595</v>
      </c>
      <c r="F25" s="44">
        <v>55790</v>
      </c>
      <c r="G25" s="43">
        <v>56290</v>
      </c>
      <c r="H25" s="42">
        <f t="shared" si="1"/>
        <v>56040</v>
      </c>
      <c r="I25" s="44">
        <v>57300</v>
      </c>
      <c r="J25" s="43">
        <v>58300</v>
      </c>
      <c r="K25" s="42">
        <f t="shared" si="2"/>
        <v>57800</v>
      </c>
      <c r="L25" s="50">
        <v>55845</v>
      </c>
      <c r="M25" s="49">
        <v>1.3434999999999999</v>
      </c>
      <c r="N25" s="49">
        <v>1.1637999999999999</v>
      </c>
      <c r="O25" s="48">
        <v>159.44</v>
      </c>
      <c r="P25" s="41">
        <f t="shared" si="4"/>
        <v>41566.803126163009</v>
      </c>
      <c r="Q25" s="41">
        <f t="shared" si="5"/>
        <v>41898.027540007446</v>
      </c>
      <c r="R25" s="47">
        <f t="shared" si="3"/>
        <v>47985.048977487546</v>
      </c>
      <c r="S25" s="46">
        <v>1.3431999999999999</v>
      </c>
    </row>
    <row r="26" spans="2:19" x14ac:dyDescent="0.2">
      <c r="B26" s="45">
        <v>46170</v>
      </c>
      <c r="C26" s="44">
        <v>55360</v>
      </c>
      <c r="D26" s="43">
        <v>55860</v>
      </c>
      <c r="E26" s="42">
        <f t="shared" si="0"/>
        <v>55610</v>
      </c>
      <c r="F26" s="44">
        <v>55790</v>
      </c>
      <c r="G26" s="43">
        <v>56290</v>
      </c>
      <c r="H26" s="42">
        <f t="shared" si="1"/>
        <v>56040</v>
      </c>
      <c r="I26" s="44">
        <v>57295</v>
      </c>
      <c r="J26" s="43">
        <v>58295</v>
      </c>
      <c r="K26" s="42">
        <f t="shared" si="2"/>
        <v>57795</v>
      </c>
      <c r="L26" s="50">
        <v>55860</v>
      </c>
      <c r="M26" s="49">
        <v>1.3407</v>
      </c>
      <c r="N26" s="49">
        <v>1.1617</v>
      </c>
      <c r="O26" s="48">
        <v>159.47</v>
      </c>
      <c r="P26" s="41">
        <f t="shared" si="4"/>
        <v>41664.801969120606</v>
      </c>
      <c r="Q26" s="41">
        <f t="shared" si="5"/>
        <v>41985.529947042589</v>
      </c>
      <c r="R26" s="47">
        <f t="shared" si="3"/>
        <v>48084.703451837828</v>
      </c>
      <c r="S26" s="46">
        <v>1.3404</v>
      </c>
    </row>
    <row r="27" spans="2:19" x14ac:dyDescent="0.2">
      <c r="B27" s="45">
        <v>46171</v>
      </c>
      <c r="C27" s="44">
        <v>55365</v>
      </c>
      <c r="D27" s="43">
        <v>55865</v>
      </c>
      <c r="E27" s="42">
        <f t="shared" si="0"/>
        <v>55615</v>
      </c>
      <c r="F27" s="44">
        <v>55790</v>
      </c>
      <c r="G27" s="43">
        <v>56290</v>
      </c>
      <c r="H27" s="42">
        <f t="shared" si="1"/>
        <v>56040</v>
      </c>
      <c r="I27" s="44">
        <v>57295</v>
      </c>
      <c r="J27" s="43">
        <v>58295</v>
      </c>
      <c r="K27" s="42">
        <f t="shared" si="2"/>
        <v>57795</v>
      </c>
      <c r="L27" s="50">
        <v>55865</v>
      </c>
      <c r="M27" s="49">
        <v>1.3429</v>
      </c>
      <c r="N27" s="49">
        <v>1.1648000000000001</v>
      </c>
      <c r="O27" s="48">
        <v>159.25</v>
      </c>
      <c r="P27" s="41">
        <f t="shared" si="4"/>
        <v>41600.268076550747</v>
      </c>
      <c r="Q27" s="41">
        <f t="shared" si="5"/>
        <v>41916.747337850917</v>
      </c>
      <c r="R27" s="47">
        <f t="shared" si="3"/>
        <v>47961.023351648349</v>
      </c>
      <c r="S27" s="46">
        <v>1.3426</v>
      </c>
    </row>
    <row r="28" spans="2:19" x14ac:dyDescent="0.2">
      <c r="B28" s="40" t="s">
        <v>11</v>
      </c>
      <c r="C28" s="39">
        <f>ROUND(AVERAGE(C9:C27),2)</f>
        <v>55352.63</v>
      </c>
      <c r="D28" s="38">
        <f>ROUND(AVERAGE(D9:D27),2)</f>
        <v>55852.63</v>
      </c>
      <c r="E28" s="37">
        <f>ROUND(AVERAGE(C28:D28),2)</f>
        <v>55602.63</v>
      </c>
      <c r="F28" s="39">
        <f>ROUND(AVERAGE(F9:F27),2)</f>
        <v>55790</v>
      </c>
      <c r="G28" s="38">
        <f>ROUND(AVERAGE(G9:G27),2)</f>
        <v>56290</v>
      </c>
      <c r="H28" s="37">
        <f>ROUND(AVERAGE(F28:G28),2)</f>
        <v>56040</v>
      </c>
      <c r="I28" s="39">
        <f>ROUND(AVERAGE(I9:I27),2)</f>
        <v>57353.95</v>
      </c>
      <c r="J28" s="38">
        <f>ROUND(AVERAGE(J9:J27),2)</f>
        <v>58353.95</v>
      </c>
      <c r="K28" s="37">
        <f>ROUND(AVERAGE(I28:J28),2)</f>
        <v>57853.95</v>
      </c>
      <c r="L28" s="36">
        <f>ROUND(AVERAGE(L9:L27),2)</f>
        <v>55852.63</v>
      </c>
      <c r="M28" s="35">
        <f>ROUND(AVERAGE(M9:M27),4)</f>
        <v>1.3489</v>
      </c>
      <c r="N28" s="34">
        <f>ROUND(AVERAGE(N9:N27),4)</f>
        <v>1.1678999999999999</v>
      </c>
      <c r="O28" s="115">
        <f>ROUND(AVERAGE(O9:O27),2)</f>
        <v>158.16999999999999</v>
      </c>
      <c r="P28" s="33">
        <f>AVERAGE(P9:P27)</f>
        <v>41408.542419784651</v>
      </c>
      <c r="Q28" s="33">
        <f>AVERAGE(Q9:Q27)</f>
        <v>41732.799392762936</v>
      </c>
      <c r="R28" s="33">
        <f>AVERAGE(R9:R27)</f>
        <v>47825.227852320102</v>
      </c>
      <c r="S28" s="32">
        <f>AVERAGE(S9:S27)</f>
        <v>1.3484421052631577</v>
      </c>
    </row>
    <row r="29" spans="2:19" x14ac:dyDescent="0.2">
      <c r="B29" s="31" t="s">
        <v>12</v>
      </c>
      <c r="C29" s="30">
        <f t="shared" ref="C29:S29" si="6">MAX(C9:C27)</f>
        <v>55370</v>
      </c>
      <c r="D29" s="29">
        <f t="shared" si="6"/>
        <v>55870</v>
      </c>
      <c r="E29" s="28">
        <f t="shared" si="6"/>
        <v>55620</v>
      </c>
      <c r="F29" s="30">
        <f t="shared" si="6"/>
        <v>55790</v>
      </c>
      <c r="G29" s="29">
        <f t="shared" si="6"/>
        <v>56290</v>
      </c>
      <c r="H29" s="28">
        <f t="shared" si="6"/>
        <v>56040</v>
      </c>
      <c r="I29" s="30">
        <f t="shared" si="6"/>
        <v>57425</v>
      </c>
      <c r="J29" s="29">
        <f t="shared" si="6"/>
        <v>58425</v>
      </c>
      <c r="K29" s="28">
        <f t="shared" si="6"/>
        <v>57925</v>
      </c>
      <c r="L29" s="27">
        <f t="shared" si="6"/>
        <v>55870</v>
      </c>
      <c r="M29" s="26">
        <f t="shared" si="6"/>
        <v>1.3623000000000001</v>
      </c>
      <c r="N29" s="25">
        <f t="shared" si="6"/>
        <v>1.1771</v>
      </c>
      <c r="O29" s="24">
        <f t="shared" si="6"/>
        <v>159.47</v>
      </c>
      <c r="P29" s="23">
        <f t="shared" si="6"/>
        <v>41811.377245508978</v>
      </c>
      <c r="Q29" s="23">
        <f t="shared" si="6"/>
        <v>42133.233532934129</v>
      </c>
      <c r="R29" s="23">
        <f t="shared" si="6"/>
        <v>48176.252479089424</v>
      </c>
      <c r="S29" s="22">
        <f t="shared" si="6"/>
        <v>1.3617999999999999</v>
      </c>
    </row>
    <row r="30" spans="2:19" ht="13.5" thickBot="1" x14ac:dyDescent="0.25">
      <c r="B30" s="21" t="s">
        <v>13</v>
      </c>
      <c r="C30" s="20">
        <f t="shared" ref="C30:S30" si="7">MIN(C9:C27)</f>
        <v>55345</v>
      </c>
      <c r="D30" s="19">
        <f t="shared" si="7"/>
        <v>55845</v>
      </c>
      <c r="E30" s="18">
        <f t="shared" si="7"/>
        <v>55595</v>
      </c>
      <c r="F30" s="20">
        <f t="shared" si="7"/>
        <v>55790</v>
      </c>
      <c r="G30" s="19">
        <f t="shared" si="7"/>
        <v>56290</v>
      </c>
      <c r="H30" s="18">
        <f t="shared" si="7"/>
        <v>56040</v>
      </c>
      <c r="I30" s="20">
        <f t="shared" si="7"/>
        <v>57295</v>
      </c>
      <c r="J30" s="19">
        <f t="shared" si="7"/>
        <v>58295</v>
      </c>
      <c r="K30" s="18">
        <f t="shared" si="7"/>
        <v>57795</v>
      </c>
      <c r="L30" s="17">
        <f t="shared" si="7"/>
        <v>55845</v>
      </c>
      <c r="M30" s="16">
        <f t="shared" si="7"/>
        <v>1.3360000000000001</v>
      </c>
      <c r="N30" s="15">
        <f t="shared" si="7"/>
        <v>1.1597</v>
      </c>
      <c r="O30" s="14">
        <f t="shared" si="7"/>
        <v>156.09</v>
      </c>
      <c r="P30" s="13">
        <f t="shared" si="7"/>
        <v>40993.173309843645</v>
      </c>
      <c r="Q30" s="13">
        <f t="shared" si="7"/>
        <v>41319.826763561621</v>
      </c>
      <c r="R30" s="13">
        <f t="shared" si="7"/>
        <v>47446.898895497026</v>
      </c>
      <c r="S30" s="12">
        <f t="shared" si="7"/>
        <v>1.3354999999999999</v>
      </c>
    </row>
    <row r="32" spans="2:19" x14ac:dyDescent="0.2">
      <c r="B32" s="6" t="s">
        <v>14</v>
      </c>
      <c r="C32" s="8"/>
      <c r="D32" s="8"/>
      <c r="E32" s="7"/>
      <c r="F32" s="8"/>
      <c r="G32" s="8"/>
      <c r="H32" s="7"/>
      <c r="I32" s="8"/>
      <c r="J32" s="8"/>
      <c r="K32" s="7"/>
      <c r="L32" s="8"/>
      <c r="M32" s="8"/>
      <c r="N32" s="7"/>
    </row>
    <row r="33" spans="2:14" x14ac:dyDescent="0.2">
      <c r="B33" s="6" t="s">
        <v>15</v>
      </c>
      <c r="C33" s="8"/>
      <c r="D33" s="8"/>
      <c r="E33" s="7"/>
      <c r="F33" s="8"/>
      <c r="G33" s="8"/>
      <c r="H33" s="7"/>
      <c r="I33" s="8"/>
      <c r="J33" s="8"/>
      <c r="K33" s="7"/>
      <c r="L33" s="8"/>
      <c r="M33" s="8"/>
      <c r="N33" s="7"/>
    </row>
  </sheetData>
  <mergeCells count="7">
    <mergeCell ref="P7:Q7"/>
    <mergeCell ref="S7:S8"/>
    <mergeCell ref="C7:E7"/>
    <mergeCell ref="F7:H7"/>
    <mergeCell ref="I7:K7"/>
    <mergeCell ref="L7:L8"/>
    <mergeCell ref="M7:O7"/>
  </mergeCells>
  <phoneticPr fontId="6" type="noConversion"/>
  <printOptions horizontalCentered="1" verticalCentered="1" gridLines="1" gridLinesSet="0"/>
  <pageMargins left="0.19685039370078741" right="0.19685039370078741" top="0.98425196850393704" bottom="0.98425196850393704" header="0.51181102362204722" footer="0.51181102362204722"/>
  <pageSetup paperSize="9" scale="96" orientation="landscape" horizontalDpi="204" verticalDpi="19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Copper</vt:lpstr>
      <vt:lpstr>Aluminium Alloy</vt:lpstr>
      <vt:lpstr>NA Alloy</vt:lpstr>
      <vt:lpstr>Primary Aluminium</vt:lpstr>
      <vt:lpstr>Zinc</vt:lpstr>
      <vt:lpstr>Lead</vt:lpstr>
      <vt:lpstr>Tin</vt:lpstr>
      <vt:lpstr>Nickel</vt:lpstr>
      <vt:lpstr>Cobalt</vt:lpstr>
      <vt:lpstr>Averages Inc. Euro Eq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LMEprice Averages Export for Global Steel</dc:title>
  <dc:creator>kiran.kaur</dc:creator>
  <cp:lastModifiedBy>Patrick Heisch</cp:lastModifiedBy>
  <cp:lastPrinted>2011-08-25T10:07:39Z</cp:lastPrinted>
  <dcterms:created xsi:type="dcterms:W3CDTF">2012-05-31T12:49:12Z</dcterms:created>
  <dcterms:modified xsi:type="dcterms:W3CDTF">2026-06-01T04:30:10Z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07e52f-a847-4e53-bbbe-7a3b00e6cb7c_Enabled">
    <vt:lpwstr>true</vt:lpwstr>
  </property>
  <property fmtid="{D5CDD505-2E9C-101B-9397-08002B2CF9AE}" pid="3" name="MSIP_Label_7907e52f-a847-4e53-bbbe-7a3b00e6cb7c_SetDate">
    <vt:lpwstr>2026-05-29T12:35:02Z</vt:lpwstr>
  </property>
  <property fmtid="{D5CDD505-2E9C-101B-9397-08002B2CF9AE}" pid="4" name="MSIP_Label_7907e52f-a847-4e53-bbbe-7a3b00e6cb7c_Method">
    <vt:lpwstr>Privileged</vt:lpwstr>
  </property>
  <property fmtid="{D5CDD505-2E9C-101B-9397-08002B2CF9AE}" pid="5" name="MSIP_Label_7907e52f-a847-4e53-bbbe-7a3b00e6cb7c_Name">
    <vt:lpwstr>Public</vt:lpwstr>
  </property>
  <property fmtid="{D5CDD505-2E9C-101B-9397-08002B2CF9AE}" pid="6" name="MSIP_Label_7907e52f-a847-4e53-bbbe-7a3b00e6cb7c_SiteId">
    <vt:lpwstr>5ed5099a-e295-40d5-9360-2302959f84b0</vt:lpwstr>
  </property>
  <property fmtid="{D5CDD505-2E9C-101B-9397-08002B2CF9AE}" pid="7" name="MSIP_Label_7907e52f-a847-4e53-bbbe-7a3b00e6cb7c_ActionId">
    <vt:lpwstr>eba6f931-725c-429d-9d25-38e0db975d15</vt:lpwstr>
  </property>
  <property fmtid="{D5CDD505-2E9C-101B-9397-08002B2CF9AE}" pid="8" name="MSIP_Label_7907e52f-a847-4e53-bbbe-7a3b00e6cb7c_ContentBits">
    <vt:lpwstr>0</vt:lpwstr>
  </property>
  <property fmtid="{D5CDD505-2E9C-101B-9397-08002B2CF9AE}" pid="9" name="MSIP_Label_7907e52f-a847-4e53-bbbe-7a3b00e6cb7c_Tag">
    <vt:lpwstr>10, 0, 1, 1</vt:lpwstr>
  </property>
</Properties>
</file>