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etalquote\LME\LME Average Official Prices\2026\"/>
    </mc:Choice>
  </mc:AlternateContent>
  <xr:revisionPtr revIDLastSave="0" documentId="8_{673C5301-D2AB-4863-91C0-8A46AE691343}" xr6:coauthVersionLast="47" xr6:coauthVersionMax="47" xr10:uidLastSave="{00000000-0000-0000-0000-000000000000}"/>
  <bookViews>
    <workbookView xWindow="-120" yWindow="-120" windowWidth="29040" windowHeight="15720" tabRatio="993" activeTab="8" xr2:uid="{00000000-000D-0000-FFFF-FFFF00000000}"/>
  </bookViews>
  <sheets>
    <sheet name="Copper" sheetId="1" r:id="rId1"/>
    <sheet name="Aluminium Alloy" sheetId="2" r:id="rId2"/>
    <sheet name="NA Alloy" sheetId="3" r:id="rId3"/>
    <sheet name="Primary Aluminium" sheetId="4" r:id="rId4"/>
    <sheet name="Zinc" sheetId="5" r:id="rId5"/>
    <sheet name="Lead" sheetId="6" r:id="rId6"/>
    <sheet name="Tin" sheetId="7" r:id="rId7"/>
    <sheet name="Nickel" sheetId="8" r:id="rId8"/>
    <sheet name="Cobalt" sheetId="10" r:id="rId9"/>
    <sheet name="Averages Inc. Euro Eq" sheetId="14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8" i="8" l="1"/>
  <c r="V28" i="8"/>
  <c r="W27" i="8"/>
  <c r="V27" i="8"/>
  <c r="W26" i="8"/>
  <c r="V26" i="8"/>
  <c r="W25" i="8"/>
  <c r="V25" i="8"/>
  <c r="W24" i="8"/>
  <c r="V24" i="8"/>
  <c r="W23" i="8"/>
  <c r="V23" i="8"/>
  <c r="W22" i="8"/>
  <c r="V22" i="8"/>
  <c r="W21" i="8"/>
  <c r="V21" i="8"/>
  <c r="W20" i="8"/>
  <c r="V20" i="8"/>
  <c r="W19" i="8"/>
  <c r="V19" i="8"/>
  <c r="W18" i="8"/>
  <c r="V18" i="8"/>
  <c r="W17" i="8"/>
  <c r="V17" i="8"/>
  <c r="W16" i="8"/>
  <c r="V16" i="8"/>
  <c r="W15" i="8"/>
  <c r="V15" i="8"/>
  <c r="W14" i="8"/>
  <c r="V14" i="8"/>
  <c r="W13" i="8"/>
  <c r="V13" i="8"/>
  <c r="V31" i="8" s="1"/>
  <c r="W12" i="8"/>
  <c r="V12" i="8"/>
  <c r="W11" i="8"/>
  <c r="V11" i="8"/>
  <c r="W10" i="8"/>
  <c r="V10" i="8"/>
  <c r="W9" i="8"/>
  <c r="W29" i="8" s="1"/>
  <c r="V9" i="8"/>
  <c r="V30" i="8" s="1"/>
  <c r="W28" i="5"/>
  <c r="V28" i="5"/>
  <c r="W27" i="5"/>
  <c r="V27" i="5"/>
  <c r="W26" i="5"/>
  <c r="V26" i="5"/>
  <c r="W25" i="5"/>
  <c r="V25" i="5"/>
  <c r="W24" i="5"/>
  <c r="V24" i="5"/>
  <c r="W23" i="5"/>
  <c r="V23" i="5"/>
  <c r="W22" i="5"/>
  <c r="V22" i="5"/>
  <c r="W21" i="5"/>
  <c r="V21" i="5"/>
  <c r="W20" i="5"/>
  <c r="V20" i="5"/>
  <c r="W19" i="5"/>
  <c r="V19" i="5"/>
  <c r="W18" i="5"/>
  <c r="V18" i="5"/>
  <c r="W17" i="5"/>
  <c r="V17" i="5"/>
  <c r="W16" i="5"/>
  <c r="V16" i="5"/>
  <c r="W15" i="5"/>
  <c r="V15" i="5"/>
  <c r="W14" i="5"/>
  <c r="V14" i="5"/>
  <c r="W13" i="5"/>
  <c r="V13" i="5"/>
  <c r="V31" i="5" s="1"/>
  <c r="W12" i="5"/>
  <c r="V12" i="5"/>
  <c r="W11" i="5"/>
  <c r="V11" i="5"/>
  <c r="W10" i="5"/>
  <c r="W31" i="5" s="1"/>
  <c r="V10" i="5"/>
  <c r="W9" i="5"/>
  <c r="V9" i="5"/>
  <c r="V13" i="4"/>
  <c r="W10" i="4"/>
  <c r="W11" i="4"/>
  <c r="W12" i="4"/>
  <c r="W13" i="4"/>
  <c r="W14" i="4"/>
  <c r="W15" i="4"/>
  <c r="W16" i="4"/>
  <c r="W17" i="4"/>
  <c r="W18" i="4"/>
  <c r="W19" i="4"/>
  <c r="W20" i="4"/>
  <c r="W21" i="4"/>
  <c r="W22" i="4"/>
  <c r="W23" i="4"/>
  <c r="W24" i="4"/>
  <c r="W30" i="4" s="1"/>
  <c r="W25" i="4"/>
  <c r="W29" i="4" s="1"/>
  <c r="W26" i="4"/>
  <c r="W27" i="4"/>
  <c r="W28" i="4"/>
  <c r="W9" i="4"/>
  <c r="V10" i="4"/>
  <c r="V11" i="4"/>
  <c r="V30" i="4" s="1"/>
  <c r="V12" i="4"/>
  <c r="V14" i="4"/>
  <c r="V15" i="4"/>
  <c r="V16" i="4"/>
  <c r="V17" i="4"/>
  <c r="V18" i="4"/>
  <c r="V19" i="4"/>
  <c r="V20" i="4"/>
  <c r="V21" i="4"/>
  <c r="V22" i="4"/>
  <c r="V23" i="4"/>
  <c r="V24" i="4"/>
  <c r="V31" i="4" s="1"/>
  <c r="V25" i="4"/>
  <c r="V26" i="4"/>
  <c r="V27" i="4"/>
  <c r="V28" i="4"/>
  <c r="V9" i="4"/>
  <c r="Q28" i="7"/>
  <c r="P28" i="7"/>
  <c r="Q27" i="7"/>
  <c r="P27" i="7"/>
  <c r="Q26" i="7"/>
  <c r="P26" i="7"/>
  <c r="Q25" i="7"/>
  <c r="P25" i="7"/>
  <c r="Q24" i="7"/>
  <c r="P24" i="7"/>
  <c r="Q23" i="7"/>
  <c r="P23" i="7"/>
  <c r="Q22" i="7"/>
  <c r="P22" i="7"/>
  <c r="Q21" i="7"/>
  <c r="P21" i="7"/>
  <c r="Q20" i="7"/>
  <c r="P20" i="7"/>
  <c r="Q19" i="7"/>
  <c r="P19" i="7"/>
  <c r="Q18" i="7"/>
  <c r="P18" i="7"/>
  <c r="Q17" i="7"/>
  <c r="P17" i="7"/>
  <c r="Q16" i="7"/>
  <c r="P16" i="7"/>
  <c r="Q15" i="7"/>
  <c r="P15" i="7"/>
  <c r="Q14" i="7"/>
  <c r="P14" i="7"/>
  <c r="Q13" i="7"/>
  <c r="Q29" i="7" s="1"/>
  <c r="P13" i="7"/>
  <c r="P29" i="7" s="1"/>
  <c r="Q12" i="7"/>
  <c r="P12" i="7"/>
  <c r="Q11" i="7"/>
  <c r="P11" i="7"/>
  <c r="Q10" i="7"/>
  <c r="P10" i="7"/>
  <c r="Q9" i="7"/>
  <c r="P9" i="7"/>
  <c r="P31" i="7" s="1"/>
  <c r="P15" i="10"/>
  <c r="Q28" i="10"/>
  <c r="P28" i="10"/>
  <c r="Q27" i="10"/>
  <c r="P27" i="10"/>
  <c r="Q26" i="10"/>
  <c r="P26" i="10"/>
  <c r="Q25" i="10"/>
  <c r="P25" i="10"/>
  <c r="Q24" i="10"/>
  <c r="P24" i="10"/>
  <c r="Q23" i="10"/>
  <c r="P23" i="10"/>
  <c r="Q22" i="10"/>
  <c r="P22" i="10"/>
  <c r="Q21" i="10"/>
  <c r="P21" i="10"/>
  <c r="Q20" i="10"/>
  <c r="P20" i="10"/>
  <c r="Q19" i="10"/>
  <c r="P19" i="10"/>
  <c r="Q18" i="10"/>
  <c r="P18" i="10"/>
  <c r="Q17" i="10"/>
  <c r="P17" i="10"/>
  <c r="Q16" i="10"/>
  <c r="P16" i="10"/>
  <c r="Q15" i="10"/>
  <c r="Q14" i="10"/>
  <c r="P14" i="10"/>
  <c r="Q13" i="10"/>
  <c r="Q29" i="10" s="1"/>
  <c r="P13" i="10"/>
  <c r="P29" i="10" s="1"/>
  <c r="Q12" i="10"/>
  <c r="P12" i="10"/>
  <c r="Q11" i="10"/>
  <c r="P11" i="10"/>
  <c r="Q10" i="10"/>
  <c r="P10" i="10"/>
  <c r="Q9" i="10"/>
  <c r="P9" i="10"/>
  <c r="P30" i="10" s="1"/>
  <c r="Q28" i="3"/>
  <c r="P28" i="3"/>
  <c r="Q27" i="3"/>
  <c r="P27" i="3"/>
  <c r="Q26" i="3"/>
  <c r="P26" i="3"/>
  <c r="Q25" i="3"/>
  <c r="P25" i="3"/>
  <c r="Q24" i="3"/>
  <c r="P24" i="3"/>
  <c r="Q23" i="3"/>
  <c r="P23" i="3"/>
  <c r="Q22" i="3"/>
  <c r="P22" i="3"/>
  <c r="Q21" i="3"/>
  <c r="P21" i="3"/>
  <c r="Q20" i="3"/>
  <c r="P20" i="3"/>
  <c r="Q19" i="3"/>
  <c r="P19" i="3"/>
  <c r="Q18" i="3"/>
  <c r="P18" i="3"/>
  <c r="Q17" i="3"/>
  <c r="P17" i="3"/>
  <c r="Q16" i="3"/>
  <c r="P16" i="3"/>
  <c r="Q15" i="3"/>
  <c r="P15" i="3"/>
  <c r="Q14" i="3"/>
  <c r="P14" i="3"/>
  <c r="P31" i="3" s="1"/>
  <c r="Q13" i="3"/>
  <c r="Q29" i="3" s="1"/>
  <c r="P13" i="3"/>
  <c r="P29" i="3" s="1"/>
  <c r="Q12" i="3"/>
  <c r="P12" i="3"/>
  <c r="Q11" i="3"/>
  <c r="P11" i="3"/>
  <c r="Q10" i="3"/>
  <c r="P10" i="3"/>
  <c r="Q9" i="3"/>
  <c r="P9" i="3"/>
  <c r="Q26" i="2"/>
  <c r="Q10" i="2"/>
  <c r="Q11" i="2"/>
  <c r="Q12" i="2"/>
  <c r="Q29" i="2" s="1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7" i="2"/>
  <c r="Q28" i="2"/>
  <c r="Q9" i="2"/>
  <c r="P22" i="2"/>
  <c r="P10" i="2"/>
  <c r="P11" i="2"/>
  <c r="P12" i="2"/>
  <c r="P13" i="2"/>
  <c r="P14" i="2"/>
  <c r="P15" i="2"/>
  <c r="P29" i="2" s="1"/>
  <c r="P16" i="2"/>
  <c r="P17" i="2"/>
  <c r="P18" i="2"/>
  <c r="P19" i="2"/>
  <c r="P20" i="2"/>
  <c r="P21" i="2"/>
  <c r="P23" i="2"/>
  <c r="P24" i="2"/>
  <c r="P25" i="2"/>
  <c r="P26" i="2"/>
  <c r="P27" i="2"/>
  <c r="P28" i="2"/>
  <c r="P9" i="2"/>
  <c r="S31" i="10"/>
  <c r="O31" i="10"/>
  <c r="N31" i="10"/>
  <c r="M31" i="10"/>
  <c r="L31" i="10"/>
  <c r="J31" i="10"/>
  <c r="I31" i="10"/>
  <c r="G31" i="10"/>
  <c r="F31" i="10"/>
  <c r="D31" i="10"/>
  <c r="C31" i="10"/>
  <c r="S30" i="10"/>
  <c r="O30" i="10"/>
  <c r="N30" i="10"/>
  <c r="M30" i="10"/>
  <c r="L30" i="10"/>
  <c r="J30" i="10"/>
  <c r="I30" i="10"/>
  <c r="G30" i="10"/>
  <c r="F30" i="10"/>
  <c r="D30" i="10"/>
  <c r="C30" i="10"/>
  <c r="S29" i="10"/>
  <c r="O29" i="10"/>
  <c r="N29" i="10"/>
  <c r="M29" i="10"/>
  <c r="L29" i="10"/>
  <c r="K29" i="10"/>
  <c r="J29" i="10"/>
  <c r="I29" i="10"/>
  <c r="H29" i="10"/>
  <c r="G29" i="10"/>
  <c r="F29" i="10"/>
  <c r="D29" i="10"/>
  <c r="E29" i="10" s="1"/>
  <c r="C29" i="10"/>
  <c r="R28" i="10"/>
  <c r="K28" i="10"/>
  <c r="H28" i="10"/>
  <c r="E28" i="10"/>
  <c r="R27" i="10"/>
  <c r="K27" i="10"/>
  <c r="H27" i="10"/>
  <c r="E27" i="10"/>
  <c r="R26" i="10"/>
  <c r="K26" i="10"/>
  <c r="H26" i="10"/>
  <c r="E26" i="10"/>
  <c r="R25" i="10"/>
  <c r="K25" i="10"/>
  <c r="H25" i="10"/>
  <c r="E25" i="10"/>
  <c r="R24" i="10"/>
  <c r="K24" i="10"/>
  <c r="H24" i="10"/>
  <c r="E24" i="10"/>
  <c r="R23" i="10"/>
  <c r="K23" i="10"/>
  <c r="H23" i="10"/>
  <c r="E23" i="10"/>
  <c r="R22" i="10"/>
  <c r="K22" i="10"/>
  <c r="H22" i="10"/>
  <c r="E22" i="10"/>
  <c r="R21" i="10"/>
  <c r="K21" i="10"/>
  <c r="H21" i="10"/>
  <c r="E21" i="10"/>
  <c r="R20" i="10"/>
  <c r="K20" i="10"/>
  <c r="H20" i="10"/>
  <c r="E20" i="10"/>
  <c r="R19" i="10"/>
  <c r="K19" i="10"/>
  <c r="H19" i="10"/>
  <c r="E19" i="10"/>
  <c r="R18" i="10"/>
  <c r="K18" i="10"/>
  <c r="H18" i="10"/>
  <c r="E18" i="10"/>
  <c r="R17" i="10"/>
  <c r="K17" i="10"/>
  <c r="H17" i="10"/>
  <c r="E17" i="10"/>
  <c r="R16" i="10"/>
  <c r="K16" i="10"/>
  <c r="H16" i="10"/>
  <c r="E16" i="10"/>
  <c r="R15" i="10"/>
  <c r="K15" i="10"/>
  <c r="H15" i="10"/>
  <c r="E15" i="10"/>
  <c r="R14" i="10"/>
  <c r="K14" i="10"/>
  <c r="H14" i="10"/>
  <c r="E14" i="10"/>
  <c r="R13" i="10"/>
  <c r="K13" i="10"/>
  <c r="H13" i="10"/>
  <c r="E13" i="10"/>
  <c r="R12" i="10"/>
  <c r="K12" i="10"/>
  <c r="H12" i="10"/>
  <c r="E12" i="10"/>
  <c r="R11" i="10"/>
  <c r="K11" i="10"/>
  <c r="K31" i="10" s="1"/>
  <c r="H11" i="10"/>
  <c r="H31" i="10" s="1"/>
  <c r="E11" i="10"/>
  <c r="E30" i="10" s="1"/>
  <c r="R10" i="10"/>
  <c r="K10" i="10"/>
  <c r="H10" i="10"/>
  <c r="E10" i="10"/>
  <c r="E31" i="10" s="1"/>
  <c r="R9" i="10"/>
  <c r="R31" i="10" s="1"/>
  <c r="K9" i="10"/>
  <c r="H9" i="10"/>
  <c r="E9" i="10"/>
  <c r="Y31" i="8"/>
  <c r="X31" i="8"/>
  <c r="W31" i="8"/>
  <c r="U31" i="8"/>
  <c r="T31" i="8"/>
  <c r="S31" i="8"/>
  <c r="R31" i="8"/>
  <c r="P31" i="8"/>
  <c r="O31" i="8"/>
  <c r="M31" i="8"/>
  <c r="L31" i="8"/>
  <c r="J31" i="8"/>
  <c r="I31" i="8"/>
  <c r="H31" i="8"/>
  <c r="G31" i="8"/>
  <c r="F31" i="8"/>
  <c r="D31" i="8"/>
  <c r="C31" i="8"/>
  <c r="Y30" i="8"/>
  <c r="W30" i="8"/>
  <c r="U30" i="8"/>
  <c r="T30" i="8"/>
  <c r="S30" i="8"/>
  <c r="R30" i="8"/>
  <c r="P30" i="8"/>
  <c r="O30" i="8"/>
  <c r="M30" i="8"/>
  <c r="L30" i="8"/>
  <c r="J30" i="8"/>
  <c r="I30" i="8"/>
  <c r="G30" i="8"/>
  <c r="F30" i="8"/>
  <c r="D30" i="8"/>
  <c r="C30" i="8"/>
  <c r="Y29" i="8"/>
  <c r="U29" i="8"/>
  <c r="T29" i="8"/>
  <c r="S29" i="8"/>
  <c r="R29" i="8"/>
  <c r="Q29" i="8"/>
  <c r="P29" i="8"/>
  <c r="O29" i="8"/>
  <c r="N29" i="8"/>
  <c r="M29" i="8"/>
  <c r="L29" i="8"/>
  <c r="J29" i="8"/>
  <c r="I29" i="8"/>
  <c r="K29" i="8" s="1"/>
  <c r="G29" i="8"/>
  <c r="F29" i="8"/>
  <c r="H29" i="8" s="1"/>
  <c r="E29" i="8"/>
  <c r="D29" i="8"/>
  <c r="C29" i="8"/>
  <c r="X28" i="8"/>
  <c r="Q28" i="8"/>
  <c r="N28" i="8"/>
  <c r="K28" i="8"/>
  <c r="H28" i="8"/>
  <c r="E28" i="8"/>
  <c r="X27" i="8"/>
  <c r="Q27" i="8"/>
  <c r="N27" i="8"/>
  <c r="K27" i="8"/>
  <c r="H27" i="8"/>
  <c r="E27" i="8"/>
  <c r="X26" i="8"/>
  <c r="Q26" i="8"/>
  <c r="N26" i="8"/>
  <c r="K26" i="8"/>
  <c r="H26" i="8"/>
  <c r="E26" i="8"/>
  <c r="X25" i="8"/>
  <c r="Q25" i="8"/>
  <c r="N25" i="8"/>
  <c r="K25" i="8"/>
  <c r="H25" i="8"/>
  <c r="E25" i="8"/>
  <c r="X24" i="8"/>
  <c r="Q24" i="8"/>
  <c r="N24" i="8"/>
  <c r="K24" i="8"/>
  <c r="H24" i="8"/>
  <c r="E24" i="8"/>
  <c r="X23" i="8"/>
  <c r="Q23" i="8"/>
  <c r="N23" i="8"/>
  <c r="K23" i="8"/>
  <c r="H23" i="8"/>
  <c r="E23" i="8"/>
  <c r="X22" i="8"/>
  <c r="Q22" i="8"/>
  <c r="N22" i="8"/>
  <c r="K22" i="8"/>
  <c r="H22" i="8"/>
  <c r="E22" i="8"/>
  <c r="X21" i="8"/>
  <c r="Q21" i="8"/>
  <c r="N21" i="8"/>
  <c r="K21" i="8"/>
  <c r="H21" i="8"/>
  <c r="E21" i="8"/>
  <c r="X20" i="8"/>
  <c r="Q20" i="8"/>
  <c r="N20" i="8"/>
  <c r="K20" i="8"/>
  <c r="H20" i="8"/>
  <c r="E20" i="8"/>
  <c r="X19" i="8"/>
  <c r="Q19" i="8"/>
  <c r="N19" i="8"/>
  <c r="K19" i="8"/>
  <c r="H19" i="8"/>
  <c r="E19" i="8"/>
  <c r="X18" i="8"/>
  <c r="Q18" i="8"/>
  <c r="N18" i="8"/>
  <c r="K18" i="8"/>
  <c r="H18" i="8"/>
  <c r="E18" i="8"/>
  <c r="X17" i="8"/>
  <c r="Q17" i="8"/>
  <c r="N17" i="8"/>
  <c r="K17" i="8"/>
  <c r="H17" i="8"/>
  <c r="E17" i="8"/>
  <c r="X16" i="8"/>
  <c r="Q16" i="8"/>
  <c r="N16" i="8"/>
  <c r="K16" i="8"/>
  <c r="H16" i="8"/>
  <c r="E16" i="8"/>
  <c r="X15" i="8"/>
  <c r="Q15" i="8"/>
  <c r="N15" i="8"/>
  <c r="K15" i="8"/>
  <c r="H15" i="8"/>
  <c r="E15" i="8"/>
  <c r="X14" i="8"/>
  <c r="Q14" i="8"/>
  <c r="N14" i="8"/>
  <c r="K14" i="8"/>
  <c r="H14" i="8"/>
  <c r="E14" i="8"/>
  <c r="X13" i="8"/>
  <c r="Q13" i="8"/>
  <c r="N13" i="8"/>
  <c r="N30" i="8" s="1"/>
  <c r="K13" i="8"/>
  <c r="H13" i="8"/>
  <c r="E13" i="8"/>
  <c r="X12" i="8"/>
  <c r="Q12" i="8"/>
  <c r="N12" i="8"/>
  <c r="K12" i="8"/>
  <c r="H12" i="8"/>
  <c r="E12" i="8"/>
  <c r="X11" i="8"/>
  <c r="Q11" i="8"/>
  <c r="N11" i="8"/>
  <c r="K11" i="8"/>
  <c r="H11" i="8"/>
  <c r="E11" i="8"/>
  <c r="E31" i="8" s="1"/>
  <c r="X10" i="8"/>
  <c r="Q10" i="8"/>
  <c r="N10" i="8"/>
  <c r="K10" i="8"/>
  <c r="K30" i="8" s="1"/>
  <c r="H10" i="8"/>
  <c r="E10" i="8"/>
  <c r="E30" i="8" s="1"/>
  <c r="X9" i="8"/>
  <c r="X30" i="8" s="1"/>
  <c r="Q9" i="8"/>
  <c r="Q31" i="8" s="1"/>
  <c r="N9" i="8"/>
  <c r="N31" i="8" s="1"/>
  <c r="K9" i="8"/>
  <c r="K31" i="8" s="1"/>
  <c r="H9" i="8"/>
  <c r="H30" i="8" s="1"/>
  <c r="E9" i="8"/>
  <c r="S31" i="7"/>
  <c r="Q31" i="7"/>
  <c r="O31" i="7"/>
  <c r="N31" i="7"/>
  <c r="M31" i="7"/>
  <c r="L31" i="7"/>
  <c r="J31" i="7"/>
  <c r="I31" i="7"/>
  <c r="G31" i="7"/>
  <c r="F31" i="7"/>
  <c r="D31" i="7"/>
  <c r="C31" i="7"/>
  <c r="S30" i="7"/>
  <c r="Q30" i="7"/>
  <c r="P30" i="7"/>
  <c r="O30" i="7"/>
  <c r="N30" i="7"/>
  <c r="M30" i="7"/>
  <c r="L30" i="7"/>
  <c r="J30" i="7"/>
  <c r="I30" i="7"/>
  <c r="G30" i="7"/>
  <c r="F30" i="7"/>
  <c r="D30" i="7"/>
  <c r="C30" i="7"/>
  <c r="S29" i="7"/>
  <c r="O29" i="7"/>
  <c r="N29" i="7"/>
  <c r="M29" i="7"/>
  <c r="L29" i="7"/>
  <c r="K29" i="7"/>
  <c r="J29" i="7"/>
  <c r="I29" i="7"/>
  <c r="G29" i="7"/>
  <c r="H29" i="7" s="1"/>
  <c r="F29" i="7"/>
  <c r="D29" i="7"/>
  <c r="E29" i="7" s="1"/>
  <c r="C29" i="7"/>
  <c r="R28" i="7"/>
  <c r="K28" i="7"/>
  <c r="H28" i="7"/>
  <c r="E28" i="7"/>
  <c r="R27" i="7"/>
  <c r="K27" i="7"/>
  <c r="H27" i="7"/>
  <c r="E27" i="7"/>
  <c r="R26" i="7"/>
  <c r="K26" i="7"/>
  <c r="H26" i="7"/>
  <c r="E26" i="7"/>
  <c r="R25" i="7"/>
  <c r="K25" i="7"/>
  <c r="H25" i="7"/>
  <c r="E25" i="7"/>
  <c r="R24" i="7"/>
  <c r="K24" i="7"/>
  <c r="H24" i="7"/>
  <c r="E24" i="7"/>
  <c r="R23" i="7"/>
  <c r="K23" i="7"/>
  <c r="H23" i="7"/>
  <c r="E23" i="7"/>
  <c r="R22" i="7"/>
  <c r="K22" i="7"/>
  <c r="H22" i="7"/>
  <c r="E22" i="7"/>
  <c r="R21" i="7"/>
  <c r="K21" i="7"/>
  <c r="H21" i="7"/>
  <c r="E21" i="7"/>
  <c r="R20" i="7"/>
  <c r="K20" i="7"/>
  <c r="H20" i="7"/>
  <c r="E20" i="7"/>
  <c r="R19" i="7"/>
  <c r="K19" i="7"/>
  <c r="H19" i="7"/>
  <c r="E19" i="7"/>
  <c r="R18" i="7"/>
  <c r="K18" i="7"/>
  <c r="H18" i="7"/>
  <c r="E18" i="7"/>
  <c r="R17" i="7"/>
  <c r="K17" i="7"/>
  <c r="H17" i="7"/>
  <c r="E17" i="7"/>
  <c r="R16" i="7"/>
  <c r="K16" i="7"/>
  <c r="H16" i="7"/>
  <c r="E16" i="7"/>
  <c r="R15" i="7"/>
  <c r="K15" i="7"/>
  <c r="H15" i="7"/>
  <c r="E15" i="7"/>
  <c r="R14" i="7"/>
  <c r="K14" i="7"/>
  <c r="H14" i="7"/>
  <c r="E14" i="7"/>
  <c r="R13" i="7"/>
  <c r="K13" i="7"/>
  <c r="H13" i="7"/>
  <c r="E13" i="7"/>
  <c r="R12" i="7"/>
  <c r="R29" i="7" s="1"/>
  <c r="K12" i="7"/>
  <c r="H12" i="7"/>
  <c r="E12" i="7"/>
  <c r="R11" i="7"/>
  <c r="K11" i="7"/>
  <c r="K31" i="7" s="1"/>
  <c r="H11" i="7"/>
  <c r="H31" i="7" s="1"/>
  <c r="E11" i="7"/>
  <c r="R10" i="7"/>
  <c r="K10" i="7"/>
  <c r="H10" i="7"/>
  <c r="E10" i="7"/>
  <c r="E31" i="7" s="1"/>
  <c r="R9" i="7"/>
  <c r="R31" i="7" s="1"/>
  <c r="K9" i="7"/>
  <c r="H9" i="7"/>
  <c r="E9" i="7"/>
  <c r="E30" i="7" s="1"/>
  <c r="Y31" i="6"/>
  <c r="W31" i="6"/>
  <c r="V31" i="6"/>
  <c r="U31" i="6"/>
  <c r="T31" i="6"/>
  <c r="S31" i="6"/>
  <c r="R31" i="6"/>
  <c r="P31" i="6"/>
  <c r="O31" i="6"/>
  <c r="M31" i="6"/>
  <c r="L31" i="6"/>
  <c r="J31" i="6"/>
  <c r="I31" i="6"/>
  <c r="G31" i="6"/>
  <c r="F31" i="6"/>
  <c r="D31" i="6"/>
  <c r="C31" i="6"/>
  <c r="Y30" i="6"/>
  <c r="W30" i="6"/>
  <c r="V30" i="6"/>
  <c r="U30" i="6"/>
  <c r="T30" i="6"/>
  <c r="S30" i="6"/>
  <c r="R30" i="6"/>
  <c r="P30" i="6"/>
  <c r="O30" i="6"/>
  <c r="M30" i="6"/>
  <c r="L30" i="6"/>
  <c r="J30" i="6"/>
  <c r="I30" i="6"/>
  <c r="G30" i="6"/>
  <c r="F30" i="6"/>
  <c r="D30" i="6"/>
  <c r="C30" i="6"/>
  <c r="Y29" i="6"/>
  <c r="W29" i="6"/>
  <c r="V29" i="6"/>
  <c r="U29" i="6"/>
  <c r="T29" i="6"/>
  <c r="S29" i="6"/>
  <c r="R29" i="6"/>
  <c r="Q29" i="6"/>
  <c r="P29" i="6"/>
  <c r="O29" i="6"/>
  <c r="N29" i="6"/>
  <c r="M29" i="6"/>
  <c r="L29" i="6"/>
  <c r="J29" i="6"/>
  <c r="I29" i="6"/>
  <c r="K29" i="6" s="1"/>
  <c r="G29" i="6"/>
  <c r="F29" i="6"/>
  <c r="H29" i="6" s="1"/>
  <c r="E29" i="6"/>
  <c r="D29" i="6"/>
  <c r="C29" i="6"/>
  <c r="X28" i="6"/>
  <c r="Q28" i="6"/>
  <c r="N28" i="6"/>
  <c r="K28" i="6"/>
  <c r="H28" i="6"/>
  <c r="E28" i="6"/>
  <c r="X27" i="6"/>
  <c r="Q27" i="6"/>
  <c r="N27" i="6"/>
  <c r="K27" i="6"/>
  <c r="H27" i="6"/>
  <c r="E27" i="6"/>
  <c r="X26" i="6"/>
  <c r="Q26" i="6"/>
  <c r="N26" i="6"/>
  <c r="K26" i="6"/>
  <c r="H26" i="6"/>
  <c r="E26" i="6"/>
  <c r="X25" i="6"/>
  <c r="Q25" i="6"/>
  <c r="N25" i="6"/>
  <c r="K25" i="6"/>
  <c r="H25" i="6"/>
  <c r="E25" i="6"/>
  <c r="X24" i="6"/>
  <c r="Q24" i="6"/>
  <c r="N24" i="6"/>
  <c r="K24" i="6"/>
  <c r="H24" i="6"/>
  <c r="E24" i="6"/>
  <c r="X23" i="6"/>
  <c r="Q23" i="6"/>
  <c r="N23" i="6"/>
  <c r="K23" i="6"/>
  <c r="H23" i="6"/>
  <c r="E23" i="6"/>
  <c r="X22" i="6"/>
  <c r="Q22" i="6"/>
  <c r="N22" i="6"/>
  <c r="K22" i="6"/>
  <c r="H22" i="6"/>
  <c r="E22" i="6"/>
  <c r="X21" i="6"/>
  <c r="Q21" i="6"/>
  <c r="N21" i="6"/>
  <c r="K21" i="6"/>
  <c r="H21" i="6"/>
  <c r="E21" i="6"/>
  <c r="X20" i="6"/>
  <c r="Q20" i="6"/>
  <c r="N20" i="6"/>
  <c r="K20" i="6"/>
  <c r="H20" i="6"/>
  <c r="E20" i="6"/>
  <c r="X19" i="6"/>
  <c r="Q19" i="6"/>
  <c r="N19" i="6"/>
  <c r="K19" i="6"/>
  <c r="H19" i="6"/>
  <c r="E19" i="6"/>
  <c r="X18" i="6"/>
  <c r="Q18" i="6"/>
  <c r="N18" i="6"/>
  <c r="K18" i="6"/>
  <c r="H18" i="6"/>
  <c r="E18" i="6"/>
  <c r="X17" i="6"/>
  <c r="Q17" i="6"/>
  <c r="N17" i="6"/>
  <c r="K17" i="6"/>
  <c r="H17" i="6"/>
  <c r="E17" i="6"/>
  <c r="X16" i="6"/>
  <c r="Q16" i="6"/>
  <c r="N16" i="6"/>
  <c r="K16" i="6"/>
  <c r="H16" i="6"/>
  <c r="H31" i="6" s="1"/>
  <c r="E16" i="6"/>
  <c r="X15" i="6"/>
  <c r="Q15" i="6"/>
  <c r="N15" i="6"/>
  <c r="K15" i="6"/>
  <c r="H15" i="6"/>
  <c r="E15" i="6"/>
  <c r="X14" i="6"/>
  <c r="Q14" i="6"/>
  <c r="N14" i="6"/>
  <c r="K14" i="6"/>
  <c r="H14" i="6"/>
  <c r="E14" i="6"/>
  <c r="X13" i="6"/>
  <c r="Q13" i="6"/>
  <c r="N13" i="6"/>
  <c r="N30" i="6" s="1"/>
  <c r="K13" i="6"/>
  <c r="H13" i="6"/>
  <c r="E13" i="6"/>
  <c r="X12" i="6"/>
  <c r="Q12" i="6"/>
  <c r="N12" i="6"/>
  <c r="K12" i="6"/>
  <c r="H12" i="6"/>
  <c r="E12" i="6"/>
  <c r="X11" i="6"/>
  <c r="Q11" i="6"/>
  <c r="N11" i="6"/>
  <c r="K11" i="6"/>
  <c r="H11" i="6"/>
  <c r="E11" i="6"/>
  <c r="E31" i="6" s="1"/>
  <c r="X10" i="6"/>
  <c r="X31" i="6" s="1"/>
  <c r="Q10" i="6"/>
  <c r="N10" i="6"/>
  <c r="K10" i="6"/>
  <c r="K30" i="6" s="1"/>
  <c r="H10" i="6"/>
  <c r="E10" i="6"/>
  <c r="E30" i="6" s="1"/>
  <c r="X9" i="6"/>
  <c r="X30" i="6" s="1"/>
  <c r="Q9" i="6"/>
  <c r="Q31" i="6" s="1"/>
  <c r="N9" i="6"/>
  <c r="N31" i="6" s="1"/>
  <c r="K9" i="6"/>
  <c r="K31" i="6" s="1"/>
  <c r="H9" i="6"/>
  <c r="H30" i="6" s="1"/>
  <c r="E9" i="6"/>
  <c r="Y31" i="5"/>
  <c r="U31" i="5"/>
  <c r="T31" i="5"/>
  <c r="S31" i="5"/>
  <c r="R31" i="5"/>
  <c r="P31" i="5"/>
  <c r="O31" i="5"/>
  <c r="M31" i="5"/>
  <c r="L31" i="5"/>
  <c r="J31" i="5"/>
  <c r="I31" i="5"/>
  <c r="G31" i="5"/>
  <c r="F31" i="5"/>
  <c r="D31" i="5"/>
  <c r="C31" i="5"/>
  <c r="Y30" i="5"/>
  <c r="W30" i="5"/>
  <c r="U30" i="5"/>
  <c r="T30" i="5"/>
  <c r="S30" i="5"/>
  <c r="R30" i="5"/>
  <c r="P30" i="5"/>
  <c r="O30" i="5"/>
  <c r="M30" i="5"/>
  <c r="L30" i="5"/>
  <c r="J30" i="5"/>
  <c r="I30" i="5"/>
  <c r="G30" i="5"/>
  <c r="F30" i="5"/>
  <c r="D30" i="5"/>
  <c r="C30" i="5"/>
  <c r="Y29" i="5"/>
  <c r="W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G29" i="5"/>
  <c r="F29" i="5"/>
  <c r="H29" i="5" s="1"/>
  <c r="D29" i="5"/>
  <c r="C29" i="5"/>
  <c r="E29" i="5" s="1"/>
  <c r="X28" i="5"/>
  <c r="Q28" i="5"/>
  <c r="N28" i="5"/>
  <c r="K28" i="5"/>
  <c r="H28" i="5"/>
  <c r="E28" i="5"/>
  <c r="X27" i="5"/>
  <c r="Q27" i="5"/>
  <c r="N27" i="5"/>
  <c r="K27" i="5"/>
  <c r="H27" i="5"/>
  <c r="E27" i="5"/>
  <c r="X26" i="5"/>
  <c r="Q26" i="5"/>
  <c r="N26" i="5"/>
  <c r="K26" i="5"/>
  <c r="H26" i="5"/>
  <c r="E26" i="5"/>
  <c r="X25" i="5"/>
  <c r="Q25" i="5"/>
  <c r="N25" i="5"/>
  <c r="K25" i="5"/>
  <c r="H25" i="5"/>
  <c r="E25" i="5"/>
  <c r="X24" i="5"/>
  <c r="Q24" i="5"/>
  <c r="N24" i="5"/>
  <c r="K24" i="5"/>
  <c r="H24" i="5"/>
  <c r="E24" i="5"/>
  <c r="X23" i="5"/>
  <c r="Q23" i="5"/>
  <c r="N23" i="5"/>
  <c r="K23" i="5"/>
  <c r="H23" i="5"/>
  <c r="E23" i="5"/>
  <c r="X22" i="5"/>
  <c r="Q22" i="5"/>
  <c r="N22" i="5"/>
  <c r="K22" i="5"/>
  <c r="H22" i="5"/>
  <c r="E22" i="5"/>
  <c r="X21" i="5"/>
  <c r="Q21" i="5"/>
  <c r="N21" i="5"/>
  <c r="K21" i="5"/>
  <c r="H21" i="5"/>
  <c r="E21" i="5"/>
  <c r="X20" i="5"/>
  <c r="Q20" i="5"/>
  <c r="N20" i="5"/>
  <c r="K20" i="5"/>
  <c r="H20" i="5"/>
  <c r="E20" i="5"/>
  <c r="X19" i="5"/>
  <c r="Q19" i="5"/>
  <c r="N19" i="5"/>
  <c r="K19" i="5"/>
  <c r="H19" i="5"/>
  <c r="E19" i="5"/>
  <c r="X18" i="5"/>
  <c r="Q18" i="5"/>
  <c r="N18" i="5"/>
  <c r="K18" i="5"/>
  <c r="H18" i="5"/>
  <c r="E18" i="5"/>
  <c r="X17" i="5"/>
  <c r="Q17" i="5"/>
  <c r="N17" i="5"/>
  <c r="K17" i="5"/>
  <c r="H17" i="5"/>
  <c r="E17" i="5"/>
  <c r="X16" i="5"/>
  <c r="Q16" i="5"/>
  <c r="N16" i="5"/>
  <c r="K16" i="5"/>
  <c r="H16" i="5"/>
  <c r="E16" i="5"/>
  <c r="X15" i="5"/>
  <c r="Q15" i="5"/>
  <c r="N15" i="5"/>
  <c r="K15" i="5"/>
  <c r="H15" i="5"/>
  <c r="E15" i="5"/>
  <c r="X14" i="5"/>
  <c r="Q14" i="5"/>
  <c r="N14" i="5"/>
  <c r="K14" i="5"/>
  <c r="H14" i="5"/>
  <c r="E14" i="5"/>
  <c r="X13" i="5"/>
  <c r="Q13" i="5"/>
  <c r="N13" i="5"/>
  <c r="K13" i="5"/>
  <c r="H13" i="5"/>
  <c r="E13" i="5"/>
  <c r="E31" i="5" s="1"/>
  <c r="X12" i="5"/>
  <c r="Q12" i="5"/>
  <c r="N12" i="5"/>
  <c r="K12" i="5"/>
  <c r="H12" i="5"/>
  <c r="E12" i="5"/>
  <c r="X11" i="5"/>
  <c r="Q11" i="5"/>
  <c r="N11" i="5"/>
  <c r="K11" i="5"/>
  <c r="H11" i="5"/>
  <c r="E11" i="5"/>
  <c r="X10" i="5"/>
  <c r="Q10" i="5"/>
  <c r="N10" i="5"/>
  <c r="K10" i="5"/>
  <c r="K30" i="5" s="1"/>
  <c r="H10" i="5"/>
  <c r="H30" i="5" s="1"/>
  <c r="E10" i="5"/>
  <c r="X9" i="5"/>
  <c r="X30" i="5" s="1"/>
  <c r="Q9" i="5"/>
  <c r="Q31" i="5" s="1"/>
  <c r="N9" i="5"/>
  <c r="N31" i="5" s="1"/>
  <c r="K9" i="5"/>
  <c r="K31" i="5" s="1"/>
  <c r="H9" i="5"/>
  <c r="H31" i="5" s="1"/>
  <c r="E9" i="5"/>
  <c r="E30" i="5" s="1"/>
  <c r="Y31" i="4"/>
  <c r="U31" i="4"/>
  <c r="T31" i="4"/>
  <c r="S31" i="4"/>
  <c r="R31" i="4"/>
  <c r="P31" i="4"/>
  <c r="O31" i="4"/>
  <c r="M31" i="4"/>
  <c r="L31" i="4"/>
  <c r="J31" i="4"/>
  <c r="I31" i="4"/>
  <c r="G31" i="4"/>
  <c r="F31" i="4"/>
  <c r="D31" i="4"/>
  <c r="C31" i="4"/>
  <c r="Y30" i="4"/>
  <c r="U30" i="4"/>
  <c r="T30" i="4"/>
  <c r="S30" i="4"/>
  <c r="R30" i="4"/>
  <c r="P30" i="4"/>
  <c r="O30" i="4"/>
  <c r="M30" i="4"/>
  <c r="L30" i="4"/>
  <c r="J30" i="4"/>
  <c r="I30" i="4"/>
  <c r="H30" i="4"/>
  <c r="G30" i="4"/>
  <c r="F30" i="4"/>
  <c r="D30" i="4"/>
  <c r="C30" i="4"/>
  <c r="Y29" i="4"/>
  <c r="V29" i="4"/>
  <c r="U29" i="4"/>
  <c r="T29" i="4"/>
  <c r="S29" i="4"/>
  <c r="R29" i="4"/>
  <c r="P29" i="4"/>
  <c r="O29" i="4"/>
  <c r="Q29" i="4" s="1"/>
  <c r="N29" i="4"/>
  <c r="M29" i="4"/>
  <c r="L29" i="4"/>
  <c r="K29" i="4"/>
  <c r="J29" i="4"/>
  <c r="I29" i="4"/>
  <c r="H29" i="4"/>
  <c r="G29" i="4"/>
  <c r="F29" i="4"/>
  <c r="D29" i="4"/>
  <c r="C29" i="4"/>
  <c r="E29" i="4" s="1"/>
  <c r="X28" i="4"/>
  <c r="Q28" i="4"/>
  <c r="N28" i="4"/>
  <c r="K28" i="4"/>
  <c r="H28" i="4"/>
  <c r="E28" i="4"/>
  <c r="X27" i="4"/>
  <c r="Q27" i="4"/>
  <c r="N27" i="4"/>
  <c r="K27" i="4"/>
  <c r="H27" i="4"/>
  <c r="E27" i="4"/>
  <c r="X26" i="4"/>
  <c r="Q26" i="4"/>
  <c r="N26" i="4"/>
  <c r="K26" i="4"/>
  <c r="H26" i="4"/>
  <c r="E26" i="4"/>
  <c r="X25" i="4"/>
  <c r="X30" i="4" s="1"/>
  <c r="Q25" i="4"/>
  <c r="N25" i="4"/>
  <c r="K25" i="4"/>
  <c r="H25" i="4"/>
  <c r="E25" i="4"/>
  <c r="X24" i="4"/>
  <c r="Q24" i="4"/>
  <c r="N24" i="4"/>
  <c r="K24" i="4"/>
  <c r="H24" i="4"/>
  <c r="E24" i="4"/>
  <c r="X23" i="4"/>
  <c r="Q23" i="4"/>
  <c r="N23" i="4"/>
  <c r="K23" i="4"/>
  <c r="H23" i="4"/>
  <c r="E23" i="4"/>
  <c r="X22" i="4"/>
  <c r="Q22" i="4"/>
  <c r="N22" i="4"/>
  <c r="K22" i="4"/>
  <c r="H22" i="4"/>
  <c r="E22" i="4"/>
  <c r="X21" i="4"/>
  <c r="Q21" i="4"/>
  <c r="N21" i="4"/>
  <c r="K21" i="4"/>
  <c r="H21" i="4"/>
  <c r="E21" i="4"/>
  <c r="X20" i="4"/>
  <c r="Q20" i="4"/>
  <c r="N20" i="4"/>
  <c r="K20" i="4"/>
  <c r="H20" i="4"/>
  <c r="E20" i="4"/>
  <c r="X19" i="4"/>
  <c r="Q19" i="4"/>
  <c r="N19" i="4"/>
  <c r="K19" i="4"/>
  <c r="H19" i="4"/>
  <c r="E19" i="4"/>
  <c r="X18" i="4"/>
  <c r="Q18" i="4"/>
  <c r="N18" i="4"/>
  <c r="K18" i="4"/>
  <c r="H18" i="4"/>
  <c r="E18" i="4"/>
  <c r="X17" i="4"/>
  <c r="Q17" i="4"/>
  <c r="N17" i="4"/>
  <c r="K17" i="4"/>
  <c r="H17" i="4"/>
  <c r="E17" i="4"/>
  <c r="X16" i="4"/>
  <c r="Q16" i="4"/>
  <c r="N16" i="4"/>
  <c r="K16" i="4"/>
  <c r="H16" i="4"/>
  <c r="E16" i="4"/>
  <c r="X15" i="4"/>
  <c r="Q15" i="4"/>
  <c r="N15" i="4"/>
  <c r="K15" i="4"/>
  <c r="H15" i="4"/>
  <c r="E15" i="4"/>
  <c r="X14" i="4"/>
  <c r="Q14" i="4"/>
  <c r="N14" i="4"/>
  <c r="K14" i="4"/>
  <c r="H14" i="4"/>
  <c r="E14" i="4"/>
  <c r="X13" i="4"/>
  <c r="Q13" i="4"/>
  <c r="N13" i="4"/>
  <c r="K13" i="4"/>
  <c r="H13" i="4"/>
  <c r="E13" i="4"/>
  <c r="X12" i="4"/>
  <c r="Q12" i="4"/>
  <c r="N12" i="4"/>
  <c r="K12" i="4"/>
  <c r="H12" i="4"/>
  <c r="E12" i="4"/>
  <c r="X11" i="4"/>
  <c r="Q11" i="4"/>
  <c r="N11" i="4"/>
  <c r="K11" i="4"/>
  <c r="H11" i="4"/>
  <c r="E11" i="4"/>
  <c r="X10" i="4"/>
  <c r="Q10" i="4"/>
  <c r="N10" i="4"/>
  <c r="K10" i="4"/>
  <c r="H10" i="4"/>
  <c r="E10" i="4"/>
  <c r="X9" i="4"/>
  <c r="X29" i="4" s="1"/>
  <c r="Q9" i="4"/>
  <c r="Q31" i="4" s="1"/>
  <c r="N9" i="4"/>
  <c r="N31" i="4" s="1"/>
  <c r="K9" i="4"/>
  <c r="K31" i="4" s="1"/>
  <c r="H9" i="4"/>
  <c r="H31" i="4" s="1"/>
  <c r="E9" i="4"/>
  <c r="E30" i="4" s="1"/>
  <c r="S31" i="3"/>
  <c r="O31" i="3"/>
  <c r="N31" i="3"/>
  <c r="M31" i="3"/>
  <c r="L31" i="3"/>
  <c r="J31" i="3"/>
  <c r="I31" i="3"/>
  <c r="H31" i="3"/>
  <c r="G31" i="3"/>
  <c r="F31" i="3"/>
  <c r="D31" i="3"/>
  <c r="C31" i="3"/>
  <c r="S30" i="3"/>
  <c r="O30" i="3"/>
  <c r="N30" i="3"/>
  <c r="M30" i="3"/>
  <c r="L30" i="3"/>
  <c r="J30" i="3"/>
  <c r="I30" i="3"/>
  <c r="H30" i="3"/>
  <c r="G30" i="3"/>
  <c r="F30" i="3"/>
  <c r="D30" i="3"/>
  <c r="C30" i="3"/>
  <c r="S29" i="3"/>
  <c r="O29" i="3"/>
  <c r="N29" i="3"/>
  <c r="M29" i="3"/>
  <c r="L29" i="3"/>
  <c r="J29" i="3"/>
  <c r="K29" i="3" s="1"/>
  <c r="I29" i="3"/>
  <c r="H29" i="3"/>
  <c r="G29" i="3"/>
  <c r="F29" i="3"/>
  <c r="E29" i="3"/>
  <c r="D29" i="3"/>
  <c r="C29" i="3"/>
  <c r="R28" i="3"/>
  <c r="K28" i="3"/>
  <c r="H28" i="3"/>
  <c r="E28" i="3"/>
  <c r="R27" i="3"/>
  <c r="K27" i="3"/>
  <c r="H27" i="3"/>
  <c r="E27" i="3"/>
  <c r="R26" i="3"/>
  <c r="K26" i="3"/>
  <c r="H26" i="3"/>
  <c r="E26" i="3"/>
  <c r="R25" i="3"/>
  <c r="K25" i="3"/>
  <c r="H25" i="3"/>
  <c r="E25" i="3"/>
  <c r="R24" i="3"/>
  <c r="K24" i="3"/>
  <c r="H24" i="3"/>
  <c r="E24" i="3"/>
  <c r="R23" i="3"/>
  <c r="K23" i="3"/>
  <c r="H23" i="3"/>
  <c r="E23" i="3"/>
  <c r="R22" i="3"/>
  <c r="K22" i="3"/>
  <c r="H22" i="3"/>
  <c r="E22" i="3"/>
  <c r="R21" i="3"/>
  <c r="K21" i="3"/>
  <c r="H21" i="3"/>
  <c r="E21" i="3"/>
  <c r="R20" i="3"/>
  <c r="K20" i="3"/>
  <c r="H20" i="3"/>
  <c r="E20" i="3"/>
  <c r="R19" i="3"/>
  <c r="K19" i="3"/>
  <c r="H19" i="3"/>
  <c r="E19" i="3"/>
  <c r="R18" i="3"/>
  <c r="K18" i="3"/>
  <c r="H18" i="3"/>
  <c r="E18" i="3"/>
  <c r="R17" i="3"/>
  <c r="K17" i="3"/>
  <c r="H17" i="3"/>
  <c r="E17" i="3"/>
  <c r="R16" i="3"/>
  <c r="K16" i="3"/>
  <c r="H16" i="3"/>
  <c r="E16" i="3"/>
  <c r="R15" i="3"/>
  <c r="K15" i="3"/>
  <c r="H15" i="3"/>
  <c r="E15" i="3"/>
  <c r="R14" i="3"/>
  <c r="K14" i="3"/>
  <c r="H14" i="3"/>
  <c r="E14" i="3"/>
  <c r="R13" i="3"/>
  <c r="K13" i="3"/>
  <c r="H13" i="3"/>
  <c r="E13" i="3"/>
  <c r="R12" i="3"/>
  <c r="K12" i="3"/>
  <c r="H12" i="3"/>
  <c r="E12" i="3"/>
  <c r="R11" i="3"/>
  <c r="K11" i="3"/>
  <c r="H11" i="3"/>
  <c r="E11" i="3"/>
  <c r="E30" i="3" s="1"/>
  <c r="R10" i="3"/>
  <c r="K10" i="3"/>
  <c r="K30" i="3" s="1"/>
  <c r="H10" i="3"/>
  <c r="E10" i="3"/>
  <c r="E31" i="3" s="1"/>
  <c r="R9" i="3"/>
  <c r="R31" i="3" s="1"/>
  <c r="K9" i="3"/>
  <c r="K31" i="3" s="1"/>
  <c r="H9" i="3"/>
  <c r="E9" i="3"/>
  <c r="S31" i="2"/>
  <c r="Q31" i="2"/>
  <c r="O31" i="2"/>
  <c r="N31" i="2"/>
  <c r="M31" i="2"/>
  <c r="L31" i="2"/>
  <c r="K31" i="2"/>
  <c r="J31" i="2"/>
  <c r="I31" i="2"/>
  <c r="H31" i="2"/>
  <c r="G31" i="2"/>
  <c r="F31" i="2"/>
  <c r="D31" i="2"/>
  <c r="C31" i="2"/>
  <c r="S30" i="2"/>
  <c r="O30" i="2"/>
  <c r="N30" i="2"/>
  <c r="M30" i="2"/>
  <c r="L30" i="2"/>
  <c r="J30" i="2"/>
  <c r="I30" i="2"/>
  <c r="G30" i="2"/>
  <c r="F30" i="2"/>
  <c r="D30" i="2"/>
  <c r="C30" i="2"/>
  <c r="S29" i="2"/>
  <c r="O29" i="2"/>
  <c r="N29" i="2"/>
  <c r="M29" i="2"/>
  <c r="L29" i="2"/>
  <c r="J29" i="2"/>
  <c r="K29" i="2" s="1"/>
  <c r="I29" i="2"/>
  <c r="H29" i="2"/>
  <c r="G29" i="2"/>
  <c r="F29" i="2"/>
  <c r="E29" i="2"/>
  <c r="D29" i="2"/>
  <c r="C29" i="2"/>
  <c r="R28" i="2"/>
  <c r="K28" i="2"/>
  <c r="H28" i="2"/>
  <c r="E28" i="2"/>
  <c r="R27" i="2"/>
  <c r="K27" i="2"/>
  <c r="H27" i="2"/>
  <c r="E27" i="2"/>
  <c r="R26" i="2"/>
  <c r="K26" i="2"/>
  <c r="H26" i="2"/>
  <c r="E26" i="2"/>
  <c r="R25" i="2"/>
  <c r="K25" i="2"/>
  <c r="H25" i="2"/>
  <c r="E25" i="2"/>
  <c r="R24" i="2"/>
  <c r="K24" i="2"/>
  <c r="H24" i="2"/>
  <c r="E24" i="2"/>
  <c r="R23" i="2"/>
  <c r="K23" i="2"/>
  <c r="H23" i="2"/>
  <c r="E23" i="2"/>
  <c r="R22" i="2"/>
  <c r="K22" i="2"/>
  <c r="H22" i="2"/>
  <c r="E22" i="2"/>
  <c r="R21" i="2"/>
  <c r="K21" i="2"/>
  <c r="H21" i="2"/>
  <c r="E21" i="2"/>
  <c r="R20" i="2"/>
  <c r="K20" i="2"/>
  <c r="H20" i="2"/>
  <c r="E20" i="2"/>
  <c r="R19" i="2"/>
  <c r="K19" i="2"/>
  <c r="H19" i="2"/>
  <c r="E19" i="2"/>
  <c r="R18" i="2"/>
  <c r="K18" i="2"/>
  <c r="H18" i="2"/>
  <c r="E18" i="2"/>
  <c r="R17" i="2"/>
  <c r="K17" i="2"/>
  <c r="H17" i="2"/>
  <c r="E17" i="2"/>
  <c r="R16" i="2"/>
  <c r="K16" i="2"/>
  <c r="H16" i="2"/>
  <c r="E16" i="2"/>
  <c r="R15" i="2"/>
  <c r="K15" i="2"/>
  <c r="H15" i="2"/>
  <c r="E15" i="2"/>
  <c r="R14" i="2"/>
  <c r="K14" i="2"/>
  <c r="H14" i="2"/>
  <c r="E14" i="2"/>
  <c r="R13" i="2"/>
  <c r="K13" i="2"/>
  <c r="H13" i="2"/>
  <c r="E13" i="2"/>
  <c r="R12" i="2"/>
  <c r="K12" i="2"/>
  <c r="H12" i="2"/>
  <c r="E12" i="2"/>
  <c r="R11" i="2"/>
  <c r="K11" i="2"/>
  <c r="K30" i="2" s="1"/>
  <c r="H11" i="2"/>
  <c r="H30" i="2" s="1"/>
  <c r="E11" i="2"/>
  <c r="E30" i="2" s="1"/>
  <c r="R10" i="2"/>
  <c r="K10" i="2"/>
  <c r="H10" i="2"/>
  <c r="E10" i="2"/>
  <c r="R9" i="2"/>
  <c r="R31" i="2" s="1"/>
  <c r="K9" i="2"/>
  <c r="H9" i="2"/>
  <c r="E9" i="2"/>
  <c r="E31" i="2" s="1"/>
  <c r="Y31" i="1"/>
  <c r="W31" i="1"/>
  <c r="V31" i="1"/>
  <c r="U31" i="1"/>
  <c r="T31" i="1"/>
  <c r="S31" i="1"/>
  <c r="R31" i="1"/>
  <c r="P31" i="1"/>
  <c r="O31" i="1"/>
  <c r="M31" i="1"/>
  <c r="L31" i="1"/>
  <c r="J31" i="1"/>
  <c r="I31" i="1"/>
  <c r="G31" i="1"/>
  <c r="F31" i="1"/>
  <c r="D31" i="1"/>
  <c r="C31" i="1"/>
  <c r="Y30" i="1"/>
  <c r="W30" i="1"/>
  <c r="V30" i="1"/>
  <c r="U30" i="1"/>
  <c r="T30" i="1"/>
  <c r="S30" i="1"/>
  <c r="R30" i="1"/>
  <c r="P30" i="1"/>
  <c r="O30" i="1"/>
  <c r="M30" i="1"/>
  <c r="L30" i="1"/>
  <c r="J30" i="1"/>
  <c r="I30" i="1"/>
  <c r="G30" i="1"/>
  <c r="F30" i="1"/>
  <c r="D30" i="1"/>
  <c r="C30" i="1"/>
  <c r="Y29" i="1"/>
  <c r="W29" i="1"/>
  <c r="V29" i="1"/>
  <c r="U29" i="1"/>
  <c r="T29" i="1"/>
  <c r="S29" i="1"/>
  <c r="R29" i="1"/>
  <c r="Q29" i="1"/>
  <c r="P29" i="1"/>
  <c r="O29" i="1"/>
  <c r="N29" i="1"/>
  <c r="M29" i="1"/>
  <c r="L29" i="1"/>
  <c r="J29" i="1"/>
  <c r="K29" i="1" s="1"/>
  <c r="I29" i="1"/>
  <c r="G29" i="1"/>
  <c r="F29" i="1"/>
  <c r="H29" i="1" s="1"/>
  <c r="D29" i="1"/>
  <c r="C29" i="1"/>
  <c r="E29" i="1" s="1"/>
  <c r="X28" i="1"/>
  <c r="Q28" i="1"/>
  <c r="N28" i="1"/>
  <c r="K28" i="1"/>
  <c r="H28" i="1"/>
  <c r="E28" i="1"/>
  <c r="X27" i="1"/>
  <c r="Q27" i="1"/>
  <c r="N27" i="1"/>
  <c r="K27" i="1"/>
  <c r="H27" i="1"/>
  <c r="E27" i="1"/>
  <c r="X26" i="1"/>
  <c r="Q26" i="1"/>
  <c r="N26" i="1"/>
  <c r="K26" i="1"/>
  <c r="K30" i="1" s="1"/>
  <c r="H26" i="1"/>
  <c r="E26" i="1"/>
  <c r="X25" i="1"/>
  <c r="Q25" i="1"/>
  <c r="N25" i="1"/>
  <c r="K25" i="1"/>
  <c r="H25" i="1"/>
  <c r="E25" i="1"/>
  <c r="X24" i="1"/>
  <c r="Q24" i="1"/>
  <c r="N24" i="1"/>
  <c r="K24" i="1"/>
  <c r="H24" i="1"/>
  <c r="E24" i="1"/>
  <c r="X23" i="1"/>
  <c r="Q23" i="1"/>
  <c r="N23" i="1"/>
  <c r="K23" i="1"/>
  <c r="H23" i="1"/>
  <c r="E23" i="1"/>
  <c r="X22" i="1"/>
  <c r="Q22" i="1"/>
  <c r="N22" i="1"/>
  <c r="K22" i="1"/>
  <c r="H22" i="1"/>
  <c r="E22" i="1"/>
  <c r="X21" i="1"/>
  <c r="Q21" i="1"/>
  <c r="N21" i="1"/>
  <c r="K21" i="1"/>
  <c r="H21" i="1"/>
  <c r="E21" i="1"/>
  <c r="X20" i="1"/>
  <c r="Q20" i="1"/>
  <c r="N20" i="1"/>
  <c r="K20" i="1"/>
  <c r="H20" i="1"/>
  <c r="E20" i="1"/>
  <c r="X19" i="1"/>
  <c r="Q19" i="1"/>
  <c r="N19" i="1"/>
  <c r="K19" i="1"/>
  <c r="H19" i="1"/>
  <c r="E19" i="1"/>
  <c r="X18" i="1"/>
  <c r="Q18" i="1"/>
  <c r="N18" i="1"/>
  <c r="K18" i="1"/>
  <c r="H18" i="1"/>
  <c r="E18" i="1"/>
  <c r="X17" i="1"/>
  <c r="Q17" i="1"/>
  <c r="N17" i="1"/>
  <c r="K17" i="1"/>
  <c r="H17" i="1"/>
  <c r="E17" i="1"/>
  <c r="X16" i="1"/>
  <c r="Q16" i="1"/>
  <c r="N16" i="1"/>
  <c r="K16" i="1"/>
  <c r="H16" i="1"/>
  <c r="E16" i="1"/>
  <c r="X15" i="1"/>
  <c r="Q15" i="1"/>
  <c r="N15" i="1"/>
  <c r="K15" i="1"/>
  <c r="H15" i="1"/>
  <c r="E15" i="1"/>
  <c r="X14" i="1"/>
  <c r="Q14" i="1"/>
  <c r="N14" i="1"/>
  <c r="K14" i="1"/>
  <c r="H14" i="1"/>
  <c r="E14" i="1"/>
  <c r="X13" i="1"/>
  <c r="Q13" i="1"/>
  <c r="N13" i="1"/>
  <c r="K13" i="1"/>
  <c r="H13" i="1"/>
  <c r="E13" i="1"/>
  <c r="X12" i="1"/>
  <c r="X30" i="1" s="1"/>
  <c r="Q12" i="1"/>
  <c r="N12" i="1"/>
  <c r="K12" i="1"/>
  <c r="H12" i="1"/>
  <c r="E12" i="1"/>
  <c r="X11" i="1"/>
  <c r="Q11" i="1"/>
  <c r="N11" i="1"/>
  <c r="K11" i="1"/>
  <c r="H11" i="1"/>
  <c r="E11" i="1"/>
  <c r="X10" i="1"/>
  <c r="Q10" i="1"/>
  <c r="N10" i="1"/>
  <c r="K10" i="1"/>
  <c r="H10" i="1"/>
  <c r="H30" i="1" s="1"/>
  <c r="E10" i="1"/>
  <c r="E31" i="1" s="1"/>
  <c r="X9" i="1"/>
  <c r="X29" i="1" s="1"/>
  <c r="Q9" i="1"/>
  <c r="Q31" i="1" s="1"/>
  <c r="N9" i="1"/>
  <c r="N31" i="1" s="1"/>
  <c r="K9" i="1"/>
  <c r="K31" i="1" s="1"/>
  <c r="H9" i="1"/>
  <c r="H31" i="1" s="1"/>
  <c r="E9" i="1"/>
  <c r="E30" i="1" s="1"/>
  <c r="V29" i="8" l="1"/>
  <c r="V29" i="5"/>
  <c r="V30" i="5"/>
  <c r="W31" i="4"/>
  <c r="P31" i="10"/>
  <c r="Q31" i="10"/>
  <c r="Q30" i="10"/>
  <c r="Q31" i="3"/>
  <c r="P30" i="3"/>
  <c r="Q30" i="3"/>
  <c r="Q30" i="2"/>
  <c r="P31" i="2"/>
  <c r="P30" i="2"/>
  <c r="N30" i="1"/>
  <c r="K30" i="4"/>
  <c r="N30" i="5"/>
  <c r="X29" i="6"/>
  <c r="Q30" i="6"/>
  <c r="R30" i="7"/>
  <c r="X29" i="8"/>
  <c r="Q30" i="8"/>
  <c r="X31" i="1"/>
  <c r="E31" i="4"/>
  <c r="X31" i="5"/>
  <c r="R29" i="2"/>
  <c r="R29" i="10"/>
  <c r="Q30" i="1"/>
  <c r="R30" i="2"/>
  <c r="N30" i="4"/>
  <c r="X29" i="5"/>
  <c r="Q30" i="5"/>
  <c r="R30" i="10"/>
  <c r="X31" i="4"/>
  <c r="R29" i="3"/>
  <c r="R30" i="3"/>
  <c r="Q30" i="4"/>
  <c r="H30" i="7"/>
  <c r="K30" i="7"/>
  <c r="H30" i="10"/>
  <c r="K30" i="10"/>
</calcChain>
</file>

<file path=xl/sharedStrings.xml><?xml version="1.0" encoding="utf-8"?>
<sst xmlns="http://schemas.openxmlformats.org/spreadsheetml/2006/main" count="391" uniqueCount="88">
  <si>
    <t>CASH</t>
  </si>
  <si>
    <t>Mean</t>
  </si>
  <si>
    <t>3-MONTHS</t>
  </si>
  <si>
    <t>15-MONTHS</t>
  </si>
  <si>
    <t>SETTLEMENT</t>
  </si>
  <si>
    <t xml:space="preserve">    Sterling Equivalents</t>
  </si>
  <si>
    <t>BUYER</t>
  </si>
  <si>
    <t>SELLER</t>
  </si>
  <si>
    <t>Cash Seller's</t>
  </si>
  <si>
    <t>3mths Seller's</t>
  </si>
  <si>
    <t>Stg/$</t>
  </si>
  <si>
    <t>Average</t>
  </si>
  <si>
    <t>High</t>
  </si>
  <si>
    <t>Low</t>
  </si>
  <si>
    <t xml:space="preserve">Neither the LME nor any of its directors, officers or employees shall, except in the case of fraud or wilful neglect, be under any liability whatsoever either in </t>
  </si>
  <si>
    <t xml:space="preserve">contract or in tort in respect of any act or omission (including negligence) in relation to the preparation or publication of the data contained in the report </t>
  </si>
  <si>
    <t>EURO</t>
  </si>
  <si>
    <t>Yen</t>
  </si>
  <si>
    <t>Euro Equivalents</t>
  </si>
  <si>
    <t>LME DAILY OFFICIAL AND SETTLEMENT PRICES</t>
  </si>
  <si>
    <t>3MStg/$</t>
  </si>
  <si>
    <t xml:space="preserve">Exchange Rate </t>
  </si>
  <si>
    <t>DECEMBER 3</t>
  </si>
  <si>
    <t>DECEMBER 2</t>
  </si>
  <si>
    <t>DECEMBER 1</t>
  </si>
  <si>
    <t>LME NICKEL $USD/Tonne</t>
  </si>
  <si>
    <t>LME PRIMARY ALUMINIUM $USD/Tonne</t>
  </si>
  <si>
    <t>LME ZINC $USD/Tonne</t>
  </si>
  <si>
    <t>LME LEAD $USD/Tonne</t>
  </si>
  <si>
    <t>LME TIN $USD/Tonne</t>
  </si>
  <si>
    <t>LME NA ALLOY $USD/Tonne</t>
  </si>
  <si>
    <t>LME ALUMINIUM ALLOY $USD/Tonne</t>
  </si>
  <si>
    <t>LME COPPER $USD/Tonne</t>
  </si>
  <si>
    <t>LME COBALT $USD/Tonne</t>
  </si>
  <si>
    <t>Market Operations</t>
  </si>
  <si>
    <t>Euro</t>
  </si>
  <si>
    <t xml:space="preserve">   Lead  3-months Seller:</t>
  </si>
  <si>
    <t>$/JY</t>
  </si>
  <si>
    <t xml:space="preserve">   Lead  Cash Seller &amp; Settlement:</t>
  </si>
  <si>
    <t xml:space="preserve">   Copper  3-months Seller:</t>
  </si>
  <si>
    <t xml:space="preserve">                    Exchange Rates  </t>
  </si>
  <si>
    <t xml:space="preserve">   Copper  Cash Seller &amp; Settlement:</t>
  </si>
  <si>
    <t xml:space="preserve">             Settlement Conversion</t>
  </si>
  <si>
    <t xml:space="preserve">  The following sterling equivalents have been calculated, on the basis of daily conversions: </t>
  </si>
  <si>
    <t>Nasaac</t>
  </si>
  <si>
    <t>SHG Zinc</t>
  </si>
  <si>
    <t>Tin</t>
  </si>
  <si>
    <t>Nickel</t>
  </si>
  <si>
    <t>Lead</t>
  </si>
  <si>
    <t>Copper</t>
  </si>
  <si>
    <t>Aluminium Alloy</t>
  </si>
  <si>
    <t>Primary Aluminium</t>
  </si>
  <si>
    <t>Conversion Rate</t>
  </si>
  <si>
    <t>Euro Settlement</t>
  </si>
  <si>
    <t>Metal</t>
  </si>
  <si>
    <t>LME AVERAGE SETTLEMENT PRICES IN EURO</t>
  </si>
  <si>
    <t>15-months Mean</t>
  </si>
  <si>
    <t>15-months Seller</t>
  </si>
  <si>
    <t>15-months Buyer</t>
  </si>
  <si>
    <t>December 3 Mean</t>
  </si>
  <si>
    <t>December 3 Seller</t>
  </si>
  <si>
    <t>December 3 Buyer</t>
  </si>
  <si>
    <t>December 2 Mean</t>
  </si>
  <si>
    <t>December 2 Seller</t>
  </si>
  <si>
    <t>December 1 Mean</t>
  </si>
  <si>
    <t>December 1 Seller</t>
  </si>
  <si>
    <t>December 1 Buyer</t>
  </si>
  <si>
    <t>3-months Mean</t>
  </si>
  <si>
    <t>3-months Seller</t>
  </si>
  <si>
    <t xml:space="preserve">Cash Mean  </t>
  </si>
  <si>
    <t xml:space="preserve"> &amp; Settlement</t>
  </si>
  <si>
    <t>Cash Seller</t>
  </si>
  <si>
    <t xml:space="preserve">Cash Buyer </t>
  </si>
  <si>
    <t>(dollars)</t>
  </si>
  <si>
    <t>Alloy</t>
  </si>
  <si>
    <t>Aluminium</t>
  </si>
  <si>
    <t>Molybdenum</t>
  </si>
  <si>
    <t xml:space="preserve">Cobalt </t>
  </si>
  <si>
    <t>Steel Billet</t>
  </si>
  <si>
    <t>NASAAC</t>
  </si>
  <si>
    <t>Special Hg</t>
  </si>
  <si>
    <t>Primary</t>
  </si>
  <si>
    <t xml:space="preserve">                AVERAGE OFFICIAL AND SETTLEMENT PRICES US$/TONNE</t>
  </si>
  <si>
    <t xml:space="preserve">             THE  LONDON  METAL  EXCHANGE  LIMITED</t>
  </si>
  <si>
    <t>FOR THE MONTH OF APRIL 2026</t>
  </si>
  <si>
    <t>contract or in tort in respect of any act or omission (including negligence) in relation to the preparation or publication of the data contained in the report.</t>
  </si>
  <si>
    <t>3-months Buyer</t>
  </si>
  <si>
    <t>December 2 Buyer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</si>
</sst>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&quot;£&quot;#,##0.00;[Red]\-&quot;£&quot;#,##0.00"/>
    <numFmt numFmtId="165" formatCode="\$#,##0.00\ ;\(\$#,##0.00\)"/>
    <numFmt numFmtId="166" formatCode="\$#,##0.00\ "/>
    <numFmt numFmtId="167" formatCode="\$#,###.00"/>
    <numFmt numFmtId="168" formatCode="0.0000"/>
    <numFmt numFmtId="169" formatCode="#,##0.0000"/>
    <numFmt numFmtId="170" formatCode="[$$-409]#,##0.00"/>
    <numFmt numFmtId="171" formatCode="&quot;$&quot;#,##0.00_);[Red]\(&quot;$&quot;#,##0.00\)"/>
    <numFmt numFmtId="172" formatCode="&quot;$&quot;#,##0.00_);\(&quot;$&quot;#,##0.00\)"/>
    <numFmt numFmtId="173" formatCode="\$#,##0.00"/>
    <numFmt numFmtId="174" formatCode="\£#,##0.00"/>
    <numFmt numFmtId="175" formatCode="mmm\-yyyy"/>
    <numFmt numFmtId="176" formatCode="mmmm\-yyyy"/>
  </numFmts>
  <fonts count="12" x14ac:knownFonts="1">
    <font>
      <sz val="10"/>
      <name val="Arial"/>
    </font>
    <font>
      <sz val="10"/>
      <name val="Times New Roman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i/>
      <sz val="8"/>
      <name val="Times New Roman"/>
      <family val="1"/>
    </font>
    <font>
      <i/>
      <sz val="10"/>
      <name val="Times New Roman"/>
      <family val="1"/>
    </font>
    <font>
      <sz val="8.5"/>
      <name val="Times New Roman"/>
      <family val="1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17" fontId="5" fillId="0" borderId="0" xfId="0" applyNumberFormat="1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Protection="1">
      <protection locked="0"/>
    </xf>
    <xf numFmtId="165" fontId="4" fillId="0" borderId="0" xfId="0" applyNumberFormat="1" applyFont="1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0" xfId="0" applyAlignment="1" applyProtection="1">
      <alignment horizontal="centerContinuous"/>
      <protection locked="0"/>
    </xf>
    <xf numFmtId="0" fontId="5" fillId="0" borderId="5" xfId="0" applyFont="1" applyBorder="1" applyAlignment="1">
      <alignment horizontal="center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center"/>
    </xf>
    <xf numFmtId="168" fontId="3" fillId="0" borderId="19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168" fontId="3" fillId="0" borderId="20" xfId="0" applyNumberFormat="1" applyFont="1" applyBorder="1" applyAlignment="1">
      <alignment horizontal="center"/>
    </xf>
    <xf numFmtId="168" fontId="3" fillId="0" borderId="7" xfId="0" applyNumberFormat="1" applyFont="1" applyBorder="1" applyAlignment="1">
      <alignment horizontal="center"/>
    </xf>
    <xf numFmtId="170" fontId="3" fillId="0" borderId="9" xfId="0" applyNumberFormat="1" applyFont="1" applyBorder="1" applyAlignment="1">
      <alignment horizontal="center"/>
    </xf>
    <xf numFmtId="170" fontId="3" fillId="0" borderId="19" xfId="0" applyNumberFormat="1" applyFont="1" applyBorder="1" applyAlignment="1">
      <alignment horizontal="center"/>
    </xf>
    <xf numFmtId="170" fontId="3" fillId="0" borderId="8" xfId="0" applyNumberFormat="1" applyFont="1" applyBorder="1" applyAlignment="1">
      <alignment horizontal="center"/>
    </xf>
    <xf numFmtId="170" fontId="3" fillId="0" borderId="6" xfId="0" applyNumberFormat="1" applyFont="1" applyBorder="1" applyAlignment="1">
      <alignment horizontal="center"/>
    </xf>
    <xf numFmtId="165" fontId="5" fillId="0" borderId="6" xfId="0" applyNumberFormat="1" applyFont="1" applyBorder="1" applyAlignment="1">
      <alignment horizontal="center"/>
    </xf>
    <xf numFmtId="168" fontId="3" fillId="0" borderId="12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168" fontId="3" fillId="0" borderId="18" xfId="0" applyNumberFormat="1" applyFont="1" applyBorder="1" applyAlignment="1">
      <alignment horizontal="center"/>
    </xf>
    <xf numFmtId="168" fontId="3" fillId="0" borderId="2" xfId="0" applyNumberFormat="1" applyFont="1" applyBorder="1" applyAlignment="1">
      <alignment horizontal="center"/>
    </xf>
    <xf numFmtId="170" fontId="3" fillId="0" borderId="11" xfId="0" applyNumberFormat="1" applyFont="1" applyBorder="1" applyAlignment="1">
      <alignment horizontal="center"/>
    </xf>
    <xf numFmtId="170" fontId="3" fillId="0" borderId="12" xfId="0" applyNumberFormat="1" applyFont="1" applyBorder="1" applyAlignment="1">
      <alignment horizontal="center"/>
    </xf>
    <xf numFmtId="170" fontId="3" fillId="0" borderId="18" xfId="0" applyNumberFormat="1" applyFont="1" applyBorder="1" applyAlignment="1">
      <alignment horizontal="center"/>
    </xf>
    <xf numFmtId="170" fontId="3" fillId="0" borderId="17" xfId="0" applyNumberFormat="1" applyFont="1" applyBorder="1" applyAlignment="1">
      <alignment horizontal="center"/>
    </xf>
    <xf numFmtId="165" fontId="5" fillId="0" borderId="10" xfId="0" applyNumberFormat="1" applyFont="1" applyBorder="1" applyAlignment="1">
      <alignment horizontal="center"/>
    </xf>
    <xf numFmtId="168" fontId="3" fillId="0" borderId="14" xfId="0" applyNumberFormat="1" applyFont="1" applyBorder="1" applyAlignment="1">
      <alignment horizontal="center"/>
    </xf>
    <xf numFmtId="2" fontId="3" fillId="0" borderId="16" xfId="0" applyNumberFormat="1" applyFont="1" applyBorder="1" applyAlignment="1">
      <alignment horizontal="center"/>
    </xf>
    <xf numFmtId="168" fontId="3" fillId="0" borderId="15" xfId="0" applyNumberFormat="1" applyFont="1" applyBorder="1" applyAlignment="1">
      <alignment horizontal="center"/>
    </xf>
    <xf numFmtId="168" fontId="3" fillId="0" borderId="21" xfId="0" applyNumberFormat="1" applyFont="1" applyBorder="1" applyAlignment="1">
      <alignment horizontal="center"/>
    </xf>
    <xf numFmtId="170" fontId="3" fillId="0" borderId="16" xfId="0" applyNumberFormat="1" applyFont="1" applyBorder="1" applyAlignment="1">
      <alignment horizontal="center"/>
    </xf>
    <xf numFmtId="170" fontId="3" fillId="0" borderId="14" xfId="0" applyNumberFormat="1" applyFont="1" applyBorder="1" applyAlignment="1">
      <alignment horizontal="center"/>
    </xf>
    <xf numFmtId="170" fontId="3" fillId="0" borderId="13" xfId="0" applyNumberFormat="1" applyFont="1" applyBorder="1" applyAlignment="1">
      <alignment horizontal="center"/>
    </xf>
    <xf numFmtId="170" fontId="3" fillId="0" borderId="4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4" fontId="7" fillId="0" borderId="11" xfId="0" applyNumberFormat="1" applyFont="1" applyBorder="1" applyAlignment="1" applyProtection="1">
      <alignment horizontal="center"/>
      <protection locked="0"/>
    </xf>
    <xf numFmtId="166" fontId="7" fillId="0" borderId="1" xfId="0" applyNumberFormat="1" applyFont="1" applyBorder="1" applyAlignment="1">
      <alignment horizontal="center"/>
    </xf>
    <xf numFmtId="166" fontId="7" fillId="0" borderId="0" xfId="0" applyNumberFormat="1" applyFont="1" applyAlignment="1" applyProtection="1">
      <alignment horizontal="center"/>
      <protection locked="0"/>
    </xf>
    <xf numFmtId="166" fontId="7" fillId="0" borderId="10" xfId="0" applyNumberFormat="1" applyFont="1" applyBorder="1" applyAlignment="1" applyProtection="1">
      <alignment horizontal="center"/>
      <protection locked="0"/>
    </xf>
    <xf numFmtId="15" fontId="3" fillId="0" borderId="10" xfId="0" applyNumberFormat="1" applyFont="1" applyBorder="1"/>
    <xf numFmtId="169" fontId="7" fillId="0" borderId="12" xfId="0" applyNumberFormat="1" applyFont="1" applyBorder="1" applyAlignment="1">
      <alignment horizontal="center"/>
    </xf>
    <xf numFmtId="4" fontId="7" fillId="0" borderId="11" xfId="0" applyNumberFormat="1" applyFont="1" applyBorder="1" applyAlignment="1">
      <alignment horizontal="center"/>
    </xf>
    <xf numFmtId="2" fontId="7" fillId="0" borderId="0" xfId="0" applyNumberFormat="1" applyFont="1" applyAlignment="1" applyProtection="1">
      <alignment horizontal="center"/>
      <protection locked="0"/>
    </xf>
    <xf numFmtId="168" fontId="7" fillId="0" borderId="0" xfId="0" applyNumberFormat="1" applyFont="1" applyAlignment="1" applyProtection="1">
      <alignment horizontal="center"/>
      <protection locked="0"/>
    </xf>
    <xf numFmtId="167" fontId="7" fillId="0" borderId="11" xfId="0" applyNumberFormat="1" applyFont="1" applyBorder="1" applyAlignment="1">
      <alignment horizontal="center"/>
    </xf>
    <xf numFmtId="168" fontId="7" fillId="0" borderId="15" xfId="0" applyNumberFormat="1" applyFont="1" applyBorder="1" applyAlignment="1" applyProtection="1">
      <alignment horizontal="center"/>
      <protection locked="0"/>
    </xf>
    <xf numFmtId="4" fontId="3" fillId="0" borderId="5" xfId="0" applyNumberFormat="1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4" fontId="3" fillId="0" borderId="7" xfId="0" applyNumberFormat="1" applyFont="1" applyBorder="1" applyAlignment="1" applyProtection="1">
      <alignment horizontal="center"/>
      <protection locked="0"/>
    </xf>
    <xf numFmtId="4" fontId="3" fillId="0" borderId="5" xfId="0" applyNumberFormat="1" applyFont="1" applyBorder="1" applyAlignment="1">
      <alignment horizontal="center"/>
    </xf>
    <xf numFmtId="165" fontId="3" fillId="0" borderId="6" xfId="0" applyNumberFormat="1" applyFont="1" applyBorder="1"/>
    <xf numFmtId="165" fontId="3" fillId="0" borderId="4" xfId="0" applyNumberFormat="1" applyFont="1" applyBorder="1"/>
    <xf numFmtId="165" fontId="5" fillId="0" borderId="0" xfId="0" applyNumberFormat="1" applyFont="1"/>
    <xf numFmtId="0" fontId="5" fillId="0" borderId="0" xfId="0" applyFont="1"/>
    <xf numFmtId="0" fontId="8" fillId="0" borderId="29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31" xfId="0" applyFont="1" applyBorder="1" applyAlignment="1">
      <alignment horizontal="centerContinuous"/>
    </xf>
    <xf numFmtId="0" fontId="9" fillId="0" borderId="32" xfId="0" applyFont="1" applyBorder="1" applyAlignment="1">
      <alignment horizontal="centerContinuous"/>
    </xf>
    <xf numFmtId="166" fontId="8" fillId="0" borderId="33" xfId="0" applyNumberFormat="1" applyFont="1" applyBorder="1" applyAlignment="1">
      <alignment horizontal="centerContinuous"/>
    </xf>
    <xf numFmtId="0" fontId="8" fillId="0" borderId="33" xfId="0" applyFont="1" applyBorder="1" applyAlignment="1">
      <alignment horizontal="centerContinuous"/>
    </xf>
    <xf numFmtId="166" fontId="9" fillId="0" borderId="33" xfId="0" applyNumberFormat="1" applyFont="1" applyBorder="1" applyAlignment="1">
      <alignment horizontal="centerContinuous"/>
    </xf>
    <xf numFmtId="171" fontId="9" fillId="0" borderId="33" xfId="0" applyNumberFormat="1" applyFont="1" applyBorder="1" applyAlignment="1">
      <alignment horizontal="centerContinuous"/>
    </xf>
    <xf numFmtId="172" fontId="9" fillId="0" borderId="33" xfId="0" applyNumberFormat="1" applyFont="1" applyBorder="1" applyAlignment="1">
      <alignment horizontal="centerContinuous"/>
    </xf>
    <xf numFmtId="173" fontId="9" fillId="0" borderId="33" xfId="0" applyNumberFormat="1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171" fontId="3" fillId="0" borderId="0" xfId="0" applyNumberFormat="1" applyFont="1" applyAlignment="1">
      <alignment horizontal="left"/>
    </xf>
    <xf numFmtId="0" fontId="10" fillId="0" borderId="0" xfId="0" applyFont="1"/>
    <xf numFmtId="168" fontId="3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64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174" fontId="3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2" fontId="3" fillId="0" borderId="35" xfId="0" applyNumberFormat="1" applyFont="1" applyBorder="1" applyAlignment="1">
      <alignment horizontal="right"/>
    </xf>
    <xf numFmtId="0" fontId="3" fillId="0" borderId="36" xfId="0" applyFont="1" applyBorder="1"/>
    <xf numFmtId="0" fontId="3" fillId="0" borderId="28" xfId="0" applyFont="1" applyBorder="1"/>
    <xf numFmtId="0" fontId="3" fillId="0" borderId="37" xfId="0" applyFont="1" applyBorder="1"/>
    <xf numFmtId="2" fontId="3" fillId="0" borderId="38" xfId="0" applyNumberFormat="1" applyFont="1" applyBorder="1" applyAlignment="1">
      <alignment horizontal="right"/>
    </xf>
    <xf numFmtId="4" fontId="3" fillId="0" borderId="38" xfId="0" applyNumberFormat="1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4" fontId="3" fillId="0" borderId="14" xfId="0" applyNumberFormat="1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17" fontId="5" fillId="0" borderId="0" xfId="0" applyNumberFormat="1" applyFont="1" applyAlignment="1">
      <alignment horizontal="center"/>
    </xf>
    <xf numFmtId="17" fontId="5" fillId="0" borderId="0" xfId="0" applyNumberFormat="1" applyFont="1" applyAlignment="1">
      <alignment horizontal="left"/>
    </xf>
    <xf numFmtId="2" fontId="3" fillId="0" borderId="39" xfId="0" applyNumberFormat="1" applyFont="1" applyBorder="1" applyAlignment="1">
      <alignment horizontal="right"/>
    </xf>
    <xf numFmtId="2" fontId="3" fillId="0" borderId="20" xfId="0" applyNumberFormat="1" applyFont="1" applyBorder="1" applyAlignment="1">
      <alignment horizontal="right"/>
    </xf>
    <xf numFmtId="0" fontId="3" fillId="0" borderId="24" xfId="0" applyFont="1" applyBorder="1"/>
    <xf numFmtId="2" fontId="3" fillId="0" borderId="26" xfId="0" applyNumberFormat="1" applyFont="1" applyBorder="1" applyAlignment="1">
      <alignment horizontal="right"/>
    </xf>
    <xf numFmtId="2" fontId="3" fillId="0" borderId="40" xfId="0" applyNumberFormat="1" applyFont="1" applyBorder="1" applyAlignment="1">
      <alignment horizontal="right"/>
    </xf>
    <xf numFmtId="0" fontId="3" fillId="0" borderId="27" xfId="0" applyFont="1" applyBorder="1"/>
    <xf numFmtId="4" fontId="3" fillId="0" borderId="25" xfId="0" applyNumberFormat="1" applyFont="1" applyBorder="1"/>
    <xf numFmtId="0" fontId="3" fillId="0" borderId="41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3" fillId="0" borderId="1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4" xfId="0" applyFont="1" applyBorder="1"/>
    <xf numFmtId="175" fontId="3" fillId="0" borderId="0" xfId="0" applyNumberFormat="1" applyFont="1" applyAlignment="1">
      <alignment horizontal="center"/>
    </xf>
    <xf numFmtId="176" fontId="5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/>
    <xf numFmtId="176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14" fontId="3" fillId="0" borderId="0" xfId="0" applyNumberFormat="1" applyFont="1"/>
    <xf numFmtId="2" fontId="7" fillId="0" borderId="14" xfId="0" applyNumberFormat="1" applyFont="1" applyBorder="1" applyAlignment="1" applyProtection="1">
      <alignment horizontal="center"/>
      <protection locked="0"/>
    </xf>
    <xf numFmtId="4" fontId="5" fillId="0" borderId="16" xfId="0" applyNumberFormat="1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4" fontId="5" fillId="0" borderId="23" xfId="0" applyNumberFormat="1" applyFont="1" applyBorder="1" applyAlignment="1" applyProtection="1">
      <alignment horizontal="center"/>
      <protection locked="0"/>
    </xf>
    <xf numFmtId="4" fontId="5" fillId="0" borderId="44" xfId="0" applyNumberFormat="1" applyFont="1" applyBorder="1" applyAlignment="1" applyProtection="1">
      <alignment horizontal="center"/>
      <protection locked="0"/>
    </xf>
    <xf numFmtId="4" fontId="5" fillId="0" borderId="22" xfId="0" applyNumberFormat="1" applyFont="1" applyBorder="1" applyAlignment="1" applyProtection="1">
      <alignment horizontal="center"/>
      <protection locked="0"/>
    </xf>
    <xf numFmtId="4" fontId="5" fillId="0" borderId="4" xfId="0" applyNumberFormat="1" applyFont="1" applyBorder="1" applyAlignment="1" applyProtection="1">
      <alignment horizontal="center"/>
      <protection locked="0"/>
    </xf>
    <xf numFmtId="4" fontId="5" fillId="0" borderId="43" xfId="0" applyNumberFormat="1" applyFont="1" applyBorder="1" applyAlignment="1" applyProtection="1">
      <alignment horizontal="center"/>
      <protection locked="0"/>
    </xf>
    <xf numFmtId="4" fontId="5" fillId="0" borderId="15" xfId="0" applyNumberFormat="1" applyFont="1" applyBorder="1" applyAlignment="1" applyProtection="1">
      <alignment horizontal="center"/>
      <protection locked="0"/>
    </xf>
    <xf numFmtId="49" fontId="5" fillId="0" borderId="4" xfId="0" applyNumberFormat="1" applyFont="1" applyBorder="1" applyAlignment="1">
      <alignment horizontal="center"/>
    </xf>
    <xf numFmtId="49" fontId="5" fillId="0" borderId="15" xfId="0" applyNumberFormat="1" applyFont="1" applyBorder="1" applyAlignment="1">
      <alignment horizontal="center"/>
    </xf>
    <xf numFmtId="49" fontId="5" fillId="0" borderId="43" xfId="0" applyNumberFormat="1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Y34"/>
  <sheetViews>
    <sheetView workbookViewId="0">
      <pane ySplit="8" topLeftCell="A9" activePane="bottomLeft" state="frozen"/>
      <selection activeCell="C46" sqref="C46"/>
      <selection pane="bottomLeft" activeCell="J48" sqref="J48"/>
    </sheetView>
  </sheetViews>
  <sheetFormatPr baseColWidth="10" defaultColWidth="9.140625" defaultRowHeight="12.75" x14ac:dyDescent="0.2"/>
  <cols>
    <col min="2" max="2" width="9.7109375" bestFit="1" customWidth="1"/>
    <col min="3" max="3" width="12.42578125" style="4" bestFit="1" customWidth="1"/>
    <col min="4" max="4" width="12" style="4" bestFit="1" customWidth="1"/>
    <col min="5" max="5" width="9.42578125" bestFit="1" customWidth="1"/>
    <col min="6" max="7" width="10.7109375" style="4" customWidth="1"/>
    <col min="8" max="8" width="10.7109375" customWidth="1"/>
    <col min="9" max="10" width="10.7109375" style="4" customWidth="1"/>
    <col min="11" max="11" width="10.7109375" customWidth="1"/>
    <col min="12" max="13" width="10.7109375" style="4" customWidth="1"/>
    <col min="14" max="14" width="10.7109375" customWidth="1"/>
    <col min="15" max="16" width="10.7109375" style="4" customWidth="1"/>
    <col min="17" max="17" width="10.7109375" customWidth="1"/>
    <col min="18" max="18" width="12.5703125" style="4" bestFit="1" customWidth="1"/>
    <col min="19" max="19" width="10" style="4" bestFit="1" customWidth="1"/>
    <col min="20" max="20" width="14.140625" bestFit="1" customWidth="1"/>
    <col min="21" max="21" width="12.5703125" style="4" bestFit="1" customWidth="1"/>
    <col min="22" max="22" width="10.5703125" bestFit="1" customWidth="1"/>
    <col min="23" max="23" width="11.28515625" bestFit="1" customWidth="1"/>
    <col min="24" max="24" width="14.140625" bestFit="1" customWidth="1"/>
    <col min="25" max="25" width="10.5703125" bestFit="1" customWidth="1"/>
  </cols>
  <sheetData>
    <row r="3" spans="1:25" ht="15.75" x14ac:dyDescent="0.25">
      <c r="B3" s="5" t="s">
        <v>19</v>
      </c>
    </row>
    <row r="4" spans="1:25" x14ac:dyDescent="0.2">
      <c r="B4" s="58" t="s">
        <v>32</v>
      </c>
    </row>
    <row r="6" spans="1:25" ht="13.5" thickBot="1" x14ac:dyDescent="0.25">
      <c r="B6" s="1">
        <v>46113</v>
      </c>
    </row>
    <row r="7" spans="1:25" ht="13.5" thickBot="1" x14ac:dyDescent="0.25">
      <c r="B7" s="57"/>
      <c r="C7" s="121" t="s">
        <v>0</v>
      </c>
      <c r="D7" s="123"/>
      <c r="E7" s="122"/>
      <c r="F7" s="121" t="s">
        <v>2</v>
      </c>
      <c r="G7" s="123"/>
      <c r="H7" s="122"/>
      <c r="I7" s="124" t="s">
        <v>24</v>
      </c>
      <c r="J7" s="125"/>
      <c r="K7" s="126"/>
      <c r="L7" s="124" t="s">
        <v>23</v>
      </c>
      <c r="M7" s="125"/>
      <c r="N7" s="126"/>
      <c r="O7" s="124" t="s">
        <v>22</v>
      </c>
      <c r="P7" s="125"/>
      <c r="Q7" s="126"/>
      <c r="R7" s="116" t="s">
        <v>4</v>
      </c>
      <c r="S7" s="118" t="s">
        <v>21</v>
      </c>
      <c r="T7" s="119"/>
      <c r="U7" s="120"/>
      <c r="V7" s="121" t="s">
        <v>5</v>
      </c>
      <c r="W7" s="122"/>
      <c r="X7" s="9" t="s">
        <v>18</v>
      </c>
      <c r="Y7" s="116" t="s">
        <v>20</v>
      </c>
    </row>
    <row r="8" spans="1:25" ht="13.5" thickBot="1" x14ac:dyDescent="0.25">
      <c r="A8" s="3"/>
      <c r="B8" s="56"/>
      <c r="C8" s="52" t="s">
        <v>6</v>
      </c>
      <c r="D8" s="52" t="s">
        <v>7</v>
      </c>
      <c r="E8" s="55" t="s">
        <v>1</v>
      </c>
      <c r="F8" s="52" t="s">
        <v>6</v>
      </c>
      <c r="G8" s="52" t="s">
        <v>7</v>
      </c>
      <c r="H8" s="55" t="s">
        <v>1</v>
      </c>
      <c r="I8" s="52" t="s">
        <v>6</v>
      </c>
      <c r="J8" s="52" t="s">
        <v>7</v>
      </c>
      <c r="K8" s="55" t="s">
        <v>1</v>
      </c>
      <c r="L8" s="52" t="s">
        <v>6</v>
      </c>
      <c r="M8" s="52" t="s">
        <v>7</v>
      </c>
      <c r="N8" s="55" t="s">
        <v>1</v>
      </c>
      <c r="O8" s="52" t="s">
        <v>6</v>
      </c>
      <c r="P8" s="52" t="s">
        <v>7</v>
      </c>
      <c r="Q8" s="55" t="s">
        <v>1</v>
      </c>
      <c r="R8" s="117"/>
      <c r="S8" s="54" t="s">
        <v>10</v>
      </c>
      <c r="T8" s="53" t="s">
        <v>16</v>
      </c>
      <c r="U8" s="10" t="s">
        <v>17</v>
      </c>
      <c r="V8" s="52" t="s">
        <v>8</v>
      </c>
      <c r="W8" s="52" t="s">
        <v>9</v>
      </c>
      <c r="X8" s="11" t="s">
        <v>8</v>
      </c>
      <c r="Y8" s="117" t="s">
        <v>20</v>
      </c>
    </row>
    <row r="9" spans="1:25" x14ac:dyDescent="0.2">
      <c r="B9" s="45">
        <v>46113</v>
      </c>
      <c r="C9" s="44">
        <v>12269.5</v>
      </c>
      <c r="D9" s="43">
        <v>12270</v>
      </c>
      <c r="E9" s="42">
        <f t="shared" ref="E9:E28" si="0">AVERAGE(C9:D9)</f>
        <v>12269.75</v>
      </c>
      <c r="F9" s="44">
        <v>12365</v>
      </c>
      <c r="G9" s="43">
        <v>12370</v>
      </c>
      <c r="H9" s="42">
        <f t="shared" ref="H9:H28" si="1">AVERAGE(F9:G9)</f>
        <v>12367.5</v>
      </c>
      <c r="I9" s="44">
        <v>12525</v>
      </c>
      <c r="J9" s="43">
        <v>12535</v>
      </c>
      <c r="K9" s="42">
        <f t="shared" ref="K9:K28" si="2">AVERAGE(I9:J9)</f>
        <v>12530</v>
      </c>
      <c r="L9" s="44">
        <v>12610</v>
      </c>
      <c r="M9" s="43">
        <v>12620</v>
      </c>
      <c r="N9" s="42">
        <f t="shared" ref="N9:N28" si="3">AVERAGE(L9:M9)</f>
        <v>12615</v>
      </c>
      <c r="O9" s="44">
        <v>12645</v>
      </c>
      <c r="P9" s="43">
        <v>12655</v>
      </c>
      <c r="Q9" s="42">
        <f t="shared" ref="Q9:Q28" si="4">AVERAGE(O9:P9)</f>
        <v>12650</v>
      </c>
      <c r="R9" s="50">
        <v>12270</v>
      </c>
      <c r="S9" s="49">
        <v>1.3322000000000001</v>
      </c>
      <c r="T9" s="51">
        <v>1.1608000000000001</v>
      </c>
      <c r="U9" s="48">
        <v>158.35</v>
      </c>
      <c r="V9" s="41">
        <v>9210.33</v>
      </c>
      <c r="W9" s="41">
        <v>9288.8799999999992</v>
      </c>
      <c r="X9" s="47">
        <f t="shared" ref="X9:X28" si="5">R9/T9</f>
        <v>10570.296347346657</v>
      </c>
      <c r="Y9" s="46">
        <v>1.3317000000000001</v>
      </c>
    </row>
    <row r="10" spans="1:25" x14ac:dyDescent="0.2">
      <c r="B10" s="45">
        <v>46114</v>
      </c>
      <c r="C10" s="44">
        <v>12146</v>
      </c>
      <c r="D10" s="43">
        <v>12147</v>
      </c>
      <c r="E10" s="42">
        <f t="shared" si="0"/>
        <v>12146.5</v>
      </c>
      <c r="F10" s="44">
        <v>12235.5</v>
      </c>
      <c r="G10" s="43">
        <v>12236</v>
      </c>
      <c r="H10" s="42">
        <f t="shared" si="1"/>
        <v>12235.75</v>
      </c>
      <c r="I10" s="44">
        <v>12405</v>
      </c>
      <c r="J10" s="43">
        <v>12415</v>
      </c>
      <c r="K10" s="42">
        <f t="shared" si="2"/>
        <v>12410</v>
      </c>
      <c r="L10" s="44">
        <v>12490</v>
      </c>
      <c r="M10" s="43">
        <v>12500</v>
      </c>
      <c r="N10" s="42">
        <f t="shared" si="3"/>
        <v>12495</v>
      </c>
      <c r="O10" s="44">
        <v>12525</v>
      </c>
      <c r="P10" s="43">
        <v>12535</v>
      </c>
      <c r="Q10" s="42">
        <f t="shared" si="4"/>
        <v>12530</v>
      </c>
      <c r="R10" s="50">
        <v>12147</v>
      </c>
      <c r="S10" s="49">
        <v>1.3202</v>
      </c>
      <c r="T10" s="49">
        <v>1.1517999999999999</v>
      </c>
      <c r="U10" s="48">
        <v>159.71</v>
      </c>
      <c r="V10" s="41">
        <v>9200.8799999999992</v>
      </c>
      <c r="W10" s="41">
        <v>9271.1</v>
      </c>
      <c r="X10" s="47">
        <f t="shared" si="5"/>
        <v>10546.101753776698</v>
      </c>
      <c r="Y10" s="46">
        <v>1.3198000000000001</v>
      </c>
    </row>
    <row r="11" spans="1:25" x14ac:dyDescent="0.2">
      <c r="B11" s="45">
        <v>46119</v>
      </c>
      <c r="C11" s="44">
        <v>12251</v>
      </c>
      <c r="D11" s="43">
        <v>12252</v>
      </c>
      <c r="E11" s="42">
        <f t="shared" si="0"/>
        <v>12251.5</v>
      </c>
      <c r="F11" s="44">
        <v>12344</v>
      </c>
      <c r="G11" s="43">
        <v>12346</v>
      </c>
      <c r="H11" s="42">
        <f t="shared" si="1"/>
        <v>12345</v>
      </c>
      <c r="I11" s="44">
        <v>12505</v>
      </c>
      <c r="J11" s="43">
        <v>12515</v>
      </c>
      <c r="K11" s="42">
        <f t="shared" si="2"/>
        <v>12510</v>
      </c>
      <c r="L11" s="44">
        <v>12590</v>
      </c>
      <c r="M11" s="43">
        <v>12600</v>
      </c>
      <c r="N11" s="42">
        <f t="shared" si="3"/>
        <v>12595</v>
      </c>
      <c r="O11" s="44">
        <v>12625</v>
      </c>
      <c r="P11" s="43">
        <v>12635</v>
      </c>
      <c r="Q11" s="42">
        <f t="shared" si="4"/>
        <v>12630</v>
      </c>
      <c r="R11" s="50">
        <v>12252</v>
      </c>
      <c r="S11" s="49">
        <v>1.3246</v>
      </c>
      <c r="T11" s="49">
        <v>1.1560999999999999</v>
      </c>
      <c r="U11" s="48">
        <v>159.84</v>
      </c>
      <c r="V11" s="41">
        <v>9249.58</v>
      </c>
      <c r="W11" s="41">
        <v>9323.3700000000008</v>
      </c>
      <c r="X11" s="47">
        <f t="shared" si="5"/>
        <v>10597.699160972235</v>
      </c>
      <c r="Y11" s="46">
        <v>1.3242</v>
      </c>
    </row>
    <row r="12" spans="1:25" x14ac:dyDescent="0.2">
      <c r="B12" s="45">
        <v>46120</v>
      </c>
      <c r="C12" s="44">
        <v>12550</v>
      </c>
      <c r="D12" s="43">
        <v>12552</v>
      </c>
      <c r="E12" s="42">
        <f t="shared" si="0"/>
        <v>12551</v>
      </c>
      <c r="F12" s="44">
        <v>12650</v>
      </c>
      <c r="G12" s="43">
        <v>12655</v>
      </c>
      <c r="H12" s="42">
        <f t="shared" si="1"/>
        <v>12652.5</v>
      </c>
      <c r="I12" s="44">
        <v>12830</v>
      </c>
      <c r="J12" s="43">
        <v>12840</v>
      </c>
      <c r="K12" s="42">
        <f t="shared" si="2"/>
        <v>12835</v>
      </c>
      <c r="L12" s="44">
        <v>12920</v>
      </c>
      <c r="M12" s="43">
        <v>12930</v>
      </c>
      <c r="N12" s="42">
        <f t="shared" si="3"/>
        <v>12925</v>
      </c>
      <c r="O12" s="44">
        <v>12955</v>
      </c>
      <c r="P12" s="43">
        <v>12965</v>
      </c>
      <c r="Q12" s="42">
        <f t="shared" si="4"/>
        <v>12960</v>
      </c>
      <c r="R12" s="50">
        <v>12552</v>
      </c>
      <c r="S12" s="49">
        <v>1.3466</v>
      </c>
      <c r="T12" s="49">
        <v>1.1700999999999999</v>
      </c>
      <c r="U12" s="48">
        <v>158.26</v>
      </c>
      <c r="V12" s="41">
        <v>9321.25</v>
      </c>
      <c r="W12" s="41">
        <v>9400.5300000000007</v>
      </c>
      <c r="X12" s="47">
        <f t="shared" si="5"/>
        <v>10727.288265960175</v>
      </c>
      <c r="Y12" s="46">
        <v>1.3462000000000001</v>
      </c>
    </row>
    <row r="13" spans="1:25" x14ac:dyDescent="0.2">
      <c r="B13" s="45">
        <v>46121</v>
      </c>
      <c r="C13" s="44">
        <v>12450</v>
      </c>
      <c r="D13" s="43">
        <v>12455</v>
      </c>
      <c r="E13" s="42">
        <f t="shared" si="0"/>
        <v>12452.5</v>
      </c>
      <c r="F13" s="44">
        <v>12551</v>
      </c>
      <c r="G13" s="43">
        <v>12553</v>
      </c>
      <c r="H13" s="42">
        <f t="shared" si="1"/>
        <v>12552</v>
      </c>
      <c r="I13" s="44">
        <v>12715</v>
      </c>
      <c r="J13" s="43">
        <v>12725</v>
      </c>
      <c r="K13" s="42">
        <f t="shared" si="2"/>
        <v>12720</v>
      </c>
      <c r="L13" s="44">
        <v>12805</v>
      </c>
      <c r="M13" s="43">
        <v>12815</v>
      </c>
      <c r="N13" s="42">
        <f t="shared" si="3"/>
        <v>12810</v>
      </c>
      <c r="O13" s="44">
        <v>12860</v>
      </c>
      <c r="P13" s="43">
        <v>12870</v>
      </c>
      <c r="Q13" s="42">
        <f t="shared" si="4"/>
        <v>12865</v>
      </c>
      <c r="R13" s="50">
        <v>12455</v>
      </c>
      <c r="S13" s="49">
        <v>1.3429</v>
      </c>
      <c r="T13" s="49">
        <v>1.1689000000000001</v>
      </c>
      <c r="U13" s="48">
        <v>158.9</v>
      </c>
      <c r="V13" s="41">
        <v>9274.7000000000007</v>
      </c>
      <c r="W13" s="41">
        <v>9350.4699999999993</v>
      </c>
      <c r="X13" s="47">
        <f t="shared" si="5"/>
        <v>10655.316964667636</v>
      </c>
      <c r="Y13" s="46">
        <v>1.3425</v>
      </c>
    </row>
    <row r="14" spans="1:25" x14ac:dyDescent="0.2">
      <c r="B14" s="45">
        <v>46122</v>
      </c>
      <c r="C14" s="44">
        <v>12660</v>
      </c>
      <c r="D14" s="43">
        <v>12660.5</v>
      </c>
      <c r="E14" s="42">
        <f t="shared" si="0"/>
        <v>12660.25</v>
      </c>
      <c r="F14" s="44">
        <v>12755</v>
      </c>
      <c r="G14" s="43">
        <v>12757</v>
      </c>
      <c r="H14" s="42">
        <f t="shared" si="1"/>
        <v>12756</v>
      </c>
      <c r="I14" s="44">
        <v>12905</v>
      </c>
      <c r="J14" s="43">
        <v>12915</v>
      </c>
      <c r="K14" s="42">
        <f t="shared" si="2"/>
        <v>12910</v>
      </c>
      <c r="L14" s="44">
        <v>12990</v>
      </c>
      <c r="M14" s="43">
        <v>13000</v>
      </c>
      <c r="N14" s="42">
        <f t="shared" si="3"/>
        <v>12995</v>
      </c>
      <c r="O14" s="44">
        <v>13025</v>
      </c>
      <c r="P14" s="43">
        <v>13035</v>
      </c>
      <c r="Q14" s="42">
        <f t="shared" si="4"/>
        <v>13030</v>
      </c>
      <c r="R14" s="50">
        <v>12660.5</v>
      </c>
      <c r="S14" s="49">
        <v>1.3445</v>
      </c>
      <c r="T14" s="49">
        <v>1.1715</v>
      </c>
      <c r="U14" s="48">
        <v>159.18</v>
      </c>
      <c r="V14" s="41">
        <v>9416.51</v>
      </c>
      <c r="W14" s="41">
        <v>9490.4</v>
      </c>
      <c r="X14" s="47">
        <f t="shared" si="5"/>
        <v>10807.084933845497</v>
      </c>
      <c r="Y14" s="46">
        <v>1.3442000000000001</v>
      </c>
    </row>
    <row r="15" spans="1:25" x14ac:dyDescent="0.2">
      <c r="B15" s="45">
        <v>46125</v>
      </c>
      <c r="C15" s="44">
        <v>12820</v>
      </c>
      <c r="D15" s="43">
        <v>12820.5</v>
      </c>
      <c r="E15" s="42">
        <f t="shared" si="0"/>
        <v>12820.25</v>
      </c>
      <c r="F15" s="44">
        <v>12880</v>
      </c>
      <c r="G15" s="43">
        <v>12885</v>
      </c>
      <c r="H15" s="42">
        <f t="shared" si="1"/>
        <v>12882.5</v>
      </c>
      <c r="I15" s="44">
        <v>12985</v>
      </c>
      <c r="J15" s="43">
        <v>12995</v>
      </c>
      <c r="K15" s="42">
        <f t="shared" si="2"/>
        <v>12990</v>
      </c>
      <c r="L15" s="44">
        <v>13040</v>
      </c>
      <c r="M15" s="43">
        <v>13050</v>
      </c>
      <c r="N15" s="42">
        <f t="shared" si="3"/>
        <v>13045</v>
      </c>
      <c r="O15" s="44">
        <v>13080</v>
      </c>
      <c r="P15" s="43">
        <v>13090</v>
      </c>
      <c r="Q15" s="42">
        <f t="shared" si="4"/>
        <v>13085</v>
      </c>
      <c r="R15" s="50">
        <v>12820.5</v>
      </c>
      <c r="S15" s="49">
        <v>1.3419000000000001</v>
      </c>
      <c r="T15" s="49">
        <v>1.1681999999999999</v>
      </c>
      <c r="U15" s="48">
        <v>159.85</v>
      </c>
      <c r="V15" s="41">
        <v>9553.99</v>
      </c>
      <c r="W15" s="41">
        <v>9604.92</v>
      </c>
      <c r="X15" s="47">
        <f t="shared" si="5"/>
        <v>10974.576271186441</v>
      </c>
      <c r="Y15" s="46">
        <v>1.3414999999999999</v>
      </c>
    </row>
    <row r="16" spans="1:25" x14ac:dyDescent="0.2">
      <c r="B16" s="45">
        <v>46126</v>
      </c>
      <c r="C16" s="44">
        <v>13092</v>
      </c>
      <c r="D16" s="43">
        <v>13095</v>
      </c>
      <c r="E16" s="42">
        <f t="shared" si="0"/>
        <v>13093.5</v>
      </c>
      <c r="F16" s="44">
        <v>13140</v>
      </c>
      <c r="G16" s="43">
        <v>13141</v>
      </c>
      <c r="H16" s="42">
        <f t="shared" si="1"/>
        <v>13140.5</v>
      </c>
      <c r="I16" s="44">
        <v>13205</v>
      </c>
      <c r="J16" s="43">
        <v>13215</v>
      </c>
      <c r="K16" s="42">
        <f t="shared" si="2"/>
        <v>13210</v>
      </c>
      <c r="L16" s="44">
        <v>13255</v>
      </c>
      <c r="M16" s="43">
        <v>13265</v>
      </c>
      <c r="N16" s="42">
        <f t="shared" si="3"/>
        <v>13260</v>
      </c>
      <c r="O16" s="44">
        <v>13295</v>
      </c>
      <c r="P16" s="43">
        <v>13305</v>
      </c>
      <c r="Q16" s="42">
        <f t="shared" si="4"/>
        <v>13300</v>
      </c>
      <c r="R16" s="50">
        <v>13095</v>
      </c>
      <c r="S16" s="49">
        <v>1.3572</v>
      </c>
      <c r="T16" s="49">
        <v>1.18</v>
      </c>
      <c r="U16" s="48">
        <v>158.78</v>
      </c>
      <c r="V16" s="41">
        <v>9648.5400000000009</v>
      </c>
      <c r="W16" s="41">
        <v>9684.58</v>
      </c>
      <c r="X16" s="47">
        <f t="shared" si="5"/>
        <v>11097.457627118645</v>
      </c>
      <c r="Y16" s="46">
        <v>1.3569</v>
      </c>
    </row>
    <row r="17" spans="2:25" x14ac:dyDescent="0.2">
      <c r="B17" s="45">
        <v>46127</v>
      </c>
      <c r="C17" s="44">
        <v>13153</v>
      </c>
      <c r="D17" s="43">
        <v>13155</v>
      </c>
      <c r="E17" s="42">
        <f t="shared" si="0"/>
        <v>13154</v>
      </c>
      <c r="F17" s="44">
        <v>13227</v>
      </c>
      <c r="G17" s="43">
        <v>13230</v>
      </c>
      <c r="H17" s="42">
        <f t="shared" si="1"/>
        <v>13228.5</v>
      </c>
      <c r="I17" s="44">
        <v>13260</v>
      </c>
      <c r="J17" s="43">
        <v>13270</v>
      </c>
      <c r="K17" s="42">
        <f t="shared" si="2"/>
        <v>13265</v>
      </c>
      <c r="L17" s="44">
        <v>13270</v>
      </c>
      <c r="M17" s="43">
        <v>13280</v>
      </c>
      <c r="N17" s="42">
        <f t="shared" si="3"/>
        <v>13275</v>
      </c>
      <c r="O17" s="44">
        <v>13300</v>
      </c>
      <c r="P17" s="43">
        <v>13310</v>
      </c>
      <c r="Q17" s="42">
        <f t="shared" si="4"/>
        <v>13305</v>
      </c>
      <c r="R17" s="50">
        <v>13155</v>
      </c>
      <c r="S17" s="49">
        <v>1.3554999999999999</v>
      </c>
      <c r="T17" s="49">
        <v>1.1782999999999999</v>
      </c>
      <c r="U17" s="48">
        <v>159.03</v>
      </c>
      <c r="V17" s="41">
        <v>9704.91</v>
      </c>
      <c r="W17" s="41">
        <v>9762.4</v>
      </c>
      <c r="X17" s="47">
        <f t="shared" si="5"/>
        <v>11164.389374522618</v>
      </c>
      <c r="Y17" s="46">
        <v>1.3552</v>
      </c>
    </row>
    <row r="18" spans="2:25" x14ac:dyDescent="0.2">
      <c r="B18" s="45">
        <v>46128</v>
      </c>
      <c r="C18" s="44">
        <v>13178</v>
      </c>
      <c r="D18" s="43">
        <v>13180</v>
      </c>
      <c r="E18" s="42">
        <f t="shared" si="0"/>
        <v>13179</v>
      </c>
      <c r="F18" s="44">
        <v>13235</v>
      </c>
      <c r="G18" s="43">
        <v>13240</v>
      </c>
      <c r="H18" s="42">
        <f t="shared" si="1"/>
        <v>13237.5</v>
      </c>
      <c r="I18" s="44">
        <v>13265</v>
      </c>
      <c r="J18" s="43">
        <v>13275</v>
      </c>
      <c r="K18" s="42">
        <f t="shared" si="2"/>
        <v>13270</v>
      </c>
      <c r="L18" s="44">
        <v>13275</v>
      </c>
      <c r="M18" s="43">
        <v>13285</v>
      </c>
      <c r="N18" s="42">
        <f t="shared" si="3"/>
        <v>13280</v>
      </c>
      <c r="O18" s="44">
        <v>13300</v>
      </c>
      <c r="P18" s="43">
        <v>13310</v>
      </c>
      <c r="Q18" s="42">
        <f t="shared" si="4"/>
        <v>13305</v>
      </c>
      <c r="R18" s="50">
        <v>13180</v>
      </c>
      <c r="S18" s="49">
        <v>1.3547</v>
      </c>
      <c r="T18" s="49">
        <v>1.1783999999999999</v>
      </c>
      <c r="U18" s="48">
        <v>158.97</v>
      </c>
      <c r="V18" s="41">
        <v>9729.09</v>
      </c>
      <c r="W18" s="41">
        <v>9775.5499999999993</v>
      </c>
      <c r="X18" s="47">
        <f t="shared" si="5"/>
        <v>11184.657162253905</v>
      </c>
      <c r="Y18" s="46">
        <v>1.3544</v>
      </c>
    </row>
    <row r="19" spans="2:25" x14ac:dyDescent="0.2">
      <c r="B19" s="45">
        <v>46129</v>
      </c>
      <c r="C19" s="44">
        <v>13148</v>
      </c>
      <c r="D19" s="43">
        <v>13149</v>
      </c>
      <c r="E19" s="42">
        <f t="shared" si="0"/>
        <v>13148.5</v>
      </c>
      <c r="F19" s="44">
        <v>13209</v>
      </c>
      <c r="G19" s="43">
        <v>13210</v>
      </c>
      <c r="H19" s="42">
        <f t="shared" si="1"/>
        <v>13209.5</v>
      </c>
      <c r="I19" s="44">
        <v>13245</v>
      </c>
      <c r="J19" s="43">
        <v>13255</v>
      </c>
      <c r="K19" s="42">
        <f t="shared" si="2"/>
        <v>13250</v>
      </c>
      <c r="L19" s="44">
        <v>13265</v>
      </c>
      <c r="M19" s="43">
        <v>13275</v>
      </c>
      <c r="N19" s="42">
        <f t="shared" si="3"/>
        <v>13270</v>
      </c>
      <c r="O19" s="44">
        <v>13290</v>
      </c>
      <c r="P19" s="43">
        <v>13300</v>
      </c>
      <c r="Q19" s="42">
        <f t="shared" si="4"/>
        <v>13295</v>
      </c>
      <c r="R19" s="50">
        <v>13149</v>
      </c>
      <c r="S19" s="49">
        <v>1.353</v>
      </c>
      <c r="T19" s="49">
        <v>1.1794</v>
      </c>
      <c r="U19" s="48">
        <v>159.18</v>
      </c>
      <c r="V19" s="41">
        <v>9718.4</v>
      </c>
      <c r="W19" s="41">
        <v>9765.65</v>
      </c>
      <c r="X19" s="47">
        <f t="shared" si="5"/>
        <v>11148.889265728336</v>
      </c>
      <c r="Y19" s="46">
        <v>1.3527</v>
      </c>
    </row>
    <row r="20" spans="2:25" x14ac:dyDescent="0.2">
      <c r="B20" s="45">
        <v>46132</v>
      </c>
      <c r="C20" s="44">
        <v>13162.5</v>
      </c>
      <c r="D20" s="43">
        <v>13163</v>
      </c>
      <c r="E20" s="42">
        <f t="shared" si="0"/>
        <v>13162.75</v>
      </c>
      <c r="F20" s="44">
        <v>13235</v>
      </c>
      <c r="G20" s="43">
        <v>13240</v>
      </c>
      <c r="H20" s="42">
        <f t="shared" si="1"/>
        <v>13237.5</v>
      </c>
      <c r="I20" s="44">
        <v>13290</v>
      </c>
      <c r="J20" s="43">
        <v>13300</v>
      </c>
      <c r="K20" s="42">
        <f t="shared" si="2"/>
        <v>13295</v>
      </c>
      <c r="L20" s="44">
        <v>13330</v>
      </c>
      <c r="M20" s="43">
        <v>13340</v>
      </c>
      <c r="N20" s="42">
        <f t="shared" si="3"/>
        <v>13335</v>
      </c>
      <c r="O20" s="44">
        <v>13355</v>
      </c>
      <c r="P20" s="43">
        <v>13365</v>
      </c>
      <c r="Q20" s="42">
        <f t="shared" si="4"/>
        <v>13360</v>
      </c>
      <c r="R20" s="50">
        <v>13163</v>
      </c>
      <c r="S20" s="49">
        <v>1.3520000000000001</v>
      </c>
      <c r="T20" s="49">
        <v>1.1767000000000001</v>
      </c>
      <c r="U20" s="48">
        <v>158.84</v>
      </c>
      <c r="V20" s="41">
        <v>9735.9500000000007</v>
      </c>
      <c r="W20" s="41">
        <v>9795.07</v>
      </c>
      <c r="X20" s="47">
        <f t="shared" si="5"/>
        <v>11186.368658111667</v>
      </c>
      <c r="Y20" s="46">
        <v>1.3516999999999999</v>
      </c>
    </row>
    <row r="21" spans="2:25" x14ac:dyDescent="0.2">
      <c r="B21" s="45">
        <v>46133</v>
      </c>
      <c r="C21" s="44">
        <v>13200</v>
      </c>
      <c r="D21" s="43">
        <v>13200.5</v>
      </c>
      <c r="E21" s="42">
        <f t="shared" si="0"/>
        <v>13200.25</v>
      </c>
      <c r="F21" s="44">
        <v>13288</v>
      </c>
      <c r="G21" s="43">
        <v>13290</v>
      </c>
      <c r="H21" s="42">
        <f t="shared" si="1"/>
        <v>13289</v>
      </c>
      <c r="I21" s="44">
        <v>13335</v>
      </c>
      <c r="J21" s="43">
        <v>13345</v>
      </c>
      <c r="K21" s="42">
        <f t="shared" si="2"/>
        <v>13340</v>
      </c>
      <c r="L21" s="44">
        <v>13380</v>
      </c>
      <c r="M21" s="43">
        <v>13390</v>
      </c>
      <c r="N21" s="42">
        <f t="shared" si="3"/>
        <v>13385</v>
      </c>
      <c r="O21" s="44">
        <v>13415</v>
      </c>
      <c r="P21" s="43">
        <v>13425</v>
      </c>
      <c r="Q21" s="42">
        <f t="shared" si="4"/>
        <v>13420</v>
      </c>
      <c r="R21" s="50">
        <v>13200.5</v>
      </c>
      <c r="S21" s="49">
        <v>1.3520000000000001</v>
      </c>
      <c r="T21" s="49">
        <v>1.1768000000000001</v>
      </c>
      <c r="U21" s="48">
        <v>159.05000000000001</v>
      </c>
      <c r="V21" s="41">
        <v>9763.68</v>
      </c>
      <c r="W21" s="41">
        <v>9832.06</v>
      </c>
      <c r="X21" s="47">
        <f t="shared" si="5"/>
        <v>11217.284160435078</v>
      </c>
      <c r="Y21" s="46">
        <v>1.3516999999999999</v>
      </c>
    </row>
    <row r="22" spans="2:25" x14ac:dyDescent="0.2">
      <c r="B22" s="45">
        <v>46134</v>
      </c>
      <c r="C22" s="44">
        <v>13196</v>
      </c>
      <c r="D22" s="43">
        <v>13198</v>
      </c>
      <c r="E22" s="42">
        <f t="shared" si="0"/>
        <v>13197</v>
      </c>
      <c r="F22" s="44">
        <v>13270</v>
      </c>
      <c r="G22" s="43">
        <v>13275</v>
      </c>
      <c r="H22" s="42">
        <f t="shared" si="1"/>
        <v>13272.5</v>
      </c>
      <c r="I22" s="44">
        <v>13320</v>
      </c>
      <c r="J22" s="43">
        <v>13330</v>
      </c>
      <c r="K22" s="42">
        <f t="shared" si="2"/>
        <v>13325</v>
      </c>
      <c r="L22" s="44">
        <v>13355</v>
      </c>
      <c r="M22" s="43">
        <v>13365</v>
      </c>
      <c r="N22" s="42">
        <f t="shared" si="3"/>
        <v>13360</v>
      </c>
      <c r="O22" s="44">
        <v>13390</v>
      </c>
      <c r="P22" s="43">
        <v>13400</v>
      </c>
      <c r="Q22" s="42">
        <f t="shared" si="4"/>
        <v>13395</v>
      </c>
      <c r="R22" s="50">
        <v>13198</v>
      </c>
      <c r="S22" s="49">
        <v>1.3503000000000001</v>
      </c>
      <c r="T22" s="49">
        <v>1.1735</v>
      </c>
      <c r="U22" s="48">
        <v>159.25</v>
      </c>
      <c r="V22" s="41">
        <v>9774.1200000000008</v>
      </c>
      <c r="W22" s="41">
        <v>9833.33</v>
      </c>
      <c r="X22" s="47">
        <f t="shared" si="5"/>
        <v>11246.697912228377</v>
      </c>
      <c r="Y22" s="46">
        <v>1.35</v>
      </c>
    </row>
    <row r="23" spans="2:25" x14ac:dyDescent="0.2">
      <c r="B23" s="45">
        <v>46135</v>
      </c>
      <c r="C23" s="44">
        <v>13189.5</v>
      </c>
      <c r="D23" s="43">
        <v>13190</v>
      </c>
      <c r="E23" s="42">
        <f t="shared" si="0"/>
        <v>13189.75</v>
      </c>
      <c r="F23" s="44">
        <v>13247</v>
      </c>
      <c r="G23" s="43">
        <v>13249</v>
      </c>
      <c r="H23" s="42">
        <f t="shared" si="1"/>
        <v>13248</v>
      </c>
      <c r="I23" s="44">
        <v>13265</v>
      </c>
      <c r="J23" s="43">
        <v>13275</v>
      </c>
      <c r="K23" s="42">
        <f t="shared" si="2"/>
        <v>13270</v>
      </c>
      <c r="L23" s="44">
        <v>13290</v>
      </c>
      <c r="M23" s="43">
        <v>13300</v>
      </c>
      <c r="N23" s="42">
        <f t="shared" si="3"/>
        <v>13295</v>
      </c>
      <c r="O23" s="44">
        <v>13310</v>
      </c>
      <c r="P23" s="43">
        <v>13320</v>
      </c>
      <c r="Q23" s="42">
        <f t="shared" si="4"/>
        <v>13315</v>
      </c>
      <c r="R23" s="50">
        <v>13190</v>
      </c>
      <c r="S23" s="49">
        <v>1.3506</v>
      </c>
      <c r="T23" s="49">
        <v>1.1691</v>
      </c>
      <c r="U23" s="48">
        <v>159.56</v>
      </c>
      <c r="V23" s="41">
        <v>9766.0300000000007</v>
      </c>
      <c r="W23" s="41">
        <v>9812.6200000000008</v>
      </c>
      <c r="X23" s="47">
        <f t="shared" si="5"/>
        <v>11282.182875716362</v>
      </c>
      <c r="Y23" s="46">
        <v>1.3502000000000001</v>
      </c>
    </row>
    <row r="24" spans="2:25" x14ac:dyDescent="0.2">
      <c r="B24" s="45">
        <v>46136</v>
      </c>
      <c r="C24" s="44">
        <v>13229</v>
      </c>
      <c r="D24" s="43">
        <v>13230</v>
      </c>
      <c r="E24" s="42">
        <f t="shared" si="0"/>
        <v>13229.5</v>
      </c>
      <c r="F24" s="44">
        <v>13290</v>
      </c>
      <c r="G24" s="43">
        <v>13295</v>
      </c>
      <c r="H24" s="42">
        <f t="shared" si="1"/>
        <v>13292.5</v>
      </c>
      <c r="I24" s="44">
        <v>13310</v>
      </c>
      <c r="J24" s="43">
        <v>13320</v>
      </c>
      <c r="K24" s="42">
        <f t="shared" si="2"/>
        <v>13315</v>
      </c>
      <c r="L24" s="44">
        <v>13335</v>
      </c>
      <c r="M24" s="43">
        <v>13345</v>
      </c>
      <c r="N24" s="42">
        <f t="shared" si="3"/>
        <v>13340</v>
      </c>
      <c r="O24" s="44">
        <v>13360</v>
      </c>
      <c r="P24" s="43">
        <v>13370</v>
      </c>
      <c r="Q24" s="42">
        <f t="shared" si="4"/>
        <v>13365</v>
      </c>
      <c r="R24" s="50">
        <v>13230</v>
      </c>
      <c r="S24" s="49">
        <v>1.3494999999999999</v>
      </c>
      <c r="T24" s="49">
        <v>1.1715</v>
      </c>
      <c r="U24" s="48">
        <v>159.43</v>
      </c>
      <c r="V24" s="41">
        <v>9803.6299999999992</v>
      </c>
      <c r="W24" s="41">
        <v>9854.7199999999993</v>
      </c>
      <c r="X24" s="47">
        <f t="shared" si="5"/>
        <v>11293.213828425096</v>
      </c>
      <c r="Y24" s="46">
        <v>1.3491</v>
      </c>
    </row>
    <row r="25" spans="2:25" x14ac:dyDescent="0.2">
      <c r="B25" s="45">
        <v>46139</v>
      </c>
      <c r="C25" s="44">
        <v>13211</v>
      </c>
      <c r="D25" s="43">
        <v>13212</v>
      </c>
      <c r="E25" s="42">
        <f t="shared" si="0"/>
        <v>13211.5</v>
      </c>
      <c r="F25" s="44">
        <v>13269.5</v>
      </c>
      <c r="G25" s="43">
        <v>13270.5</v>
      </c>
      <c r="H25" s="42">
        <f t="shared" si="1"/>
        <v>13270</v>
      </c>
      <c r="I25" s="44">
        <v>13290</v>
      </c>
      <c r="J25" s="43">
        <v>13300</v>
      </c>
      <c r="K25" s="42">
        <f t="shared" si="2"/>
        <v>13295</v>
      </c>
      <c r="L25" s="44">
        <v>13315</v>
      </c>
      <c r="M25" s="43">
        <v>13325</v>
      </c>
      <c r="N25" s="42">
        <f t="shared" si="3"/>
        <v>13320</v>
      </c>
      <c r="O25" s="44">
        <v>13340</v>
      </c>
      <c r="P25" s="43">
        <v>13350</v>
      </c>
      <c r="Q25" s="42">
        <f t="shared" si="4"/>
        <v>13345</v>
      </c>
      <c r="R25" s="50">
        <v>13212</v>
      </c>
      <c r="S25" s="49">
        <v>1.3560000000000001</v>
      </c>
      <c r="T25" s="49">
        <v>1.1741999999999999</v>
      </c>
      <c r="U25" s="48">
        <v>159.19</v>
      </c>
      <c r="V25" s="41">
        <v>9743.36</v>
      </c>
      <c r="W25" s="41">
        <v>9789.39</v>
      </c>
      <c r="X25" s="47">
        <f t="shared" si="5"/>
        <v>11251.916198262648</v>
      </c>
      <c r="Y25" s="46">
        <v>1.3555999999999999</v>
      </c>
    </row>
    <row r="26" spans="2:25" x14ac:dyDescent="0.2">
      <c r="B26" s="45">
        <v>46140</v>
      </c>
      <c r="C26" s="44">
        <v>12890</v>
      </c>
      <c r="D26" s="43">
        <v>12890.5</v>
      </c>
      <c r="E26" s="42">
        <f t="shared" si="0"/>
        <v>12890.25</v>
      </c>
      <c r="F26" s="44">
        <v>12985</v>
      </c>
      <c r="G26" s="43">
        <v>12990</v>
      </c>
      <c r="H26" s="42">
        <f t="shared" si="1"/>
        <v>12987.5</v>
      </c>
      <c r="I26" s="44">
        <v>13040</v>
      </c>
      <c r="J26" s="43">
        <v>13050</v>
      </c>
      <c r="K26" s="42">
        <f t="shared" si="2"/>
        <v>13045</v>
      </c>
      <c r="L26" s="44">
        <v>13070</v>
      </c>
      <c r="M26" s="43">
        <v>13080</v>
      </c>
      <c r="N26" s="42">
        <f t="shared" si="3"/>
        <v>13075</v>
      </c>
      <c r="O26" s="44">
        <v>13095</v>
      </c>
      <c r="P26" s="43">
        <v>13105</v>
      </c>
      <c r="Q26" s="42">
        <f t="shared" si="4"/>
        <v>13100</v>
      </c>
      <c r="R26" s="50">
        <v>12890.5</v>
      </c>
      <c r="S26" s="49">
        <v>1.3469</v>
      </c>
      <c r="T26" s="49">
        <v>1.1682999999999999</v>
      </c>
      <c r="U26" s="48">
        <v>159.76</v>
      </c>
      <c r="V26" s="41">
        <v>9570.5</v>
      </c>
      <c r="W26" s="41">
        <v>9647.9500000000007</v>
      </c>
      <c r="X26" s="47">
        <f t="shared" si="5"/>
        <v>11033.553025763931</v>
      </c>
      <c r="Y26" s="46">
        <v>1.3464</v>
      </c>
    </row>
    <row r="27" spans="2:25" x14ac:dyDescent="0.2">
      <c r="B27" s="45">
        <v>46141</v>
      </c>
      <c r="C27" s="44">
        <v>12991</v>
      </c>
      <c r="D27" s="43">
        <v>12992</v>
      </c>
      <c r="E27" s="42">
        <f t="shared" si="0"/>
        <v>12991.5</v>
      </c>
      <c r="F27" s="44">
        <v>13072</v>
      </c>
      <c r="G27" s="43">
        <v>13075</v>
      </c>
      <c r="H27" s="42">
        <f t="shared" si="1"/>
        <v>13073.5</v>
      </c>
      <c r="I27" s="44">
        <v>13145</v>
      </c>
      <c r="J27" s="43">
        <v>13155</v>
      </c>
      <c r="K27" s="42">
        <f t="shared" si="2"/>
        <v>13150</v>
      </c>
      <c r="L27" s="44">
        <v>13175</v>
      </c>
      <c r="M27" s="43">
        <v>13185</v>
      </c>
      <c r="N27" s="42">
        <f t="shared" si="3"/>
        <v>13180</v>
      </c>
      <c r="O27" s="44">
        <v>13200</v>
      </c>
      <c r="P27" s="43">
        <v>13210</v>
      </c>
      <c r="Q27" s="42">
        <f t="shared" si="4"/>
        <v>13205</v>
      </c>
      <c r="R27" s="50">
        <v>12992</v>
      </c>
      <c r="S27" s="49">
        <v>1.3506</v>
      </c>
      <c r="T27" s="49">
        <v>1.1700999999999999</v>
      </c>
      <c r="U27" s="48">
        <v>159.85</v>
      </c>
      <c r="V27" s="41">
        <v>9619.43</v>
      </c>
      <c r="W27" s="41">
        <v>9684.4699999999993</v>
      </c>
      <c r="X27" s="47">
        <f t="shared" si="5"/>
        <v>11103.324502179301</v>
      </c>
      <c r="Y27" s="46">
        <v>1.3501000000000001</v>
      </c>
    </row>
    <row r="28" spans="2:25" x14ac:dyDescent="0.2">
      <c r="B28" s="45">
        <v>46142</v>
      </c>
      <c r="C28" s="44">
        <v>13015</v>
      </c>
      <c r="D28" s="43">
        <v>13015.5</v>
      </c>
      <c r="E28" s="42">
        <f t="shared" si="0"/>
        <v>13015.25</v>
      </c>
      <c r="F28" s="44">
        <v>13085</v>
      </c>
      <c r="G28" s="43">
        <v>13090</v>
      </c>
      <c r="H28" s="42">
        <f t="shared" si="1"/>
        <v>13087.5</v>
      </c>
      <c r="I28" s="44">
        <v>13145</v>
      </c>
      <c r="J28" s="43">
        <v>13155</v>
      </c>
      <c r="K28" s="42">
        <f t="shared" si="2"/>
        <v>13150</v>
      </c>
      <c r="L28" s="44">
        <v>13180</v>
      </c>
      <c r="M28" s="43">
        <v>13190</v>
      </c>
      <c r="N28" s="42">
        <f t="shared" si="3"/>
        <v>13185</v>
      </c>
      <c r="O28" s="44">
        <v>13205</v>
      </c>
      <c r="P28" s="43">
        <v>13215</v>
      </c>
      <c r="Q28" s="42">
        <f t="shared" si="4"/>
        <v>13210</v>
      </c>
      <c r="R28" s="50">
        <v>13015.5</v>
      </c>
      <c r="S28" s="49">
        <v>1.3517999999999999</v>
      </c>
      <c r="T28" s="49">
        <v>1.1705000000000001</v>
      </c>
      <c r="U28" s="48">
        <v>156.38</v>
      </c>
      <c r="V28" s="41">
        <v>9628.27</v>
      </c>
      <c r="W28" s="41">
        <v>9686.25</v>
      </c>
      <c r="X28" s="47">
        <f t="shared" si="5"/>
        <v>11119.607005553182</v>
      </c>
      <c r="Y28" s="46">
        <v>1.3513999999999999</v>
      </c>
    </row>
    <row r="29" spans="2:25" x14ac:dyDescent="0.2">
      <c r="B29" s="40" t="s">
        <v>11</v>
      </c>
      <c r="C29" s="39">
        <f>ROUND(AVERAGE(C9:C28),2)</f>
        <v>12890.08</v>
      </c>
      <c r="D29" s="38">
        <f>ROUND(AVERAGE(D9:D28),2)</f>
        <v>12891.38</v>
      </c>
      <c r="E29" s="37">
        <f>ROUND(AVERAGE(C29:D29),2)</f>
        <v>12890.73</v>
      </c>
      <c r="F29" s="39">
        <f>ROUND(AVERAGE(F9:F28),2)</f>
        <v>12966.65</v>
      </c>
      <c r="G29" s="38">
        <f>ROUND(AVERAGE(G9:G28),2)</f>
        <v>12969.88</v>
      </c>
      <c r="H29" s="37">
        <f>ROUND(AVERAGE(F29:G29),2)</f>
        <v>12968.27</v>
      </c>
      <c r="I29" s="39">
        <f>ROUND(AVERAGE(I9:I28),2)</f>
        <v>13049.25</v>
      </c>
      <c r="J29" s="38">
        <f>ROUND(AVERAGE(J9:J28),2)</f>
        <v>13059.25</v>
      </c>
      <c r="K29" s="37">
        <f>ROUND(AVERAGE(I29:J29),2)</f>
        <v>13054.25</v>
      </c>
      <c r="L29" s="39">
        <f>ROUND(AVERAGE(L9:L28),2)</f>
        <v>13097</v>
      </c>
      <c r="M29" s="38">
        <f>ROUND(AVERAGE(M9:M28),2)</f>
        <v>13107</v>
      </c>
      <c r="N29" s="37">
        <f>ROUND(AVERAGE(L29:M29),2)</f>
        <v>13102</v>
      </c>
      <c r="O29" s="39">
        <f>ROUND(AVERAGE(O9:O28),2)</f>
        <v>13128.5</v>
      </c>
      <c r="P29" s="38">
        <f>ROUND(AVERAGE(P9:P28),2)</f>
        <v>13138.5</v>
      </c>
      <c r="Q29" s="37">
        <f>ROUND(AVERAGE(O29:P29),2)</f>
        <v>13133.5</v>
      </c>
      <c r="R29" s="36">
        <f>ROUND(AVERAGE(R9:R28),2)</f>
        <v>12891.38</v>
      </c>
      <c r="S29" s="35">
        <f>ROUND(AVERAGE(S9:S28),4)</f>
        <v>1.3467</v>
      </c>
      <c r="T29" s="34">
        <f>ROUND(AVERAGE(T9:T28),4)</f>
        <v>1.1707000000000001</v>
      </c>
      <c r="U29" s="115">
        <f>ROUND(AVERAGE(U9:U28),2)</f>
        <v>159.07</v>
      </c>
      <c r="V29" s="33">
        <f>AVERAGE(V9:V28)</f>
        <v>9571.6574999999993</v>
      </c>
      <c r="W29" s="33">
        <f>AVERAGE(W9:W28)</f>
        <v>9632.6854999999996</v>
      </c>
      <c r="X29" s="33">
        <f>AVERAGE(X9:X28)</f>
        <v>11010.395264702724</v>
      </c>
      <c r="Y29" s="32">
        <f>AVERAGE(Y9:Y28)</f>
        <v>1.3462750000000003</v>
      </c>
    </row>
    <row r="30" spans="2:25" x14ac:dyDescent="0.2">
      <c r="B30" s="31" t="s">
        <v>12</v>
      </c>
      <c r="C30" s="30">
        <f t="shared" ref="C30:Y30" si="6">MAX(C9:C28)</f>
        <v>13229</v>
      </c>
      <c r="D30" s="29">
        <f t="shared" si="6"/>
        <v>13230</v>
      </c>
      <c r="E30" s="28">
        <f t="shared" si="6"/>
        <v>13229.5</v>
      </c>
      <c r="F30" s="30">
        <f t="shared" si="6"/>
        <v>13290</v>
      </c>
      <c r="G30" s="29">
        <f t="shared" si="6"/>
        <v>13295</v>
      </c>
      <c r="H30" s="28">
        <f t="shared" si="6"/>
        <v>13292.5</v>
      </c>
      <c r="I30" s="30">
        <f t="shared" si="6"/>
        <v>13335</v>
      </c>
      <c r="J30" s="29">
        <f t="shared" si="6"/>
        <v>13345</v>
      </c>
      <c r="K30" s="28">
        <f t="shared" si="6"/>
        <v>13340</v>
      </c>
      <c r="L30" s="30">
        <f t="shared" si="6"/>
        <v>13380</v>
      </c>
      <c r="M30" s="29">
        <f t="shared" si="6"/>
        <v>13390</v>
      </c>
      <c r="N30" s="28">
        <f t="shared" si="6"/>
        <v>13385</v>
      </c>
      <c r="O30" s="30">
        <f t="shared" si="6"/>
        <v>13415</v>
      </c>
      <c r="P30" s="29">
        <f t="shared" si="6"/>
        <v>13425</v>
      </c>
      <c r="Q30" s="28">
        <f t="shared" si="6"/>
        <v>13420</v>
      </c>
      <c r="R30" s="27">
        <f t="shared" si="6"/>
        <v>13230</v>
      </c>
      <c r="S30" s="26">
        <f t="shared" si="6"/>
        <v>1.3572</v>
      </c>
      <c r="T30" s="25">
        <f t="shared" si="6"/>
        <v>1.18</v>
      </c>
      <c r="U30" s="24">
        <f t="shared" si="6"/>
        <v>159.85</v>
      </c>
      <c r="V30" s="23">
        <f t="shared" si="6"/>
        <v>9803.6299999999992</v>
      </c>
      <c r="W30" s="23">
        <f t="shared" si="6"/>
        <v>9854.7199999999993</v>
      </c>
      <c r="X30" s="23">
        <f t="shared" si="6"/>
        <v>11293.213828425096</v>
      </c>
      <c r="Y30" s="22">
        <f t="shared" si="6"/>
        <v>1.3569</v>
      </c>
    </row>
    <row r="31" spans="2:25" ht="13.5" thickBot="1" x14ac:dyDescent="0.25">
      <c r="B31" s="21" t="s">
        <v>13</v>
      </c>
      <c r="C31" s="20">
        <f t="shared" ref="C31:Y31" si="7">MIN(C9:C28)</f>
        <v>12146</v>
      </c>
      <c r="D31" s="19">
        <f t="shared" si="7"/>
        <v>12147</v>
      </c>
      <c r="E31" s="18">
        <f t="shared" si="7"/>
        <v>12146.5</v>
      </c>
      <c r="F31" s="20">
        <f t="shared" si="7"/>
        <v>12235.5</v>
      </c>
      <c r="G31" s="19">
        <f t="shared" si="7"/>
        <v>12236</v>
      </c>
      <c r="H31" s="18">
        <f t="shared" si="7"/>
        <v>12235.75</v>
      </c>
      <c r="I31" s="20">
        <f t="shared" si="7"/>
        <v>12405</v>
      </c>
      <c r="J31" s="19">
        <f t="shared" si="7"/>
        <v>12415</v>
      </c>
      <c r="K31" s="18">
        <f t="shared" si="7"/>
        <v>12410</v>
      </c>
      <c r="L31" s="20">
        <f t="shared" si="7"/>
        <v>12490</v>
      </c>
      <c r="M31" s="19">
        <f t="shared" si="7"/>
        <v>12500</v>
      </c>
      <c r="N31" s="18">
        <f t="shared" si="7"/>
        <v>12495</v>
      </c>
      <c r="O31" s="20">
        <f t="shared" si="7"/>
        <v>12525</v>
      </c>
      <c r="P31" s="19">
        <f t="shared" si="7"/>
        <v>12535</v>
      </c>
      <c r="Q31" s="18">
        <f t="shared" si="7"/>
        <v>12530</v>
      </c>
      <c r="R31" s="17">
        <f t="shared" si="7"/>
        <v>12147</v>
      </c>
      <c r="S31" s="16">
        <f t="shared" si="7"/>
        <v>1.3202</v>
      </c>
      <c r="T31" s="15">
        <f t="shared" si="7"/>
        <v>1.1517999999999999</v>
      </c>
      <c r="U31" s="14">
        <f t="shared" si="7"/>
        <v>156.38</v>
      </c>
      <c r="V31" s="13">
        <f t="shared" si="7"/>
        <v>9200.8799999999992</v>
      </c>
      <c r="W31" s="13">
        <f t="shared" si="7"/>
        <v>9271.1</v>
      </c>
      <c r="X31" s="13">
        <f t="shared" si="7"/>
        <v>10546.101753776698</v>
      </c>
      <c r="Y31" s="12">
        <f t="shared" si="7"/>
        <v>1.3198000000000001</v>
      </c>
    </row>
    <row r="33" spans="2:14" x14ac:dyDescent="0.2">
      <c r="B33" s="6" t="s">
        <v>14</v>
      </c>
      <c r="C33" s="8"/>
      <c r="D33" s="8"/>
      <c r="E33" s="7"/>
      <c r="F33" s="8"/>
      <c r="G33" s="8"/>
      <c r="H33" s="7"/>
      <c r="I33" s="8"/>
      <c r="J33" s="8"/>
      <c r="K33" s="7"/>
      <c r="L33" s="8"/>
      <c r="M33" s="8"/>
      <c r="N33" s="7"/>
    </row>
    <row r="34" spans="2:14" x14ac:dyDescent="0.2">
      <c r="B34" s="6" t="s">
        <v>15</v>
      </c>
      <c r="C34" s="8"/>
      <c r="D34" s="8"/>
      <c r="E34" s="7"/>
      <c r="F34" s="8"/>
      <c r="G34" s="8"/>
      <c r="H34" s="7"/>
      <c r="I34" s="8"/>
      <c r="J34" s="8"/>
      <c r="K34" s="7"/>
      <c r="L34" s="8"/>
      <c r="M34" s="8"/>
      <c r="N34" s="7"/>
    </row>
  </sheetData>
  <mergeCells count="9">
    <mergeCell ref="R7:R8"/>
    <mergeCell ref="S7:U7"/>
    <mergeCell ref="V7:W7"/>
    <mergeCell ref="Y7:Y8"/>
    <mergeCell ref="C7:E7"/>
    <mergeCell ref="F7:H7"/>
    <mergeCell ref="I7:K7"/>
    <mergeCell ref="L7:N7"/>
    <mergeCell ref="O7:Q7"/>
  </mergeCells>
  <phoneticPr fontId="6" type="noConversion"/>
  <printOptions horizontalCentered="1" verticalCentered="1" gridLines="1" gridLinesSet="0"/>
  <pageMargins left="0.19685039370078741" right="0.19685039370078741" top="0.98425196850393704" bottom="0.98425196850393704" header="0.51181102362204722" footer="0.51181102362204722"/>
  <pageSetup paperSize="9" scale="96" orientation="landscape" horizontalDpi="204" verticalDpi="196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5:M71"/>
  <sheetViews>
    <sheetView workbookViewId="0"/>
  </sheetViews>
  <sheetFormatPr baseColWidth="10" defaultColWidth="9.140625" defaultRowHeight="12.75" x14ac:dyDescent="0.2"/>
  <cols>
    <col min="2" max="2" width="27.28515625" customWidth="1"/>
    <col min="3" max="17" width="16.28515625" customWidth="1"/>
  </cols>
  <sheetData>
    <row r="5" spans="2:13" ht="15.75" x14ac:dyDescent="0.25">
      <c r="B5" s="114"/>
      <c r="C5" s="2"/>
      <c r="D5" s="113"/>
      <c r="F5" s="112" t="s">
        <v>83</v>
      </c>
      <c r="G5" s="100"/>
      <c r="H5" s="100"/>
      <c r="I5" s="111"/>
    </row>
    <row r="6" spans="2:13" x14ac:dyDescent="0.2">
      <c r="B6" s="110"/>
      <c r="C6" s="110"/>
      <c r="D6" s="59"/>
      <c r="F6" s="109" t="s">
        <v>82</v>
      </c>
      <c r="G6" s="100"/>
      <c r="H6" s="108"/>
      <c r="I6" s="100"/>
    </row>
    <row r="7" spans="2:13" x14ac:dyDescent="0.2">
      <c r="B7" s="2"/>
      <c r="C7" s="2"/>
      <c r="D7" s="107"/>
      <c r="F7" s="88" t="s">
        <v>84</v>
      </c>
      <c r="G7" s="106"/>
      <c r="H7" s="100"/>
      <c r="I7" s="2"/>
    </row>
    <row r="8" spans="2:13" ht="13.5" thickBot="1" x14ac:dyDescent="0.25"/>
    <row r="9" spans="2:13" x14ac:dyDescent="0.2">
      <c r="B9" s="105"/>
      <c r="C9" s="104" t="s">
        <v>81</v>
      </c>
      <c r="D9" s="103" t="s">
        <v>75</v>
      </c>
      <c r="E9" s="103" t="s">
        <v>49</v>
      </c>
      <c r="F9" s="103" t="s">
        <v>48</v>
      </c>
      <c r="G9" s="103" t="s">
        <v>47</v>
      </c>
      <c r="H9" s="103" t="s">
        <v>46</v>
      </c>
      <c r="I9" s="103" t="s">
        <v>80</v>
      </c>
      <c r="J9" s="103" t="s">
        <v>79</v>
      </c>
      <c r="K9" s="103" t="s">
        <v>78</v>
      </c>
      <c r="L9" s="103" t="s">
        <v>77</v>
      </c>
      <c r="M9" s="102" t="s">
        <v>76</v>
      </c>
    </row>
    <row r="10" spans="2:13" x14ac:dyDescent="0.2">
      <c r="B10" s="99"/>
      <c r="C10" s="101" t="s">
        <v>75</v>
      </c>
      <c r="D10" s="100" t="s">
        <v>74</v>
      </c>
      <c r="E10" s="100"/>
      <c r="F10" s="100"/>
      <c r="G10" s="100"/>
      <c r="H10" s="100"/>
      <c r="I10" s="100"/>
      <c r="J10" s="100"/>
      <c r="K10" s="100"/>
      <c r="L10" s="100"/>
      <c r="M10" s="3"/>
    </row>
    <row r="11" spans="2:13" x14ac:dyDescent="0.2">
      <c r="B11" s="99"/>
      <c r="C11" s="98" t="s">
        <v>73</v>
      </c>
      <c r="D11" s="98" t="s">
        <v>73</v>
      </c>
      <c r="E11" s="98" t="s">
        <v>73</v>
      </c>
      <c r="F11" s="98" t="s">
        <v>73</v>
      </c>
      <c r="G11" s="98" t="s">
        <v>73</v>
      </c>
      <c r="H11" s="98" t="s">
        <v>73</v>
      </c>
      <c r="I11" s="98" t="s">
        <v>73</v>
      </c>
      <c r="J11" s="98" t="s">
        <v>73</v>
      </c>
      <c r="K11" s="98" t="s">
        <v>73</v>
      </c>
      <c r="L11" s="98" t="s">
        <v>73</v>
      </c>
      <c r="M11" s="97" t="s">
        <v>73</v>
      </c>
    </row>
    <row r="12" spans="2:13" x14ac:dyDescent="0.2">
      <c r="B12" s="81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3"/>
    </row>
    <row r="13" spans="2:13" x14ac:dyDescent="0.2">
      <c r="B13" s="95" t="s">
        <v>72</v>
      </c>
      <c r="C13" s="94">
        <v>3599.7</v>
      </c>
      <c r="D13" s="94">
        <v>3065</v>
      </c>
      <c r="E13" s="94">
        <v>12890.08</v>
      </c>
      <c r="F13" s="94">
        <v>1921.7</v>
      </c>
      <c r="G13" s="94">
        <v>17990.5</v>
      </c>
      <c r="H13" s="94">
        <v>48907</v>
      </c>
      <c r="I13" s="94">
        <v>3360.18</v>
      </c>
      <c r="J13" s="94">
        <v>2440</v>
      </c>
      <c r="K13" s="94">
        <v>0.5</v>
      </c>
      <c r="L13" s="94">
        <v>55356.25</v>
      </c>
      <c r="M13" s="93">
        <v>0.5</v>
      </c>
    </row>
    <row r="14" spans="2:13" x14ac:dyDescent="0.2">
      <c r="B14" s="81" t="s">
        <v>71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3"/>
    </row>
    <row r="15" spans="2:13" x14ac:dyDescent="0.2">
      <c r="B15" s="95" t="s">
        <v>70</v>
      </c>
      <c r="C15" s="94">
        <v>3600.63</v>
      </c>
      <c r="D15" s="94">
        <v>3075</v>
      </c>
      <c r="E15" s="94">
        <v>12891.38</v>
      </c>
      <c r="F15" s="94">
        <v>1922.65</v>
      </c>
      <c r="G15" s="94">
        <v>18005.75</v>
      </c>
      <c r="H15" s="94">
        <v>48941.75</v>
      </c>
      <c r="I15" s="94">
        <v>3361.55</v>
      </c>
      <c r="J15" s="94">
        <v>2450</v>
      </c>
      <c r="K15" s="94">
        <v>1</v>
      </c>
      <c r="L15" s="94">
        <v>55856.25</v>
      </c>
      <c r="M15" s="93">
        <v>1</v>
      </c>
    </row>
    <row r="16" spans="2:13" x14ac:dyDescent="0.2">
      <c r="B16" s="81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3"/>
    </row>
    <row r="17" spans="2:13" x14ac:dyDescent="0.2">
      <c r="B17" s="95" t="s">
        <v>69</v>
      </c>
      <c r="C17" s="94">
        <v>3600.16</v>
      </c>
      <c r="D17" s="94">
        <v>3070</v>
      </c>
      <c r="E17" s="94">
        <v>12890.73</v>
      </c>
      <c r="F17" s="94">
        <v>1922.18</v>
      </c>
      <c r="G17" s="94">
        <v>17998.13</v>
      </c>
      <c r="H17" s="94">
        <v>48924.38</v>
      </c>
      <c r="I17" s="94">
        <v>3360.86</v>
      </c>
      <c r="J17" s="94">
        <v>2445</v>
      </c>
      <c r="K17" s="94">
        <v>0.75</v>
      </c>
      <c r="L17" s="94">
        <v>55606.25</v>
      </c>
      <c r="M17" s="93">
        <v>0.75</v>
      </c>
    </row>
    <row r="18" spans="2:13" x14ac:dyDescent="0.2">
      <c r="B18" s="81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3"/>
    </row>
    <row r="19" spans="2:13" x14ac:dyDescent="0.2">
      <c r="B19" s="95" t="s">
        <v>86</v>
      </c>
      <c r="C19" s="94">
        <v>3544.43</v>
      </c>
      <c r="D19" s="94">
        <v>3065</v>
      </c>
      <c r="E19" s="94">
        <v>12966.65</v>
      </c>
      <c r="F19" s="94">
        <v>1944.88</v>
      </c>
      <c r="G19" s="94">
        <v>18175.25</v>
      </c>
      <c r="H19" s="94">
        <v>49033.25</v>
      </c>
      <c r="I19" s="94">
        <v>3367.43</v>
      </c>
      <c r="J19" s="94">
        <v>2440</v>
      </c>
      <c r="K19" s="94">
        <v>0.5</v>
      </c>
      <c r="L19" s="94">
        <v>55790</v>
      </c>
      <c r="M19" s="93">
        <v>0.5</v>
      </c>
    </row>
    <row r="20" spans="2:13" x14ac:dyDescent="0.2">
      <c r="B20" s="81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3"/>
    </row>
    <row r="21" spans="2:13" x14ac:dyDescent="0.2">
      <c r="B21" s="95" t="s">
        <v>68</v>
      </c>
      <c r="C21" s="94">
        <v>3545.73</v>
      </c>
      <c r="D21" s="94">
        <v>3075</v>
      </c>
      <c r="E21" s="94">
        <v>12969.88</v>
      </c>
      <c r="F21" s="94">
        <v>1946.15</v>
      </c>
      <c r="G21" s="94">
        <v>18193.25</v>
      </c>
      <c r="H21" s="94">
        <v>49092.5</v>
      </c>
      <c r="I21" s="94">
        <v>3368.83</v>
      </c>
      <c r="J21" s="94">
        <v>2450</v>
      </c>
      <c r="K21" s="94">
        <v>1</v>
      </c>
      <c r="L21" s="94">
        <v>56290</v>
      </c>
      <c r="M21" s="93">
        <v>1</v>
      </c>
    </row>
    <row r="22" spans="2:13" x14ac:dyDescent="0.2">
      <c r="B22" s="81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3"/>
    </row>
    <row r="23" spans="2:13" x14ac:dyDescent="0.2">
      <c r="B23" s="95" t="s">
        <v>67</v>
      </c>
      <c r="C23" s="94">
        <v>3545.08</v>
      </c>
      <c r="D23" s="94">
        <v>3070</v>
      </c>
      <c r="E23" s="94">
        <v>12968.26</v>
      </c>
      <c r="F23" s="94">
        <v>1945.51</v>
      </c>
      <c r="G23" s="94">
        <v>18184.25</v>
      </c>
      <c r="H23" s="94">
        <v>49062.879999999997</v>
      </c>
      <c r="I23" s="94">
        <v>3368.13</v>
      </c>
      <c r="J23" s="94">
        <v>2445</v>
      </c>
      <c r="K23" s="94">
        <v>0.75</v>
      </c>
      <c r="L23" s="94">
        <v>56040</v>
      </c>
      <c r="M23" s="93">
        <v>0.75</v>
      </c>
    </row>
    <row r="24" spans="2:13" x14ac:dyDescent="0.2">
      <c r="B24" s="81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3"/>
    </row>
    <row r="25" spans="2:13" x14ac:dyDescent="0.2">
      <c r="B25" s="95" t="s">
        <v>66</v>
      </c>
      <c r="C25" s="94">
        <v>3064.85</v>
      </c>
      <c r="D25" s="94">
        <v>3065</v>
      </c>
      <c r="E25" s="94">
        <v>13049.25</v>
      </c>
      <c r="F25" s="94">
        <v>2083.5</v>
      </c>
      <c r="G25" s="94">
        <v>19078.25</v>
      </c>
      <c r="H25" s="94"/>
      <c r="I25" s="94">
        <v>3208</v>
      </c>
      <c r="J25" s="94">
        <v>2440</v>
      </c>
      <c r="K25" s="94"/>
      <c r="L25" s="94"/>
      <c r="M25" s="93"/>
    </row>
    <row r="26" spans="2:13" x14ac:dyDescent="0.2">
      <c r="B26" s="81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3"/>
    </row>
    <row r="27" spans="2:13" x14ac:dyDescent="0.2">
      <c r="B27" s="95" t="s">
        <v>65</v>
      </c>
      <c r="C27" s="94">
        <v>3069.85</v>
      </c>
      <c r="D27" s="94">
        <v>3075</v>
      </c>
      <c r="E27" s="94">
        <v>13059.25</v>
      </c>
      <c r="F27" s="94">
        <v>2088.5</v>
      </c>
      <c r="G27" s="94">
        <v>19128.25</v>
      </c>
      <c r="H27" s="94"/>
      <c r="I27" s="94">
        <v>3213</v>
      </c>
      <c r="J27" s="94">
        <v>2450</v>
      </c>
      <c r="K27" s="94"/>
      <c r="L27" s="94"/>
      <c r="M27" s="93"/>
    </row>
    <row r="28" spans="2:13" x14ac:dyDescent="0.2">
      <c r="B28" s="81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3"/>
    </row>
    <row r="29" spans="2:13" x14ac:dyDescent="0.2">
      <c r="B29" s="95" t="s">
        <v>64</v>
      </c>
      <c r="C29" s="94">
        <v>3067.35</v>
      </c>
      <c r="D29" s="94">
        <v>3070</v>
      </c>
      <c r="E29" s="94">
        <v>13054.25</v>
      </c>
      <c r="F29" s="94">
        <v>2086</v>
      </c>
      <c r="G29" s="94">
        <v>19103.25</v>
      </c>
      <c r="H29" s="94"/>
      <c r="I29" s="94">
        <v>3210.5</v>
      </c>
      <c r="J29" s="94">
        <v>2445</v>
      </c>
      <c r="K29" s="94"/>
      <c r="L29" s="94"/>
      <c r="M29" s="93"/>
    </row>
    <row r="30" spans="2:13" x14ac:dyDescent="0.2">
      <c r="B30" s="81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3"/>
    </row>
    <row r="31" spans="2:13" x14ac:dyDescent="0.2">
      <c r="B31" s="95" t="s">
        <v>87</v>
      </c>
      <c r="C31" s="94">
        <v>2966.1</v>
      </c>
      <c r="D31" s="94"/>
      <c r="E31" s="94">
        <v>13097</v>
      </c>
      <c r="F31" s="94">
        <v>2154.5</v>
      </c>
      <c r="G31" s="94">
        <v>19628.5</v>
      </c>
      <c r="H31" s="94"/>
      <c r="I31" s="94">
        <v>3047.45</v>
      </c>
      <c r="J31" s="94"/>
      <c r="K31" s="94"/>
      <c r="L31" s="94"/>
      <c r="M31" s="93"/>
    </row>
    <row r="32" spans="2:13" x14ac:dyDescent="0.2">
      <c r="B32" s="81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3"/>
    </row>
    <row r="33" spans="2:13" x14ac:dyDescent="0.2">
      <c r="B33" s="95" t="s">
        <v>63</v>
      </c>
      <c r="C33" s="94">
        <v>2971.1</v>
      </c>
      <c r="D33" s="94"/>
      <c r="E33" s="94">
        <v>13107</v>
      </c>
      <c r="F33" s="94">
        <v>2159.5</v>
      </c>
      <c r="G33" s="94">
        <v>19678.5</v>
      </c>
      <c r="H33" s="94"/>
      <c r="I33" s="94">
        <v>3052.45</v>
      </c>
      <c r="J33" s="94"/>
      <c r="K33" s="94"/>
      <c r="L33" s="94"/>
      <c r="M33" s="93"/>
    </row>
    <row r="34" spans="2:13" x14ac:dyDescent="0.2">
      <c r="B34" s="81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3"/>
    </row>
    <row r="35" spans="2:13" x14ac:dyDescent="0.2">
      <c r="B35" s="95" t="s">
        <v>62</v>
      </c>
      <c r="C35" s="94">
        <v>2968.6</v>
      </c>
      <c r="D35" s="94"/>
      <c r="E35" s="94">
        <v>13102</v>
      </c>
      <c r="F35" s="94">
        <v>2157</v>
      </c>
      <c r="G35" s="94">
        <v>19653.5</v>
      </c>
      <c r="H35" s="94"/>
      <c r="I35" s="94">
        <v>3049.95</v>
      </c>
      <c r="J35" s="94"/>
      <c r="K35" s="94"/>
      <c r="L35" s="94"/>
      <c r="M35" s="93"/>
    </row>
    <row r="36" spans="2:13" x14ac:dyDescent="0.2">
      <c r="B36" s="81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3"/>
    </row>
    <row r="37" spans="2:13" x14ac:dyDescent="0.2">
      <c r="B37" s="95" t="s">
        <v>61</v>
      </c>
      <c r="C37" s="94">
        <v>2935.55</v>
      </c>
      <c r="D37" s="94"/>
      <c r="E37" s="94">
        <v>13128.5</v>
      </c>
      <c r="F37" s="94">
        <v>2213.5</v>
      </c>
      <c r="G37" s="94">
        <v>20153.5</v>
      </c>
      <c r="H37" s="94"/>
      <c r="I37" s="94">
        <v>3047.45</v>
      </c>
      <c r="J37" s="94"/>
      <c r="K37" s="94"/>
      <c r="L37" s="94"/>
      <c r="M37" s="93"/>
    </row>
    <row r="38" spans="2:13" x14ac:dyDescent="0.2">
      <c r="B38" s="81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3"/>
    </row>
    <row r="39" spans="2:13" x14ac:dyDescent="0.2">
      <c r="B39" s="95" t="s">
        <v>60</v>
      </c>
      <c r="C39" s="94">
        <v>2940.55</v>
      </c>
      <c r="D39" s="94"/>
      <c r="E39" s="94">
        <v>13138.5</v>
      </c>
      <c r="F39" s="94">
        <v>2218.5</v>
      </c>
      <c r="G39" s="94">
        <v>20203.5</v>
      </c>
      <c r="H39" s="94"/>
      <c r="I39" s="94">
        <v>3052.45</v>
      </c>
      <c r="J39" s="94"/>
      <c r="K39" s="94"/>
      <c r="L39" s="94"/>
      <c r="M39" s="93"/>
    </row>
    <row r="40" spans="2:13" x14ac:dyDescent="0.2">
      <c r="B40" s="81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3"/>
    </row>
    <row r="41" spans="2:13" x14ac:dyDescent="0.2">
      <c r="B41" s="95" t="s">
        <v>59</v>
      </c>
      <c r="C41" s="94">
        <v>2938.05</v>
      </c>
      <c r="D41" s="94"/>
      <c r="E41" s="94">
        <v>13133.5</v>
      </c>
      <c r="F41" s="94">
        <v>2216</v>
      </c>
      <c r="G41" s="94">
        <v>20178.5</v>
      </c>
      <c r="H41" s="94"/>
      <c r="I41" s="94">
        <v>3049.95</v>
      </c>
      <c r="J41" s="94"/>
      <c r="K41" s="94"/>
      <c r="L41" s="94"/>
      <c r="M41" s="93"/>
    </row>
    <row r="42" spans="2:13" x14ac:dyDescent="0.2">
      <c r="B42" s="81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3"/>
    </row>
    <row r="43" spans="2:13" x14ac:dyDescent="0.2">
      <c r="B43" s="95" t="s">
        <v>58</v>
      </c>
      <c r="C43" s="94"/>
      <c r="D43" s="94"/>
      <c r="E43" s="94"/>
      <c r="F43" s="94"/>
      <c r="G43" s="94"/>
      <c r="H43" s="94">
        <v>49226.25</v>
      </c>
      <c r="I43" s="94"/>
      <c r="J43" s="94"/>
      <c r="K43" s="94">
        <v>0.5</v>
      </c>
      <c r="L43" s="94">
        <v>57336.25</v>
      </c>
      <c r="M43" s="93">
        <v>0.5</v>
      </c>
    </row>
    <row r="44" spans="2:13" x14ac:dyDescent="0.2">
      <c r="B44" s="81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3"/>
    </row>
    <row r="45" spans="2:13" x14ac:dyDescent="0.2">
      <c r="B45" s="95" t="s">
        <v>57</v>
      </c>
      <c r="C45" s="94"/>
      <c r="D45" s="94"/>
      <c r="E45" s="94"/>
      <c r="F45" s="94"/>
      <c r="G45" s="94"/>
      <c r="H45" s="94">
        <v>49276.25</v>
      </c>
      <c r="I45" s="94"/>
      <c r="J45" s="94"/>
      <c r="K45" s="94">
        <v>1</v>
      </c>
      <c r="L45" s="94">
        <v>58336.25</v>
      </c>
      <c r="M45" s="93">
        <v>1</v>
      </c>
    </row>
    <row r="46" spans="2:13" x14ac:dyDescent="0.2">
      <c r="B46" s="81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3"/>
    </row>
    <row r="47" spans="2:13" x14ac:dyDescent="0.2">
      <c r="B47" s="92" t="s">
        <v>56</v>
      </c>
      <c r="C47" s="91"/>
      <c r="D47" s="91"/>
      <c r="E47" s="91"/>
      <c r="F47" s="91"/>
      <c r="G47" s="91"/>
      <c r="H47" s="91">
        <v>49251.25</v>
      </c>
      <c r="I47" s="91"/>
      <c r="J47" s="91"/>
      <c r="K47" s="91">
        <v>0.75</v>
      </c>
      <c r="L47" s="91">
        <v>57836.25</v>
      </c>
      <c r="M47" s="90">
        <v>0.75</v>
      </c>
    </row>
    <row r="49" spans="2:5" x14ac:dyDescent="0.2">
      <c r="B49" s="59" t="s">
        <v>55</v>
      </c>
    </row>
    <row r="50" spans="2:5" x14ac:dyDescent="0.2">
      <c r="B50" s="89" t="s">
        <v>84</v>
      </c>
    </row>
    <row r="52" spans="2:5" x14ac:dyDescent="0.2">
      <c r="B52" s="87" t="s">
        <v>54</v>
      </c>
      <c r="C52" s="86" t="s">
        <v>53</v>
      </c>
    </row>
    <row r="53" spans="2:5" x14ac:dyDescent="0.2">
      <c r="B53" s="85"/>
      <c r="C53" s="84" t="s">
        <v>52</v>
      </c>
    </row>
    <row r="54" spans="2:5" x14ac:dyDescent="0.2">
      <c r="B54" s="82" t="s">
        <v>51</v>
      </c>
      <c r="C54" s="83">
        <v>3075.58</v>
      </c>
    </row>
    <row r="55" spans="2:5" x14ac:dyDescent="0.2">
      <c r="B55" s="82" t="s">
        <v>50</v>
      </c>
      <c r="C55" s="83">
        <v>2626.36</v>
      </c>
    </row>
    <row r="56" spans="2:5" x14ac:dyDescent="0.2">
      <c r="B56" s="82" t="s">
        <v>49</v>
      </c>
      <c r="C56" s="83">
        <v>11010.4</v>
      </c>
    </row>
    <row r="57" spans="2:5" x14ac:dyDescent="0.2">
      <c r="B57" s="82" t="s">
        <v>48</v>
      </c>
      <c r="C57" s="83">
        <v>1642.3</v>
      </c>
    </row>
    <row r="58" spans="2:5" x14ac:dyDescent="0.2">
      <c r="B58" s="82" t="s">
        <v>47</v>
      </c>
      <c r="C58" s="83">
        <v>15378.82</v>
      </c>
    </row>
    <row r="59" spans="2:5" x14ac:dyDescent="0.2">
      <c r="B59" s="82" t="s">
        <v>46</v>
      </c>
      <c r="C59" s="83">
        <v>41800.160000000003</v>
      </c>
    </row>
    <row r="60" spans="2:5" x14ac:dyDescent="0.2">
      <c r="B60" s="82" t="s">
        <v>45</v>
      </c>
      <c r="C60" s="83">
        <v>2871.25</v>
      </c>
    </row>
    <row r="61" spans="2:5" x14ac:dyDescent="0.2">
      <c r="B61" s="80" t="s">
        <v>44</v>
      </c>
      <c r="C61" s="79">
        <v>2092.83</v>
      </c>
    </row>
    <row r="63" spans="2:5" x14ac:dyDescent="0.2">
      <c r="B63" s="72" t="s">
        <v>43</v>
      </c>
    </row>
    <row r="64" spans="2:5" x14ac:dyDescent="0.2">
      <c r="E64" s="78" t="s">
        <v>42</v>
      </c>
    </row>
    <row r="65" spans="2:9" x14ac:dyDescent="0.2">
      <c r="B65" s="2" t="s">
        <v>41</v>
      </c>
      <c r="D65" s="75">
        <v>9571.66</v>
      </c>
      <c r="E65" s="78" t="s">
        <v>40</v>
      </c>
    </row>
    <row r="66" spans="2:9" x14ac:dyDescent="0.2">
      <c r="B66" s="2" t="s">
        <v>39</v>
      </c>
      <c r="D66" s="75">
        <v>9632.69</v>
      </c>
      <c r="E66" s="77" t="s">
        <v>10</v>
      </c>
      <c r="F66" s="73">
        <v>1.3467</v>
      </c>
    </row>
    <row r="67" spans="2:9" x14ac:dyDescent="0.2">
      <c r="B67" s="2" t="s">
        <v>38</v>
      </c>
      <c r="D67" s="75">
        <v>1427.73</v>
      </c>
      <c r="E67" s="77" t="s">
        <v>37</v>
      </c>
      <c r="F67" s="76">
        <v>159.07</v>
      </c>
    </row>
    <row r="68" spans="2:9" x14ac:dyDescent="0.2">
      <c r="B68" s="2" t="s">
        <v>36</v>
      </c>
      <c r="D68" s="75">
        <v>1445.61</v>
      </c>
      <c r="E68" s="74" t="s">
        <v>35</v>
      </c>
      <c r="F68" s="73">
        <v>1.1707000000000001</v>
      </c>
    </row>
    <row r="69" spans="2:9" x14ac:dyDescent="0.2">
      <c r="H69" s="71" t="s">
        <v>34</v>
      </c>
    </row>
    <row r="70" spans="2:9" x14ac:dyDescent="0.2">
      <c r="B70" s="70" t="s">
        <v>14</v>
      </c>
      <c r="C70" s="69"/>
      <c r="D70" s="68"/>
      <c r="E70" s="67"/>
      <c r="F70" s="66"/>
      <c r="G70" s="65"/>
      <c r="H70" s="64"/>
      <c r="I70" s="63"/>
    </row>
    <row r="71" spans="2:9" x14ac:dyDescent="0.2">
      <c r="B71" s="62" t="s">
        <v>85</v>
      </c>
      <c r="C71" s="61"/>
      <c r="D71" s="61"/>
      <c r="E71" s="61"/>
      <c r="F71" s="61"/>
      <c r="G71" s="61"/>
      <c r="H71" s="61"/>
      <c r="I71" s="60"/>
    </row>
  </sheetData>
  <phoneticPr fontId="6" type="noConversion"/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S34"/>
  <sheetViews>
    <sheetView workbookViewId="0">
      <pane ySplit="8" topLeftCell="A9" activePane="bottomLeft" state="frozen"/>
      <selection activeCell="C46" sqref="C46"/>
      <selection pane="bottomLeft" activeCell="P9" sqref="P9:Q28"/>
    </sheetView>
  </sheetViews>
  <sheetFormatPr baseColWidth="10" defaultColWidth="9.140625" defaultRowHeight="12.75" x14ac:dyDescent="0.2"/>
  <cols>
    <col min="2" max="2" width="9.7109375" bestFit="1" customWidth="1"/>
    <col min="3" max="3" width="12.42578125" style="4" bestFit="1" customWidth="1"/>
    <col min="4" max="4" width="12" style="4" bestFit="1" customWidth="1"/>
    <col min="5" max="5" width="9.42578125" bestFit="1" customWidth="1"/>
    <col min="6" max="7" width="10.7109375" style="4" customWidth="1"/>
    <col min="8" max="8" width="10.7109375" customWidth="1"/>
    <col min="9" max="10" width="10.7109375" style="4" customWidth="1"/>
    <col min="11" max="11" width="10.7109375" customWidth="1"/>
    <col min="12" max="12" width="12.5703125" style="4" bestFit="1" customWidth="1"/>
    <col min="13" max="13" width="10" style="4" bestFit="1" customWidth="1"/>
    <col min="14" max="14" width="14.140625" bestFit="1" customWidth="1"/>
    <col min="15" max="15" width="12.5703125" style="4" bestFit="1" customWidth="1"/>
    <col min="16" max="16" width="10.5703125" bestFit="1" customWidth="1"/>
    <col min="17" max="17" width="11.28515625" bestFit="1" customWidth="1"/>
    <col min="18" max="18" width="14.140625" bestFit="1" customWidth="1"/>
    <col min="19" max="19" width="10.5703125" bestFit="1" customWidth="1"/>
  </cols>
  <sheetData>
    <row r="3" spans="1:19" ht="15.75" x14ac:dyDescent="0.25">
      <c r="B3" s="5" t="s">
        <v>19</v>
      </c>
    </row>
    <row r="4" spans="1:19" x14ac:dyDescent="0.2">
      <c r="B4" s="58" t="s">
        <v>31</v>
      </c>
    </row>
    <row r="6" spans="1:19" ht="13.5" thickBot="1" x14ac:dyDescent="0.25">
      <c r="B6" s="1">
        <v>46113</v>
      </c>
    </row>
    <row r="7" spans="1:19" ht="13.5" thickBot="1" x14ac:dyDescent="0.25">
      <c r="B7" s="57"/>
      <c r="C7" s="121" t="s">
        <v>0</v>
      </c>
      <c r="D7" s="123"/>
      <c r="E7" s="122"/>
      <c r="F7" s="121" t="s">
        <v>2</v>
      </c>
      <c r="G7" s="123"/>
      <c r="H7" s="122"/>
      <c r="I7" s="124" t="s">
        <v>24</v>
      </c>
      <c r="J7" s="125"/>
      <c r="K7" s="126"/>
      <c r="L7" s="116" t="s">
        <v>4</v>
      </c>
      <c r="M7" s="118" t="s">
        <v>21</v>
      </c>
      <c r="N7" s="119"/>
      <c r="O7" s="120"/>
      <c r="P7" s="121" t="s">
        <v>5</v>
      </c>
      <c r="Q7" s="122"/>
      <c r="R7" s="9" t="s">
        <v>18</v>
      </c>
      <c r="S7" s="116" t="s">
        <v>20</v>
      </c>
    </row>
    <row r="8" spans="1:19" ht="13.5" thickBot="1" x14ac:dyDescent="0.25">
      <c r="A8" s="3"/>
      <c r="B8" s="56"/>
      <c r="C8" s="52" t="s">
        <v>6</v>
      </c>
      <c r="D8" s="52" t="s">
        <v>7</v>
      </c>
      <c r="E8" s="55" t="s">
        <v>1</v>
      </c>
      <c r="F8" s="52" t="s">
        <v>6</v>
      </c>
      <c r="G8" s="52" t="s">
        <v>7</v>
      </c>
      <c r="H8" s="55" t="s">
        <v>1</v>
      </c>
      <c r="I8" s="52" t="s">
        <v>6</v>
      </c>
      <c r="J8" s="52" t="s">
        <v>7</v>
      </c>
      <c r="K8" s="55" t="s">
        <v>1</v>
      </c>
      <c r="L8" s="117"/>
      <c r="M8" s="54" t="s">
        <v>10</v>
      </c>
      <c r="N8" s="53" t="s">
        <v>16</v>
      </c>
      <c r="O8" s="10" t="s">
        <v>17</v>
      </c>
      <c r="P8" s="52" t="s">
        <v>8</v>
      </c>
      <c r="Q8" s="52" t="s">
        <v>9</v>
      </c>
      <c r="R8" s="11" t="s">
        <v>8</v>
      </c>
      <c r="S8" s="117" t="s">
        <v>20</v>
      </c>
    </row>
    <row r="9" spans="1:19" x14ac:dyDescent="0.2">
      <c r="B9" s="45">
        <v>46113</v>
      </c>
      <c r="C9" s="44">
        <v>2890</v>
      </c>
      <c r="D9" s="43">
        <v>2900</v>
      </c>
      <c r="E9" s="42">
        <f t="shared" ref="E9:E28" si="0">AVERAGE(C9:D9)</f>
        <v>2895</v>
      </c>
      <c r="F9" s="44">
        <v>2890</v>
      </c>
      <c r="G9" s="43">
        <v>2900</v>
      </c>
      <c r="H9" s="42">
        <f t="shared" ref="H9:H28" si="1">AVERAGE(F9:G9)</f>
        <v>2895</v>
      </c>
      <c r="I9" s="44">
        <v>2890</v>
      </c>
      <c r="J9" s="43">
        <v>2900</v>
      </c>
      <c r="K9" s="42">
        <f t="shared" ref="K9:K28" si="2">AVERAGE(I9:J9)</f>
        <v>2895</v>
      </c>
      <c r="L9" s="50">
        <v>2900</v>
      </c>
      <c r="M9" s="49">
        <v>1.3322000000000001</v>
      </c>
      <c r="N9" s="51">
        <v>1.1608000000000001</v>
      </c>
      <c r="O9" s="48">
        <v>158.35</v>
      </c>
      <c r="P9" s="41">
        <f>D9/M9</f>
        <v>2176.8503227743581</v>
      </c>
      <c r="Q9" s="41">
        <f>G9/M9</f>
        <v>2176.8503227743581</v>
      </c>
      <c r="R9" s="47">
        <f t="shared" ref="R9:R28" si="3">L9/N9</f>
        <v>2498.277050310131</v>
      </c>
      <c r="S9" s="46">
        <v>1.3317000000000001</v>
      </c>
    </row>
    <row r="10" spans="1:19" x14ac:dyDescent="0.2">
      <c r="B10" s="45">
        <v>46114</v>
      </c>
      <c r="C10" s="44">
        <v>2890</v>
      </c>
      <c r="D10" s="43">
        <v>2900</v>
      </c>
      <c r="E10" s="42">
        <f t="shared" si="0"/>
        <v>2895</v>
      </c>
      <c r="F10" s="44">
        <v>2890</v>
      </c>
      <c r="G10" s="43">
        <v>2900</v>
      </c>
      <c r="H10" s="42">
        <f t="shared" si="1"/>
        <v>2895</v>
      </c>
      <c r="I10" s="44">
        <v>2890</v>
      </c>
      <c r="J10" s="43">
        <v>2900</v>
      </c>
      <c r="K10" s="42">
        <f t="shared" si="2"/>
        <v>2895</v>
      </c>
      <c r="L10" s="50">
        <v>2900</v>
      </c>
      <c r="M10" s="49">
        <v>1.3202</v>
      </c>
      <c r="N10" s="49">
        <v>1.1517999999999999</v>
      </c>
      <c r="O10" s="48">
        <v>159.71</v>
      </c>
      <c r="P10" s="41">
        <f t="shared" ref="P10:P28" si="4">D10/M10</f>
        <v>2196.6368732010301</v>
      </c>
      <c r="Q10" s="41">
        <f t="shared" ref="Q10:Q28" si="5">G10/M10</f>
        <v>2196.6368732010301</v>
      </c>
      <c r="R10" s="47">
        <f t="shared" si="3"/>
        <v>2517.798228859177</v>
      </c>
      <c r="S10" s="46">
        <v>1.3198000000000001</v>
      </c>
    </row>
    <row r="11" spans="1:19" x14ac:dyDescent="0.2">
      <c r="B11" s="45">
        <v>46119</v>
      </c>
      <c r="C11" s="44">
        <v>2890</v>
      </c>
      <c r="D11" s="43">
        <v>2900</v>
      </c>
      <c r="E11" s="42">
        <f t="shared" si="0"/>
        <v>2895</v>
      </c>
      <c r="F11" s="44">
        <v>2890</v>
      </c>
      <c r="G11" s="43">
        <v>2900</v>
      </c>
      <c r="H11" s="42">
        <f t="shared" si="1"/>
        <v>2895</v>
      </c>
      <c r="I11" s="44">
        <v>2890</v>
      </c>
      <c r="J11" s="43">
        <v>2900</v>
      </c>
      <c r="K11" s="42">
        <f t="shared" si="2"/>
        <v>2895</v>
      </c>
      <c r="L11" s="50">
        <v>2900</v>
      </c>
      <c r="M11" s="49">
        <v>1.3246</v>
      </c>
      <c r="N11" s="49">
        <v>1.1560999999999999</v>
      </c>
      <c r="O11" s="48">
        <v>159.84</v>
      </c>
      <c r="P11" s="41">
        <f t="shared" si="4"/>
        <v>2189.3401781669936</v>
      </c>
      <c r="Q11" s="41">
        <f t="shared" si="5"/>
        <v>2189.3401781669936</v>
      </c>
      <c r="R11" s="47">
        <f t="shared" si="3"/>
        <v>2508.4335265115478</v>
      </c>
      <c r="S11" s="46">
        <v>1.3242</v>
      </c>
    </row>
    <row r="12" spans="1:19" x14ac:dyDescent="0.2">
      <c r="B12" s="45">
        <v>46120</v>
      </c>
      <c r="C12" s="44">
        <v>2990</v>
      </c>
      <c r="D12" s="43">
        <v>3000</v>
      </c>
      <c r="E12" s="42">
        <f t="shared" si="0"/>
        <v>2995</v>
      </c>
      <c r="F12" s="44">
        <v>2990</v>
      </c>
      <c r="G12" s="43">
        <v>3000</v>
      </c>
      <c r="H12" s="42">
        <f t="shared" si="1"/>
        <v>2995</v>
      </c>
      <c r="I12" s="44">
        <v>2990</v>
      </c>
      <c r="J12" s="43">
        <v>3000</v>
      </c>
      <c r="K12" s="42">
        <f t="shared" si="2"/>
        <v>2995</v>
      </c>
      <c r="L12" s="50">
        <v>3000</v>
      </c>
      <c r="M12" s="49">
        <v>1.3466</v>
      </c>
      <c r="N12" s="49">
        <v>1.1700999999999999</v>
      </c>
      <c r="O12" s="48">
        <v>158.26</v>
      </c>
      <c r="P12" s="41">
        <f t="shared" si="4"/>
        <v>2227.833061042626</v>
      </c>
      <c r="Q12" s="41">
        <f t="shared" si="5"/>
        <v>2227.833061042626</v>
      </c>
      <c r="R12" s="47">
        <f t="shared" si="3"/>
        <v>2563.8834287667723</v>
      </c>
      <c r="S12" s="46">
        <v>1.3462000000000001</v>
      </c>
    </row>
    <row r="13" spans="1:19" x14ac:dyDescent="0.2">
      <c r="B13" s="45">
        <v>46121</v>
      </c>
      <c r="C13" s="44">
        <v>2990</v>
      </c>
      <c r="D13" s="43">
        <v>3000</v>
      </c>
      <c r="E13" s="42">
        <f t="shared" si="0"/>
        <v>2995</v>
      </c>
      <c r="F13" s="44">
        <v>2990</v>
      </c>
      <c r="G13" s="43">
        <v>3000</v>
      </c>
      <c r="H13" s="42">
        <f t="shared" si="1"/>
        <v>2995</v>
      </c>
      <c r="I13" s="44">
        <v>2990</v>
      </c>
      <c r="J13" s="43">
        <v>3000</v>
      </c>
      <c r="K13" s="42">
        <f t="shared" si="2"/>
        <v>2995</v>
      </c>
      <c r="L13" s="50">
        <v>3000</v>
      </c>
      <c r="M13" s="49">
        <v>1.3429</v>
      </c>
      <c r="N13" s="49">
        <v>1.1689000000000001</v>
      </c>
      <c r="O13" s="48">
        <v>158.9</v>
      </c>
      <c r="P13" s="41">
        <f t="shared" si="4"/>
        <v>2233.971256236503</v>
      </c>
      <c r="Q13" s="41">
        <f t="shared" si="5"/>
        <v>2233.971256236503</v>
      </c>
      <c r="R13" s="47">
        <f t="shared" si="3"/>
        <v>2566.5155274189406</v>
      </c>
      <c r="S13" s="46">
        <v>1.3425</v>
      </c>
    </row>
    <row r="14" spans="1:19" x14ac:dyDescent="0.2">
      <c r="B14" s="45">
        <v>46122</v>
      </c>
      <c r="C14" s="44">
        <v>2990</v>
      </c>
      <c r="D14" s="43">
        <v>3000</v>
      </c>
      <c r="E14" s="42">
        <f t="shared" si="0"/>
        <v>2995</v>
      </c>
      <c r="F14" s="44">
        <v>2990</v>
      </c>
      <c r="G14" s="43">
        <v>3000</v>
      </c>
      <c r="H14" s="42">
        <f t="shared" si="1"/>
        <v>2995</v>
      </c>
      <c r="I14" s="44">
        <v>2990</v>
      </c>
      <c r="J14" s="43">
        <v>3000</v>
      </c>
      <c r="K14" s="42">
        <f t="shared" si="2"/>
        <v>2995</v>
      </c>
      <c r="L14" s="50">
        <v>3000</v>
      </c>
      <c r="M14" s="49">
        <v>1.3445</v>
      </c>
      <c r="N14" s="49">
        <v>1.1715</v>
      </c>
      <c r="O14" s="48">
        <v>159.18</v>
      </c>
      <c r="P14" s="41">
        <f t="shared" si="4"/>
        <v>2231.3127556712534</v>
      </c>
      <c r="Q14" s="41">
        <f t="shared" si="5"/>
        <v>2231.3127556712534</v>
      </c>
      <c r="R14" s="47">
        <f t="shared" si="3"/>
        <v>2560.8194622279129</v>
      </c>
      <c r="S14" s="46">
        <v>1.3442000000000001</v>
      </c>
    </row>
    <row r="15" spans="1:19" x14ac:dyDescent="0.2">
      <c r="B15" s="45">
        <v>46125</v>
      </c>
      <c r="C15" s="44">
        <v>2990</v>
      </c>
      <c r="D15" s="43">
        <v>3000</v>
      </c>
      <c r="E15" s="42">
        <f t="shared" si="0"/>
        <v>2995</v>
      </c>
      <c r="F15" s="44">
        <v>2990</v>
      </c>
      <c r="G15" s="43">
        <v>3000</v>
      </c>
      <c r="H15" s="42">
        <f t="shared" si="1"/>
        <v>2995</v>
      </c>
      <c r="I15" s="44">
        <v>2990</v>
      </c>
      <c r="J15" s="43">
        <v>3000</v>
      </c>
      <c r="K15" s="42">
        <f t="shared" si="2"/>
        <v>2995</v>
      </c>
      <c r="L15" s="50">
        <v>3000</v>
      </c>
      <c r="M15" s="49">
        <v>1.3419000000000001</v>
      </c>
      <c r="N15" s="49">
        <v>1.1681999999999999</v>
      </c>
      <c r="O15" s="48">
        <v>159.85</v>
      </c>
      <c r="P15" s="41">
        <f t="shared" si="4"/>
        <v>2235.6360384529398</v>
      </c>
      <c r="Q15" s="41">
        <f t="shared" si="5"/>
        <v>2235.6360384529398</v>
      </c>
      <c r="R15" s="47">
        <f t="shared" si="3"/>
        <v>2568.0534155110427</v>
      </c>
      <c r="S15" s="46">
        <v>1.3414999999999999</v>
      </c>
    </row>
    <row r="16" spans="1:19" x14ac:dyDescent="0.2">
      <c r="B16" s="45">
        <v>46126</v>
      </c>
      <c r="C16" s="44">
        <v>3090</v>
      </c>
      <c r="D16" s="43">
        <v>3100</v>
      </c>
      <c r="E16" s="42">
        <f t="shared" si="0"/>
        <v>3095</v>
      </c>
      <c r="F16" s="44">
        <v>3090</v>
      </c>
      <c r="G16" s="43">
        <v>3100</v>
      </c>
      <c r="H16" s="42">
        <f t="shared" si="1"/>
        <v>3095</v>
      </c>
      <c r="I16" s="44">
        <v>3090</v>
      </c>
      <c r="J16" s="43">
        <v>3100</v>
      </c>
      <c r="K16" s="42">
        <f t="shared" si="2"/>
        <v>3095</v>
      </c>
      <c r="L16" s="50">
        <v>3100</v>
      </c>
      <c r="M16" s="49">
        <v>1.3572</v>
      </c>
      <c r="N16" s="49">
        <v>1.18</v>
      </c>
      <c r="O16" s="48">
        <v>158.78</v>
      </c>
      <c r="P16" s="41">
        <f t="shared" si="4"/>
        <v>2284.1143530798704</v>
      </c>
      <c r="Q16" s="41">
        <f t="shared" si="5"/>
        <v>2284.1143530798704</v>
      </c>
      <c r="R16" s="47">
        <f t="shared" si="3"/>
        <v>2627.1186440677966</v>
      </c>
      <c r="S16" s="46">
        <v>1.3569</v>
      </c>
    </row>
    <row r="17" spans="2:19" x14ac:dyDescent="0.2">
      <c r="B17" s="45">
        <v>46127</v>
      </c>
      <c r="C17" s="44">
        <v>3090</v>
      </c>
      <c r="D17" s="43">
        <v>3100</v>
      </c>
      <c r="E17" s="42">
        <f t="shared" si="0"/>
        <v>3095</v>
      </c>
      <c r="F17" s="44">
        <v>3090</v>
      </c>
      <c r="G17" s="43">
        <v>3100</v>
      </c>
      <c r="H17" s="42">
        <f t="shared" si="1"/>
        <v>3095</v>
      </c>
      <c r="I17" s="44">
        <v>3090</v>
      </c>
      <c r="J17" s="43">
        <v>3100</v>
      </c>
      <c r="K17" s="42">
        <f t="shared" si="2"/>
        <v>3095</v>
      </c>
      <c r="L17" s="50">
        <v>3100</v>
      </c>
      <c r="M17" s="49">
        <v>1.3554999999999999</v>
      </c>
      <c r="N17" s="49">
        <v>1.1782999999999999</v>
      </c>
      <c r="O17" s="48">
        <v>159.03</v>
      </c>
      <c r="P17" s="41">
        <f t="shared" si="4"/>
        <v>2286.9789745481376</v>
      </c>
      <c r="Q17" s="41">
        <f t="shared" si="5"/>
        <v>2286.9789745481376</v>
      </c>
      <c r="R17" s="47">
        <f t="shared" si="3"/>
        <v>2630.9089366035814</v>
      </c>
      <c r="S17" s="46">
        <v>1.3552</v>
      </c>
    </row>
    <row r="18" spans="2:19" x14ac:dyDescent="0.2">
      <c r="B18" s="45">
        <v>46128</v>
      </c>
      <c r="C18" s="44">
        <v>3090</v>
      </c>
      <c r="D18" s="43">
        <v>3100</v>
      </c>
      <c r="E18" s="42">
        <f t="shared" si="0"/>
        <v>3095</v>
      </c>
      <c r="F18" s="44">
        <v>3090</v>
      </c>
      <c r="G18" s="43">
        <v>3100</v>
      </c>
      <c r="H18" s="42">
        <f t="shared" si="1"/>
        <v>3095</v>
      </c>
      <c r="I18" s="44">
        <v>3090</v>
      </c>
      <c r="J18" s="43">
        <v>3100</v>
      </c>
      <c r="K18" s="42">
        <f t="shared" si="2"/>
        <v>3095</v>
      </c>
      <c r="L18" s="50">
        <v>3100</v>
      </c>
      <c r="M18" s="49">
        <v>1.3547</v>
      </c>
      <c r="N18" s="49">
        <v>1.1783999999999999</v>
      </c>
      <c r="O18" s="48">
        <v>158.97</v>
      </c>
      <c r="P18" s="41">
        <f t="shared" si="4"/>
        <v>2288.3295194508009</v>
      </c>
      <c r="Q18" s="41">
        <f t="shared" si="5"/>
        <v>2288.3295194508009</v>
      </c>
      <c r="R18" s="47">
        <f t="shared" si="3"/>
        <v>2630.6856754921932</v>
      </c>
      <c r="S18" s="46">
        <v>1.3544</v>
      </c>
    </row>
    <row r="19" spans="2:19" x14ac:dyDescent="0.2">
      <c r="B19" s="45">
        <v>46129</v>
      </c>
      <c r="C19" s="44">
        <v>3090</v>
      </c>
      <c r="D19" s="43">
        <v>3100</v>
      </c>
      <c r="E19" s="42">
        <f t="shared" si="0"/>
        <v>3095</v>
      </c>
      <c r="F19" s="44">
        <v>3090</v>
      </c>
      <c r="G19" s="43">
        <v>3100</v>
      </c>
      <c r="H19" s="42">
        <f t="shared" si="1"/>
        <v>3095</v>
      </c>
      <c r="I19" s="44">
        <v>3090</v>
      </c>
      <c r="J19" s="43">
        <v>3100</v>
      </c>
      <c r="K19" s="42">
        <f t="shared" si="2"/>
        <v>3095</v>
      </c>
      <c r="L19" s="50">
        <v>3100</v>
      </c>
      <c r="M19" s="49">
        <v>1.353</v>
      </c>
      <c r="N19" s="49">
        <v>1.1794</v>
      </c>
      <c r="O19" s="48">
        <v>159.18</v>
      </c>
      <c r="P19" s="41">
        <f t="shared" si="4"/>
        <v>2291.2047302291203</v>
      </c>
      <c r="Q19" s="41">
        <f t="shared" si="5"/>
        <v>2291.2047302291203</v>
      </c>
      <c r="R19" s="47">
        <f t="shared" si="3"/>
        <v>2628.4551466847552</v>
      </c>
      <c r="S19" s="46">
        <v>1.3527</v>
      </c>
    </row>
    <row r="20" spans="2:19" x14ac:dyDescent="0.2">
      <c r="B20" s="45">
        <v>46132</v>
      </c>
      <c r="C20" s="44">
        <v>3090</v>
      </c>
      <c r="D20" s="43">
        <v>3100</v>
      </c>
      <c r="E20" s="42">
        <f t="shared" si="0"/>
        <v>3095</v>
      </c>
      <c r="F20" s="44">
        <v>3090</v>
      </c>
      <c r="G20" s="43">
        <v>3100</v>
      </c>
      <c r="H20" s="42">
        <f t="shared" si="1"/>
        <v>3095</v>
      </c>
      <c r="I20" s="44">
        <v>3090</v>
      </c>
      <c r="J20" s="43">
        <v>3100</v>
      </c>
      <c r="K20" s="42">
        <f t="shared" si="2"/>
        <v>3095</v>
      </c>
      <c r="L20" s="50">
        <v>3100</v>
      </c>
      <c r="M20" s="49">
        <v>1.3520000000000001</v>
      </c>
      <c r="N20" s="49">
        <v>1.1767000000000001</v>
      </c>
      <c r="O20" s="48">
        <v>158.84</v>
      </c>
      <c r="P20" s="41">
        <f t="shared" si="4"/>
        <v>2292.8994082840236</v>
      </c>
      <c r="Q20" s="41">
        <f t="shared" si="5"/>
        <v>2292.8994082840236</v>
      </c>
      <c r="R20" s="47">
        <f t="shared" si="3"/>
        <v>2634.4862751763403</v>
      </c>
      <c r="S20" s="46">
        <v>1.3516999999999999</v>
      </c>
    </row>
    <row r="21" spans="2:19" x14ac:dyDescent="0.2">
      <c r="B21" s="45">
        <v>46133</v>
      </c>
      <c r="C21" s="44">
        <v>3140</v>
      </c>
      <c r="D21" s="43">
        <v>3150</v>
      </c>
      <c r="E21" s="42">
        <f t="shared" si="0"/>
        <v>3145</v>
      </c>
      <c r="F21" s="44">
        <v>3140</v>
      </c>
      <c r="G21" s="43">
        <v>3150</v>
      </c>
      <c r="H21" s="42">
        <f t="shared" si="1"/>
        <v>3145</v>
      </c>
      <c r="I21" s="44">
        <v>3140</v>
      </c>
      <c r="J21" s="43">
        <v>3150</v>
      </c>
      <c r="K21" s="42">
        <f t="shared" si="2"/>
        <v>3145</v>
      </c>
      <c r="L21" s="50">
        <v>3150</v>
      </c>
      <c r="M21" s="49">
        <v>1.3520000000000001</v>
      </c>
      <c r="N21" s="49">
        <v>1.1768000000000001</v>
      </c>
      <c r="O21" s="48">
        <v>159.05000000000001</v>
      </c>
      <c r="P21" s="41">
        <f t="shared" si="4"/>
        <v>2329.8816568047337</v>
      </c>
      <c r="Q21" s="41">
        <f t="shared" si="5"/>
        <v>2329.8816568047337</v>
      </c>
      <c r="R21" s="47">
        <f t="shared" si="3"/>
        <v>2676.7505098572396</v>
      </c>
      <c r="S21" s="46">
        <v>1.3516999999999999</v>
      </c>
    </row>
    <row r="22" spans="2:19" x14ac:dyDescent="0.2">
      <c r="B22" s="45">
        <v>46134</v>
      </c>
      <c r="C22" s="44">
        <v>3140</v>
      </c>
      <c r="D22" s="43">
        <v>3150</v>
      </c>
      <c r="E22" s="42">
        <f t="shared" si="0"/>
        <v>3145</v>
      </c>
      <c r="F22" s="44">
        <v>3140</v>
      </c>
      <c r="G22" s="43">
        <v>3150</v>
      </c>
      <c r="H22" s="42">
        <f t="shared" si="1"/>
        <v>3145</v>
      </c>
      <c r="I22" s="44">
        <v>3140</v>
      </c>
      <c r="J22" s="43">
        <v>3150</v>
      </c>
      <c r="K22" s="42">
        <f t="shared" si="2"/>
        <v>3145</v>
      </c>
      <c r="L22" s="50">
        <v>3150</v>
      </c>
      <c r="M22" s="49">
        <v>1.3503000000000001</v>
      </c>
      <c r="N22" s="49">
        <v>1.1735</v>
      </c>
      <c r="O22" s="48">
        <v>159.25</v>
      </c>
      <c r="P22" s="41">
        <f>D22/M22</f>
        <v>2332.8149300155519</v>
      </c>
      <c r="Q22" s="41">
        <f t="shared" si="5"/>
        <v>2332.8149300155519</v>
      </c>
      <c r="R22" s="47">
        <f t="shared" si="3"/>
        <v>2684.277801448658</v>
      </c>
      <c r="S22" s="46">
        <v>1.35</v>
      </c>
    </row>
    <row r="23" spans="2:19" x14ac:dyDescent="0.2">
      <c r="B23" s="45">
        <v>46135</v>
      </c>
      <c r="C23" s="44">
        <v>3140</v>
      </c>
      <c r="D23" s="43">
        <v>3150</v>
      </c>
      <c r="E23" s="42">
        <f t="shared" si="0"/>
        <v>3145</v>
      </c>
      <c r="F23" s="44">
        <v>3140</v>
      </c>
      <c r="G23" s="43">
        <v>3150</v>
      </c>
      <c r="H23" s="42">
        <f t="shared" si="1"/>
        <v>3145</v>
      </c>
      <c r="I23" s="44">
        <v>3140</v>
      </c>
      <c r="J23" s="43">
        <v>3150</v>
      </c>
      <c r="K23" s="42">
        <f t="shared" si="2"/>
        <v>3145</v>
      </c>
      <c r="L23" s="50">
        <v>3150</v>
      </c>
      <c r="M23" s="49">
        <v>1.3506</v>
      </c>
      <c r="N23" s="49">
        <v>1.1691</v>
      </c>
      <c r="O23" s="48">
        <v>159.56</v>
      </c>
      <c r="P23" s="41">
        <f t="shared" si="4"/>
        <v>2332.2967569968901</v>
      </c>
      <c r="Q23" s="41">
        <f t="shared" si="5"/>
        <v>2332.2967569968901</v>
      </c>
      <c r="R23" s="47">
        <f t="shared" si="3"/>
        <v>2694.3802925327172</v>
      </c>
      <c r="S23" s="46">
        <v>1.3502000000000001</v>
      </c>
    </row>
    <row r="24" spans="2:19" x14ac:dyDescent="0.2">
      <c r="B24" s="45">
        <v>46136</v>
      </c>
      <c r="C24" s="44">
        <v>3140</v>
      </c>
      <c r="D24" s="43">
        <v>3150</v>
      </c>
      <c r="E24" s="42">
        <f t="shared" si="0"/>
        <v>3145</v>
      </c>
      <c r="F24" s="44">
        <v>3140</v>
      </c>
      <c r="G24" s="43">
        <v>3150</v>
      </c>
      <c r="H24" s="42">
        <f t="shared" si="1"/>
        <v>3145</v>
      </c>
      <c r="I24" s="44">
        <v>3140</v>
      </c>
      <c r="J24" s="43">
        <v>3150</v>
      </c>
      <c r="K24" s="42">
        <f t="shared" si="2"/>
        <v>3145</v>
      </c>
      <c r="L24" s="50">
        <v>3150</v>
      </c>
      <c r="M24" s="49">
        <v>1.3494999999999999</v>
      </c>
      <c r="N24" s="49">
        <v>1.1715</v>
      </c>
      <c r="O24" s="48">
        <v>159.43</v>
      </c>
      <c r="P24" s="41">
        <f t="shared" si="4"/>
        <v>2334.1978510559466</v>
      </c>
      <c r="Q24" s="41">
        <f t="shared" si="5"/>
        <v>2334.1978510559466</v>
      </c>
      <c r="R24" s="47">
        <f t="shared" si="3"/>
        <v>2688.8604353393084</v>
      </c>
      <c r="S24" s="46">
        <v>1.3491</v>
      </c>
    </row>
    <row r="25" spans="2:19" x14ac:dyDescent="0.2">
      <c r="B25" s="45">
        <v>46139</v>
      </c>
      <c r="C25" s="44">
        <v>3165</v>
      </c>
      <c r="D25" s="43">
        <v>3175</v>
      </c>
      <c r="E25" s="42">
        <f t="shared" si="0"/>
        <v>3170</v>
      </c>
      <c r="F25" s="44">
        <v>3165</v>
      </c>
      <c r="G25" s="43">
        <v>3175</v>
      </c>
      <c r="H25" s="42">
        <f t="shared" si="1"/>
        <v>3170</v>
      </c>
      <c r="I25" s="44">
        <v>3165</v>
      </c>
      <c r="J25" s="43">
        <v>3175</v>
      </c>
      <c r="K25" s="42">
        <f t="shared" si="2"/>
        <v>3170</v>
      </c>
      <c r="L25" s="50">
        <v>3175</v>
      </c>
      <c r="M25" s="49">
        <v>1.3560000000000001</v>
      </c>
      <c r="N25" s="49">
        <v>1.1741999999999999</v>
      </c>
      <c r="O25" s="48">
        <v>159.19</v>
      </c>
      <c r="P25" s="41">
        <f t="shared" si="4"/>
        <v>2341.4454277286136</v>
      </c>
      <c r="Q25" s="41">
        <f t="shared" si="5"/>
        <v>2341.4454277286136</v>
      </c>
      <c r="R25" s="47">
        <f t="shared" si="3"/>
        <v>2703.9686595128601</v>
      </c>
      <c r="S25" s="46">
        <v>1.3555999999999999</v>
      </c>
    </row>
    <row r="26" spans="2:19" x14ac:dyDescent="0.2">
      <c r="B26" s="45">
        <v>46140</v>
      </c>
      <c r="C26" s="44">
        <v>3165</v>
      </c>
      <c r="D26" s="43">
        <v>3175</v>
      </c>
      <c r="E26" s="42">
        <f t="shared" si="0"/>
        <v>3170</v>
      </c>
      <c r="F26" s="44">
        <v>3165</v>
      </c>
      <c r="G26" s="43">
        <v>3175</v>
      </c>
      <c r="H26" s="42">
        <f t="shared" si="1"/>
        <v>3170</v>
      </c>
      <c r="I26" s="44">
        <v>3165</v>
      </c>
      <c r="J26" s="43">
        <v>3175</v>
      </c>
      <c r="K26" s="42">
        <f t="shared" si="2"/>
        <v>3170</v>
      </c>
      <c r="L26" s="50">
        <v>3175</v>
      </c>
      <c r="M26" s="49">
        <v>1.3469</v>
      </c>
      <c r="N26" s="49">
        <v>1.1682999999999999</v>
      </c>
      <c r="O26" s="48">
        <v>159.76</v>
      </c>
      <c r="P26" s="41">
        <f t="shared" si="4"/>
        <v>2357.2648303511769</v>
      </c>
      <c r="Q26" s="41">
        <f>G26/M26</f>
        <v>2357.2648303511769</v>
      </c>
      <c r="R26" s="47">
        <f t="shared" si="3"/>
        <v>2717.6238979714117</v>
      </c>
      <c r="S26" s="46">
        <v>1.3464</v>
      </c>
    </row>
    <row r="27" spans="2:19" x14ac:dyDescent="0.2">
      <c r="B27" s="45">
        <v>46141</v>
      </c>
      <c r="C27" s="44">
        <v>3165</v>
      </c>
      <c r="D27" s="43">
        <v>3175</v>
      </c>
      <c r="E27" s="42">
        <f t="shared" si="0"/>
        <v>3170</v>
      </c>
      <c r="F27" s="44">
        <v>3165</v>
      </c>
      <c r="G27" s="43">
        <v>3175</v>
      </c>
      <c r="H27" s="42">
        <f t="shared" si="1"/>
        <v>3170</v>
      </c>
      <c r="I27" s="44">
        <v>3165</v>
      </c>
      <c r="J27" s="43">
        <v>3175</v>
      </c>
      <c r="K27" s="42">
        <f t="shared" si="2"/>
        <v>3170</v>
      </c>
      <c r="L27" s="50">
        <v>3175</v>
      </c>
      <c r="M27" s="49">
        <v>1.3506</v>
      </c>
      <c r="N27" s="49">
        <v>1.1700999999999999</v>
      </c>
      <c r="O27" s="48">
        <v>159.85</v>
      </c>
      <c r="P27" s="41">
        <f t="shared" si="4"/>
        <v>2350.8070487190876</v>
      </c>
      <c r="Q27" s="41">
        <f t="shared" si="5"/>
        <v>2350.8070487190876</v>
      </c>
      <c r="R27" s="47">
        <f t="shared" si="3"/>
        <v>2713.4432954448339</v>
      </c>
      <c r="S27" s="46">
        <v>1.3501000000000001</v>
      </c>
    </row>
    <row r="28" spans="2:19" x14ac:dyDescent="0.2">
      <c r="B28" s="45">
        <v>46142</v>
      </c>
      <c r="C28" s="44">
        <v>3165</v>
      </c>
      <c r="D28" s="43">
        <v>3175</v>
      </c>
      <c r="E28" s="42">
        <f t="shared" si="0"/>
        <v>3170</v>
      </c>
      <c r="F28" s="44">
        <v>3165</v>
      </c>
      <c r="G28" s="43">
        <v>3175</v>
      </c>
      <c r="H28" s="42">
        <f t="shared" si="1"/>
        <v>3170</v>
      </c>
      <c r="I28" s="44">
        <v>3165</v>
      </c>
      <c r="J28" s="43">
        <v>3175</v>
      </c>
      <c r="K28" s="42">
        <f t="shared" si="2"/>
        <v>3170</v>
      </c>
      <c r="L28" s="50">
        <v>3175</v>
      </c>
      <c r="M28" s="49">
        <v>1.3517999999999999</v>
      </c>
      <c r="N28" s="49">
        <v>1.1705000000000001</v>
      </c>
      <c r="O28" s="48">
        <v>156.38</v>
      </c>
      <c r="P28" s="41">
        <f t="shared" si="4"/>
        <v>2348.7202248853382</v>
      </c>
      <c r="Q28" s="41">
        <f t="shared" si="5"/>
        <v>2348.7202248853382</v>
      </c>
      <c r="R28" s="47">
        <f t="shared" si="3"/>
        <v>2712.5160187953866</v>
      </c>
      <c r="S28" s="46">
        <v>1.3513999999999999</v>
      </c>
    </row>
    <row r="29" spans="2:19" x14ac:dyDescent="0.2">
      <c r="B29" s="40" t="s">
        <v>11</v>
      </c>
      <c r="C29" s="39">
        <f>ROUND(AVERAGE(C9:C28),2)</f>
        <v>3065</v>
      </c>
      <c r="D29" s="38">
        <f>ROUND(AVERAGE(D9:D28),2)</f>
        <v>3075</v>
      </c>
      <c r="E29" s="37">
        <f>ROUND(AVERAGE(C29:D29),2)</f>
        <v>3070</v>
      </c>
      <c r="F29" s="39">
        <f>ROUND(AVERAGE(F9:F28),2)</f>
        <v>3065</v>
      </c>
      <c r="G29" s="38">
        <f>ROUND(AVERAGE(G9:G28),2)</f>
        <v>3075</v>
      </c>
      <c r="H29" s="37">
        <f>ROUND(AVERAGE(F29:G29),2)</f>
        <v>3070</v>
      </c>
      <c r="I29" s="39">
        <f>ROUND(AVERAGE(I9:I28),2)</f>
        <v>3065</v>
      </c>
      <c r="J29" s="38">
        <f>ROUND(AVERAGE(J9:J28),2)</f>
        <v>3075</v>
      </c>
      <c r="K29" s="37">
        <f>ROUND(AVERAGE(I29:J29),2)</f>
        <v>3070</v>
      </c>
      <c r="L29" s="36">
        <f>ROUND(AVERAGE(L9:L28),2)</f>
        <v>3075</v>
      </c>
      <c r="M29" s="35">
        <f>ROUND(AVERAGE(M9:M28),4)</f>
        <v>1.3467</v>
      </c>
      <c r="N29" s="34">
        <f>ROUND(AVERAGE(N9:N28),4)</f>
        <v>1.1707000000000001</v>
      </c>
      <c r="O29" s="115">
        <f>ROUND(AVERAGE(O9:O28),2)</f>
        <v>159.07</v>
      </c>
      <c r="P29" s="33">
        <f>AVERAGE(P9:P28)</f>
        <v>2283.1268098847495</v>
      </c>
      <c r="Q29" s="33">
        <f>AVERAGE(Q9:Q28)</f>
        <v>2283.1268098847495</v>
      </c>
      <c r="R29" s="33">
        <f>AVERAGE(R9:R28)</f>
        <v>2626.3628114266303</v>
      </c>
      <c r="S29" s="32">
        <f>AVERAGE(S9:S28)</f>
        <v>1.3462750000000003</v>
      </c>
    </row>
    <row r="30" spans="2:19" x14ac:dyDescent="0.2">
      <c r="B30" s="31" t="s">
        <v>12</v>
      </c>
      <c r="C30" s="30">
        <f t="shared" ref="C30:S30" si="6">MAX(C9:C28)</f>
        <v>3165</v>
      </c>
      <c r="D30" s="29">
        <f t="shared" si="6"/>
        <v>3175</v>
      </c>
      <c r="E30" s="28">
        <f t="shared" si="6"/>
        <v>3170</v>
      </c>
      <c r="F30" s="30">
        <f t="shared" si="6"/>
        <v>3165</v>
      </c>
      <c r="G30" s="29">
        <f t="shared" si="6"/>
        <v>3175</v>
      </c>
      <c r="H30" s="28">
        <f t="shared" si="6"/>
        <v>3170</v>
      </c>
      <c r="I30" s="30">
        <f t="shared" si="6"/>
        <v>3165</v>
      </c>
      <c r="J30" s="29">
        <f t="shared" si="6"/>
        <v>3175</v>
      </c>
      <c r="K30" s="28">
        <f t="shared" si="6"/>
        <v>3170</v>
      </c>
      <c r="L30" s="27">
        <f t="shared" si="6"/>
        <v>3175</v>
      </c>
      <c r="M30" s="26">
        <f t="shared" si="6"/>
        <v>1.3572</v>
      </c>
      <c r="N30" s="25">
        <f t="shared" si="6"/>
        <v>1.18</v>
      </c>
      <c r="O30" s="24">
        <f t="shared" si="6"/>
        <v>159.85</v>
      </c>
      <c r="P30" s="23">
        <f t="shared" si="6"/>
        <v>2357.2648303511769</v>
      </c>
      <c r="Q30" s="23">
        <f t="shared" si="6"/>
        <v>2357.2648303511769</v>
      </c>
      <c r="R30" s="23">
        <f t="shared" si="6"/>
        <v>2717.6238979714117</v>
      </c>
      <c r="S30" s="22">
        <f t="shared" si="6"/>
        <v>1.3569</v>
      </c>
    </row>
    <row r="31" spans="2:19" ht="13.5" thickBot="1" x14ac:dyDescent="0.25">
      <c r="B31" s="21" t="s">
        <v>13</v>
      </c>
      <c r="C31" s="20">
        <f t="shared" ref="C31:S31" si="7">MIN(C9:C28)</f>
        <v>2890</v>
      </c>
      <c r="D31" s="19">
        <f t="shared" si="7"/>
        <v>2900</v>
      </c>
      <c r="E31" s="18">
        <f t="shared" si="7"/>
        <v>2895</v>
      </c>
      <c r="F31" s="20">
        <f t="shared" si="7"/>
        <v>2890</v>
      </c>
      <c r="G31" s="19">
        <f t="shared" si="7"/>
        <v>2900</v>
      </c>
      <c r="H31" s="18">
        <f t="shared" si="7"/>
        <v>2895</v>
      </c>
      <c r="I31" s="20">
        <f t="shared" si="7"/>
        <v>2890</v>
      </c>
      <c r="J31" s="19">
        <f t="shared" si="7"/>
        <v>2900</v>
      </c>
      <c r="K31" s="18">
        <f t="shared" si="7"/>
        <v>2895</v>
      </c>
      <c r="L31" s="17">
        <f t="shared" si="7"/>
        <v>2900</v>
      </c>
      <c r="M31" s="16">
        <f t="shared" si="7"/>
        <v>1.3202</v>
      </c>
      <c r="N31" s="15">
        <f t="shared" si="7"/>
        <v>1.1517999999999999</v>
      </c>
      <c r="O31" s="14">
        <f t="shared" si="7"/>
        <v>156.38</v>
      </c>
      <c r="P31" s="13">
        <f t="shared" si="7"/>
        <v>2176.8503227743581</v>
      </c>
      <c r="Q31" s="13">
        <f t="shared" si="7"/>
        <v>2176.8503227743581</v>
      </c>
      <c r="R31" s="13">
        <f t="shared" si="7"/>
        <v>2498.277050310131</v>
      </c>
      <c r="S31" s="12">
        <f t="shared" si="7"/>
        <v>1.3198000000000001</v>
      </c>
    </row>
    <row r="33" spans="2:14" x14ac:dyDescent="0.2">
      <c r="B33" s="6" t="s">
        <v>14</v>
      </c>
      <c r="C33" s="8"/>
      <c r="D33" s="8"/>
      <c r="E33" s="7"/>
      <c r="F33" s="8"/>
      <c r="G33" s="8"/>
      <c r="H33" s="7"/>
      <c r="I33" s="8"/>
      <c r="J33" s="8"/>
      <c r="K33" s="7"/>
      <c r="L33" s="8"/>
      <c r="M33" s="8"/>
      <c r="N33" s="7"/>
    </row>
    <row r="34" spans="2:14" x14ac:dyDescent="0.2">
      <c r="B34" s="6" t="s">
        <v>15</v>
      </c>
      <c r="C34" s="8"/>
      <c r="D34" s="8"/>
      <c r="E34" s="7"/>
      <c r="F34" s="8"/>
      <c r="G34" s="8"/>
      <c r="H34" s="7"/>
      <c r="I34" s="8"/>
      <c r="J34" s="8"/>
      <c r="K34" s="7"/>
      <c r="L34" s="8"/>
      <c r="M34" s="8"/>
      <c r="N34" s="7"/>
    </row>
  </sheetData>
  <mergeCells count="7">
    <mergeCell ref="P7:Q7"/>
    <mergeCell ref="S7:S8"/>
    <mergeCell ref="C7:E7"/>
    <mergeCell ref="F7:H7"/>
    <mergeCell ref="I7:K7"/>
    <mergeCell ref="L7:L8"/>
    <mergeCell ref="M7:O7"/>
  </mergeCells>
  <phoneticPr fontId="6" type="noConversion"/>
  <printOptions horizontalCentered="1" verticalCentered="1" gridLines="1" gridLinesSet="0"/>
  <pageMargins left="0.19685039370078741" right="0.19685039370078741" top="0.98425196850393704" bottom="0.98425196850393704" header="0.51181102362204722" footer="0.51181102362204722"/>
  <pageSetup paperSize="9" scale="96" orientation="landscape" horizontalDpi="204" verticalDpi="196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3:S34"/>
  <sheetViews>
    <sheetView workbookViewId="0">
      <pane ySplit="8" topLeftCell="A9" activePane="bottomLeft" state="frozen"/>
      <selection activeCell="C46" sqref="C46"/>
      <selection pane="bottomLeft" activeCell="P9" sqref="P9:Q28"/>
    </sheetView>
  </sheetViews>
  <sheetFormatPr baseColWidth="10" defaultColWidth="9.140625" defaultRowHeight="12.75" x14ac:dyDescent="0.2"/>
  <cols>
    <col min="2" max="2" width="9.7109375" bestFit="1" customWidth="1"/>
    <col min="3" max="3" width="12.42578125" style="4" bestFit="1" customWidth="1"/>
    <col min="4" max="4" width="12" style="4" bestFit="1" customWidth="1"/>
    <col min="5" max="5" width="9.42578125" bestFit="1" customWidth="1"/>
    <col min="6" max="7" width="10.7109375" style="4" customWidth="1"/>
    <col min="8" max="8" width="10.7109375" customWidth="1"/>
    <col min="9" max="10" width="10.7109375" style="4" customWidth="1"/>
    <col min="11" max="11" width="10.7109375" customWidth="1"/>
    <col min="12" max="12" width="12.5703125" style="4" bestFit="1" customWidth="1"/>
    <col min="13" max="13" width="10" style="4" bestFit="1" customWidth="1"/>
    <col min="14" max="14" width="14.140625" bestFit="1" customWidth="1"/>
    <col min="15" max="15" width="12.5703125" style="4" bestFit="1" customWidth="1"/>
    <col min="16" max="16" width="10.5703125" bestFit="1" customWidth="1"/>
    <col min="17" max="17" width="11.28515625" bestFit="1" customWidth="1"/>
    <col min="18" max="18" width="14.140625" bestFit="1" customWidth="1"/>
    <col min="19" max="19" width="10.5703125" bestFit="1" customWidth="1"/>
  </cols>
  <sheetData>
    <row r="3" spans="1:19" ht="15.75" x14ac:dyDescent="0.25">
      <c r="B3" s="5" t="s">
        <v>19</v>
      </c>
    </row>
    <row r="4" spans="1:19" x14ac:dyDescent="0.2">
      <c r="B4" s="58" t="s">
        <v>30</v>
      </c>
    </row>
    <row r="6" spans="1:19" ht="13.5" thickBot="1" x14ac:dyDescent="0.25">
      <c r="B6" s="1">
        <v>46113</v>
      </c>
    </row>
    <row r="7" spans="1:19" ht="13.5" thickBot="1" x14ac:dyDescent="0.25">
      <c r="B7" s="57"/>
      <c r="C7" s="121" t="s">
        <v>0</v>
      </c>
      <c r="D7" s="123"/>
      <c r="E7" s="122"/>
      <c r="F7" s="121" t="s">
        <v>2</v>
      </c>
      <c r="G7" s="123"/>
      <c r="H7" s="122"/>
      <c r="I7" s="124" t="s">
        <v>24</v>
      </c>
      <c r="J7" s="125"/>
      <c r="K7" s="126"/>
      <c r="L7" s="116" t="s">
        <v>4</v>
      </c>
      <c r="M7" s="118" t="s">
        <v>21</v>
      </c>
      <c r="N7" s="119"/>
      <c r="O7" s="120"/>
      <c r="P7" s="121" t="s">
        <v>5</v>
      </c>
      <c r="Q7" s="122"/>
      <c r="R7" s="9" t="s">
        <v>18</v>
      </c>
      <c r="S7" s="116" t="s">
        <v>20</v>
      </c>
    </row>
    <row r="8" spans="1:19" ht="13.5" thickBot="1" x14ac:dyDescent="0.25">
      <c r="A8" s="3"/>
      <c r="B8" s="56"/>
      <c r="C8" s="52" t="s">
        <v>6</v>
      </c>
      <c r="D8" s="52" t="s">
        <v>7</v>
      </c>
      <c r="E8" s="55" t="s">
        <v>1</v>
      </c>
      <c r="F8" s="52" t="s">
        <v>6</v>
      </c>
      <c r="G8" s="52" t="s">
        <v>7</v>
      </c>
      <c r="H8" s="55" t="s">
        <v>1</v>
      </c>
      <c r="I8" s="52" t="s">
        <v>6</v>
      </c>
      <c r="J8" s="52" t="s">
        <v>7</v>
      </c>
      <c r="K8" s="55" t="s">
        <v>1</v>
      </c>
      <c r="L8" s="117"/>
      <c r="M8" s="54" t="s">
        <v>10</v>
      </c>
      <c r="N8" s="53" t="s">
        <v>16</v>
      </c>
      <c r="O8" s="10" t="s">
        <v>17</v>
      </c>
      <c r="P8" s="52" t="s">
        <v>8</v>
      </c>
      <c r="Q8" s="52" t="s">
        <v>9</v>
      </c>
      <c r="R8" s="11" t="s">
        <v>8</v>
      </c>
      <c r="S8" s="117" t="s">
        <v>20</v>
      </c>
    </row>
    <row r="9" spans="1:19" x14ac:dyDescent="0.2">
      <c r="B9" s="45">
        <v>46113</v>
      </c>
      <c r="C9" s="44">
        <v>2440</v>
      </c>
      <c r="D9" s="43">
        <v>2450</v>
      </c>
      <c r="E9" s="42">
        <f t="shared" ref="E9:E28" si="0">AVERAGE(C9:D9)</f>
        <v>2445</v>
      </c>
      <c r="F9" s="44">
        <v>2440</v>
      </c>
      <c r="G9" s="43">
        <v>2450</v>
      </c>
      <c r="H9" s="42">
        <f t="shared" ref="H9:H28" si="1">AVERAGE(F9:G9)</f>
        <v>2445</v>
      </c>
      <c r="I9" s="44">
        <v>2440</v>
      </c>
      <c r="J9" s="43">
        <v>2450</v>
      </c>
      <c r="K9" s="42">
        <f t="shared" ref="K9:K28" si="2">AVERAGE(I9:J9)</f>
        <v>2445</v>
      </c>
      <c r="L9" s="50">
        <v>2450</v>
      </c>
      <c r="M9" s="49">
        <v>1.3322000000000001</v>
      </c>
      <c r="N9" s="51">
        <v>1.1608000000000001</v>
      </c>
      <c r="O9" s="48">
        <v>158.35</v>
      </c>
      <c r="P9" s="41">
        <f>D9/M9</f>
        <v>1839.0632037231646</v>
      </c>
      <c r="Q9" s="41">
        <f>G9/M9</f>
        <v>1839.0632037231646</v>
      </c>
      <c r="R9" s="47">
        <f t="shared" ref="R9:R28" si="3">L9/N9</f>
        <v>2110.6133700895934</v>
      </c>
      <c r="S9" s="46">
        <v>1.3317000000000001</v>
      </c>
    </row>
    <row r="10" spans="1:19" x14ac:dyDescent="0.2">
      <c r="B10" s="45">
        <v>46114</v>
      </c>
      <c r="C10" s="44">
        <v>2440</v>
      </c>
      <c r="D10" s="43">
        <v>2450</v>
      </c>
      <c r="E10" s="42">
        <f t="shared" si="0"/>
        <v>2445</v>
      </c>
      <c r="F10" s="44">
        <v>2440</v>
      </c>
      <c r="G10" s="43">
        <v>2450</v>
      </c>
      <c r="H10" s="42">
        <f t="shared" si="1"/>
        <v>2445</v>
      </c>
      <c r="I10" s="44">
        <v>2440</v>
      </c>
      <c r="J10" s="43">
        <v>2450</v>
      </c>
      <c r="K10" s="42">
        <f t="shared" si="2"/>
        <v>2445</v>
      </c>
      <c r="L10" s="50">
        <v>2450</v>
      </c>
      <c r="M10" s="49">
        <v>1.3202</v>
      </c>
      <c r="N10" s="49">
        <v>1.1517999999999999</v>
      </c>
      <c r="O10" s="48">
        <v>159.71</v>
      </c>
      <c r="P10" s="41">
        <f t="shared" ref="P10:P28" si="4">D10/M10</f>
        <v>1855.7794273594909</v>
      </c>
      <c r="Q10" s="41">
        <f t="shared" ref="Q10:Q28" si="5">G10/M10</f>
        <v>1855.7794273594909</v>
      </c>
      <c r="R10" s="47">
        <f t="shared" si="3"/>
        <v>2127.1054002430978</v>
      </c>
      <c r="S10" s="46">
        <v>1.3198000000000001</v>
      </c>
    </row>
    <row r="11" spans="1:19" x14ac:dyDescent="0.2">
      <c r="B11" s="45">
        <v>46119</v>
      </c>
      <c r="C11" s="44">
        <v>2440</v>
      </c>
      <c r="D11" s="43">
        <v>2450</v>
      </c>
      <c r="E11" s="42">
        <f t="shared" si="0"/>
        <v>2445</v>
      </c>
      <c r="F11" s="44">
        <v>2440</v>
      </c>
      <c r="G11" s="43">
        <v>2450</v>
      </c>
      <c r="H11" s="42">
        <f t="shared" si="1"/>
        <v>2445</v>
      </c>
      <c r="I11" s="44">
        <v>2440</v>
      </c>
      <c r="J11" s="43">
        <v>2450</v>
      </c>
      <c r="K11" s="42">
        <f t="shared" si="2"/>
        <v>2445</v>
      </c>
      <c r="L11" s="50">
        <v>2450</v>
      </c>
      <c r="M11" s="49">
        <v>1.3246</v>
      </c>
      <c r="N11" s="49">
        <v>1.1560999999999999</v>
      </c>
      <c r="O11" s="48">
        <v>159.84</v>
      </c>
      <c r="P11" s="41">
        <f t="shared" si="4"/>
        <v>1849.6149781065983</v>
      </c>
      <c r="Q11" s="41">
        <f t="shared" si="5"/>
        <v>1849.6149781065983</v>
      </c>
      <c r="R11" s="47">
        <f t="shared" si="3"/>
        <v>2119.1938413632042</v>
      </c>
      <c r="S11" s="46">
        <v>1.3242</v>
      </c>
    </row>
    <row r="12" spans="1:19" x14ac:dyDescent="0.2">
      <c r="B12" s="45">
        <v>46120</v>
      </c>
      <c r="C12" s="44">
        <v>2440</v>
      </c>
      <c r="D12" s="43">
        <v>2450</v>
      </c>
      <c r="E12" s="42">
        <f t="shared" si="0"/>
        <v>2445</v>
      </c>
      <c r="F12" s="44">
        <v>2440</v>
      </c>
      <c r="G12" s="43">
        <v>2450</v>
      </c>
      <c r="H12" s="42">
        <f t="shared" si="1"/>
        <v>2445</v>
      </c>
      <c r="I12" s="44">
        <v>2440</v>
      </c>
      <c r="J12" s="43">
        <v>2450</v>
      </c>
      <c r="K12" s="42">
        <f t="shared" si="2"/>
        <v>2445</v>
      </c>
      <c r="L12" s="50">
        <v>2450</v>
      </c>
      <c r="M12" s="49">
        <v>1.3466</v>
      </c>
      <c r="N12" s="49">
        <v>1.1700999999999999</v>
      </c>
      <c r="O12" s="48">
        <v>158.26</v>
      </c>
      <c r="P12" s="41">
        <f t="shared" si="4"/>
        <v>1819.3969998514779</v>
      </c>
      <c r="Q12" s="41">
        <f t="shared" si="5"/>
        <v>1819.3969998514779</v>
      </c>
      <c r="R12" s="47">
        <f t="shared" si="3"/>
        <v>2093.838133492864</v>
      </c>
      <c r="S12" s="46">
        <v>1.3462000000000001</v>
      </c>
    </row>
    <row r="13" spans="1:19" x14ac:dyDescent="0.2">
      <c r="B13" s="45">
        <v>46121</v>
      </c>
      <c r="C13" s="44">
        <v>2440</v>
      </c>
      <c r="D13" s="43">
        <v>2450</v>
      </c>
      <c r="E13" s="42">
        <f t="shared" si="0"/>
        <v>2445</v>
      </c>
      <c r="F13" s="44">
        <v>2440</v>
      </c>
      <c r="G13" s="43">
        <v>2450</v>
      </c>
      <c r="H13" s="42">
        <f t="shared" si="1"/>
        <v>2445</v>
      </c>
      <c r="I13" s="44">
        <v>2440</v>
      </c>
      <c r="J13" s="43">
        <v>2450</v>
      </c>
      <c r="K13" s="42">
        <f t="shared" si="2"/>
        <v>2445</v>
      </c>
      <c r="L13" s="50">
        <v>2450</v>
      </c>
      <c r="M13" s="49">
        <v>1.3429</v>
      </c>
      <c r="N13" s="49">
        <v>1.1689000000000001</v>
      </c>
      <c r="O13" s="48">
        <v>158.9</v>
      </c>
      <c r="P13" s="41">
        <f t="shared" si="4"/>
        <v>1824.4098592598109</v>
      </c>
      <c r="Q13" s="41">
        <f t="shared" si="5"/>
        <v>1824.4098592598109</v>
      </c>
      <c r="R13" s="47">
        <f t="shared" si="3"/>
        <v>2095.9876807254682</v>
      </c>
      <c r="S13" s="46">
        <v>1.3425</v>
      </c>
    </row>
    <row r="14" spans="1:19" x14ac:dyDescent="0.2">
      <c r="B14" s="45">
        <v>46122</v>
      </c>
      <c r="C14" s="44">
        <v>2440</v>
      </c>
      <c r="D14" s="43">
        <v>2450</v>
      </c>
      <c r="E14" s="42">
        <f t="shared" si="0"/>
        <v>2445</v>
      </c>
      <c r="F14" s="44">
        <v>2440</v>
      </c>
      <c r="G14" s="43">
        <v>2450</v>
      </c>
      <c r="H14" s="42">
        <f t="shared" si="1"/>
        <v>2445</v>
      </c>
      <c r="I14" s="44">
        <v>2440</v>
      </c>
      <c r="J14" s="43">
        <v>2450</v>
      </c>
      <c r="K14" s="42">
        <f t="shared" si="2"/>
        <v>2445</v>
      </c>
      <c r="L14" s="50">
        <v>2450</v>
      </c>
      <c r="M14" s="49">
        <v>1.3445</v>
      </c>
      <c r="N14" s="49">
        <v>1.1715</v>
      </c>
      <c r="O14" s="48">
        <v>159.18</v>
      </c>
      <c r="P14" s="41">
        <f t="shared" si="4"/>
        <v>1822.2387504648568</v>
      </c>
      <c r="Q14" s="41">
        <f t="shared" si="5"/>
        <v>1822.2387504648568</v>
      </c>
      <c r="R14" s="47">
        <f t="shared" si="3"/>
        <v>2091.3358941527954</v>
      </c>
      <c r="S14" s="46">
        <v>1.3442000000000001</v>
      </c>
    </row>
    <row r="15" spans="1:19" x14ac:dyDescent="0.2">
      <c r="B15" s="45">
        <v>46125</v>
      </c>
      <c r="C15" s="44">
        <v>2440</v>
      </c>
      <c r="D15" s="43">
        <v>2450</v>
      </c>
      <c r="E15" s="42">
        <f t="shared" si="0"/>
        <v>2445</v>
      </c>
      <c r="F15" s="44">
        <v>2440</v>
      </c>
      <c r="G15" s="43">
        <v>2450</v>
      </c>
      <c r="H15" s="42">
        <f t="shared" si="1"/>
        <v>2445</v>
      </c>
      <c r="I15" s="44">
        <v>2440</v>
      </c>
      <c r="J15" s="43">
        <v>2450</v>
      </c>
      <c r="K15" s="42">
        <f t="shared" si="2"/>
        <v>2445</v>
      </c>
      <c r="L15" s="50">
        <v>2450</v>
      </c>
      <c r="M15" s="49">
        <v>1.3419000000000001</v>
      </c>
      <c r="N15" s="49">
        <v>1.1681999999999999</v>
      </c>
      <c r="O15" s="48">
        <v>159.85</v>
      </c>
      <c r="P15" s="41">
        <f t="shared" si="4"/>
        <v>1825.7694314032342</v>
      </c>
      <c r="Q15" s="41">
        <f t="shared" si="5"/>
        <v>1825.7694314032342</v>
      </c>
      <c r="R15" s="47">
        <f t="shared" si="3"/>
        <v>2097.2436226673517</v>
      </c>
      <c r="S15" s="46">
        <v>1.3414999999999999</v>
      </c>
    </row>
    <row r="16" spans="1:19" x14ac:dyDescent="0.2">
      <c r="B16" s="45">
        <v>46126</v>
      </c>
      <c r="C16" s="44">
        <v>2440</v>
      </c>
      <c r="D16" s="43">
        <v>2450</v>
      </c>
      <c r="E16" s="42">
        <f t="shared" si="0"/>
        <v>2445</v>
      </c>
      <c r="F16" s="44">
        <v>2440</v>
      </c>
      <c r="G16" s="43">
        <v>2450</v>
      </c>
      <c r="H16" s="42">
        <f t="shared" si="1"/>
        <v>2445</v>
      </c>
      <c r="I16" s="44">
        <v>2440</v>
      </c>
      <c r="J16" s="43">
        <v>2450</v>
      </c>
      <c r="K16" s="42">
        <f t="shared" si="2"/>
        <v>2445</v>
      </c>
      <c r="L16" s="50">
        <v>2450</v>
      </c>
      <c r="M16" s="49">
        <v>1.3572</v>
      </c>
      <c r="N16" s="49">
        <v>1.18</v>
      </c>
      <c r="O16" s="48">
        <v>158.78</v>
      </c>
      <c r="P16" s="41">
        <f t="shared" si="4"/>
        <v>1805.1871500147363</v>
      </c>
      <c r="Q16" s="41">
        <f t="shared" si="5"/>
        <v>1805.1871500147363</v>
      </c>
      <c r="R16" s="47">
        <f t="shared" si="3"/>
        <v>2076.2711864406779</v>
      </c>
      <c r="S16" s="46">
        <v>1.3569</v>
      </c>
    </row>
    <row r="17" spans="2:19" x14ac:dyDescent="0.2">
      <c r="B17" s="45">
        <v>46127</v>
      </c>
      <c r="C17" s="44">
        <v>2440</v>
      </c>
      <c r="D17" s="43">
        <v>2450</v>
      </c>
      <c r="E17" s="42">
        <f t="shared" si="0"/>
        <v>2445</v>
      </c>
      <c r="F17" s="44">
        <v>2440</v>
      </c>
      <c r="G17" s="43">
        <v>2450</v>
      </c>
      <c r="H17" s="42">
        <f t="shared" si="1"/>
        <v>2445</v>
      </c>
      <c r="I17" s="44">
        <v>2440</v>
      </c>
      <c r="J17" s="43">
        <v>2450</v>
      </c>
      <c r="K17" s="42">
        <f t="shared" si="2"/>
        <v>2445</v>
      </c>
      <c r="L17" s="50">
        <v>2450</v>
      </c>
      <c r="M17" s="49">
        <v>1.3554999999999999</v>
      </c>
      <c r="N17" s="49">
        <v>1.1782999999999999</v>
      </c>
      <c r="O17" s="48">
        <v>159.03</v>
      </c>
      <c r="P17" s="41">
        <f t="shared" si="4"/>
        <v>1807.4511250461085</v>
      </c>
      <c r="Q17" s="41">
        <f t="shared" si="5"/>
        <v>1807.4511250461085</v>
      </c>
      <c r="R17" s="47">
        <f t="shared" si="3"/>
        <v>2079.2667402189595</v>
      </c>
      <c r="S17" s="46">
        <v>1.3552</v>
      </c>
    </row>
    <row r="18" spans="2:19" x14ac:dyDescent="0.2">
      <c r="B18" s="45">
        <v>46128</v>
      </c>
      <c r="C18" s="44">
        <v>2440</v>
      </c>
      <c r="D18" s="43">
        <v>2450</v>
      </c>
      <c r="E18" s="42">
        <f t="shared" si="0"/>
        <v>2445</v>
      </c>
      <c r="F18" s="44">
        <v>2440</v>
      </c>
      <c r="G18" s="43">
        <v>2450</v>
      </c>
      <c r="H18" s="42">
        <f t="shared" si="1"/>
        <v>2445</v>
      </c>
      <c r="I18" s="44">
        <v>2440</v>
      </c>
      <c r="J18" s="43">
        <v>2450</v>
      </c>
      <c r="K18" s="42">
        <f t="shared" si="2"/>
        <v>2445</v>
      </c>
      <c r="L18" s="50">
        <v>2450</v>
      </c>
      <c r="M18" s="49">
        <v>1.3547</v>
      </c>
      <c r="N18" s="49">
        <v>1.1783999999999999</v>
      </c>
      <c r="O18" s="48">
        <v>158.97</v>
      </c>
      <c r="P18" s="41">
        <f t="shared" si="4"/>
        <v>1808.5184911788588</v>
      </c>
      <c r="Q18" s="41">
        <f t="shared" si="5"/>
        <v>1808.5184911788588</v>
      </c>
      <c r="R18" s="47">
        <f t="shared" si="3"/>
        <v>2079.0902919212494</v>
      </c>
      <c r="S18" s="46">
        <v>1.3544</v>
      </c>
    </row>
    <row r="19" spans="2:19" x14ac:dyDescent="0.2">
      <c r="B19" s="45">
        <v>46129</v>
      </c>
      <c r="C19" s="44">
        <v>2440</v>
      </c>
      <c r="D19" s="43">
        <v>2450</v>
      </c>
      <c r="E19" s="42">
        <f t="shared" si="0"/>
        <v>2445</v>
      </c>
      <c r="F19" s="44">
        <v>2440</v>
      </c>
      <c r="G19" s="43">
        <v>2450</v>
      </c>
      <c r="H19" s="42">
        <f t="shared" si="1"/>
        <v>2445</v>
      </c>
      <c r="I19" s="44">
        <v>2440</v>
      </c>
      <c r="J19" s="43">
        <v>2450</v>
      </c>
      <c r="K19" s="42">
        <f t="shared" si="2"/>
        <v>2445</v>
      </c>
      <c r="L19" s="50">
        <v>2450</v>
      </c>
      <c r="M19" s="49">
        <v>1.353</v>
      </c>
      <c r="N19" s="49">
        <v>1.1794</v>
      </c>
      <c r="O19" s="48">
        <v>159.18</v>
      </c>
      <c r="P19" s="41">
        <f t="shared" si="4"/>
        <v>1810.790835181079</v>
      </c>
      <c r="Q19" s="41">
        <f t="shared" si="5"/>
        <v>1810.790835181079</v>
      </c>
      <c r="R19" s="47">
        <f t="shared" si="3"/>
        <v>2077.3274546379516</v>
      </c>
      <c r="S19" s="46">
        <v>1.3527</v>
      </c>
    </row>
    <row r="20" spans="2:19" x14ac:dyDescent="0.2">
      <c r="B20" s="45">
        <v>46132</v>
      </c>
      <c r="C20" s="44">
        <v>2440</v>
      </c>
      <c r="D20" s="43">
        <v>2450</v>
      </c>
      <c r="E20" s="42">
        <f t="shared" si="0"/>
        <v>2445</v>
      </c>
      <c r="F20" s="44">
        <v>2440</v>
      </c>
      <c r="G20" s="43">
        <v>2450</v>
      </c>
      <c r="H20" s="42">
        <f t="shared" si="1"/>
        <v>2445</v>
      </c>
      <c r="I20" s="44">
        <v>2440</v>
      </c>
      <c r="J20" s="43">
        <v>2450</v>
      </c>
      <c r="K20" s="42">
        <f t="shared" si="2"/>
        <v>2445</v>
      </c>
      <c r="L20" s="50">
        <v>2450</v>
      </c>
      <c r="M20" s="49">
        <v>1.3520000000000001</v>
      </c>
      <c r="N20" s="49">
        <v>1.1767000000000001</v>
      </c>
      <c r="O20" s="48">
        <v>158.84</v>
      </c>
      <c r="P20" s="41">
        <f t="shared" si="4"/>
        <v>1812.1301775147929</v>
      </c>
      <c r="Q20" s="41">
        <f t="shared" si="5"/>
        <v>1812.1301775147929</v>
      </c>
      <c r="R20" s="47">
        <f t="shared" si="3"/>
        <v>2082.0939916716238</v>
      </c>
      <c r="S20" s="46">
        <v>1.3516999999999999</v>
      </c>
    </row>
    <row r="21" spans="2:19" x14ac:dyDescent="0.2">
      <c r="B21" s="45">
        <v>46133</v>
      </c>
      <c r="C21" s="44">
        <v>2440</v>
      </c>
      <c r="D21" s="43">
        <v>2450</v>
      </c>
      <c r="E21" s="42">
        <f t="shared" si="0"/>
        <v>2445</v>
      </c>
      <c r="F21" s="44">
        <v>2440</v>
      </c>
      <c r="G21" s="43">
        <v>2450</v>
      </c>
      <c r="H21" s="42">
        <f t="shared" si="1"/>
        <v>2445</v>
      </c>
      <c r="I21" s="44">
        <v>2440</v>
      </c>
      <c r="J21" s="43">
        <v>2450</v>
      </c>
      <c r="K21" s="42">
        <f t="shared" si="2"/>
        <v>2445</v>
      </c>
      <c r="L21" s="50">
        <v>2450</v>
      </c>
      <c r="M21" s="49">
        <v>1.3520000000000001</v>
      </c>
      <c r="N21" s="49">
        <v>1.1768000000000001</v>
      </c>
      <c r="O21" s="48">
        <v>159.05000000000001</v>
      </c>
      <c r="P21" s="41">
        <f t="shared" si="4"/>
        <v>1812.1301775147929</v>
      </c>
      <c r="Q21" s="41">
        <f t="shared" si="5"/>
        <v>1812.1301775147929</v>
      </c>
      <c r="R21" s="47">
        <f t="shared" si="3"/>
        <v>2081.9170632222977</v>
      </c>
      <c r="S21" s="46">
        <v>1.3516999999999999</v>
      </c>
    </row>
    <row r="22" spans="2:19" x14ac:dyDescent="0.2">
      <c r="B22" s="45">
        <v>46134</v>
      </c>
      <c r="C22" s="44">
        <v>2440</v>
      </c>
      <c r="D22" s="43">
        <v>2450</v>
      </c>
      <c r="E22" s="42">
        <f t="shared" si="0"/>
        <v>2445</v>
      </c>
      <c r="F22" s="44">
        <v>2440</v>
      </c>
      <c r="G22" s="43">
        <v>2450</v>
      </c>
      <c r="H22" s="42">
        <f t="shared" si="1"/>
        <v>2445</v>
      </c>
      <c r="I22" s="44">
        <v>2440</v>
      </c>
      <c r="J22" s="43">
        <v>2450</v>
      </c>
      <c r="K22" s="42">
        <f t="shared" si="2"/>
        <v>2445</v>
      </c>
      <c r="L22" s="50">
        <v>2450</v>
      </c>
      <c r="M22" s="49">
        <v>1.3503000000000001</v>
      </c>
      <c r="N22" s="49">
        <v>1.1735</v>
      </c>
      <c r="O22" s="48">
        <v>159.25</v>
      </c>
      <c r="P22" s="41">
        <f>D22/M22</f>
        <v>1814.4116122343182</v>
      </c>
      <c r="Q22" s="41">
        <f t="shared" si="5"/>
        <v>1814.4116122343182</v>
      </c>
      <c r="R22" s="47">
        <f t="shared" si="3"/>
        <v>2087.7716233489559</v>
      </c>
      <c r="S22" s="46">
        <v>1.35</v>
      </c>
    </row>
    <row r="23" spans="2:19" x14ac:dyDescent="0.2">
      <c r="B23" s="45">
        <v>46135</v>
      </c>
      <c r="C23" s="44">
        <v>2440</v>
      </c>
      <c r="D23" s="43">
        <v>2450</v>
      </c>
      <c r="E23" s="42">
        <f t="shared" si="0"/>
        <v>2445</v>
      </c>
      <c r="F23" s="44">
        <v>2440</v>
      </c>
      <c r="G23" s="43">
        <v>2450</v>
      </c>
      <c r="H23" s="42">
        <f t="shared" si="1"/>
        <v>2445</v>
      </c>
      <c r="I23" s="44">
        <v>2440</v>
      </c>
      <c r="J23" s="43">
        <v>2450</v>
      </c>
      <c r="K23" s="42">
        <f t="shared" si="2"/>
        <v>2445</v>
      </c>
      <c r="L23" s="50">
        <v>2450</v>
      </c>
      <c r="M23" s="49">
        <v>1.3506</v>
      </c>
      <c r="N23" s="49">
        <v>1.1691</v>
      </c>
      <c r="O23" s="48">
        <v>159.56</v>
      </c>
      <c r="P23" s="41">
        <f t="shared" si="4"/>
        <v>1814.0085887753592</v>
      </c>
      <c r="Q23" s="41">
        <f t="shared" si="5"/>
        <v>1814.0085887753592</v>
      </c>
      <c r="R23" s="47">
        <f t="shared" si="3"/>
        <v>2095.6291164143358</v>
      </c>
      <c r="S23" s="46">
        <v>1.3502000000000001</v>
      </c>
    </row>
    <row r="24" spans="2:19" x14ac:dyDescent="0.2">
      <c r="B24" s="45">
        <v>46136</v>
      </c>
      <c r="C24" s="44">
        <v>2440</v>
      </c>
      <c r="D24" s="43">
        <v>2450</v>
      </c>
      <c r="E24" s="42">
        <f t="shared" si="0"/>
        <v>2445</v>
      </c>
      <c r="F24" s="44">
        <v>2440</v>
      </c>
      <c r="G24" s="43">
        <v>2450</v>
      </c>
      <c r="H24" s="42">
        <f t="shared" si="1"/>
        <v>2445</v>
      </c>
      <c r="I24" s="44">
        <v>2440</v>
      </c>
      <c r="J24" s="43">
        <v>2450</v>
      </c>
      <c r="K24" s="42">
        <f t="shared" si="2"/>
        <v>2445</v>
      </c>
      <c r="L24" s="50">
        <v>2450</v>
      </c>
      <c r="M24" s="49">
        <v>1.3494999999999999</v>
      </c>
      <c r="N24" s="49">
        <v>1.1715</v>
      </c>
      <c r="O24" s="48">
        <v>159.43</v>
      </c>
      <c r="P24" s="41">
        <f t="shared" si="4"/>
        <v>1815.4872174879586</v>
      </c>
      <c r="Q24" s="41">
        <f t="shared" si="5"/>
        <v>1815.4872174879586</v>
      </c>
      <c r="R24" s="47">
        <f t="shared" si="3"/>
        <v>2091.3358941527954</v>
      </c>
      <c r="S24" s="46">
        <v>1.3491</v>
      </c>
    </row>
    <row r="25" spans="2:19" x14ac:dyDescent="0.2">
      <c r="B25" s="45">
        <v>46139</v>
      </c>
      <c r="C25" s="44">
        <v>2440</v>
      </c>
      <c r="D25" s="43">
        <v>2450</v>
      </c>
      <c r="E25" s="42">
        <f t="shared" si="0"/>
        <v>2445</v>
      </c>
      <c r="F25" s="44">
        <v>2440</v>
      </c>
      <c r="G25" s="43">
        <v>2450</v>
      </c>
      <c r="H25" s="42">
        <f t="shared" si="1"/>
        <v>2445</v>
      </c>
      <c r="I25" s="44">
        <v>2440</v>
      </c>
      <c r="J25" s="43">
        <v>2450</v>
      </c>
      <c r="K25" s="42">
        <f t="shared" si="2"/>
        <v>2445</v>
      </c>
      <c r="L25" s="50">
        <v>2450</v>
      </c>
      <c r="M25" s="49">
        <v>1.3560000000000001</v>
      </c>
      <c r="N25" s="49">
        <v>1.1741999999999999</v>
      </c>
      <c r="O25" s="48">
        <v>159.19</v>
      </c>
      <c r="P25" s="41">
        <f t="shared" si="4"/>
        <v>1806.7846607669615</v>
      </c>
      <c r="Q25" s="41">
        <f t="shared" si="5"/>
        <v>1806.7846607669615</v>
      </c>
      <c r="R25" s="47">
        <f t="shared" si="3"/>
        <v>2086.5269971044117</v>
      </c>
      <c r="S25" s="46">
        <v>1.3555999999999999</v>
      </c>
    </row>
    <row r="26" spans="2:19" x14ac:dyDescent="0.2">
      <c r="B26" s="45">
        <v>46140</v>
      </c>
      <c r="C26" s="44">
        <v>2440</v>
      </c>
      <c r="D26" s="43">
        <v>2450</v>
      </c>
      <c r="E26" s="42">
        <f t="shared" si="0"/>
        <v>2445</v>
      </c>
      <c r="F26" s="44">
        <v>2440</v>
      </c>
      <c r="G26" s="43">
        <v>2450</v>
      </c>
      <c r="H26" s="42">
        <f t="shared" si="1"/>
        <v>2445</v>
      </c>
      <c r="I26" s="44">
        <v>2440</v>
      </c>
      <c r="J26" s="43">
        <v>2450</v>
      </c>
      <c r="K26" s="42">
        <f t="shared" si="2"/>
        <v>2445</v>
      </c>
      <c r="L26" s="50">
        <v>2450</v>
      </c>
      <c r="M26" s="49">
        <v>1.3469</v>
      </c>
      <c r="N26" s="49">
        <v>1.1682999999999999</v>
      </c>
      <c r="O26" s="48">
        <v>159.76</v>
      </c>
      <c r="P26" s="41">
        <f t="shared" si="4"/>
        <v>1818.9917588536639</v>
      </c>
      <c r="Q26" s="41">
        <f>G26/M26</f>
        <v>1818.9917588536639</v>
      </c>
      <c r="R26" s="47">
        <f t="shared" si="3"/>
        <v>2097.0641102456561</v>
      </c>
      <c r="S26" s="46">
        <v>1.3464</v>
      </c>
    </row>
    <row r="27" spans="2:19" x14ac:dyDescent="0.2">
      <c r="B27" s="45">
        <v>46141</v>
      </c>
      <c r="C27" s="44">
        <v>2440</v>
      </c>
      <c r="D27" s="43">
        <v>2450</v>
      </c>
      <c r="E27" s="42">
        <f t="shared" si="0"/>
        <v>2445</v>
      </c>
      <c r="F27" s="44">
        <v>2440</v>
      </c>
      <c r="G27" s="43">
        <v>2450</v>
      </c>
      <c r="H27" s="42">
        <f t="shared" si="1"/>
        <v>2445</v>
      </c>
      <c r="I27" s="44">
        <v>2440</v>
      </c>
      <c r="J27" s="43">
        <v>2450</v>
      </c>
      <c r="K27" s="42">
        <f t="shared" si="2"/>
        <v>2445</v>
      </c>
      <c r="L27" s="50">
        <v>2450</v>
      </c>
      <c r="M27" s="49">
        <v>1.3506</v>
      </c>
      <c r="N27" s="49">
        <v>1.1700999999999999</v>
      </c>
      <c r="O27" s="48">
        <v>159.85</v>
      </c>
      <c r="P27" s="41">
        <f t="shared" si="4"/>
        <v>1814.0085887753592</v>
      </c>
      <c r="Q27" s="41">
        <f t="shared" si="5"/>
        <v>1814.0085887753592</v>
      </c>
      <c r="R27" s="47">
        <f t="shared" si="3"/>
        <v>2093.838133492864</v>
      </c>
      <c r="S27" s="46">
        <v>1.3501000000000001</v>
      </c>
    </row>
    <row r="28" spans="2:19" x14ac:dyDescent="0.2">
      <c r="B28" s="45">
        <v>46142</v>
      </c>
      <c r="C28" s="44">
        <v>2440</v>
      </c>
      <c r="D28" s="43">
        <v>2450</v>
      </c>
      <c r="E28" s="42">
        <f t="shared" si="0"/>
        <v>2445</v>
      </c>
      <c r="F28" s="44">
        <v>2440</v>
      </c>
      <c r="G28" s="43">
        <v>2450</v>
      </c>
      <c r="H28" s="42">
        <f t="shared" si="1"/>
        <v>2445</v>
      </c>
      <c r="I28" s="44">
        <v>2440</v>
      </c>
      <c r="J28" s="43">
        <v>2450</v>
      </c>
      <c r="K28" s="42">
        <f t="shared" si="2"/>
        <v>2445</v>
      </c>
      <c r="L28" s="50">
        <v>2450</v>
      </c>
      <c r="M28" s="49">
        <v>1.3517999999999999</v>
      </c>
      <c r="N28" s="49">
        <v>1.1705000000000001</v>
      </c>
      <c r="O28" s="48">
        <v>156.38</v>
      </c>
      <c r="P28" s="41">
        <f t="shared" si="4"/>
        <v>1812.3982837697886</v>
      </c>
      <c r="Q28" s="41">
        <f t="shared" si="5"/>
        <v>1812.3982837697886</v>
      </c>
      <c r="R28" s="47">
        <f t="shared" si="3"/>
        <v>2093.1225971806916</v>
      </c>
      <c r="S28" s="46">
        <v>1.3513999999999999</v>
      </c>
    </row>
    <row r="29" spans="2:19" x14ac:dyDescent="0.2">
      <c r="B29" s="40" t="s">
        <v>11</v>
      </c>
      <c r="C29" s="39">
        <f>ROUND(AVERAGE(C9:C28),2)</f>
        <v>2440</v>
      </c>
      <c r="D29" s="38">
        <f>ROUND(AVERAGE(D9:D28),2)</f>
        <v>2450</v>
      </c>
      <c r="E29" s="37">
        <f>ROUND(AVERAGE(C29:D29),2)</f>
        <v>2445</v>
      </c>
      <c r="F29" s="39">
        <f>ROUND(AVERAGE(F9:F28),2)</f>
        <v>2440</v>
      </c>
      <c r="G29" s="38">
        <f>ROUND(AVERAGE(G9:G28),2)</f>
        <v>2450</v>
      </c>
      <c r="H29" s="37">
        <f>ROUND(AVERAGE(F29:G29),2)</f>
        <v>2445</v>
      </c>
      <c r="I29" s="39">
        <f>ROUND(AVERAGE(I9:I28),2)</f>
        <v>2440</v>
      </c>
      <c r="J29" s="38">
        <f>ROUND(AVERAGE(J9:J28),2)</f>
        <v>2450</v>
      </c>
      <c r="K29" s="37">
        <f>ROUND(AVERAGE(I29:J29),2)</f>
        <v>2445</v>
      </c>
      <c r="L29" s="36">
        <f>ROUND(AVERAGE(L9:L28),2)</f>
        <v>2450</v>
      </c>
      <c r="M29" s="35">
        <f>ROUND(AVERAGE(M9:M28),4)</f>
        <v>1.3467</v>
      </c>
      <c r="N29" s="34">
        <f>ROUND(AVERAGE(N9:N28),4)</f>
        <v>1.1707000000000001</v>
      </c>
      <c r="O29" s="115">
        <f>ROUND(AVERAGE(O9:O28),2)</f>
        <v>159.07</v>
      </c>
      <c r="P29" s="33">
        <f>AVERAGE(P9:P28)</f>
        <v>1819.4285658641206</v>
      </c>
      <c r="Q29" s="33">
        <f>AVERAGE(Q9:Q28)</f>
        <v>1819.4285658641206</v>
      </c>
      <c r="R29" s="33">
        <f>AVERAGE(R9:R28)</f>
        <v>2092.8286571393423</v>
      </c>
      <c r="S29" s="32">
        <f>AVERAGE(S9:S28)</f>
        <v>1.3462750000000003</v>
      </c>
    </row>
    <row r="30" spans="2:19" x14ac:dyDescent="0.2">
      <c r="B30" s="31" t="s">
        <v>12</v>
      </c>
      <c r="C30" s="30">
        <f t="shared" ref="C30:S30" si="6">MAX(C9:C28)</f>
        <v>2440</v>
      </c>
      <c r="D30" s="29">
        <f t="shared" si="6"/>
        <v>2450</v>
      </c>
      <c r="E30" s="28">
        <f t="shared" si="6"/>
        <v>2445</v>
      </c>
      <c r="F30" s="30">
        <f t="shared" si="6"/>
        <v>2440</v>
      </c>
      <c r="G30" s="29">
        <f t="shared" si="6"/>
        <v>2450</v>
      </c>
      <c r="H30" s="28">
        <f t="shared" si="6"/>
        <v>2445</v>
      </c>
      <c r="I30" s="30">
        <f t="shared" si="6"/>
        <v>2440</v>
      </c>
      <c r="J30" s="29">
        <f t="shared" si="6"/>
        <v>2450</v>
      </c>
      <c r="K30" s="28">
        <f t="shared" si="6"/>
        <v>2445</v>
      </c>
      <c r="L30" s="27">
        <f t="shared" si="6"/>
        <v>2450</v>
      </c>
      <c r="M30" s="26">
        <f t="shared" si="6"/>
        <v>1.3572</v>
      </c>
      <c r="N30" s="25">
        <f t="shared" si="6"/>
        <v>1.18</v>
      </c>
      <c r="O30" s="24">
        <f t="shared" si="6"/>
        <v>159.85</v>
      </c>
      <c r="P30" s="23">
        <f t="shared" si="6"/>
        <v>1855.7794273594909</v>
      </c>
      <c r="Q30" s="23">
        <f t="shared" si="6"/>
        <v>1855.7794273594909</v>
      </c>
      <c r="R30" s="23">
        <f t="shared" si="6"/>
        <v>2127.1054002430978</v>
      </c>
      <c r="S30" s="22">
        <f t="shared" si="6"/>
        <v>1.3569</v>
      </c>
    </row>
    <row r="31" spans="2:19" ht="13.5" thickBot="1" x14ac:dyDescent="0.25">
      <c r="B31" s="21" t="s">
        <v>13</v>
      </c>
      <c r="C31" s="20">
        <f t="shared" ref="C31:S31" si="7">MIN(C9:C28)</f>
        <v>2440</v>
      </c>
      <c r="D31" s="19">
        <f t="shared" si="7"/>
        <v>2450</v>
      </c>
      <c r="E31" s="18">
        <f t="shared" si="7"/>
        <v>2445</v>
      </c>
      <c r="F31" s="20">
        <f t="shared" si="7"/>
        <v>2440</v>
      </c>
      <c r="G31" s="19">
        <f t="shared" si="7"/>
        <v>2450</v>
      </c>
      <c r="H31" s="18">
        <f t="shared" si="7"/>
        <v>2445</v>
      </c>
      <c r="I31" s="20">
        <f t="shared" si="7"/>
        <v>2440</v>
      </c>
      <c r="J31" s="19">
        <f t="shared" si="7"/>
        <v>2450</v>
      </c>
      <c r="K31" s="18">
        <f t="shared" si="7"/>
        <v>2445</v>
      </c>
      <c r="L31" s="17">
        <f t="shared" si="7"/>
        <v>2450</v>
      </c>
      <c r="M31" s="16">
        <f t="shared" si="7"/>
        <v>1.3202</v>
      </c>
      <c r="N31" s="15">
        <f t="shared" si="7"/>
        <v>1.1517999999999999</v>
      </c>
      <c r="O31" s="14">
        <f t="shared" si="7"/>
        <v>156.38</v>
      </c>
      <c r="P31" s="13">
        <f t="shared" si="7"/>
        <v>1805.1871500147363</v>
      </c>
      <c r="Q31" s="13">
        <f t="shared" si="7"/>
        <v>1805.1871500147363</v>
      </c>
      <c r="R31" s="13">
        <f t="shared" si="7"/>
        <v>2076.2711864406779</v>
      </c>
      <c r="S31" s="12">
        <f t="shared" si="7"/>
        <v>1.3198000000000001</v>
      </c>
    </row>
    <row r="33" spans="2:14" x14ac:dyDescent="0.2">
      <c r="B33" s="6" t="s">
        <v>14</v>
      </c>
      <c r="C33" s="8"/>
      <c r="D33" s="8"/>
      <c r="E33" s="7"/>
      <c r="F33" s="8"/>
      <c r="G33" s="8"/>
      <c r="H33" s="7"/>
      <c r="I33" s="8"/>
      <c r="J33" s="8"/>
      <c r="K33" s="7"/>
      <c r="L33" s="8"/>
      <c r="M33" s="8"/>
      <c r="N33" s="7"/>
    </row>
    <row r="34" spans="2:14" x14ac:dyDescent="0.2">
      <c r="B34" s="6" t="s">
        <v>15</v>
      </c>
      <c r="C34" s="8"/>
      <c r="D34" s="8"/>
      <c r="E34" s="7"/>
      <c r="F34" s="8"/>
      <c r="G34" s="8"/>
      <c r="H34" s="7"/>
      <c r="I34" s="8"/>
      <c r="J34" s="8"/>
      <c r="K34" s="7"/>
      <c r="L34" s="8"/>
      <c r="M34" s="8"/>
      <c r="N34" s="7"/>
    </row>
  </sheetData>
  <mergeCells count="7">
    <mergeCell ref="P7:Q7"/>
    <mergeCell ref="S7:S8"/>
    <mergeCell ref="C7:E7"/>
    <mergeCell ref="F7:H7"/>
    <mergeCell ref="I7:K7"/>
    <mergeCell ref="L7:L8"/>
    <mergeCell ref="M7:O7"/>
  </mergeCells>
  <phoneticPr fontId="6" type="noConversion"/>
  <printOptions horizontalCentered="1" verticalCentered="1" gridLines="1" gridLinesSet="0"/>
  <pageMargins left="0.19685039370078741" right="0.19685039370078741" top="0.98425196850393704" bottom="0.98425196850393704" header="0.51181102362204722" footer="0.51181102362204722"/>
  <pageSetup paperSize="9" scale="96" orientation="landscape" horizontalDpi="204" verticalDpi="196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3:Y34"/>
  <sheetViews>
    <sheetView workbookViewId="0">
      <pane ySplit="8" topLeftCell="A9" activePane="bottomLeft" state="frozen"/>
      <selection activeCell="C46" sqref="C46"/>
      <selection pane="bottomLeft" activeCell="V9" sqref="V9:W28"/>
    </sheetView>
  </sheetViews>
  <sheetFormatPr baseColWidth="10" defaultColWidth="9.140625" defaultRowHeight="12.75" x14ac:dyDescent="0.2"/>
  <cols>
    <col min="2" max="2" width="9.7109375" bestFit="1" customWidth="1"/>
    <col min="3" max="3" width="12.42578125" style="4" bestFit="1" customWidth="1"/>
    <col min="4" max="4" width="12" style="4" bestFit="1" customWidth="1"/>
    <col min="5" max="5" width="9.42578125" bestFit="1" customWidth="1"/>
    <col min="6" max="7" width="10.7109375" style="4" customWidth="1"/>
    <col min="8" max="8" width="10.7109375" customWidth="1"/>
    <col min="9" max="10" width="10.7109375" style="4" customWidth="1"/>
    <col min="11" max="11" width="10.7109375" customWidth="1"/>
    <col min="12" max="13" width="10.7109375" style="4" customWidth="1"/>
    <col min="14" max="14" width="10.7109375" customWidth="1"/>
    <col min="15" max="16" width="10.7109375" style="4" customWidth="1"/>
    <col min="17" max="17" width="10.7109375" customWidth="1"/>
    <col min="18" max="18" width="12.5703125" style="4" bestFit="1" customWidth="1"/>
    <col min="19" max="19" width="10" style="4" bestFit="1" customWidth="1"/>
    <col min="20" max="20" width="14.140625" bestFit="1" customWidth="1"/>
    <col min="21" max="21" width="12.5703125" style="4" bestFit="1" customWidth="1"/>
    <col min="22" max="22" width="10.5703125" bestFit="1" customWidth="1"/>
    <col min="23" max="23" width="11.28515625" bestFit="1" customWidth="1"/>
    <col min="24" max="24" width="14.140625" bestFit="1" customWidth="1"/>
    <col min="25" max="25" width="10.5703125" bestFit="1" customWidth="1"/>
  </cols>
  <sheetData>
    <row r="3" spans="1:25" ht="15.75" x14ac:dyDescent="0.25">
      <c r="B3" s="5" t="s">
        <v>19</v>
      </c>
    </row>
    <row r="4" spans="1:25" x14ac:dyDescent="0.2">
      <c r="B4" s="58" t="s">
        <v>26</v>
      </c>
    </row>
    <row r="6" spans="1:25" ht="13.5" thickBot="1" x14ac:dyDescent="0.25">
      <c r="B6" s="1">
        <v>46113</v>
      </c>
    </row>
    <row r="7" spans="1:25" ht="13.5" thickBot="1" x14ac:dyDescent="0.25">
      <c r="B7" s="57"/>
      <c r="C7" s="121" t="s">
        <v>0</v>
      </c>
      <c r="D7" s="123"/>
      <c r="E7" s="122"/>
      <c r="F7" s="121" t="s">
        <v>2</v>
      </c>
      <c r="G7" s="123"/>
      <c r="H7" s="122"/>
      <c r="I7" s="124" t="s">
        <v>24</v>
      </c>
      <c r="J7" s="125"/>
      <c r="K7" s="126"/>
      <c r="L7" s="124" t="s">
        <v>23</v>
      </c>
      <c r="M7" s="125"/>
      <c r="N7" s="126"/>
      <c r="O7" s="124" t="s">
        <v>22</v>
      </c>
      <c r="P7" s="125"/>
      <c r="Q7" s="126"/>
      <c r="R7" s="116" t="s">
        <v>4</v>
      </c>
      <c r="S7" s="118" t="s">
        <v>21</v>
      </c>
      <c r="T7" s="119"/>
      <c r="U7" s="120"/>
      <c r="V7" s="121" t="s">
        <v>5</v>
      </c>
      <c r="W7" s="122"/>
      <c r="X7" s="9" t="s">
        <v>18</v>
      </c>
      <c r="Y7" s="116" t="s">
        <v>20</v>
      </c>
    </row>
    <row r="8" spans="1:25" ht="13.5" thickBot="1" x14ac:dyDescent="0.25">
      <c r="A8" s="3"/>
      <c r="B8" s="56"/>
      <c r="C8" s="52" t="s">
        <v>6</v>
      </c>
      <c r="D8" s="52" t="s">
        <v>7</v>
      </c>
      <c r="E8" s="55" t="s">
        <v>1</v>
      </c>
      <c r="F8" s="52" t="s">
        <v>6</v>
      </c>
      <c r="G8" s="52" t="s">
        <v>7</v>
      </c>
      <c r="H8" s="55" t="s">
        <v>1</v>
      </c>
      <c r="I8" s="52" t="s">
        <v>6</v>
      </c>
      <c r="J8" s="52" t="s">
        <v>7</v>
      </c>
      <c r="K8" s="55" t="s">
        <v>1</v>
      </c>
      <c r="L8" s="52" t="s">
        <v>6</v>
      </c>
      <c r="M8" s="52" t="s">
        <v>7</v>
      </c>
      <c r="N8" s="55" t="s">
        <v>1</v>
      </c>
      <c r="O8" s="52" t="s">
        <v>6</v>
      </c>
      <c r="P8" s="52" t="s">
        <v>7</v>
      </c>
      <c r="Q8" s="55" t="s">
        <v>1</v>
      </c>
      <c r="R8" s="117"/>
      <c r="S8" s="54" t="s">
        <v>10</v>
      </c>
      <c r="T8" s="53" t="s">
        <v>16</v>
      </c>
      <c r="U8" s="10" t="s">
        <v>17</v>
      </c>
      <c r="V8" s="52" t="s">
        <v>8</v>
      </c>
      <c r="W8" s="52" t="s">
        <v>9</v>
      </c>
      <c r="X8" s="11" t="s">
        <v>8</v>
      </c>
      <c r="Y8" s="117" t="s">
        <v>20</v>
      </c>
    </row>
    <row r="9" spans="1:25" x14ac:dyDescent="0.2">
      <c r="B9" s="45">
        <v>46113</v>
      </c>
      <c r="C9" s="44">
        <v>3583</v>
      </c>
      <c r="D9" s="43">
        <v>3583.5</v>
      </c>
      <c r="E9" s="42">
        <f t="shared" ref="E9:E28" si="0">AVERAGE(C9:D9)</f>
        <v>3583.25</v>
      </c>
      <c r="F9" s="44">
        <v>3523</v>
      </c>
      <c r="G9" s="43">
        <v>3525</v>
      </c>
      <c r="H9" s="42">
        <f t="shared" ref="H9:H28" si="1">AVERAGE(F9:G9)</f>
        <v>3524</v>
      </c>
      <c r="I9" s="44">
        <v>2998</v>
      </c>
      <c r="J9" s="43">
        <v>3003</v>
      </c>
      <c r="K9" s="42">
        <f t="shared" ref="K9:K28" si="2">AVERAGE(I9:J9)</f>
        <v>3000.5</v>
      </c>
      <c r="L9" s="44">
        <v>2898</v>
      </c>
      <c r="M9" s="43">
        <v>2903</v>
      </c>
      <c r="N9" s="42">
        <f t="shared" ref="N9:N28" si="3">AVERAGE(L9:M9)</f>
        <v>2900.5</v>
      </c>
      <c r="O9" s="44">
        <v>2858</v>
      </c>
      <c r="P9" s="43">
        <v>2863</v>
      </c>
      <c r="Q9" s="42">
        <f t="shared" ref="Q9:Q28" si="4">AVERAGE(O9:P9)</f>
        <v>2860.5</v>
      </c>
      <c r="R9" s="50">
        <v>3583.5</v>
      </c>
      <c r="S9" s="49">
        <v>1.3322000000000001</v>
      </c>
      <c r="T9" s="51">
        <v>1.1608000000000001</v>
      </c>
      <c r="U9" s="48">
        <v>158.35</v>
      </c>
      <c r="V9" s="41">
        <f>D9/S9</f>
        <v>2689.9114247110042</v>
      </c>
      <c r="W9" s="41">
        <f>G9/S9</f>
        <v>2645.9990992343492</v>
      </c>
      <c r="X9" s="47">
        <f t="shared" ref="X9:X28" si="5">R9/T9</f>
        <v>3087.0951068228806</v>
      </c>
      <c r="Y9" s="46">
        <v>1.3317000000000001</v>
      </c>
    </row>
    <row r="10" spans="1:25" x14ac:dyDescent="0.2">
      <c r="B10" s="45">
        <v>46114</v>
      </c>
      <c r="C10" s="44">
        <v>3504.5</v>
      </c>
      <c r="D10" s="43">
        <v>3505</v>
      </c>
      <c r="E10" s="42">
        <f t="shared" si="0"/>
        <v>3504.75</v>
      </c>
      <c r="F10" s="44">
        <v>3424</v>
      </c>
      <c r="G10" s="43">
        <v>3425</v>
      </c>
      <c r="H10" s="42">
        <f t="shared" si="1"/>
        <v>3424.5</v>
      </c>
      <c r="I10" s="44">
        <v>2945</v>
      </c>
      <c r="J10" s="43">
        <v>2950</v>
      </c>
      <c r="K10" s="42">
        <f t="shared" si="2"/>
        <v>2947.5</v>
      </c>
      <c r="L10" s="44">
        <v>2820</v>
      </c>
      <c r="M10" s="43">
        <v>2825</v>
      </c>
      <c r="N10" s="42">
        <f t="shared" si="3"/>
        <v>2822.5</v>
      </c>
      <c r="O10" s="44">
        <v>2795</v>
      </c>
      <c r="P10" s="43">
        <v>2800</v>
      </c>
      <c r="Q10" s="42">
        <f t="shared" si="4"/>
        <v>2797.5</v>
      </c>
      <c r="R10" s="50">
        <v>3505</v>
      </c>
      <c r="S10" s="49">
        <v>1.3202</v>
      </c>
      <c r="T10" s="49">
        <v>1.1517999999999999</v>
      </c>
      <c r="U10" s="48">
        <v>159.71</v>
      </c>
      <c r="V10" s="41">
        <f t="shared" ref="V10:V28" si="6">D10/S10</f>
        <v>2654.9007726102104</v>
      </c>
      <c r="W10" s="41">
        <f t="shared" ref="W10:W28" si="7">G10/S10</f>
        <v>2594.3038933494922</v>
      </c>
      <c r="X10" s="47">
        <f t="shared" si="5"/>
        <v>3043.0630317763503</v>
      </c>
      <c r="Y10" s="46">
        <v>1.3198000000000001</v>
      </c>
    </row>
    <row r="11" spans="1:25" x14ac:dyDescent="0.2">
      <c r="B11" s="45">
        <v>46119</v>
      </c>
      <c r="C11" s="44">
        <v>3599.5</v>
      </c>
      <c r="D11" s="43">
        <v>3600</v>
      </c>
      <c r="E11" s="42">
        <f t="shared" si="0"/>
        <v>3599.75</v>
      </c>
      <c r="F11" s="44">
        <v>3507</v>
      </c>
      <c r="G11" s="43">
        <v>3509</v>
      </c>
      <c r="H11" s="42">
        <f t="shared" si="1"/>
        <v>3508</v>
      </c>
      <c r="I11" s="44">
        <v>2985</v>
      </c>
      <c r="J11" s="43">
        <v>2990</v>
      </c>
      <c r="K11" s="42">
        <f t="shared" si="2"/>
        <v>2987.5</v>
      </c>
      <c r="L11" s="44">
        <v>2845</v>
      </c>
      <c r="M11" s="43">
        <v>2850</v>
      </c>
      <c r="N11" s="42">
        <f t="shared" si="3"/>
        <v>2847.5</v>
      </c>
      <c r="O11" s="44">
        <v>2810</v>
      </c>
      <c r="P11" s="43">
        <v>2815</v>
      </c>
      <c r="Q11" s="42">
        <f t="shared" si="4"/>
        <v>2812.5</v>
      </c>
      <c r="R11" s="50">
        <v>3600</v>
      </c>
      <c r="S11" s="49">
        <v>1.3246</v>
      </c>
      <c r="T11" s="49">
        <v>1.1560999999999999</v>
      </c>
      <c r="U11" s="48">
        <v>159.84</v>
      </c>
      <c r="V11" s="41">
        <f t="shared" si="6"/>
        <v>2717.8016004831647</v>
      </c>
      <c r="W11" s="41">
        <f t="shared" si="7"/>
        <v>2649.1016155820625</v>
      </c>
      <c r="X11" s="47">
        <f t="shared" si="5"/>
        <v>3113.9174811867488</v>
      </c>
      <c r="Y11" s="46">
        <v>1.3242</v>
      </c>
    </row>
    <row r="12" spans="1:25" x14ac:dyDescent="0.2">
      <c r="B12" s="45">
        <v>46120</v>
      </c>
      <c r="C12" s="44">
        <v>3519.5</v>
      </c>
      <c r="D12" s="43">
        <v>3520</v>
      </c>
      <c r="E12" s="42">
        <f t="shared" si="0"/>
        <v>3519.75</v>
      </c>
      <c r="F12" s="44">
        <v>3463</v>
      </c>
      <c r="G12" s="43">
        <v>3465</v>
      </c>
      <c r="H12" s="42">
        <f t="shared" si="1"/>
        <v>3464</v>
      </c>
      <c r="I12" s="44">
        <v>2983</v>
      </c>
      <c r="J12" s="43">
        <v>2988</v>
      </c>
      <c r="K12" s="42">
        <f t="shared" si="2"/>
        <v>2985.5</v>
      </c>
      <c r="L12" s="44">
        <v>2883</v>
      </c>
      <c r="M12" s="43">
        <v>2888</v>
      </c>
      <c r="N12" s="42">
        <f t="shared" si="3"/>
        <v>2885.5</v>
      </c>
      <c r="O12" s="44">
        <v>2835</v>
      </c>
      <c r="P12" s="43">
        <v>2840</v>
      </c>
      <c r="Q12" s="42">
        <f t="shared" si="4"/>
        <v>2837.5</v>
      </c>
      <c r="R12" s="50">
        <v>3520</v>
      </c>
      <c r="S12" s="49">
        <v>1.3466</v>
      </c>
      <c r="T12" s="49">
        <v>1.1700999999999999</v>
      </c>
      <c r="U12" s="48">
        <v>158.26</v>
      </c>
      <c r="V12" s="41">
        <f t="shared" si="6"/>
        <v>2613.9907916233478</v>
      </c>
      <c r="W12" s="41">
        <f t="shared" si="7"/>
        <v>2573.1471855042328</v>
      </c>
      <c r="X12" s="47">
        <f t="shared" si="5"/>
        <v>3008.2898897530126</v>
      </c>
      <c r="Y12" s="46">
        <v>1.3462000000000001</v>
      </c>
    </row>
    <row r="13" spans="1:25" x14ac:dyDescent="0.2">
      <c r="B13" s="45">
        <v>46121</v>
      </c>
      <c r="C13" s="44">
        <v>3494</v>
      </c>
      <c r="D13" s="43">
        <v>3494.5</v>
      </c>
      <c r="E13" s="42">
        <f t="shared" si="0"/>
        <v>3494.25</v>
      </c>
      <c r="F13" s="44">
        <v>3455</v>
      </c>
      <c r="G13" s="43">
        <v>3457</v>
      </c>
      <c r="H13" s="42">
        <f t="shared" si="1"/>
        <v>3456</v>
      </c>
      <c r="I13" s="44">
        <v>3008</v>
      </c>
      <c r="J13" s="43">
        <v>3013</v>
      </c>
      <c r="K13" s="42">
        <f t="shared" si="2"/>
        <v>3010.5</v>
      </c>
      <c r="L13" s="44">
        <v>2918</v>
      </c>
      <c r="M13" s="43">
        <v>2923</v>
      </c>
      <c r="N13" s="42">
        <f t="shared" si="3"/>
        <v>2920.5</v>
      </c>
      <c r="O13" s="44">
        <v>2890</v>
      </c>
      <c r="P13" s="43">
        <v>2895</v>
      </c>
      <c r="Q13" s="42">
        <f t="shared" si="4"/>
        <v>2892.5</v>
      </c>
      <c r="R13" s="50">
        <v>3494.5</v>
      </c>
      <c r="S13" s="49">
        <v>1.3429</v>
      </c>
      <c r="T13" s="49">
        <v>1.1689000000000001</v>
      </c>
      <c r="U13" s="48">
        <v>158.9</v>
      </c>
      <c r="V13" s="41">
        <f>D13/S13</f>
        <v>2602.2041849728203</v>
      </c>
      <c r="W13" s="41">
        <f t="shared" si="7"/>
        <v>2574.2795442698639</v>
      </c>
      <c r="X13" s="47">
        <f t="shared" si="5"/>
        <v>2989.5628368551629</v>
      </c>
      <c r="Y13" s="46">
        <v>1.3425</v>
      </c>
    </row>
    <row r="14" spans="1:25" x14ac:dyDescent="0.2">
      <c r="B14" s="45">
        <v>46122</v>
      </c>
      <c r="C14" s="44">
        <v>3525.5</v>
      </c>
      <c r="D14" s="43">
        <v>3526</v>
      </c>
      <c r="E14" s="42">
        <f t="shared" si="0"/>
        <v>3525.75</v>
      </c>
      <c r="F14" s="44">
        <v>3482.5</v>
      </c>
      <c r="G14" s="43">
        <v>3483</v>
      </c>
      <c r="H14" s="42">
        <f t="shared" si="1"/>
        <v>3482.75</v>
      </c>
      <c r="I14" s="44">
        <v>3028</v>
      </c>
      <c r="J14" s="43">
        <v>3033</v>
      </c>
      <c r="K14" s="42">
        <f t="shared" si="2"/>
        <v>3030.5</v>
      </c>
      <c r="L14" s="44">
        <v>2938</v>
      </c>
      <c r="M14" s="43">
        <v>2943</v>
      </c>
      <c r="N14" s="42">
        <f t="shared" si="3"/>
        <v>2940.5</v>
      </c>
      <c r="O14" s="44">
        <v>2898</v>
      </c>
      <c r="P14" s="43">
        <v>2903</v>
      </c>
      <c r="Q14" s="42">
        <f t="shared" si="4"/>
        <v>2900.5</v>
      </c>
      <c r="R14" s="50">
        <v>3526</v>
      </c>
      <c r="S14" s="49">
        <v>1.3445</v>
      </c>
      <c r="T14" s="49">
        <v>1.1715</v>
      </c>
      <c r="U14" s="48">
        <v>159.18</v>
      </c>
      <c r="V14" s="41">
        <f t="shared" si="6"/>
        <v>2622.5362588322796</v>
      </c>
      <c r="W14" s="41">
        <f t="shared" si="7"/>
        <v>2590.5541093343249</v>
      </c>
      <c r="X14" s="47">
        <f t="shared" si="5"/>
        <v>3009.8164746052071</v>
      </c>
      <c r="Y14" s="46">
        <v>1.3442000000000001</v>
      </c>
    </row>
    <row r="15" spans="1:25" x14ac:dyDescent="0.2">
      <c r="B15" s="45">
        <v>46125</v>
      </c>
      <c r="C15" s="44">
        <v>3665</v>
      </c>
      <c r="D15" s="43">
        <v>3665.5</v>
      </c>
      <c r="E15" s="42">
        <f t="shared" si="0"/>
        <v>3665.25</v>
      </c>
      <c r="F15" s="44">
        <v>3570</v>
      </c>
      <c r="G15" s="43">
        <v>3571</v>
      </c>
      <c r="H15" s="42">
        <f t="shared" si="1"/>
        <v>3570.5</v>
      </c>
      <c r="I15" s="44">
        <v>2983</v>
      </c>
      <c r="J15" s="43">
        <v>2988</v>
      </c>
      <c r="K15" s="42">
        <f t="shared" si="2"/>
        <v>2985.5</v>
      </c>
      <c r="L15" s="44">
        <v>2853</v>
      </c>
      <c r="M15" s="43">
        <v>2858</v>
      </c>
      <c r="N15" s="42">
        <f t="shared" si="3"/>
        <v>2855.5</v>
      </c>
      <c r="O15" s="44">
        <v>2808</v>
      </c>
      <c r="P15" s="43">
        <v>2813</v>
      </c>
      <c r="Q15" s="42">
        <f t="shared" si="4"/>
        <v>2810.5</v>
      </c>
      <c r="R15" s="50">
        <v>3665.5</v>
      </c>
      <c r="S15" s="49">
        <v>1.3419000000000001</v>
      </c>
      <c r="T15" s="49">
        <v>1.1681999999999999</v>
      </c>
      <c r="U15" s="48">
        <v>159.85</v>
      </c>
      <c r="V15" s="41">
        <f t="shared" si="6"/>
        <v>2731.5746329830836</v>
      </c>
      <c r="W15" s="41">
        <f t="shared" si="7"/>
        <v>2661.152097771816</v>
      </c>
      <c r="X15" s="47">
        <f t="shared" si="5"/>
        <v>3137.7332648519091</v>
      </c>
      <c r="Y15" s="46">
        <v>1.3414999999999999</v>
      </c>
    </row>
    <row r="16" spans="1:25" x14ac:dyDescent="0.2">
      <c r="B16" s="45">
        <v>46126</v>
      </c>
      <c r="C16" s="44">
        <v>3624</v>
      </c>
      <c r="D16" s="43">
        <v>3625</v>
      </c>
      <c r="E16" s="42">
        <f t="shared" si="0"/>
        <v>3624.5</v>
      </c>
      <c r="F16" s="44">
        <v>3565</v>
      </c>
      <c r="G16" s="43">
        <v>3566</v>
      </c>
      <c r="H16" s="42">
        <f t="shared" si="1"/>
        <v>3565.5</v>
      </c>
      <c r="I16" s="44">
        <v>3017</v>
      </c>
      <c r="J16" s="43">
        <v>3022</v>
      </c>
      <c r="K16" s="42">
        <f t="shared" si="2"/>
        <v>3019.5</v>
      </c>
      <c r="L16" s="44">
        <v>2892</v>
      </c>
      <c r="M16" s="43">
        <v>2897</v>
      </c>
      <c r="N16" s="42">
        <f t="shared" si="3"/>
        <v>2894.5</v>
      </c>
      <c r="O16" s="44">
        <v>2852</v>
      </c>
      <c r="P16" s="43">
        <v>2857</v>
      </c>
      <c r="Q16" s="42">
        <f t="shared" si="4"/>
        <v>2854.5</v>
      </c>
      <c r="R16" s="50">
        <v>3625</v>
      </c>
      <c r="S16" s="49">
        <v>1.3572</v>
      </c>
      <c r="T16" s="49">
        <v>1.18</v>
      </c>
      <c r="U16" s="48">
        <v>158.78</v>
      </c>
      <c r="V16" s="41">
        <f t="shared" si="6"/>
        <v>2670.9401709401709</v>
      </c>
      <c r="W16" s="41">
        <f t="shared" si="7"/>
        <v>2627.4683171234897</v>
      </c>
      <c r="X16" s="47">
        <f t="shared" si="5"/>
        <v>3072.0338983050851</v>
      </c>
      <c r="Y16" s="46">
        <v>1.3569</v>
      </c>
    </row>
    <row r="17" spans="2:25" x14ac:dyDescent="0.2">
      <c r="B17" s="45">
        <v>46127</v>
      </c>
      <c r="C17" s="44">
        <v>3580</v>
      </c>
      <c r="D17" s="43">
        <v>3581</v>
      </c>
      <c r="E17" s="42">
        <f t="shared" si="0"/>
        <v>3580.5</v>
      </c>
      <c r="F17" s="44">
        <v>3565</v>
      </c>
      <c r="G17" s="43">
        <v>3565.5</v>
      </c>
      <c r="H17" s="42">
        <f t="shared" si="1"/>
        <v>3565.25</v>
      </c>
      <c r="I17" s="44">
        <v>3105</v>
      </c>
      <c r="J17" s="43">
        <v>3110</v>
      </c>
      <c r="K17" s="42">
        <f t="shared" si="2"/>
        <v>3107.5</v>
      </c>
      <c r="L17" s="44">
        <v>3035</v>
      </c>
      <c r="M17" s="43">
        <v>3040</v>
      </c>
      <c r="N17" s="42">
        <f t="shared" si="3"/>
        <v>3037.5</v>
      </c>
      <c r="O17" s="44">
        <v>3005</v>
      </c>
      <c r="P17" s="43">
        <v>3010</v>
      </c>
      <c r="Q17" s="42">
        <f t="shared" si="4"/>
        <v>3007.5</v>
      </c>
      <c r="R17" s="50">
        <v>3581</v>
      </c>
      <c r="S17" s="49">
        <v>1.3554999999999999</v>
      </c>
      <c r="T17" s="49">
        <v>1.1782999999999999</v>
      </c>
      <c r="U17" s="48">
        <v>159.03</v>
      </c>
      <c r="V17" s="41">
        <f t="shared" si="6"/>
        <v>2641.8295831796386</v>
      </c>
      <c r="W17" s="41">
        <f t="shared" si="7"/>
        <v>2630.3946883068979</v>
      </c>
      <c r="X17" s="47">
        <f t="shared" si="5"/>
        <v>3039.1241619282018</v>
      </c>
      <c r="Y17" s="46">
        <v>1.3552</v>
      </c>
    </row>
    <row r="18" spans="2:25" x14ac:dyDescent="0.2">
      <c r="B18" s="45">
        <v>46128</v>
      </c>
      <c r="C18" s="44">
        <v>3678</v>
      </c>
      <c r="D18" s="43">
        <v>3678.5</v>
      </c>
      <c r="E18" s="42">
        <f t="shared" si="0"/>
        <v>3678.25</v>
      </c>
      <c r="F18" s="44">
        <v>3636</v>
      </c>
      <c r="G18" s="43">
        <v>3636.5</v>
      </c>
      <c r="H18" s="42">
        <f t="shared" si="1"/>
        <v>3636.25</v>
      </c>
      <c r="I18" s="44">
        <v>3090</v>
      </c>
      <c r="J18" s="43">
        <v>3095</v>
      </c>
      <c r="K18" s="42">
        <f t="shared" si="2"/>
        <v>3092.5</v>
      </c>
      <c r="L18" s="44">
        <v>2995</v>
      </c>
      <c r="M18" s="43">
        <v>3000</v>
      </c>
      <c r="N18" s="42">
        <f t="shared" si="3"/>
        <v>2997.5</v>
      </c>
      <c r="O18" s="44">
        <v>2960</v>
      </c>
      <c r="P18" s="43">
        <v>2965</v>
      </c>
      <c r="Q18" s="42">
        <f t="shared" si="4"/>
        <v>2962.5</v>
      </c>
      <c r="R18" s="50">
        <v>3678.5</v>
      </c>
      <c r="S18" s="49">
        <v>1.3547</v>
      </c>
      <c r="T18" s="49">
        <v>1.1783999999999999</v>
      </c>
      <c r="U18" s="48">
        <v>158.97</v>
      </c>
      <c r="V18" s="41">
        <f t="shared" si="6"/>
        <v>2715.3613346128295</v>
      </c>
      <c r="W18" s="41">
        <f t="shared" si="7"/>
        <v>2684.3581604783349</v>
      </c>
      <c r="X18" s="47">
        <f t="shared" si="5"/>
        <v>3121.605566870333</v>
      </c>
      <c r="Y18" s="46">
        <v>1.3544</v>
      </c>
    </row>
    <row r="19" spans="2:25" x14ac:dyDescent="0.2">
      <c r="B19" s="45">
        <v>46129</v>
      </c>
      <c r="C19" s="44">
        <v>3658</v>
      </c>
      <c r="D19" s="43">
        <v>3660</v>
      </c>
      <c r="E19" s="42">
        <f t="shared" si="0"/>
        <v>3659</v>
      </c>
      <c r="F19" s="44">
        <v>3630</v>
      </c>
      <c r="G19" s="43">
        <v>3632</v>
      </c>
      <c r="H19" s="42">
        <f t="shared" si="1"/>
        <v>3631</v>
      </c>
      <c r="I19" s="44">
        <v>3122</v>
      </c>
      <c r="J19" s="43">
        <v>3127</v>
      </c>
      <c r="K19" s="42">
        <f t="shared" si="2"/>
        <v>3124.5</v>
      </c>
      <c r="L19" s="44">
        <v>3032</v>
      </c>
      <c r="M19" s="43">
        <v>3037</v>
      </c>
      <c r="N19" s="42">
        <f t="shared" si="3"/>
        <v>3034.5</v>
      </c>
      <c r="O19" s="44">
        <v>2997</v>
      </c>
      <c r="P19" s="43">
        <v>3002</v>
      </c>
      <c r="Q19" s="42">
        <f t="shared" si="4"/>
        <v>2999.5</v>
      </c>
      <c r="R19" s="50">
        <v>3660</v>
      </c>
      <c r="S19" s="49">
        <v>1.353</v>
      </c>
      <c r="T19" s="49">
        <v>1.1794</v>
      </c>
      <c r="U19" s="48">
        <v>159.18</v>
      </c>
      <c r="V19" s="41">
        <f t="shared" si="6"/>
        <v>2705.0997782705099</v>
      </c>
      <c r="W19" s="41">
        <f t="shared" si="7"/>
        <v>2684.4050258684406</v>
      </c>
      <c r="X19" s="47">
        <f t="shared" si="5"/>
        <v>3103.2728506020012</v>
      </c>
      <c r="Y19" s="46">
        <v>1.3527</v>
      </c>
    </row>
    <row r="20" spans="2:25" x14ac:dyDescent="0.2">
      <c r="B20" s="45">
        <v>46132</v>
      </c>
      <c r="C20" s="44">
        <v>3589</v>
      </c>
      <c r="D20" s="43">
        <v>3590</v>
      </c>
      <c r="E20" s="42">
        <f t="shared" si="0"/>
        <v>3589.5</v>
      </c>
      <c r="F20" s="44">
        <v>3552</v>
      </c>
      <c r="G20" s="43">
        <v>3552.5</v>
      </c>
      <c r="H20" s="42">
        <f t="shared" si="1"/>
        <v>3552.25</v>
      </c>
      <c r="I20" s="44">
        <v>3120</v>
      </c>
      <c r="J20" s="43">
        <v>3125</v>
      </c>
      <c r="K20" s="42">
        <f t="shared" si="2"/>
        <v>3122.5</v>
      </c>
      <c r="L20" s="44">
        <v>3055</v>
      </c>
      <c r="M20" s="43">
        <v>3060</v>
      </c>
      <c r="N20" s="42">
        <f t="shared" si="3"/>
        <v>3057.5</v>
      </c>
      <c r="O20" s="44">
        <v>3050</v>
      </c>
      <c r="P20" s="43">
        <v>3055</v>
      </c>
      <c r="Q20" s="42">
        <f t="shared" si="4"/>
        <v>3052.5</v>
      </c>
      <c r="R20" s="50">
        <v>3590</v>
      </c>
      <c r="S20" s="49">
        <v>1.3520000000000001</v>
      </c>
      <c r="T20" s="49">
        <v>1.1767000000000001</v>
      </c>
      <c r="U20" s="48">
        <v>158.84</v>
      </c>
      <c r="V20" s="41">
        <f t="shared" si="6"/>
        <v>2655.3254437869819</v>
      </c>
      <c r="W20" s="41">
        <f t="shared" si="7"/>
        <v>2627.5887573964496</v>
      </c>
      <c r="X20" s="47">
        <f t="shared" si="5"/>
        <v>3050.9050735106653</v>
      </c>
      <c r="Y20" s="46">
        <v>1.3516999999999999</v>
      </c>
    </row>
    <row r="21" spans="2:25" x14ac:dyDescent="0.2">
      <c r="B21" s="45">
        <v>46133</v>
      </c>
      <c r="C21" s="44">
        <v>3612</v>
      </c>
      <c r="D21" s="43">
        <v>3613</v>
      </c>
      <c r="E21" s="42">
        <f t="shared" si="0"/>
        <v>3612.5</v>
      </c>
      <c r="F21" s="44">
        <v>3568</v>
      </c>
      <c r="G21" s="43">
        <v>3569</v>
      </c>
      <c r="H21" s="42">
        <f t="shared" si="1"/>
        <v>3568.5</v>
      </c>
      <c r="I21" s="44">
        <v>3132</v>
      </c>
      <c r="J21" s="43">
        <v>3137</v>
      </c>
      <c r="K21" s="42">
        <f t="shared" si="2"/>
        <v>3134.5</v>
      </c>
      <c r="L21" s="44">
        <v>3060</v>
      </c>
      <c r="M21" s="43">
        <v>3065</v>
      </c>
      <c r="N21" s="42">
        <f t="shared" si="3"/>
        <v>3062.5</v>
      </c>
      <c r="O21" s="44">
        <v>3055</v>
      </c>
      <c r="P21" s="43">
        <v>3060</v>
      </c>
      <c r="Q21" s="42">
        <f t="shared" si="4"/>
        <v>3057.5</v>
      </c>
      <c r="R21" s="50">
        <v>3613</v>
      </c>
      <c r="S21" s="49">
        <v>1.3520000000000001</v>
      </c>
      <c r="T21" s="49">
        <v>1.1768000000000001</v>
      </c>
      <c r="U21" s="48">
        <v>159.05000000000001</v>
      </c>
      <c r="V21" s="41">
        <f t="shared" si="6"/>
        <v>2672.3372781065086</v>
      </c>
      <c r="W21" s="41">
        <f t="shared" si="7"/>
        <v>2639.792899408284</v>
      </c>
      <c r="X21" s="47">
        <f t="shared" si="5"/>
        <v>3070.1903467029229</v>
      </c>
      <c r="Y21" s="46">
        <v>1.3516999999999999</v>
      </c>
    </row>
    <row r="22" spans="2:25" x14ac:dyDescent="0.2">
      <c r="B22" s="45">
        <v>46134</v>
      </c>
      <c r="C22" s="44">
        <v>3650</v>
      </c>
      <c r="D22" s="43">
        <v>3652</v>
      </c>
      <c r="E22" s="42">
        <f t="shared" si="0"/>
        <v>3651</v>
      </c>
      <c r="F22" s="44">
        <v>3604.5</v>
      </c>
      <c r="G22" s="43">
        <v>3605</v>
      </c>
      <c r="H22" s="42">
        <f t="shared" si="1"/>
        <v>3604.75</v>
      </c>
      <c r="I22" s="44">
        <v>3148</v>
      </c>
      <c r="J22" s="43">
        <v>3153</v>
      </c>
      <c r="K22" s="42">
        <f t="shared" si="2"/>
        <v>3150.5</v>
      </c>
      <c r="L22" s="44">
        <v>3058</v>
      </c>
      <c r="M22" s="43">
        <v>3063</v>
      </c>
      <c r="N22" s="42">
        <f t="shared" si="3"/>
        <v>3060.5</v>
      </c>
      <c r="O22" s="44">
        <v>3048</v>
      </c>
      <c r="P22" s="43">
        <v>3053</v>
      </c>
      <c r="Q22" s="42">
        <f t="shared" si="4"/>
        <v>3050.5</v>
      </c>
      <c r="R22" s="50">
        <v>3652</v>
      </c>
      <c r="S22" s="49">
        <v>1.3503000000000001</v>
      </c>
      <c r="T22" s="49">
        <v>1.1735</v>
      </c>
      <c r="U22" s="48">
        <v>159.25</v>
      </c>
      <c r="V22" s="41">
        <f t="shared" si="6"/>
        <v>2704.5841664815225</v>
      </c>
      <c r="W22" s="41">
        <f t="shared" si="7"/>
        <v>2669.7770865733542</v>
      </c>
      <c r="X22" s="47">
        <f t="shared" si="5"/>
        <v>3112.0579463144441</v>
      </c>
      <c r="Y22" s="46">
        <v>1.35</v>
      </c>
    </row>
    <row r="23" spans="2:25" x14ac:dyDescent="0.2">
      <c r="B23" s="45">
        <v>46135</v>
      </c>
      <c r="C23" s="44">
        <v>3641.5</v>
      </c>
      <c r="D23" s="43">
        <v>3642</v>
      </c>
      <c r="E23" s="42">
        <f t="shared" si="0"/>
        <v>3641.75</v>
      </c>
      <c r="F23" s="44">
        <v>3588</v>
      </c>
      <c r="G23" s="43">
        <v>3590</v>
      </c>
      <c r="H23" s="42">
        <f t="shared" si="1"/>
        <v>3589</v>
      </c>
      <c r="I23" s="44">
        <v>3135</v>
      </c>
      <c r="J23" s="43">
        <v>3140</v>
      </c>
      <c r="K23" s="42">
        <f t="shared" si="2"/>
        <v>3137.5</v>
      </c>
      <c r="L23" s="44">
        <v>3042</v>
      </c>
      <c r="M23" s="43">
        <v>3047</v>
      </c>
      <c r="N23" s="42">
        <f t="shared" si="3"/>
        <v>3044.5</v>
      </c>
      <c r="O23" s="44">
        <v>3022</v>
      </c>
      <c r="P23" s="43">
        <v>3027</v>
      </c>
      <c r="Q23" s="42">
        <f t="shared" si="4"/>
        <v>3024.5</v>
      </c>
      <c r="R23" s="50">
        <v>3642</v>
      </c>
      <c r="S23" s="49">
        <v>1.3506</v>
      </c>
      <c r="T23" s="49">
        <v>1.1691</v>
      </c>
      <c r="U23" s="48">
        <v>159.56</v>
      </c>
      <c r="V23" s="41">
        <f t="shared" si="6"/>
        <v>2696.5792980897377</v>
      </c>
      <c r="W23" s="41">
        <f t="shared" si="7"/>
        <v>2658.0778913075669</v>
      </c>
      <c r="X23" s="47">
        <f t="shared" si="5"/>
        <v>3115.2168334616372</v>
      </c>
      <c r="Y23" s="46">
        <v>1.3502000000000001</v>
      </c>
    </row>
    <row r="24" spans="2:25" x14ac:dyDescent="0.2">
      <c r="B24" s="45">
        <v>46136</v>
      </c>
      <c r="C24" s="44">
        <v>3683</v>
      </c>
      <c r="D24" s="43">
        <v>3685</v>
      </c>
      <c r="E24" s="42">
        <f t="shared" si="0"/>
        <v>3684</v>
      </c>
      <c r="F24" s="44">
        <v>3598</v>
      </c>
      <c r="G24" s="43">
        <v>3600</v>
      </c>
      <c r="H24" s="42">
        <f t="shared" si="1"/>
        <v>3599</v>
      </c>
      <c r="I24" s="44">
        <v>3098</v>
      </c>
      <c r="J24" s="43">
        <v>3103</v>
      </c>
      <c r="K24" s="42">
        <f t="shared" si="2"/>
        <v>3100.5</v>
      </c>
      <c r="L24" s="44">
        <v>2963</v>
      </c>
      <c r="M24" s="43">
        <v>2968</v>
      </c>
      <c r="N24" s="42">
        <f t="shared" si="3"/>
        <v>2965.5</v>
      </c>
      <c r="O24" s="44">
        <v>2933</v>
      </c>
      <c r="P24" s="43">
        <v>2938</v>
      </c>
      <c r="Q24" s="42">
        <f t="shared" si="4"/>
        <v>2935.5</v>
      </c>
      <c r="R24" s="50">
        <v>3685</v>
      </c>
      <c r="S24" s="49">
        <v>1.3494999999999999</v>
      </c>
      <c r="T24" s="49">
        <v>1.1715</v>
      </c>
      <c r="U24" s="48">
        <v>159.43</v>
      </c>
      <c r="V24" s="41">
        <f t="shared" si="6"/>
        <v>2730.6409781400521</v>
      </c>
      <c r="W24" s="41">
        <f t="shared" si="7"/>
        <v>2667.654686921082</v>
      </c>
      <c r="X24" s="47">
        <f t="shared" si="5"/>
        <v>3145.5399061032863</v>
      </c>
      <c r="Y24" s="46">
        <v>1.3491</v>
      </c>
    </row>
    <row r="25" spans="2:25" x14ac:dyDescent="0.2">
      <c r="B25" s="45">
        <v>46139</v>
      </c>
      <c r="C25" s="44">
        <v>3660</v>
      </c>
      <c r="D25" s="43">
        <v>3662</v>
      </c>
      <c r="E25" s="42">
        <f t="shared" si="0"/>
        <v>3661</v>
      </c>
      <c r="F25" s="44">
        <v>3587.5</v>
      </c>
      <c r="G25" s="43">
        <v>3588</v>
      </c>
      <c r="H25" s="42">
        <f t="shared" si="1"/>
        <v>3587.75</v>
      </c>
      <c r="I25" s="44">
        <v>3102</v>
      </c>
      <c r="J25" s="43">
        <v>3107</v>
      </c>
      <c r="K25" s="42">
        <f t="shared" si="2"/>
        <v>3104.5</v>
      </c>
      <c r="L25" s="44">
        <v>2997</v>
      </c>
      <c r="M25" s="43">
        <v>3002</v>
      </c>
      <c r="N25" s="42">
        <f t="shared" si="3"/>
        <v>2999.5</v>
      </c>
      <c r="O25" s="44">
        <v>2962</v>
      </c>
      <c r="P25" s="43">
        <v>2967</v>
      </c>
      <c r="Q25" s="42">
        <f t="shared" si="4"/>
        <v>2964.5</v>
      </c>
      <c r="R25" s="50">
        <v>3662</v>
      </c>
      <c r="S25" s="49">
        <v>1.3560000000000001</v>
      </c>
      <c r="T25" s="49">
        <v>1.1741999999999999</v>
      </c>
      <c r="U25" s="48">
        <v>159.19</v>
      </c>
      <c r="V25" s="41">
        <f t="shared" si="6"/>
        <v>2700.5899705014749</v>
      </c>
      <c r="W25" s="41">
        <f t="shared" si="7"/>
        <v>2646.0176991150443</v>
      </c>
      <c r="X25" s="47">
        <f t="shared" si="5"/>
        <v>3118.7191279168796</v>
      </c>
      <c r="Y25" s="46">
        <v>1.3555999999999999</v>
      </c>
    </row>
    <row r="26" spans="2:25" x14ac:dyDescent="0.2">
      <c r="B26" s="45">
        <v>46140</v>
      </c>
      <c r="C26" s="44">
        <v>3599</v>
      </c>
      <c r="D26" s="43">
        <v>3600</v>
      </c>
      <c r="E26" s="42">
        <f t="shared" si="0"/>
        <v>3599.5</v>
      </c>
      <c r="F26" s="44">
        <v>3535</v>
      </c>
      <c r="G26" s="43">
        <v>3537</v>
      </c>
      <c r="H26" s="42">
        <f t="shared" si="1"/>
        <v>3536</v>
      </c>
      <c r="I26" s="44">
        <v>3100</v>
      </c>
      <c r="J26" s="43">
        <v>3105</v>
      </c>
      <c r="K26" s="42">
        <f t="shared" si="2"/>
        <v>3102.5</v>
      </c>
      <c r="L26" s="44">
        <v>3010</v>
      </c>
      <c r="M26" s="43">
        <v>3015</v>
      </c>
      <c r="N26" s="42">
        <f t="shared" si="3"/>
        <v>3012.5</v>
      </c>
      <c r="O26" s="44">
        <v>2975</v>
      </c>
      <c r="P26" s="43">
        <v>2980</v>
      </c>
      <c r="Q26" s="42">
        <f t="shared" si="4"/>
        <v>2977.5</v>
      </c>
      <c r="R26" s="50">
        <v>3600</v>
      </c>
      <c r="S26" s="49">
        <v>1.3469</v>
      </c>
      <c r="T26" s="49">
        <v>1.1682999999999999</v>
      </c>
      <c r="U26" s="48">
        <v>159.76</v>
      </c>
      <c r="V26" s="41">
        <f t="shared" si="6"/>
        <v>2672.8042170910981</v>
      </c>
      <c r="W26" s="41">
        <f t="shared" si="7"/>
        <v>2626.0301432920037</v>
      </c>
      <c r="X26" s="47">
        <f t="shared" si="5"/>
        <v>3081.4003252589237</v>
      </c>
      <c r="Y26" s="46">
        <v>1.3464</v>
      </c>
    </row>
    <row r="27" spans="2:25" x14ac:dyDescent="0.2">
      <c r="B27" s="45">
        <v>46141</v>
      </c>
      <c r="C27" s="44">
        <v>3603.5</v>
      </c>
      <c r="D27" s="43">
        <v>3604</v>
      </c>
      <c r="E27" s="42">
        <f t="shared" si="0"/>
        <v>3603.75</v>
      </c>
      <c r="F27" s="44">
        <v>3555</v>
      </c>
      <c r="G27" s="43">
        <v>3556</v>
      </c>
      <c r="H27" s="42">
        <f t="shared" si="1"/>
        <v>3555.5</v>
      </c>
      <c r="I27" s="44">
        <v>3125</v>
      </c>
      <c r="J27" s="43">
        <v>3130</v>
      </c>
      <c r="K27" s="42">
        <f t="shared" si="2"/>
        <v>3127.5</v>
      </c>
      <c r="L27" s="44">
        <v>3040</v>
      </c>
      <c r="M27" s="43">
        <v>3045</v>
      </c>
      <c r="N27" s="42">
        <f t="shared" si="3"/>
        <v>3042.5</v>
      </c>
      <c r="O27" s="44">
        <v>3005</v>
      </c>
      <c r="P27" s="43">
        <v>3010</v>
      </c>
      <c r="Q27" s="42">
        <f t="shared" si="4"/>
        <v>3007.5</v>
      </c>
      <c r="R27" s="50">
        <v>3604</v>
      </c>
      <c r="S27" s="49">
        <v>1.3506</v>
      </c>
      <c r="T27" s="49">
        <v>1.1700999999999999</v>
      </c>
      <c r="U27" s="48">
        <v>159.85</v>
      </c>
      <c r="V27" s="41">
        <f t="shared" si="6"/>
        <v>2668.4436546719976</v>
      </c>
      <c r="W27" s="41">
        <f t="shared" si="7"/>
        <v>2632.9038945653783</v>
      </c>
      <c r="X27" s="47">
        <f t="shared" si="5"/>
        <v>3080.0786257584823</v>
      </c>
      <c r="Y27" s="46">
        <v>1.3501000000000001</v>
      </c>
    </row>
    <row r="28" spans="2:25" x14ac:dyDescent="0.2">
      <c r="B28" s="45">
        <v>46142</v>
      </c>
      <c r="C28" s="44">
        <v>3525</v>
      </c>
      <c r="D28" s="43">
        <v>3525.5</v>
      </c>
      <c r="E28" s="42">
        <f t="shared" si="0"/>
        <v>3525.25</v>
      </c>
      <c r="F28" s="44">
        <v>3480</v>
      </c>
      <c r="G28" s="43">
        <v>3482</v>
      </c>
      <c r="H28" s="42">
        <f t="shared" si="1"/>
        <v>3481</v>
      </c>
      <c r="I28" s="44">
        <v>3073</v>
      </c>
      <c r="J28" s="43">
        <v>3078</v>
      </c>
      <c r="K28" s="42">
        <f t="shared" si="2"/>
        <v>3075.5</v>
      </c>
      <c r="L28" s="44">
        <v>2988</v>
      </c>
      <c r="M28" s="43">
        <v>2993</v>
      </c>
      <c r="N28" s="42">
        <f t="shared" si="3"/>
        <v>2990.5</v>
      </c>
      <c r="O28" s="44">
        <v>2953</v>
      </c>
      <c r="P28" s="43">
        <v>2958</v>
      </c>
      <c r="Q28" s="42">
        <f t="shared" si="4"/>
        <v>2955.5</v>
      </c>
      <c r="R28" s="50">
        <v>3525.5</v>
      </c>
      <c r="S28" s="49">
        <v>1.3517999999999999</v>
      </c>
      <c r="T28" s="49">
        <v>1.1705000000000001</v>
      </c>
      <c r="U28" s="48">
        <v>156.38</v>
      </c>
      <c r="V28" s="41">
        <f t="shared" si="6"/>
        <v>2608.0041426246489</v>
      </c>
      <c r="W28" s="41">
        <f t="shared" si="7"/>
        <v>2575.824826157716</v>
      </c>
      <c r="X28" s="47">
        <f t="shared" si="5"/>
        <v>3011.960700555318</v>
      </c>
      <c r="Y28" s="46">
        <v>1.3513999999999999</v>
      </c>
    </row>
    <row r="29" spans="2:25" x14ac:dyDescent="0.2">
      <c r="B29" s="40" t="s">
        <v>11</v>
      </c>
      <c r="C29" s="39">
        <f>ROUND(AVERAGE(C9:C28),2)</f>
        <v>3599.7</v>
      </c>
      <c r="D29" s="38">
        <f>ROUND(AVERAGE(D9:D28),2)</f>
        <v>3600.63</v>
      </c>
      <c r="E29" s="37">
        <f>ROUND(AVERAGE(C29:D29),2)</f>
        <v>3600.17</v>
      </c>
      <c r="F29" s="39">
        <f>ROUND(AVERAGE(F9:F28),2)</f>
        <v>3544.43</v>
      </c>
      <c r="G29" s="38">
        <f>ROUND(AVERAGE(G9:G28),2)</f>
        <v>3545.73</v>
      </c>
      <c r="H29" s="37">
        <f>ROUND(AVERAGE(F29:G29),2)</f>
        <v>3545.08</v>
      </c>
      <c r="I29" s="39">
        <f>ROUND(AVERAGE(I9:I28),2)</f>
        <v>3064.85</v>
      </c>
      <c r="J29" s="38">
        <f>ROUND(AVERAGE(J9:J28),2)</f>
        <v>3069.85</v>
      </c>
      <c r="K29" s="37">
        <f>ROUND(AVERAGE(I29:J29),2)</f>
        <v>3067.35</v>
      </c>
      <c r="L29" s="39">
        <f>ROUND(AVERAGE(L9:L28),2)</f>
        <v>2966.1</v>
      </c>
      <c r="M29" s="38">
        <f>ROUND(AVERAGE(M9:M28),2)</f>
        <v>2971.1</v>
      </c>
      <c r="N29" s="37">
        <f>ROUND(AVERAGE(L29:M29),2)</f>
        <v>2968.6</v>
      </c>
      <c r="O29" s="39">
        <f>ROUND(AVERAGE(O9:O28),2)</f>
        <v>2935.55</v>
      </c>
      <c r="P29" s="38">
        <f>ROUND(AVERAGE(P9:P28),2)</f>
        <v>2940.55</v>
      </c>
      <c r="Q29" s="37">
        <f>ROUND(AVERAGE(O29:P29),2)</f>
        <v>2938.05</v>
      </c>
      <c r="R29" s="36">
        <f>ROUND(AVERAGE(R9:R28),2)</f>
        <v>3600.63</v>
      </c>
      <c r="S29" s="35">
        <f>ROUND(AVERAGE(S9:S28),4)</f>
        <v>1.3467</v>
      </c>
      <c r="T29" s="34">
        <f>ROUND(AVERAGE(T9:T28),4)</f>
        <v>1.1707000000000001</v>
      </c>
      <c r="U29" s="115">
        <f>ROUND(AVERAGE(U9:U28),2)</f>
        <v>159.07</v>
      </c>
      <c r="V29" s="33">
        <f>AVERAGE(V9:V28)</f>
        <v>2673.772984135654</v>
      </c>
      <c r="W29" s="33">
        <f>AVERAGE(W9:W28)</f>
        <v>2632.9415810780092</v>
      </c>
      <c r="X29" s="33">
        <f>AVERAGE(X9:X28)</f>
        <v>3075.5791724569726</v>
      </c>
      <c r="Y29" s="32">
        <f>AVERAGE(Y9:Y28)</f>
        <v>1.3462750000000003</v>
      </c>
    </row>
    <row r="30" spans="2:25" x14ac:dyDescent="0.2">
      <c r="B30" s="31" t="s">
        <v>12</v>
      </c>
      <c r="C30" s="30">
        <f t="shared" ref="C30:Y30" si="8">MAX(C9:C28)</f>
        <v>3683</v>
      </c>
      <c r="D30" s="29">
        <f t="shared" si="8"/>
        <v>3685</v>
      </c>
      <c r="E30" s="28">
        <f t="shared" si="8"/>
        <v>3684</v>
      </c>
      <c r="F30" s="30">
        <f t="shared" si="8"/>
        <v>3636</v>
      </c>
      <c r="G30" s="29">
        <f t="shared" si="8"/>
        <v>3636.5</v>
      </c>
      <c r="H30" s="28">
        <f t="shared" si="8"/>
        <v>3636.25</v>
      </c>
      <c r="I30" s="30">
        <f t="shared" si="8"/>
        <v>3148</v>
      </c>
      <c r="J30" s="29">
        <f t="shared" si="8"/>
        <v>3153</v>
      </c>
      <c r="K30" s="28">
        <f t="shared" si="8"/>
        <v>3150.5</v>
      </c>
      <c r="L30" s="30">
        <f t="shared" si="8"/>
        <v>3060</v>
      </c>
      <c r="M30" s="29">
        <f t="shared" si="8"/>
        <v>3065</v>
      </c>
      <c r="N30" s="28">
        <f t="shared" si="8"/>
        <v>3062.5</v>
      </c>
      <c r="O30" s="30">
        <f t="shared" si="8"/>
        <v>3055</v>
      </c>
      <c r="P30" s="29">
        <f t="shared" si="8"/>
        <v>3060</v>
      </c>
      <c r="Q30" s="28">
        <f t="shared" si="8"/>
        <v>3057.5</v>
      </c>
      <c r="R30" s="27">
        <f t="shared" si="8"/>
        <v>3685</v>
      </c>
      <c r="S30" s="26">
        <f t="shared" si="8"/>
        <v>1.3572</v>
      </c>
      <c r="T30" s="25">
        <f t="shared" si="8"/>
        <v>1.18</v>
      </c>
      <c r="U30" s="24">
        <f t="shared" si="8"/>
        <v>159.85</v>
      </c>
      <c r="V30" s="23">
        <f t="shared" si="8"/>
        <v>2731.5746329830836</v>
      </c>
      <c r="W30" s="23">
        <f t="shared" si="8"/>
        <v>2684.4050258684406</v>
      </c>
      <c r="X30" s="23">
        <f t="shared" si="8"/>
        <v>3145.5399061032863</v>
      </c>
      <c r="Y30" s="22">
        <f t="shared" si="8"/>
        <v>1.3569</v>
      </c>
    </row>
    <row r="31" spans="2:25" ht="13.5" thickBot="1" x14ac:dyDescent="0.25">
      <c r="B31" s="21" t="s">
        <v>13</v>
      </c>
      <c r="C31" s="20">
        <f t="shared" ref="C31:Y31" si="9">MIN(C9:C28)</f>
        <v>3494</v>
      </c>
      <c r="D31" s="19">
        <f t="shared" si="9"/>
        <v>3494.5</v>
      </c>
      <c r="E31" s="18">
        <f t="shared" si="9"/>
        <v>3494.25</v>
      </c>
      <c r="F31" s="20">
        <f t="shared" si="9"/>
        <v>3424</v>
      </c>
      <c r="G31" s="19">
        <f t="shared" si="9"/>
        <v>3425</v>
      </c>
      <c r="H31" s="18">
        <f t="shared" si="9"/>
        <v>3424.5</v>
      </c>
      <c r="I31" s="20">
        <f t="shared" si="9"/>
        <v>2945</v>
      </c>
      <c r="J31" s="19">
        <f t="shared" si="9"/>
        <v>2950</v>
      </c>
      <c r="K31" s="18">
        <f t="shared" si="9"/>
        <v>2947.5</v>
      </c>
      <c r="L31" s="20">
        <f t="shared" si="9"/>
        <v>2820</v>
      </c>
      <c r="M31" s="19">
        <f t="shared" si="9"/>
        <v>2825</v>
      </c>
      <c r="N31" s="18">
        <f t="shared" si="9"/>
        <v>2822.5</v>
      </c>
      <c r="O31" s="20">
        <f t="shared" si="9"/>
        <v>2795</v>
      </c>
      <c r="P31" s="19">
        <f t="shared" si="9"/>
        <v>2800</v>
      </c>
      <c r="Q31" s="18">
        <f t="shared" si="9"/>
        <v>2797.5</v>
      </c>
      <c r="R31" s="17">
        <f t="shared" si="9"/>
        <v>3494.5</v>
      </c>
      <c r="S31" s="16">
        <f t="shared" si="9"/>
        <v>1.3202</v>
      </c>
      <c r="T31" s="15">
        <f t="shared" si="9"/>
        <v>1.1517999999999999</v>
      </c>
      <c r="U31" s="14">
        <f t="shared" si="9"/>
        <v>156.38</v>
      </c>
      <c r="V31" s="13">
        <f t="shared" si="9"/>
        <v>2602.2041849728203</v>
      </c>
      <c r="W31" s="13">
        <f t="shared" si="9"/>
        <v>2573.1471855042328</v>
      </c>
      <c r="X31" s="13">
        <f t="shared" si="9"/>
        <v>2989.5628368551629</v>
      </c>
      <c r="Y31" s="12">
        <f t="shared" si="9"/>
        <v>1.3198000000000001</v>
      </c>
    </row>
    <row r="33" spans="2:14" x14ac:dyDescent="0.2">
      <c r="B33" s="6" t="s">
        <v>14</v>
      </c>
      <c r="C33" s="8"/>
      <c r="D33" s="8"/>
      <c r="E33" s="7"/>
      <c r="F33" s="8"/>
      <c r="G33" s="8"/>
      <c r="H33" s="7"/>
      <c r="I33" s="8"/>
      <c r="J33" s="8"/>
      <c r="K33" s="7"/>
      <c r="L33" s="8"/>
      <c r="M33" s="8"/>
      <c r="N33" s="7"/>
    </row>
    <row r="34" spans="2:14" x14ac:dyDescent="0.2">
      <c r="B34" s="6" t="s">
        <v>15</v>
      </c>
      <c r="C34" s="8"/>
      <c r="D34" s="8"/>
      <c r="E34" s="7"/>
      <c r="F34" s="8"/>
      <c r="G34" s="8"/>
      <c r="H34" s="7"/>
      <c r="I34" s="8"/>
      <c r="J34" s="8"/>
      <c r="K34" s="7"/>
      <c r="L34" s="8"/>
      <c r="M34" s="8"/>
      <c r="N34" s="7"/>
    </row>
  </sheetData>
  <mergeCells count="9">
    <mergeCell ref="R7:R8"/>
    <mergeCell ref="S7:U7"/>
    <mergeCell ref="V7:W7"/>
    <mergeCell ref="Y7:Y8"/>
    <mergeCell ref="C7:E7"/>
    <mergeCell ref="F7:H7"/>
    <mergeCell ref="I7:K7"/>
    <mergeCell ref="L7:N7"/>
    <mergeCell ref="O7:Q7"/>
  </mergeCells>
  <phoneticPr fontId="6" type="noConversion"/>
  <printOptions horizontalCentered="1" verticalCentered="1" gridLines="1" gridLinesSet="0"/>
  <pageMargins left="0.19685039370078741" right="0.19685039370078741" top="0.98425196850393704" bottom="0.98425196850393704" header="0.51181102362204722" footer="0.51181102362204722"/>
  <pageSetup paperSize="9" scale="96" orientation="landscape" horizontalDpi="204" verticalDpi="196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3:Y34"/>
  <sheetViews>
    <sheetView workbookViewId="0">
      <pane ySplit="8" topLeftCell="A9" activePane="bottomLeft" state="frozen"/>
      <selection activeCell="C46" sqref="C46"/>
      <selection pane="bottomLeft" activeCell="W19" sqref="W19"/>
    </sheetView>
  </sheetViews>
  <sheetFormatPr baseColWidth="10" defaultColWidth="9.140625" defaultRowHeight="12.75" x14ac:dyDescent="0.2"/>
  <cols>
    <col min="2" max="2" width="9.7109375" bestFit="1" customWidth="1"/>
    <col min="3" max="3" width="12.42578125" style="4" bestFit="1" customWidth="1"/>
    <col min="4" max="4" width="12" style="4" bestFit="1" customWidth="1"/>
    <col min="5" max="5" width="9.42578125" bestFit="1" customWidth="1"/>
    <col min="6" max="7" width="10.7109375" style="4" customWidth="1"/>
    <col min="8" max="8" width="10.7109375" customWidth="1"/>
    <col min="9" max="10" width="10.7109375" style="4" customWidth="1"/>
    <col min="11" max="11" width="10.7109375" customWidth="1"/>
    <col min="12" max="13" width="10.7109375" style="4" customWidth="1"/>
    <col min="14" max="14" width="10.7109375" customWidth="1"/>
    <col min="15" max="16" width="10.7109375" style="4" customWidth="1"/>
    <col min="17" max="17" width="10.7109375" customWidth="1"/>
    <col min="18" max="18" width="12.5703125" style="4" bestFit="1" customWidth="1"/>
    <col min="19" max="19" width="10" style="4" bestFit="1" customWidth="1"/>
    <col min="20" max="20" width="14.140625" bestFit="1" customWidth="1"/>
    <col min="21" max="21" width="12.5703125" style="4" bestFit="1" customWidth="1"/>
    <col min="22" max="22" width="10.5703125" bestFit="1" customWidth="1"/>
    <col min="23" max="23" width="11.28515625" bestFit="1" customWidth="1"/>
    <col min="24" max="24" width="14.140625" bestFit="1" customWidth="1"/>
    <col min="25" max="25" width="10.5703125" bestFit="1" customWidth="1"/>
  </cols>
  <sheetData>
    <row r="3" spans="1:25" ht="15.75" x14ac:dyDescent="0.25">
      <c r="B3" s="5" t="s">
        <v>19</v>
      </c>
    </row>
    <row r="4" spans="1:25" x14ac:dyDescent="0.2">
      <c r="B4" s="58" t="s">
        <v>27</v>
      </c>
    </row>
    <row r="6" spans="1:25" ht="13.5" thickBot="1" x14ac:dyDescent="0.25">
      <c r="B6" s="1">
        <v>46113</v>
      </c>
    </row>
    <row r="7" spans="1:25" ht="13.5" thickBot="1" x14ac:dyDescent="0.25">
      <c r="B7" s="57"/>
      <c r="C7" s="121" t="s">
        <v>0</v>
      </c>
      <c r="D7" s="123"/>
      <c r="E7" s="122"/>
      <c r="F7" s="121" t="s">
        <v>2</v>
      </c>
      <c r="G7" s="123"/>
      <c r="H7" s="122"/>
      <c r="I7" s="124" t="s">
        <v>24</v>
      </c>
      <c r="J7" s="125"/>
      <c r="K7" s="126"/>
      <c r="L7" s="124" t="s">
        <v>23</v>
      </c>
      <c r="M7" s="125"/>
      <c r="N7" s="126"/>
      <c r="O7" s="124" t="s">
        <v>22</v>
      </c>
      <c r="P7" s="125"/>
      <c r="Q7" s="126"/>
      <c r="R7" s="116" t="s">
        <v>4</v>
      </c>
      <c r="S7" s="118" t="s">
        <v>21</v>
      </c>
      <c r="T7" s="119"/>
      <c r="U7" s="120"/>
      <c r="V7" s="121" t="s">
        <v>5</v>
      </c>
      <c r="W7" s="122"/>
      <c r="X7" s="9" t="s">
        <v>18</v>
      </c>
      <c r="Y7" s="116" t="s">
        <v>20</v>
      </c>
    </row>
    <row r="8" spans="1:25" ht="13.5" thickBot="1" x14ac:dyDescent="0.25">
      <c r="A8" s="3"/>
      <c r="B8" s="56"/>
      <c r="C8" s="52" t="s">
        <v>6</v>
      </c>
      <c r="D8" s="52" t="s">
        <v>7</v>
      </c>
      <c r="E8" s="55" t="s">
        <v>1</v>
      </c>
      <c r="F8" s="52" t="s">
        <v>6</v>
      </c>
      <c r="G8" s="52" t="s">
        <v>7</v>
      </c>
      <c r="H8" s="55" t="s">
        <v>1</v>
      </c>
      <c r="I8" s="52" t="s">
        <v>6</v>
      </c>
      <c r="J8" s="52" t="s">
        <v>7</v>
      </c>
      <c r="K8" s="55" t="s">
        <v>1</v>
      </c>
      <c r="L8" s="52" t="s">
        <v>6</v>
      </c>
      <c r="M8" s="52" t="s">
        <v>7</v>
      </c>
      <c r="N8" s="55" t="s">
        <v>1</v>
      </c>
      <c r="O8" s="52" t="s">
        <v>6</v>
      </c>
      <c r="P8" s="52" t="s">
        <v>7</v>
      </c>
      <c r="Q8" s="55" t="s">
        <v>1</v>
      </c>
      <c r="R8" s="117"/>
      <c r="S8" s="54" t="s">
        <v>10</v>
      </c>
      <c r="T8" s="53" t="s">
        <v>16</v>
      </c>
      <c r="U8" s="10" t="s">
        <v>17</v>
      </c>
      <c r="V8" s="52" t="s">
        <v>8</v>
      </c>
      <c r="W8" s="52" t="s">
        <v>9</v>
      </c>
      <c r="X8" s="11" t="s">
        <v>8</v>
      </c>
      <c r="Y8" s="117" t="s">
        <v>20</v>
      </c>
    </row>
    <row r="9" spans="1:25" x14ac:dyDescent="0.2">
      <c r="B9" s="45">
        <v>46113</v>
      </c>
      <c r="C9" s="44">
        <v>3235</v>
      </c>
      <c r="D9" s="43">
        <v>3237</v>
      </c>
      <c r="E9" s="42">
        <f t="shared" ref="E9:E28" si="0">AVERAGE(C9:D9)</f>
        <v>3236</v>
      </c>
      <c r="F9" s="44">
        <v>3240</v>
      </c>
      <c r="G9" s="43">
        <v>3241</v>
      </c>
      <c r="H9" s="42">
        <f t="shared" ref="H9:H28" si="1">AVERAGE(F9:G9)</f>
        <v>3240.5</v>
      </c>
      <c r="I9" s="44">
        <v>3110</v>
      </c>
      <c r="J9" s="43">
        <v>3115</v>
      </c>
      <c r="K9" s="42">
        <f t="shared" ref="K9:K28" si="2">AVERAGE(I9:J9)</f>
        <v>3112.5</v>
      </c>
      <c r="L9" s="44">
        <v>2972</v>
      </c>
      <c r="M9" s="43">
        <v>2977</v>
      </c>
      <c r="N9" s="42">
        <f t="shared" ref="N9:N28" si="3">AVERAGE(L9:M9)</f>
        <v>2974.5</v>
      </c>
      <c r="O9" s="44">
        <v>2972</v>
      </c>
      <c r="P9" s="43">
        <v>2977</v>
      </c>
      <c r="Q9" s="42">
        <f t="shared" ref="Q9:Q28" si="4">AVERAGE(O9:P9)</f>
        <v>2974.5</v>
      </c>
      <c r="R9" s="50">
        <v>3237</v>
      </c>
      <c r="S9" s="49">
        <v>1.3322000000000001</v>
      </c>
      <c r="T9" s="51">
        <v>1.1608000000000001</v>
      </c>
      <c r="U9" s="48">
        <v>158.35</v>
      </c>
      <c r="V9" s="41">
        <f>D9/S9</f>
        <v>2429.815343041585</v>
      </c>
      <c r="W9" s="41">
        <f>G9/S9</f>
        <v>2432.8178952109292</v>
      </c>
      <c r="X9" s="47">
        <f t="shared" ref="X9:X28" si="5">R9/T9</f>
        <v>2788.5940730530665</v>
      </c>
      <c r="Y9" s="46">
        <v>1.3317000000000001</v>
      </c>
    </row>
    <row r="10" spans="1:25" x14ac:dyDescent="0.2">
      <c r="B10" s="45">
        <v>46114</v>
      </c>
      <c r="C10" s="44">
        <v>3234.5</v>
      </c>
      <c r="D10" s="43">
        <v>3235</v>
      </c>
      <c r="E10" s="42">
        <f t="shared" si="0"/>
        <v>3234.75</v>
      </c>
      <c r="F10" s="44">
        <v>3235</v>
      </c>
      <c r="G10" s="43">
        <v>3236</v>
      </c>
      <c r="H10" s="42">
        <f t="shared" si="1"/>
        <v>3235.5</v>
      </c>
      <c r="I10" s="44">
        <v>3098</v>
      </c>
      <c r="J10" s="43">
        <v>3103</v>
      </c>
      <c r="K10" s="42">
        <f t="shared" si="2"/>
        <v>3100.5</v>
      </c>
      <c r="L10" s="44">
        <v>2960</v>
      </c>
      <c r="M10" s="43">
        <v>2965</v>
      </c>
      <c r="N10" s="42">
        <f t="shared" si="3"/>
        <v>2962.5</v>
      </c>
      <c r="O10" s="44">
        <v>2960</v>
      </c>
      <c r="P10" s="43">
        <v>2965</v>
      </c>
      <c r="Q10" s="42">
        <f t="shared" si="4"/>
        <v>2962.5</v>
      </c>
      <c r="R10" s="50">
        <v>3235</v>
      </c>
      <c r="S10" s="49">
        <v>1.3202</v>
      </c>
      <c r="T10" s="49">
        <v>1.1517999999999999</v>
      </c>
      <c r="U10" s="48">
        <v>159.71</v>
      </c>
      <c r="V10" s="41">
        <f t="shared" ref="V10:V28" si="6">D10/S10</f>
        <v>2450.3863051052872</v>
      </c>
      <c r="W10" s="41">
        <f t="shared" ref="W10:W28" si="7">G10/S10</f>
        <v>2451.143766096046</v>
      </c>
      <c r="X10" s="47">
        <f t="shared" si="5"/>
        <v>2808.6473346067028</v>
      </c>
      <c r="Y10" s="46">
        <v>1.3198000000000001</v>
      </c>
    </row>
    <row r="11" spans="1:25" x14ac:dyDescent="0.2">
      <c r="B11" s="45">
        <v>46119</v>
      </c>
      <c r="C11" s="44">
        <v>3318</v>
      </c>
      <c r="D11" s="43">
        <v>3320</v>
      </c>
      <c r="E11" s="42">
        <f t="shared" si="0"/>
        <v>3319</v>
      </c>
      <c r="F11" s="44">
        <v>3322.5</v>
      </c>
      <c r="G11" s="43">
        <v>3323</v>
      </c>
      <c r="H11" s="42">
        <f t="shared" si="1"/>
        <v>3322.75</v>
      </c>
      <c r="I11" s="44">
        <v>3167</v>
      </c>
      <c r="J11" s="43">
        <v>3172</v>
      </c>
      <c r="K11" s="42">
        <f t="shared" si="2"/>
        <v>3169.5</v>
      </c>
      <c r="L11" s="44">
        <v>3017</v>
      </c>
      <c r="M11" s="43">
        <v>3022</v>
      </c>
      <c r="N11" s="42">
        <f t="shared" si="3"/>
        <v>3019.5</v>
      </c>
      <c r="O11" s="44">
        <v>3017</v>
      </c>
      <c r="P11" s="43">
        <v>3022</v>
      </c>
      <c r="Q11" s="42">
        <f t="shared" si="4"/>
        <v>3019.5</v>
      </c>
      <c r="R11" s="50">
        <v>3320</v>
      </c>
      <c r="S11" s="49">
        <v>1.3246</v>
      </c>
      <c r="T11" s="49">
        <v>1.1560999999999999</v>
      </c>
      <c r="U11" s="48">
        <v>159.84</v>
      </c>
      <c r="V11" s="41">
        <f t="shared" si="6"/>
        <v>2506.4170315566962</v>
      </c>
      <c r="W11" s="41">
        <f t="shared" si="7"/>
        <v>2508.6818662237656</v>
      </c>
      <c r="X11" s="47">
        <f t="shared" si="5"/>
        <v>2871.7238993166684</v>
      </c>
      <c r="Y11" s="46">
        <v>1.3242</v>
      </c>
    </row>
    <row r="12" spans="1:25" x14ac:dyDescent="0.2">
      <c r="B12" s="45">
        <v>46120</v>
      </c>
      <c r="C12" s="44">
        <v>3293</v>
      </c>
      <c r="D12" s="43">
        <v>3295</v>
      </c>
      <c r="E12" s="42">
        <f t="shared" si="0"/>
        <v>3294</v>
      </c>
      <c r="F12" s="44">
        <v>3307</v>
      </c>
      <c r="G12" s="43">
        <v>3309</v>
      </c>
      <c r="H12" s="42">
        <f t="shared" si="1"/>
        <v>3308</v>
      </c>
      <c r="I12" s="44">
        <v>3153</v>
      </c>
      <c r="J12" s="43">
        <v>3158</v>
      </c>
      <c r="K12" s="42">
        <f t="shared" si="2"/>
        <v>3155.5</v>
      </c>
      <c r="L12" s="44">
        <v>2998</v>
      </c>
      <c r="M12" s="43">
        <v>3003</v>
      </c>
      <c r="N12" s="42">
        <f t="shared" si="3"/>
        <v>3000.5</v>
      </c>
      <c r="O12" s="44">
        <v>2998</v>
      </c>
      <c r="P12" s="43">
        <v>3003</v>
      </c>
      <c r="Q12" s="42">
        <f t="shared" si="4"/>
        <v>3000.5</v>
      </c>
      <c r="R12" s="50">
        <v>3295</v>
      </c>
      <c r="S12" s="49">
        <v>1.3466</v>
      </c>
      <c r="T12" s="49">
        <v>1.1700999999999999</v>
      </c>
      <c r="U12" s="48">
        <v>158.26</v>
      </c>
      <c r="V12" s="41">
        <f t="shared" si="6"/>
        <v>2446.9033120451509</v>
      </c>
      <c r="W12" s="41">
        <f t="shared" si="7"/>
        <v>2457.2998663300164</v>
      </c>
      <c r="X12" s="47">
        <f t="shared" si="5"/>
        <v>2815.9986325955047</v>
      </c>
      <c r="Y12" s="46">
        <v>1.3462000000000001</v>
      </c>
    </row>
    <row r="13" spans="1:25" x14ac:dyDescent="0.2">
      <c r="B13" s="45">
        <v>46121</v>
      </c>
      <c r="C13" s="44">
        <v>3254</v>
      </c>
      <c r="D13" s="43">
        <v>3256</v>
      </c>
      <c r="E13" s="42">
        <f t="shared" si="0"/>
        <v>3255</v>
      </c>
      <c r="F13" s="44">
        <v>3283</v>
      </c>
      <c r="G13" s="43">
        <v>3285</v>
      </c>
      <c r="H13" s="42">
        <f t="shared" si="1"/>
        <v>3284</v>
      </c>
      <c r="I13" s="44">
        <v>3138</v>
      </c>
      <c r="J13" s="43">
        <v>3143</v>
      </c>
      <c r="K13" s="42">
        <f t="shared" si="2"/>
        <v>3140.5</v>
      </c>
      <c r="L13" s="44">
        <v>2983</v>
      </c>
      <c r="M13" s="43">
        <v>2988</v>
      </c>
      <c r="N13" s="42">
        <f t="shared" si="3"/>
        <v>2985.5</v>
      </c>
      <c r="O13" s="44">
        <v>2983</v>
      </c>
      <c r="P13" s="43">
        <v>2988</v>
      </c>
      <c r="Q13" s="42">
        <f t="shared" si="4"/>
        <v>2985.5</v>
      </c>
      <c r="R13" s="50">
        <v>3256</v>
      </c>
      <c r="S13" s="49">
        <v>1.3429</v>
      </c>
      <c r="T13" s="49">
        <v>1.1689000000000001</v>
      </c>
      <c r="U13" s="48">
        <v>158.9</v>
      </c>
      <c r="V13" s="41">
        <f>D13/S13</f>
        <v>2424.603470102018</v>
      </c>
      <c r="W13" s="41">
        <f t="shared" si="7"/>
        <v>2446.1985255789709</v>
      </c>
      <c r="X13" s="47">
        <f t="shared" si="5"/>
        <v>2785.524852425357</v>
      </c>
      <c r="Y13" s="46">
        <v>1.3425</v>
      </c>
    </row>
    <row r="14" spans="1:25" x14ac:dyDescent="0.2">
      <c r="B14" s="45">
        <v>46122</v>
      </c>
      <c r="C14" s="44">
        <v>3295</v>
      </c>
      <c r="D14" s="43">
        <v>3297</v>
      </c>
      <c r="E14" s="42">
        <f t="shared" si="0"/>
        <v>3296</v>
      </c>
      <c r="F14" s="44">
        <v>3311</v>
      </c>
      <c r="G14" s="43">
        <v>3313</v>
      </c>
      <c r="H14" s="42">
        <f t="shared" si="1"/>
        <v>3312</v>
      </c>
      <c r="I14" s="44">
        <v>3165</v>
      </c>
      <c r="J14" s="43">
        <v>3170</v>
      </c>
      <c r="K14" s="42">
        <f t="shared" si="2"/>
        <v>3167.5</v>
      </c>
      <c r="L14" s="44">
        <v>3010</v>
      </c>
      <c r="M14" s="43">
        <v>3015</v>
      </c>
      <c r="N14" s="42">
        <f t="shared" si="3"/>
        <v>3012.5</v>
      </c>
      <c r="O14" s="44">
        <v>3010</v>
      </c>
      <c r="P14" s="43">
        <v>3015</v>
      </c>
      <c r="Q14" s="42">
        <f t="shared" si="4"/>
        <v>3012.5</v>
      </c>
      <c r="R14" s="50">
        <v>3297</v>
      </c>
      <c r="S14" s="49">
        <v>1.3445</v>
      </c>
      <c r="T14" s="49">
        <v>1.1715</v>
      </c>
      <c r="U14" s="48">
        <v>159.18</v>
      </c>
      <c r="V14" s="41">
        <f t="shared" si="6"/>
        <v>2452.2127184827073</v>
      </c>
      <c r="W14" s="41">
        <f t="shared" si="7"/>
        <v>2464.1130531796207</v>
      </c>
      <c r="X14" s="47">
        <f t="shared" si="5"/>
        <v>2814.3405889884762</v>
      </c>
      <c r="Y14" s="46">
        <v>1.3442000000000001</v>
      </c>
    </row>
    <row r="15" spans="1:25" x14ac:dyDescent="0.2">
      <c r="B15" s="45">
        <v>46125</v>
      </c>
      <c r="C15" s="44">
        <v>3304</v>
      </c>
      <c r="D15" s="43">
        <v>3304.5</v>
      </c>
      <c r="E15" s="42">
        <f t="shared" si="0"/>
        <v>3304.25</v>
      </c>
      <c r="F15" s="44">
        <v>3313</v>
      </c>
      <c r="G15" s="43">
        <v>3315</v>
      </c>
      <c r="H15" s="42">
        <f t="shared" si="1"/>
        <v>3314</v>
      </c>
      <c r="I15" s="44">
        <v>3158</v>
      </c>
      <c r="J15" s="43">
        <v>3163</v>
      </c>
      <c r="K15" s="42">
        <f t="shared" si="2"/>
        <v>3160.5</v>
      </c>
      <c r="L15" s="44">
        <v>3003</v>
      </c>
      <c r="M15" s="43">
        <v>3008</v>
      </c>
      <c r="N15" s="42">
        <f t="shared" si="3"/>
        <v>3005.5</v>
      </c>
      <c r="O15" s="44">
        <v>3003</v>
      </c>
      <c r="P15" s="43">
        <v>3008</v>
      </c>
      <c r="Q15" s="42">
        <f t="shared" si="4"/>
        <v>3005.5</v>
      </c>
      <c r="R15" s="50">
        <v>3304.5</v>
      </c>
      <c r="S15" s="49">
        <v>1.3419000000000001</v>
      </c>
      <c r="T15" s="49">
        <v>1.1681999999999999</v>
      </c>
      <c r="U15" s="48">
        <v>159.85</v>
      </c>
      <c r="V15" s="41">
        <f t="shared" si="6"/>
        <v>2462.5530963559131</v>
      </c>
      <c r="W15" s="41">
        <f t="shared" si="7"/>
        <v>2470.3778224904986</v>
      </c>
      <c r="X15" s="47">
        <f t="shared" si="5"/>
        <v>2828.7108371854138</v>
      </c>
      <c r="Y15" s="46">
        <v>1.3414999999999999</v>
      </c>
    </row>
    <row r="16" spans="1:25" x14ac:dyDescent="0.2">
      <c r="B16" s="45">
        <v>46126</v>
      </c>
      <c r="C16" s="44">
        <v>3298</v>
      </c>
      <c r="D16" s="43">
        <v>3300</v>
      </c>
      <c r="E16" s="42">
        <f t="shared" si="0"/>
        <v>3299</v>
      </c>
      <c r="F16" s="44">
        <v>3323.5</v>
      </c>
      <c r="G16" s="43">
        <v>3324</v>
      </c>
      <c r="H16" s="42">
        <f t="shared" si="1"/>
        <v>3323.75</v>
      </c>
      <c r="I16" s="44">
        <v>3175</v>
      </c>
      <c r="J16" s="43">
        <v>3180</v>
      </c>
      <c r="K16" s="42">
        <f t="shared" si="2"/>
        <v>3177.5</v>
      </c>
      <c r="L16" s="44">
        <v>3035</v>
      </c>
      <c r="M16" s="43">
        <v>3040</v>
      </c>
      <c r="N16" s="42">
        <f t="shared" si="3"/>
        <v>3037.5</v>
      </c>
      <c r="O16" s="44">
        <v>3035</v>
      </c>
      <c r="P16" s="43">
        <v>3040</v>
      </c>
      <c r="Q16" s="42">
        <f t="shared" si="4"/>
        <v>3037.5</v>
      </c>
      <c r="R16" s="50">
        <v>3300</v>
      </c>
      <c r="S16" s="49">
        <v>1.3572</v>
      </c>
      <c r="T16" s="49">
        <v>1.18</v>
      </c>
      <c r="U16" s="48">
        <v>158.78</v>
      </c>
      <c r="V16" s="41">
        <f t="shared" si="6"/>
        <v>2431.4765694076041</v>
      </c>
      <c r="W16" s="41">
        <f t="shared" si="7"/>
        <v>2449.1600353669319</v>
      </c>
      <c r="X16" s="47">
        <f t="shared" si="5"/>
        <v>2796.6101694915255</v>
      </c>
      <c r="Y16" s="46">
        <v>1.3569</v>
      </c>
    </row>
    <row r="17" spans="2:25" x14ac:dyDescent="0.2">
      <c r="B17" s="45">
        <v>46127</v>
      </c>
      <c r="C17" s="44">
        <v>3361</v>
      </c>
      <c r="D17" s="43">
        <v>3362</v>
      </c>
      <c r="E17" s="42">
        <f t="shared" si="0"/>
        <v>3361.5</v>
      </c>
      <c r="F17" s="44">
        <v>3382</v>
      </c>
      <c r="G17" s="43">
        <v>3384</v>
      </c>
      <c r="H17" s="42">
        <f t="shared" si="1"/>
        <v>3383</v>
      </c>
      <c r="I17" s="44">
        <v>3230</v>
      </c>
      <c r="J17" s="43">
        <v>3235</v>
      </c>
      <c r="K17" s="42">
        <f t="shared" si="2"/>
        <v>3232.5</v>
      </c>
      <c r="L17" s="44">
        <v>3070</v>
      </c>
      <c r="M17" s="43">
        <v>3075</v>
      </c>
      <c r="N17" s="42">
        <f t="shared" si="3"/>
        <v>3072.5</v>
      </c>
      <c r="O17" s="44">
        <v>3070</v>
      </c>
      <c r="P17" s="43">
        <v>3075</v>
      </c>
      <c r="Q17" s="42">
        <f t="shared" si="4"/>
        <v>3072.5</v>
      </c>
      <c r="R17" s="50">
        <v>3362</v>
      </c>
      <c r="S17" s="49">
        <v>1.3554999999999999</v>
      </c>
      <c r="T17" s="49">
        <v>1.1782999999999999</v>
      </c>
      <c r="U17" s="48">
        <v>159.03</v>
      </c>
      <c r="V17" s="41">
        <f t="shared" si="6"/>
        <v>2480.2655846551088</v>
      </c>
      <c r="W17" s="41">
        <f t="shared" si="7"/>
        <v>2496.4957580228697</v>
      </c>
      <c r="X17" s="47">
        <f t="shared" si="5"/>
        <v>2853.2631757616909</v>
      </c>
      <c r="Y17" s="46">
        <v>1.3552</v>
      </c>
    </row>
    <row r="18" spans="2:25" x14ac:dyDescent="0.2">
      <c r="B18" s="45">
        <v>46128</v>
      </c>
      <c r="C18" s="44">
        <v>3413</v>
      </c>
      <c r="D18" s="43">
        <v>3415</v>
      </c>
      <c r="E18" s="42">
        <f t="shared" si="0"/>
        <v>3414</v>
      </c>
      <c r="F18" s="44">
        <v>3424</v>
      </c>
      <c r="G18" s="43">
        <v>3425</v>
      </c>
      <c r="H18" s="42">
        <f t="shared" si="1"/>
        <v>3424.5</v>
      </c>
      <c r="I18" s="44">
        <v>3245</v>
      </c>
      <c r="J18" s="43">
        <v>3250</v>
      </c>
      <c r="K18" s="42">
        <f t="shared" si="2"/>
        <v>3247.5</v>
      </c>
      <c r="L18" s="44">
        <v>3065</v>
      </c>
      <c r="M18" s="43">
        <v>3070</v>
      </c>
      <c r="N18" s="42">
        <f t="shared" si="3"/>
        <v>3067.5</v>
      </c>
      <c r="O18" s="44">
        <v>3065</v>
      </c>
      <c r="P18" s="43">
        <v>3070</v>
      </c>
      <c r="Q18" s="42">
        <f t="shared" si="4"/>
        <v>3067.5</v>
      </c>
      <c r="R18" s="50">
        <v>3415</v>
      </c>
      <c r="S18" s="49">
        <v>1.3547</v>
      </c>
      <c r="T18" s="49">
        <v>1.1783999999999999</v>
      </c>
      <c r="U18" s="48">
        <v>158.97</v>
      </c>
      <c r="V18" s="41">
        <f t="shared" si="6"/>
        <v>2520.8533254595113</v>
      </c>
      <c r="W18" s="41">
        <f t="shared" si="7"/>
        <v>2528.2350335867718</v>
      </c>
      <c r="X18" s="47">
        <f t="shared" si="5"/>
        <v>2897.9972844534964</v>
      </c>
      <c r="Y18" s="46">
        <v>1.3544</v>
      </c>
    </row>
    <row r="19" spans="2:25" x14ac:dyDescent="0.2">
      <c r="B19" s="45">
        <v>46129</v>
      </c>
      <c r="C19" s="44">
        <v>3438</v>
      </c>
      <c r="D19" s="43">
        <v>3439</v>
      </c>
      <c r="E19" s="42">
        <f t="shared" si="0"/>
        <v>3438.5</v>
      </c>
      <c r="F19" s="44">
        <v>3446.5</v>
      </c>
      <c r="G19" s="43">
        <v>3447.5</v>
      </c>
      <c r="H19" s="42">
        <f t="shared" si="1"/>
        <v>3447</v>
      </c>
      <c r="I19" s="44">
        <v>3268</v>
      </c>
      <c r="J19" s="43">
        <v>3273</v>
      </c>
      <c r="K19" s="42">
        <f t="shared" si="2"/>
        <v>3270.5</v>
      </c>
      <c r="L19" s="44">
        <v>3088</v>
      </c>
      <c r="M19" s="43">
        <v>3093</v>
      </c>
      <c r="N19" s="42">
        <f t="shared" si="3"/>
        <v>3090.5</v>
      </c>
      <c r="O19" s="44">
        <v>3088</v>
      </c>
      <c r="P19" s="43">
        <v>3093</v>
      </c>
      <c r="Q19" s="42">
        <f t="shared" si="4"/>
        <v>3090.5</v>
      </c>
      <c r="R19" s="50">
        <v>3439</v>
      </c>
      <c r="S19" s="49">
        <v>1.353</v>
      </c>
      <c r="T19" s="49">
        <v>1.1794</v>
      </c>
      <c r="U19" s="48">
        <v>159.18</v>
      </c>
      <c r="V19" s="41">
        <f t="shared" si="6"/>
        <v>2541.7590539541761</v>
      </c>
      <c r="W19" s="41">
        <f t="shared" si="7"/>
        <v>2548.0413895048041</v>
      </c>
      <c r="X19" s="47">
        <f t="shared" si="5"/>
        <v>2915.8894353060878</v>
      </c>
      <c r="Y19" s="46">
        <v>1.3527</v>
      </c>
    </row>
    <row r="20" spans="2:25" x14ac:dyDescent="0.2">
      <c r="B20" s="45">
        <v>46132</v>
      </c>
      <c r="C20" s="44">
        <v>3429</v>
      </c>
      <c r="D20" s="43">
        <v>3430</v>
      </c>
      <c r="E20" s="42">
        <f t="shared" si="0"/>
        <v>3429.5</v>
      </c>
      <c r="F20" s="44">
        <v>3436</v>
      </c>
      <c r="G20" s="43">
        <v>3438</v>
      </c>
      <c r="H20" s="42">
        <f t="shared" si="1"/>
        <v>3437</v>
      </c>
      <c r="I20" s="44">
        <v>3260</v>
      </c>
      <c r="J20" s="43">
        <v>3265</v>
      </c>
      <c r="K20" s="42">
        <f t="shared" si="2"/>
        <v>3262.5</v>
      </c>
      <c r="L20" s="44">
        <v>3080</v>
      </c>
      <c r="M20" s="43">
        <v>3085</v>
      </c>
      <c r="N20" s="42">
        <f t="shared" si="3"/>
        <v>3082.5</v>
      </c>
      <c r="O20" s="44">
        <v>3080</v>
      </c>
      <c r="P20" s="43">
        <v>3085</v>
      </c>
      <c r="Q20" s="42">
        <f t="shared" si="4"/>
        <v>3082.5</v>
      </c>
      <c r="R20" s="50">
        <v>3430</v>
      </c>
      <c r="S20" s="49">
        <v>1.3520000000000001</v>
      </c>
      <c r="T20" s="49">
        <v>1.1767000000000001</v>
      </c>
      <c r="U20" s="48">
        <v>158.84</v>
      </c>
      <c r="V20" s="41">
        <f t="shared" si="6"/>
        <v>2536.9822485207101</v>
      </c>
      <c r="W20" s="41">
        <f t="shared" si="7"/>
        <v>2542.8994082840236</v>
      </c>
      <c r="X20" s="47">
        <f t="shared" si="5"/>
        <v>2914.9315883402733</v>
      </c>
      <c r="Y20" s="46">
        <v>1.3516999999999999</v>
      </c>
    </row>
    <row r="21" spans="2:25" x14ac:dyDescent="0.2">
      <c r="B21" s="45">
        <v>46133</v>
      </c>
      <c r="C21" s="44">
        <v>3437.5</v>
      </c>
      <c r="D21" s="43">
        <v>3438</v>
      </c>
      <c r="E21" s="42">
        <f t="shared" si="0"/>
        <v>3437.75</v>
      </c>
      <c r="F21" s="44">
        <v>3447.5</v>
      </c>
      <c r="G21" s="43">
        <v>3448</v>
      </c>
      <c r="H21" s="42">
        <f t="shared" si="1"/>
        <v>3447.75</v>
      </c>
      <c r="I21" s="44">
        <v>3290</v>
      </c>
      <c r="J21" s="43">
        <v>3295</v>
      </c>
      <c r="K21" s="42">
        <f t="shared" si="2"/>
        <v>3292.5</v>
      </c>
      <c r="L21" s="44">
        <v>3125</v>
      </c>
      <c r="M21" s="43">
        <v>3130</v>
      </c>
      <c r="N21" s="42">
        <f t="shared" si="3"/>
        <v>3127.5</v>
      </c>
      <c r="O21" s="44">
        <v>3125</v>
      </c>
      <c r="P21" s="43">
        <v>3130</v>
      </c>
      <c r="Q21" s="42">
        <f t="shared" si="4"/>
        <v>3127.5</v>
      </c>
      <c r="R21" s="50">
        <v>3438</v>
      </c>
      <c r="S21" s="49">
        <v>1.3520000000000001</v>
      </c>
      <c r="T21" s="49">
        <v>1.1768000000000001</v>
      </c>
      <c r="U21" s="48">
        <v>159.05000000000001</v>
      </c>
      <c r="V21" s="41">
        <f t="shared" si="6"/>
        <v>2542.8994082840236</v>
      </c>
      <c r="W21" s="41">
        <f t="shared" si="7"/>
        <v>2550.2958579881656</v>
      </c>
      <c r="X21" s="47">
        <f t="shared" si="5"/>
        <v>2921.4819850441872</v>
      </c>
      <c r="Y21" s="46">
        <v>1.3516999999999999</v>
      </c>
    </row>
    <row r="22" spans="2:25" x14ac:dyDescent="0.2">
      <c r="B22" s="45">
        <v>46134</v>
      </c>
      <c r="C22" s="44">
        <v>3466</v>
      </c>
      <c r="D22" s="43">
        <v>3468</v>
      </c>
      <c r="E22" s="42">
        <f t="shared" si="0"/>
        <v>3467</v>
      </c>
      <c r="F22" s="44">
        <v>3467</v>
      </c>
      <c r="G22" s="43">
        <v>3468</v>
      </c>
      <c r="H22" s="42">
        <f t="shared" si="1"/>
        <v>3467.5</v>
      </c>
      <c r="I22" s="44">
        <v>3295</v>
      </c>
      <c r="J22" s="43">
        <v>3300</v>
      </c>
      <c r="K22" s="42">
        <f t="shared" si="2"/>
        <v>3297.5</v>
      </c>
      <c r="L22" s="44">
        <v>3120</v>
      </c>
      <c r="M22" s="43">
        <v>3125</v>
      </c>
      <c r="N22" s="42">
        <f t="shared" si="3"/>
        <v>3122.5</v>
      </c>
      <c r="O22" s="44">
        <v>3120</v>
      </c>
      <c r="P22" s="43">
        <v>3125</v>
      </c>
      <c r="Q22" s="42">
        <f t="shared" si="4"/>
        <v>3122.5</v>
      </c>
      <c r="R22" s="50">
        <v>3468</v>
      </c>
      <c r="S22" s="49">
        <v>1.3503000000000001</v>
      </c>
      <c r="T22" s="49">
        <v>1.1735</v>
      </c>
      <c r="U22" s="48">
        <v>159.25</v>
      </c>
      <c r="V22" s="41">
        <f t="shared" si="6"/>
        <v>2568.3181515218839</v>
      </c>
      <c r="W22" s="41">
        <f t="shared" si="7"/>
        <v>2568.3181515218839</v>
      </c>
      <c r="X22" s="47">
        <f t="shared" si="5"/>
        <v>2955.2620366425226</v>
      </c>
      <c r="Y22" s="46">
        <v>1.35</v>
      </c>
    </row>
    <row r="23" spans="2:25" x14ac:dyDescent="0.2">
      <c r="B23" s="45">
        <v>46135</v>
      </c>
      <c r="C23" s="44">
        <v>3445.5</v>
      </c>
      <c r="D23" s="43">
        <v>3446</v>
      </c>
      <c r="E23" s="42">
        <f t="shared" si="0"/>
        <v>3445.75</v>
      </c>
      <c r="F23" s="44">
        <v>3447</v>
      </c>
      <c r="G23" s="43">
        <v>3449</v>
      </c>
      <c r="H23" s="42">
        <f t="shared" si="1"/>
        <v>3448</v>
      </c>
      <c r="I23" s="44">
        <v>3270</v>
      </c>
      <c r="J23" s="43">
        <v>3275</v>
      </c>
      <c r="K23" s="42">
        <f t="shared" si="2"/>
        <v>3272.5</v>
      </c>
      <c r="L23" s="44">
        <v>3090</v>
      </c>
      <c r="M23" s="43">
        <v>3095</v>
      </c>
      <c r="N23" s="42">
        <f t="shared" si="3"/>
        <v>3092.5</v>
      </c>
      <c r="O23" s="44">
        <v>3090</v>
      </c>
      <c r="P23" s="43">
        <v>3095</v>
      </c>
      <c r="Q23" s="42">
        <f t="shared" si="4"/>
        <v>3092.5</v>
      </c>
      <c r="R23" s="50">
        <v>3446</v>
      </c>
      <c r="S23" s="49">
        <v>1.3506</v>
      </c>
      <c r="T23" s="49">
        <v>1.1691</v>
      </c>
      <c r="U23" s="48">
        <v>159.56</v>
      </c>
      <c r="V23" s="41">
        <f t="shared" si="6"/>
        <v>2551.4586109877091</v>
      </c>
      <c r="W23" s="41">
        <f t="shared" si="7"/>
        <v>2553.679845994373</v>
      </c>
      <c r="X23" s="47">
        <f t="shared" si="5"/>
        <v>2947.5665041484904</v>
      </c>
      <c r="Y23" s="46">
        <v>1.3502000000000001</v>
      </c>
    </row>
    <row r="24" spans="2:25" x14ac:dyDescent="0.2">
      <c r="B24" s="45">
        <v>46136</v>
      </c>
      <c r="C24" s="44">
        <v>3483</v>
      </c>
      <c r="D24" s="43">
        <v>3485</v>
      </c>
      <c r="E24" s="42">
        <f t="shared" si="0"/>
        <v>3484</v>
      </c>
      <c r="F24" s="44">
        <v>3473.5</v>
      </c>
      <c r="G24" s="43">
        <v>3474</v>
      </c>
      <c r="H24" s="42">
        <f t="shared" si="1"/>
        <v>3473.75</v>
      </c>
      <c r="I24" s="44">
        <v>3275</v>
      </c>
      <c r="J24" s="43">
        <v>3280</v>
      </c>
      <c r="K24" s="42">
        <f t="shared" si="2"/>
        <v>3277.5</v>
      </c>
      <c r="L24" s="44">
        <v>3095</v>
      </c>
      <c r="M24" s="43">
        <v>3100</v>
      </c>
      <c r="N24" s="42">
        <f t="shared" si="3"/>
        <v>3097.5</v>
      </c>
      <c r="O24" s="44">
        <v>3095</v>
      </c>
      <c r="P24" s="43">
        <v>3100</v>
      </c>
      <c r="Q24" s="42">
        <f t="shared" si="4"/>
        <v>3097.5</v>
      </c>
      <c r="R24" s="50">
        <v>3485</v>
      </c>
      <c r="S24" s="49">
        <v>1.3494999999999999</v>
      </c>
      <c r="T24" s="49">
        <v>1.1715</v>
      </c>
      <c r="U24" s="48">
        <v>159.43</v>
      </c>
      <c r="V24" s="41">
        <f t="shared" si="6"/>
        <v>2582.4379399777695</v>
      </c>
      <c r="W24" s="41">
        <f t="shared" si="7"/>
        <v>2574.2867728788442</v>
      </c>
      <c r="X24" s="47">
        <f t="shared" si="5"/>
        <v>2974.8186086214255</v>
      </c>
      <c r="Y24" s="46">
        <v>1.3491</v>
      </c>
    </row>
    <row r="25" spans="2:25" x14ac:dyDescent="0.2">
      <c r="B25" s="45">
        <v>46139</v>
      </c>
      <c r="C25" s="44">
        <v>3444</v>
      </c>
      <c r="D25" s="43">
        <v>3444.5</v>
      </c>
      <c r="E25" s="42">
        <f t="shared" si="0"/>
        <v>3444.25</v>
      </c>
      <c r="F25" s="44">
        <v>3433</v>
      </c>
      <c r="G25" s="43">
        <v>3435</v>
      </c>
      <c r="H25" s="42">
        <f t="shared" si="1"/>
        <v>3434</v>
      </c>
      <c r="I25" s="44">
        <v>3263</v>
      </c>
      <c r="J25" s="43">
        <v>3268</v>
      </c>
      <c r="K25" s="42">
        <f t="shared" si="2"/>
        <v>3265.5</v>
      </c>
      <c r="L25" s="44">
        <v>3083</v>
      </c>
      <c r="M25" s="43">
        <v>3088</v>
      </c>
      <c r="N25" s="42">
        <f t="shared" si="3"/>
        <v>3085.5</v>
      </c>
      <c r="O25" s="44">
        <v>3083</v>
      </c>
      <c r="P25" s="43">
        <v>3088</v>
      </c>
      <c r="Q25" s="42">
        <f t="shared" si="4"/>
        <v>3085.5</v>
      </c>
      <c r="R25" s="50">
        <v>3444.5</v>
      </c>
      <c r="S25" s="49">
        <v>1.3560000000000001</v>
      </c>
      <c r="T25" s="49">
        <v>1.1741999999999999</v>
      </c>
      <c r="U25" s="48">
        <v>159.19</v>
      </c>
      <c r="V25" s="41">
        <f t="shared" si="6"/>
        <v>2540.191740412979</v>
      </c>
      <c r="W25" s="41">
        <f t="shared" si="7"/>
        <v>2533.1858407079644</v>
      </c>
      <c r="X25" s="47">
        <f t="shared" si="5"/>
        <v>2933.4866291943454</v>
      </c>
      <c r="Y25" s="46">
        <v>1.3555999999999999</v>
      </c>
    </row>
    <row r="26" spans="2:25" x14ac:dyDescent="0.2">
      <c r="B26" s="45">
        <v>46140</v>
      </c>
      <c r="C26" s="44">
        <v>3364</v>
      </c>
      <c r="D26" s="43">
        <v>3365</v>
      </c>
      <c r="E26" s="42">
        <f t="shared" si="0"/>
        <v>3364.5</v>
      </c>
      <c r="F26" s="44">
        <v>3360</v>
      </c>
      <c r="G26" s="43">
        <v>3362</v>
      </c>
      <c r="H26" s="42">
        <f t="shared" si="1"/>
        <v>3361</v>
      </c>
      <c r="I26" s="44">
        <v>3200</v>
      </c>
      <c r="J26" s="43">
        <v>3205</v>
      </c>
      <c r="K26" s="42">
        <f t="shared" si="2"/>
        <v>3202.5</v>
      </c>
      <c r="L26" s="44">
        <v>3040</v>
      </c>
      <c r="M26" s="43">
        <v>3045</v>
      </c>
      <c r="N26" s="42">
        <f t="shared" si="3"/>
        <v>3042.5</v>
      </c>
      <c r="O26" s="44">
        <v>3040</v>
      </c>
      <c r="P26" s="43">
        <v>3045</v>
      </c>
      <c r="Q26" s="42">
        <f t="shared" si="4"/>
        <v>3042.5</v>
      </c>
      <c r="R26" s="50">
        <v>3365</v>
      </c>
      <c r="S26" s="49">
        <v>1.3469</v>
      </c>
      <c r="T26" s="49">
        <v>1.1682999999999999</v>
      </c>
      <c r="U26" s="48">
        <v>159.76</v>
      </c>
      <c r="V26" s="41">
        <f t="shared" si="6"/>
        <v>2498.3294973643183</v>
      </c>
      <c r="W26" s="41">
        <f t="shared" si="7"/>
        <v>2496.1021605167421</v>
      </c>
      <c r="X26" s="47">
        <f t="shared" si="5"/>
        <v>2880.2533595822993</v>
      </c>
      <c r="Y26" s="46">
        <v>1.3464</v>
      </c>
    </row>
    <row r="27" spans="2:25" x14ac:dyDescent="0.2">
      <c r="B27" s="45">
        <v>46141</v>
      </c>
      <c r="C27" s="44">
        <v>3330</v>
      </c>
      <c r="D27" s="43">
        <v>3331</v>
      </c>
      <c r="E27" s="42">
        <f t="shared" si="0"/>
        <v>3330.5</v>
      </c>
      <c r="F27" s="44">
        <v>3332</v>
      </c>
      <c r="G27" s="43">
        <v>3333</v>
      </c>
      <c r="H27" s="42">
        <f t="shared" si="1"/>
        <v>3332.5</v>
      </c>
      <c r="I27" s="44">
        <v>3182</v>
      </c>
      <c r="J27" s="43">
        <v>3187</v>
      </c>
      <c r="K27" s="42">
        <f t="shared" si="2"/>
        <v>3184.5</v>
      </c>
      <c r="L27" s="44">
        <v>3032</v>
      </c>
      <c r="M27" s="43">
        <v>3037</v>
      </c>
      <c r="N27" s="42">
        <f t="shared" si="3"/>
        <v>3034.5</v>
      </c>
      <c r="O27" s="44">
        <v>3032</v>
      </c>
      <c r="P27" s="43">
        <v>3037</v>
      </c>
      <c r="Q27" s="42">
        <f t="shared" si="4"/>
        <v>3034.5</v>
      </c>
      <c r="R27" s="50">
        <v>3331</v>
      </c>
      <c r="S27" s="49">
        <v>1.3506</v>
      </c>
      <c r="T27" s="49">
        <v>1.1700999999999999</v>
      </c>
      <c r="U27" s="48">
        <v>159.85</v>
      </c>
      <c r="V27" s="41">
        <f t="shared" si="6"/>
        <v>2466.3112690656003</v>
      </c>
      <c r="W27" s="41">
        <f t="shared" si="7"/>
        <v>2467.792092403376</v>
      </c>
      <c r="X27" s="47">
        <f t="shared" si="5"/>
        <v>2846.7652337407062</v>
      </c>
      <c r="Y27" s="46">
        <v>1.3501000000000001</v>
      </c>
    </row>
    <row r="28" spans="2:25" x14ac:dyDescent="0.2">
      <c r="B28" s="45">
        <v>46142</v>
      </c>
      <c r="C28" s="44">
        <v>3361</v>
      </c>
      <c r="D28" s="43">
        <v>3363</v>
      </c>
      <c r="E28" s="42">
        <f t="shared" si="0"/>
        <v>3362</v>
      </c>
      <c r="F28" s="44">
        <v>3365</v>
      </c>
      <c r="G28" s="43">
        <v>3367</v>
      </c>
      <c r="H28" s="42">
        <f t="shared" si="1"/>
        <v>3366</v>
      </c>
      <c r="I28" s="44">
        <v>3218</v>
      </c>
      <c r="J28" s="43">
        <v>3223</v>
      </c>
      <c r="K28" s="42">
        <f t="shared" si="2"/>
        <v>3220.5</v>
      </c>
      <c r="L28" s="44">
        <v>3083</v>
      </c>
      <c r="M28" s="43">
        <v>3088</v>
      </c>
      <c r="N28" s="42">
        <f t="shared" si="3"/>
        <v>3085.5</v>
      </c>
      <c r="O28" s="44">
        <v>3083</v>
      </c>
      <c r="P28" s="43">
        <v>3088</v>
      </c>
      <c r="Q28" s="42">
        <f t="shared" si="4"/>
        <v>3085.5</v>
      </c>
      <c r="R28" s="50">
        <v>3363</v>
      </c>
      <c r="S28" s="49">
        <v>1.3517999999999999</v>
      </c>
      <c r="T28" s="49">
        <v>1.1705000000000001</v>
      </c>
      <c r="U28" s="48">
        <v>156.38</v>
      </c>
      <c r="V28" s="41">
        <f t="shared" si="6"/>
        <v>2487.794052374612</v>
      </c>
      <c r="W28" s="41">
        <f t="shared" si="7"/>
        <v>2490.7530699807667</v>
      </c>
      <c r="X28" s="47">
        <f t="shared" si="5"/>
        <v>2873.1311405382312</v>
      </c>
      <c r="Y28" s="46">
        <v>1.3513999999999999</v>
      </c>
    </row>
    <row r="29" spans="2:25" x14ac:dyDescent="0.2">
      <c r="B29" s="40" t="s">
        <v>11</v>
      </c>
      <c r="C29" s="39">
        <f>ROUND(AVERAGE(C9:C28),2)</f>
        <v>3360.18</v>
      </c>
      <c r="D29" s="38">
        <f>ROUND(AVERAGE(D9:D28),2)</f>
        <v>3361.55</v>
      </c>
      <c r="E29" s="37">
        <f>ROUND(AVERAGE(C29:D29),2)</f>
        <v>3360.87</v>
      </c>
      <c r="F29" s="39">
        <f>ROUND(AVERAGE(F9:F28),2)</f>
        <v>3367.43</v>
      </c>
      <c r="G29" s="38">
        <f>ROUND(AVERAGE(G9:G28),2)</f>
        <v>3368.83</v>
      </c>
      <c r="H29" s="37">
        <f>ROUND(AVERAGE(F29:G29),2)</f>
        <v>3368.13</v>
      </c>
      <c r="I29" s="39">
        <f>ROUND(AVERAGE(I9:I28),2)</f>
        <v>3208</v>
      </c>
      <c r="J29" s="38">
        <f>ROUND(AVERAGE(J9:J28),2)</f>
        <v>3213</v>
      </c>
      <c r="K29" s="37">
        <f>ROUND(AVERAGE(I29:J29),2)</f>
        <v>3210.5</v>
      </c>
      <c r="L29" s="39">
        <f>ROUND(AVERAGE(L9:L28),2)</f>
        <v>3047.45</v>
      </c>
      <c r="M29" s="38">
        <f>ROUND(AVERAGE(M9:M28),2)</f>
        <v>3052.45</v>
      </c>
      <c r="N29" s="37">
        <f>ROUND(AVERAGE(L29:M29),2)</f>
        <v>3049.95</v>
      </c>
      <c r="O29" s="39">
        <f>ROUND(AVERAGE(O9:O28),2)</f>
        <v>3047.45</v>
      </c>
      <c r="P29" s="38">
        <f>ROUND(AVERAGE(P9:P28),2)</f>
        <v>3052.45</v>
      </c>
      <c r="Q29" s="37">
        <f>ROUND(AVERAGE(O29:P29),2)</f>
        <v>3049.95</v>
      </c>
      <c r="R29" s="36">
        <f>ROUND(AVERAGE(R9:R28),2)</f>
        <v>3361.55</v>
      </c>
      <c r="S29" s="35">
        <f>ROUND(AVERAGE(S9:S28),4)</f>
        <v>1.3467</v>
      </c>
      <c r="T29" s="34">
        <f>ROUND(AVERAGE(T9:T28),4)</f>
        <v>1.1707000000000001</v>
      </c>
      <c r="U29" s="115">
        <f>ROUND(AVERAGE(U9:U28),2)</f>
        <v>159.07</v>
      </c>
      <c r="V29" s="33">
        <f>AVERAGE(V9:V28)</f>
        <v>2496.0984364337683</v>
      </c>
      <c r="W29" s="33">
        <f>AVERAGE(W9:W28)</f>
        <v>2501.4939105933681</v>
      </c>
      <c r="X29" s="33">
        <f>AVERAGE(X9:X28)</f>
        <v>2871.2498684518237</v>
      </c>
      <c r="Y29" s="32">
        <f>AVERAGE(Y9:Y28)</f>
        <v>1.3462750000000003</v>
      </c>
    </row>
    <row r="30" spans="2:25" x14ac:dyDescent="0.2">
      <c r="B30" s="31" t="s">
        <v>12</v>
      </c>
      <c r="C30" s="30">
        <f t="shared" ref="C30:Y30" si="8">MAX(C9:C28)</f>
        <v>3483</v>
      </c>
      <c r="D30" s="29">
        <f t="shared" si="8"/>
        <v>3485</v>
      </c>
      <c r="E30" s="28">
        <f t="shared" si="8"/>
        <v>3484</v>
      </c>
      <c r="F30" s="30">
        <f t="shared" si="8"/>
        <v>3473.5</v>
      </c>
      <c r="G30" s="29">
        <f t="shared" si="8"/>
        <v>3474</v>
      </c>
      <c r="H30" s="28">
        <f t="shared" si="8"/>
        <v>3473.75</v>
      </c>
      <c r="I30" s="30">
        <f t="shared" si="8"/>
        <v>3295</v>
      </c>
      <c r="J30" s="29">
        <f t="shared" si="8"/>
        <v>3300</v>
      </c>
      <c r="K30" s="28">
        <f t="shared" si="8"/>
        <v>3297.5</v>
      </c>
      <c r="L30" s="30">
        <f t="shared" si="8"/>
        <v>3125</v>
      </c>
      <c r="M30" s="29">
        <f t="shared" si="8"/>
        <v>3130</v>
      </c>
      <c r="N30" s="28">
        <f t="shared" si="8"/>
        <v>3127.5</v>
      </c>
      <c r="O30" s="30">
        <f t="shared" si="8"/>
        <v>3125</v>
      </c>
      <c r="P30" s="29">
        <f t="shared" si="8"/>
        <v>3130</v>
      </c>
      <c r="Q30" s="28">
        <f t="shared" si="8"/>
        <v>3127.5</v>
      </c>
      <c r="R30" s="27">
        <f t="shared" si="8"/>
        <v>3485</v>
      </c>
      <c r="S30" s="26">
        <f t="shared" si="8"/>
        <v>1.3572</v>
      </c>
      <c r="T30" s="25">
        <f t="shared" si="8"/>
        <v>1.18</v>
      </c>
      <c r="U30" s="24">
        <f t="shared" si="8"/>
        <v>159.85</v>
      </c>
      <c r="V30" s="23">
        <f t="shared" si="8"/>
        <v>2582.4379399777695</v>
      </c>
      <c r="W30" s="23">
        <f t="shared" si="8"/>
        <v>2574.2867728788442</v>
      </c>
      <c r="X30" s="23">
        <f t="shared" si="8"/>
        <v>2974.8186086214255</v>
      </c>
      <c r="Y30" s="22">
        <f t="shared" si="8"/>
        <v>1.3569</v>
      </c>
    </row>
    <row r="31" spans="2:25" ht="13.5" thickBot="1" x14ac:dyDescent="0.25">
      <c r="B31" s="21" t="s">
        <v>13</v>
      </c>
      <c r="C31" s="20">
        <f t="shared" ref="C31:Y31" si="9">MIN(C9:C28)</f>
        <v>3234.5</v>
      </c>
      <c r="D31" s="19">
        <f t="shared" si="9"/>
        <v>3235</v>
      </c>
      <c r="E31" s="18">
        <f t="shared" si="9"/>
        <v>3234.75</v>
      </c>
      <c r="F31" s="20">
        <f t="shared" si="9"/>
        <v>3235</v>
      </c>
      <c r="G31" s="19">
        <f t="shared" si="9"/>
        <v>3236</v>
      </c>
      <c r="H31" s="18">
        <f t="shared" si="9"/>
        <v>3235.5</v>
      </c>
      <c r="I31" s="20">
        <f t="shared" si="9"/>
        <v>3098</v>
      </c>
      <c r="J31" s="19">
        <f t="shared" si="9"/>
        <v>3103</v>
      </c>
      <c r="K31" s="18">
        <f t="shared" si="9"/>
        <v>3100.5</v>
      </c>
      <c r="L31" s="20">
        <f t="shared" si="9"/>
        <v>2960</v>
      </c>
      <c r="M31" s="19">
        <f t="shared" si="9"/>
        <v>2965</v>
      </c>
      <c r="N31" s="18">
        <f t="shared" si="9"/>
        <v>2962.5</v>
      </c>
      <c r="O31" s="20">
        <f t="shared" si="9"/>
        <v>2960</v>
      </c>
      <c r="P31" s="19">
        <f t="shared" si="9"/>
        <v>2965</v>
      </c>
      <c r="Q31" s="18">
        <f t="shared" si="9"/>
        <v>2962.5</v>
      </c>
      <c r="R31" s="17">
        <f t="shared" si="9"/>
        <v>3235</v>
      </c>
      <c r="S31" s="16">
        <f t="shared" si="9"/>
        <v>1.3202</v>
      </c>
      <c r="T31" s="15">
        <f t="shared" si="9"/>
        <v>1.1517999999999999</v>
      </c>
      <c r="U31" s="14">
        <f t="shared" si="9"/>
        <v>156.38</v>
      </c>
      <c r="V31" s="13">
        <f t="shared" si="9"/>
        <v>2424.603470102018</v>
      </c>
      <c r="W31" s="13">
        <f t="shared" si="9"/>
        <v>2432.8178952109292</v>
      </c>
      <c r="X31" s="13">
        <f t="shared" si="9"/>
        <v>2785.524852425357</v>
      </c>
      <c r="Y31" s="12">
        <f t="shared" si="9"/>
        <v>1.3198000000000001</v>
      </c>
    </row>
    <row r="33" spans="2:14" x14ac:dyDescent="0.2">
      <c r="B33" s="6" t="s">
        <v>14</v>
      </c>
      <c r="C33" s="8"/>
      <c r="D33" s="8"/>
      <c r="E33" s="7"/>
      <c r="F33" s="8"/>
      <c r="G33" s="8"/>
      <c r="H33" s="7"/>
      <c r="I33" s="8"/>
      <c r="J33" s="8"/>
      <c r="K33" s="7"/>
      <c r="L33" s="8"/>
      <c r="M33" s="8"/>
      <c r="N33" s="7"/>
    </row>
    <row r="34" spans="2:14" x14ac:dyDescent="0.2">
      <c r="B34" s="6" t="s">
        <v>15</v>
      </c>
      <c r="C34" s="8"/>
      <c r="D34" s="8"/>
      <c r="E34" s="7"/>
      <c r="F34" s="8"/>
      <c r="G34" s="8"/>
      <c r="H34" s="7"/>
      <c r="I34" s="8"/>
      <c r="J34" s="8"/>
      <c r="K34" s="7"/>
      <c r="L34" s="8"/>
      <c r="M34" s="8"/>
      <c r="N34" s="7"/>
    </row>
  </sheetData>
  <mergeCells count="9">
    <mergeCell ref="R7:R8"/>
    <mergeCell ref="S7:U7"/>
    <mergeCell ref="V7:W7"/>
    <mergeCell ref="Y7:Y8"/>
    <mergeCell ref="C7:E7"/>
    <mergeCell ref="F7:H7"/>
    <mergeCell ref="I7:K7"/>
    <mergeCell ref="L7:N7"/>
    <mergeCell ref="O7:Q7"/>
  </mergeCells>
  <phoneticPr fontId="6" type="noConversion"/>
  <printOptions horizontalCentered="1" verticalCentered="1" gridLines="1" gridLinesSet="0"/>
  <pageMargins left="0.19685039370078741" right="0.19685039370078741" top="0.98425196850393704" bottom="0.98425196850393704" header="0.51181102362204722" footer="0.51181102362204722"/>
  <pageSetup paperSize="9" scale="96" orientation="landscape" horizontalDpi="204" verticalDpi="196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3:Y34"/>
  <sheetViews>
    <sheetView workbookViewId="0">
      <pane ySplit="8" topLeftCell="A9" activePane="bottomLeft" state="frozen"/>
      <selection activeCell="C46" sqref="C46"/>
      <selection pane="bottomLeft"/>
    </sheetView>
  </sheetViews>
  <sheetFormatPr baseColWidth="10" defaultColWidth="9.140625" defaultRowHeight="12.75" x14ac:dyDescent="0.2"/>
  <cols>
    <col min="2" max="2" width="9.7109375" bestFit="1" customWidth="1"/>
    <col min="3" max="3" width="12.42578125" style="4" bestFit="1" customWidth="1"/>
    <col min="4" max="4" width="12" style="4" bestFit="1" customWidth="1"/>
    <col min="5" max="5" width="9.42578125" bestFit="1" customWidth="1"/>
    <col min="6" max="7" width="10.7109375" style="4" customWidth="1"/>
    <col min="8" max="8" width="10.7109375" customWidth="1"/>
    <col min="9" max="10" width="10.7109375" style="4" customWidth="1"/>
    <col min="11" max="11" width="10.7109375" customWidth="1"/>
    <col min="12" max="13" width="10.7109375" style="4" customWidth="1"/>
    <col min="14" max="14" width="10.7109375" customWidth="1"/>
    <col min="15" max="16" width="10.7109375" style="4" customWidth="1"/>
    <col min="17" max="17" width="10.7109375" customWidth="1"/>
    <col min="18" max="18" width="12.5703125" style="4" bestFit="1" customWidth="1"/>
    <col min="19" max="19" width="10" style="4" bestFit="1" customWidth="1"/>
    <col min="20" max="20" width="14.140625" bestFit="1" customWidth="1"/>
    <col min="21" max="21" width="12.5703125" style="4" bestFit="1" customWidth="1"/>
    <col min="22" max="22" width="10.5703125" bestFit="1" customWidth="1"/>
    <col min="23" max="23" width="11.28515625" bestFit="1" customWidth="1"/>
    <col min="24" max="24" width="14.140625" bestFit="1" customWidth="1"/>
    <col min="25" max="25" width="10.5703125" bestFit="1" customWidth="1"/>
  </cols>
  <sheetData>
    <row r="3" spans="1:25" ht="15.75" x14ac:dyDescent="0.25">
      <c r="B3" s="5" t="s">
        <v>19</v>
      </c>
    </row>
    <row r="4" spans="1:25" x14ac:dyDescent="0.2">
      <c r="B4" s="58" t="s">
        <v>28</v>
      </c>
    </row>
    <row r="6" spans="1:25" ht="13.5" thickBot="1" x14ac:dyDescent="0.25">
      <c r="B6" s="1">
        <v>46113</v>
      </c>
    </row>
    <row r="7" spans="1:25" ht="13.5" thickBot="1" x14ac:dyDescent="0.25">
      <c r="B7" s="57"/>
      <c r="C7" s="121" t="s">
        <v>0</v>
      </c>
      <c r="D7" s="123"/>
      <c r="E7" s="122"/>
      <c r="F7" s="121" t="s">
        <v>2</v>
      </c>
      <c r="G7" s="123"/>
      <c r="H7" s="122"/>
      <c r="I7" s="124" t="s">
        <v>24</v>
      </c>
      <c r="J7" s="125"/>
      <c r="K7" s="126"/>
      <c r="L7" s="124" t="s">
        <v>23</v>
      </c>
      <c r="M7" s="125"/>
      <c r="N7" s="126"/>
      <c r="O7" s="124" t="s">
        <v>22</v>
      </c>
      <c r="P7" s="125"/>
      <c r="Q7" s="126"/>
      <c r="R7" s="116" t="s">
        <v>4</v>
      </c>
      <c r="S7" s="118" t="s">
        <v>21</v>
      </c>
      <c r="T7" s="119"/>
      <c r="U7" s="120"/>
      <c r="V7" s="121" t="s">
        <v>5</v>
      </c>
      <c r="W7" s="122"/>
      <c r="X7" s="9" t="s">
        <v>18</v>
      </c>
      <c r="Y7" s="116" t="s">
        <v>20</v>
      </c>
    </row>
    <row r="8" spans="1:25" ht="13.5" thickBot="1" x14ac:dyDescent="0.25">
      <c r="A8" s="3"/>
      <c r="B8" s="56"/>
      <c r="C8" s="52" t="s">
        <v>6</v>
      </c>
      <c r="D8" s="52" t="s">
        <v>7</v>
      </c>
      <c r="E8" s="55" t="s">
        <v>1</v>
      </c>
      <c r="F8" s="52" t="s">
        <v>6</v>
      </c>
      <c r="G8" s="52" t="s">
        <v>7</v>
      </c>
      <c r="H8" s="55" t="s">
        <v>1</v>
      </c>
      <c r="I8" s="52" t="s">
        <v>6</v>
      </c>
      <c r="J8" s="52" t="s">
        <v>7</v>
      </c>
      <c r="K8" s="55" t="s">
        <v>1</v>
      </c>
      <c r="L8" s="52" t="s">
        <v>6</v>
      </c>
      <c r="M8" s="52" t="s">
        <v>7</v>
      </c>
      <c r="N8" s="55" t="s">
        <v>1</v>
      </c>
      <c r="O8" s="52" t="s">
        <v>6</v>
      </c>
      <c r="P8" s="52" t="s">
        <v>7</v>
      </c>
      <c r="Q8" s="55" t="s">
        <v>1</v>
      </c>
      <c r="R8" s="117"/>
      <c r="S8" s="54" t="s">
        <v>10</v>
      </c>
      <c r="T8" s="53" t="s">
        <v>16</v>
      </c>
      <c r="U8" s="10" t="s">
        <v>17</v>
      </c>
      <c r="V8" s="52" t="s">
        <v>8</v>
      </c>
      <c r="W8" s="52" t="s">
        <v>9</v>
      </c>
      <c r="X8" s="11" t="s">
        <v>8</v>
      </c>
      <c r="Y8" s="117" t="s">
        <v>20</v>
      </c>
    </row>
    <row r="9" spans="1:25" x14ac:dyDescent="0.2">
      <c r="B9" s="45">
        <v>46113</v>
      </c>
      <c r="C9" s="44">
        <v>1890</v>
      </c>
      <c r="D9" s="43">
        <v>1892</v>
      </c>
      <c r="E9" s="42">
        <f t="shared" ref="E9:E28" si="0">AVERAGE(C9:D9)</f>
        <v>1891</v>
      </c>
      <c r="F9" s="44">
        <v>1928</v>
      </c>
      <c r="G9" s="43">
        <v>1929</v>
      </c>
      <c r="H9" s="42">
        <f t="shared" ref="H9:H28" si="1">AVERAGE(F9:G9)</f>
        <v>1928.5</v>
      </c>
      <c r="I9" s="44">
        <v>2095</v>
      </c>
      <c r="J9" s="43">
        <v>2100</v>
      </c>
      <c r="K9" s="42">
        <f t="shared" ref="K9:K28" si="2">AVERAGE(I9:J9)</f>
        <v>2097.5</v>
      </c>
      <c r="L9" s="44">
        <v>2175</v>
      </c>
      <c r="M9" s="43">
        <v>2180</v>
      </c>
      <c r="N9" s="42">
        <f t="shared" ref="N9:N28" si="3">AVERAGE(L9:M9)</f>
        <v>2177.5</v>
      </c>
      <c r="O9" s="44">
        <v>2225</v>
      </c>
      <c r="P9" s="43">
        <v>2230</v>
      </c>
      <c r="Q9" s="42">
        <f t="shared" ref="Q9:Q28" si="4">AVERAGE(O9:P9)</f>
        <v>2227.5</v>
      </c>
      <c r="R9" s="50">
        <v>1892</v>
      </c>
      <c r="S9" s="49">
        <v>1.3322000000000001</v>
      </c>
      <c r="T9" s="51">
        <v>1.1608000000000001</v>
      </c>
      <c r="U9" s="48">
        <v>158.35</v>
      </c>
      <c r="V9" s="41">
        <v>1420.21</v>
      </c>
      <c r="W9" s="41">
        <v>1448.52</v>
      </c>
      <c r="X9" s="47">
        <f t="shared" ref="X9:X28" si="5">R9/T9</f>
        <v>1629.9104066161267</v>
      </c>
      <c r="Y9" s="46">
        <v>1.3317000000000001</v>
      </c>
    </row>
    <row r="10" spans="1:25" x14ac:dyDescent="0.2">
      <c r="B10" s="45">
        <v>46114</v>
      </c>
      <c r="C10" s="44">
        <v>1892.5</v>
      </c>
      <c r="D10" s="43">
        <v>1893</v>
      </c>
      <c r="E10" s="42">
        <f t="shared" si="0"/>
        <v>1892.75</v>
      </c>
      <c r="F10" s="44">
        <v>1916</v>
      </c>
      <c r="G10" s="43">
        <v>1918</v>
      </c>
      <c r="H10" s="42">
        <f t="shared" si="1"/>
        <v>1917</v>
      </c>
      <c r="I10" s="44">
        <v>2078</v>
      </c>
      <c r="J10" s="43">
        <v>2083</v>
      </c>
      <c r="K10" s="42">
        <f t="shared" si="2"/>
        <v>2080.5</v>
      </c>
      <c r="L10" s="44">
        <v>2158</v>
      </c>
      <c r="M10" s="43">
        <v>2163</v>
      </c>
      <c r="N10" s="42">
        <f t="shared" si="3"/>
        <v>2160.5</v>
      </c>
      <c r="O10" s="44">
        <v>2208</v>
      </c>
      <c r="P10" s="43">
        <v>2213</v>
      </c>
      <c r="Q10" s="42">
        <f t="shared" si="4"/>
        <v>2210.5</v>
      </c>
      <c r="R10" s="50">
        <v>1893</v>
      </c>
      <c r="S10" s="49">
        <v>1.3202</v>
      </c>
      <c r="T10" s="49">
        <v>1.1517999999999999</v>
      </c>
      <c r="U10" s="48">
        <v>159.71</v>
      </c>
      <c r="V10" s="41">
        <v>1433.87</v>
      </c>
      <c r="W10" s="41">
        <v>1453.25</v>
      </c>
      <c r="X10" s="47">
        <f t="shared" si="5"/>
        <v>1643.5144990449733</v>
      </c>
      <c r="Y10" s="46">
        <v>1.3198000000000001</v>
      </c>
    </row>
    <row r="11" spans="1:25" x14ac:dyDescent="0.2">
      <c r="B11" s="45">
        <v>46119</v>
      </c>
      <c r="C11" s="44">
        <v>1902</v>
      </c>
      <c r="D11" s="43">
        <v>1903</v>
      </c>
      <c r="E11" s="42">
        <f t="shared" si="0"/>
        <v>1902.5</v>
      </c>
      <c r="F11" s="44">
        <v>1933</v>
      </c>
      <c r="G11" s="43">
        <v>1934</v>
      </c>
      <c r="H11" s="42">
        <f t="shared" si="1"/>
        <v>1933.5</v>
      </c>
      <c r="I11" s="44">
        <v>2082</v>
      </c>
      <c r="J11" s="43">
        <v>2087</v>
      </c>
      <c r="K11" s="42">
        <f t="shared" si="2"/>
        <v>2084.5</v>
      </c>
      <c r="L11" s="44">
        <v>2152</v>
      </c>
      <c r="M11" s="43">
        <v>2157</v>
      </c>
      <c r="N11" s="42">
        <f t="shared" si="3"/>
        <v>2154.5</v>
      </c>
      <c r="O11" s="44">
        <v>2212</v>
      </c>
      <c r="P11" s="43">
        <v>2217</v>
      </c>
      <c r="Q11" s="42">
        <f t="shared" si="4"/>
        <v>2214.5</v>
      </c>
      <c r="R11" s="50">
        <v>1903</v>
      </c>
      <c r="S11" s="49">
        <v>1.3246</v>
      </c>
      <c r="T11" s="49">
        <v>1.1560999999999999</v>
      </c>
      <c r="U11" s="48">
        <v>159.84</v>
      </c>
      <c r="V11" s="41">
        <v>1436.66</v>
      </c>
      <c r="W11" s="41">
        <v>1460.5</v>
      </c>
      <c r="X11" s="47">
        <f t="shared" si="5"/>
        <v>1646.0513796384398</v>
      </c>
      <c r="Y11" s="46">
        <v>1.3242</v>
      </c>
    </row>
    <row r="12" spans="1:25" x14ac:dyDescent="0.2">
      <c r="B12" s="45">
        <v>46120</v>
      </c>
      <c r="C12" s="44">
        <v>1919</v>
      </c>
      <c r="D12" s="43">
        <v>1920</v>
      </c>
      <c r="E12" s="42">
        <f t="shared" si="0"/>
        <v>1919.5</v>
      </c>
      <c r="F12" s="44">
        <v>1953</v>
      </c>
      <c r="G12" s="43">
        <v>1954</v>
      </c>
      <c r="H12" s="42">
        <f t="shared" si="1"/>
        <v>1953.5</v>
      </c>
      <c r="I12" s="44">
        <v>2088</v>
      </c>
      <c r="J12" s="43">
        <v>2093</v>
      </c>
      <c r="K12" s="42">
        <f t="shared" si="2"/>
        <v>2090.5</v>
      </c>
      <c r="L12" s="44">
        <v>2158</v>
      </c>
      <c r="M12" s="43">
        <v>2163</v>
      </c>
      <c r="N12" s="42">
        <f t="shared" si="3"/>
        <v>2160.5</v>
      </c>
      <c r="O12" s="44">
        <v>2218</v>
      </c>
      <c r="P12" s="43">
        <v>2223</v>
      </c>
      <c r="Q12" s="42">
        <f t="shared" si="4"/>
        <v>2220.5</v>
      </c>
      <c r="R12" s="50">
        <v>1920</v>
      </c>
      <c r="S12" s="49">
        <v>1.3466</v>
      </c>
      <c r="T12" s="49">
        <v>1.1700999999999999</v>
      </c>
      <c r="U12" s="48">
        <v>158.26</v>
      </c>
      <c r="V12" s="41">
        <v>1425.81</v>
      </c>
      <c r="W12" s="41">
        <v>1451.49</v>
      </c>
      <c r="X12" s="47">
        <f t="shared" si="5"/>
        <v>1640.8853944107343</v>
      </c>
      <c r="Y12" s="46">
        <v>1.3462000000000001</v>
      </c>
    </row>
    <row r="13" spans="1:25" x14ac:dyDescent="0.2">
      <c r="B13" s="45">
        <v>46121</v>
      </c>
      <c r="C13" s="44">
        <v>1893</v>
      </c>
      <c r="D13" s="43">
        <v>1893.5</v>
      </c>
      <c r="E13" s="42">
        <f t="shared" si="0"/>
        <v>1893.25</v>
      </c>
      <c r="F13" s="44">
        <v>1925</v>
      </c>
      <c r="G13" s="43">
        <v>1927</v>
      </c>
      <c r="H13" s="42">
        <f t="shared" si="1"/>
        <v>1926</v>
      </c>
      <c r="I13" s="44">
        <v>2053</v>
      </c>
      <c r="J13" s="43">
        <v>2058</v>
      </c>
      <c r="K13" s="42">
        <f t="shared" si="2"/>
        <v>2055.5</v>
      </c>
      <c r="L13" s="44">
        <v>2123</v>
      </c>
      <c r="M13" s="43">
        <v>2128</v>
      </c>
      <c r="N13" s="42">
        <f t="shared" si="3"/>
        <v>2125.5</v>
      </c>
      <c r="O13" s="44">
        <v>2183</v>
      </c>
      <c r="P13" s="43">
        <v>2188</v>
      </c>
      <c r="Q13" s="42">
        <f t="shared" si="4"/>
        <v>2185.5</v>
      </c>
      <c r="R13" s="50">
        <v>1893.5</v>
      </c>
      <c r="S13" s="49">
        <v>1.3429</v>
      </c>
      <c r="T13" s="49">
        <v>1.1689000000000001</v>
      </c>
      <c r="U13" s="48">
        <v>158.9</v>
      </c>
      <c r="V13" s="41">
        <v>1410.01</v>
      </c>
      <c r="W13" s="41">
        <v>1435.38</v>
      </c>
      <c r="X13" s="47">
        <f t="shared" si="5"/>
        <v>1619.8990503892549</v>
      </c>
      <c r="Y13" s="46">
        <v>1.3425</v>
      </c>
    </row>
    <row r="14" spans="1:25" x14ac:dyDescent="0.2">
      <c r="B14" s="45">
        <v>46122</v>
      </c>
      <c r="C14" s="44">
        <v>1881</v>
      </c>
      <c r="D14" s="43">
        <v>1882</v>
      </c>
      <c r="E14" s="42">
        <f t="shared" si="0"/>
        <v>1881.5</v>
      </c>
      <c r="F14" s="44">
        <v>1921</v>
      </c>
      <c r="G14" s="43">
        <v>1922</v>
      </c>
      <c r="H14" s="42">
        <f t="shared" si="1"/>
        <v>1921.5</v>
      </c>
      <c r="I14" s="44">
        <v>2058</v>
      </c>
      <c r="J14" s="43">
        <v>2063</v>
      </c>
      <c r="K14" s="42">
        <f t="shared" si="2"/>
        <v>2060.5</v>
      </c>
      <c r="L14" s="44">
        <v>2128</v>
      </c>
      <c r="M14" s="43">
        <v>2133</v>
      </c>
      <c r="N14" s="42">
        <f t="shared" si="3"/>
        <v>2130.5</v>
      </c>
      <c r="O14" s="44">
        <v>2188</v>
      </c>
      <c r="P14" s="43">
        <v>2193</v>
      </c>
      <c r="Q14" s="42">
        <f t="shared" si="4"/>
        <v>2190.5</v>
      </c>
      <c r="R14" s="50">
        <v>1882</v>
      </c>
      <c r="S14" s="49">
        <v>1.3445</v>
      </c>
      <c r="T14" s="49">
        <v>1.1715</v>
      </c>
      <c r="U14" s="48">
        <v>159.18</v>
      </c>
      <c r="V14" s="41">
        <v>1399.78</v>
      </c>
      <c r="W14" s="41">
        <v>1429.85</v>
      </c>
      <c r="X14" s="47">
        <f t="shared" si="5"/>
        <v>1606.4874093043106</v>
      </c>
      <c r="Y14" s="46">
        <v>1.3442000000000001</v>
      </c>
    </row>
    <row r="15" spans="1:25" x14ac:dyDescent="0.2">
      <c r="B15" s="45">
        <v>46125</v>
      </c>
      <c r="C15" s="44">
        <v>1884</v>
      </c>
      <c r="D15" s="43">
        <v>1885</v>
      </c>
      <c r="E15" s="42">
        <f t="shared" si="0"/>
        <v>1884.5</v>
      </c>
      <c r="F15" s="44">
        <v>1921</v>
      </c>
      <c r="G15" s="43">
        <v>1923</v>
      </c>
      <c r="H15" s="42">
        <f t="shared" si="1"/>
        <v>1922</v>
      </c>
      <c r="I15" s="44">
        <v>2073</v>
      </c>
      <c r="J15" s="43">
        <v>2078</v>
      </c>
      <c r="K15" s="42">
        <f t="shared" si="2"/>
        <v>2075.5</v>
      </c>
      <c r="L15" s="44">
        <v>2143</v>
      </c>
      <c r="M15" s="43">
        <v>2148</v>
      </c>
      <c r="N15" s="42">
        <f t="shared" si="3"/>
        <v>2145.5</v>
      </c>
      <c r="O15" s="44">
        <v>2203</v>
      </c>
      <c r="P15" s="43">
        <v>2208</v>
      </c>
      <c r="Q15" s="42">
        <f t="shared" si="4"/>
        <v>2205.5</v>
      </c>
      <c r="R15" s="50">
        <v>1885</v>
      </c>
      <c r="S15" s="49">
        <v>1.3419000000000001</v>
      </c>
      <c r="T15" s="49">
        <v>1.1681999999999999</v>
      </c>
      <c r="U15" s="48">
        <v>159.85</v>
      </c>
      <c r="V15" s="41">
        <v>1404.72</v>
      </c>
      <c r="W15" s="41">
        <v>1433.47</v>
      </c>
      <c r="X15" s="47">
        <f t="shared" si="5"/>
        <v>1613.5935627461054</v>
      </c>
      <c r="Y15" s="46">
        <v>1.3414999999999999</v>
      </c>
    </row>
    <row r="16" spans="1:25" x14ac:dyDescent="0.2">
      <c r="B16" s="45">
        <v>46126</v>
      </c>
      <c r="C16" s="44">
        <v>1887</v>
      </c>
      <c r="D16" s="43">
        <v>1889</v>
      </c>
      <c r="E16" s="42">
        <f t="shared" si="0"/>
        <v>1888</v>
      </c>
      <c r="F16" s="44">
        <v>1927</v>
      </c>
      <c r="G16" s="43">
        <v>1929</v>
      </c>
      <c r="H16" s="42">
        <f t="shared" si="1"/>
        <v>1928</v>
      </c>
      <c r="I16" s="44">
        <v>2080</v>
      </c>
      <c r="J16" s="43">
        <v>2085</v>
      </c>
      <c r="K16" s="42">
        <f t="shared" si="2"/>
        <v>2082.5</v>
      </c>
      <c r="L16" s="44">
        <v>2150</v>
      </c>
      <c r="M16" s="43">
        <v>2155</v>
      </c>
      <c r="N16" s="42">
        <f t="shared" si="3"/>
        <v>2152.5</v>
      </c>
      <c r="O16" s="44">
        <v>2210</v>
      </c>
      <c r="P16" s="43">
        <v>2215</v>
      </c>
      <c r="Q16" s="42">
        <f t="shared" si="4"/>
        <v>2212.5</v>
      </c>
      <c r="R16" s="50">
        <v>1889</v>
      </c>
      <c r="S16" s="49">
        <v>1.3572</v>
      </c>
      <c r="T16" s="49">
        <v>1.18</v>
      </c>
      <c r="U16" s="48">
        <v>158.78</v>
      </c>
      <c r="V16" s="41">
        <v>1391.84</v>
      </c>
      <c r="W16" s="41">
        <v>1421.62</v>
      </c>
      <c r="X16" s="47">
        <f t="shared" si="5"/>
        <v>1600.8474576271187</v>
      </c>
      <c r="Y16" s="46">
        <v>1.3569</v>
      </c>
    </row>
    <row r="17" spans="2:25" x14ac:dyDescent="0.2">
      <c r="B17" s="45">
        <v>46127</v>
      </c>
      <c r="C17" s="44">
        <v>1924</v>
      </c>
      <c r="D17" s="43">
        <v>1925</v>
      </c>
      <c r="E17" s="42">
        <f t="shared" si="0"/>
        <v>1924.5</v>
      </c>
      <c r="F17" s="44">
        <v>1951.5</v>
      </c>
      <c r="G17" s="43">
        <v>1952</v>
      </c>
      <c r="H17" s="42">
        <f t="shared" si="1"/>
        <v>1951.75</v>
      </c>
      <c r="I17" s="44">
        <v>2103</v>
      </c>
      <c r="J17" s="43">
        <v>2108</v>
      </c>
      <c r="K17" s="42">
        <f t="shared" si="2"/>
        <v>2105.5</v>
      </c>
      <c r="L17" s="44">
        <v>2173</v>
      </c>
      <c r="M17" s="43">
        <v>2178</v>
      </c>
      <c r="N17" s="42">
        <f t="shared" si="3"/>
        <v>2175.5</v>
      </c>
      <c r="O17" s="44">
        <v>2233</v>
      </c>
      <c r="P17" s="43">
        <v>2238</v>
      </c>
      <c r="Q17" s="42">
        <f t="shared" si="4"/>
        <v>2235.5</v>
      </c>
      <c r="R17" s="50">
        <v>1925</v>
      </c>
      <c r="S17" s="49">
        <v>1.3554999999999999</v>
      </c>
      <c r="T17" s="49">
        <v>1.1782999999999999</v>
      </c>
      <c r="U17" s="48">
        <v>159.03</v>
      </c>
      <c r="V17" s="41">
        <v>1420.14</v>
      </c>
      <c r="W17" s="41">
        <v>1440.38</v>
      </c>
      <c r="X17" s="47">
        <f t="shared" si="5"/>
        <v>1633.7095816006113</v>
      </c>
      <c r="Y17" s="46">
        <v>1.3552</v>
      </c>
    </row>
    <row r="18" spans="2:25" x14ac:dyDescent="0.2">
      <c r="B18" s="45">
        <v>46128</v>
      </c>
      <c r="C18" s="44">
        <v>1917</v>
      </c>
      <c r="D18" s="43">
        <v>1917.5</v>
      </c>
      <c r="E18" s="42">
        <f t="shared" si="0"/>
        <v>1917.25</v>
      </c>
      <c r="F18" s="44">
        <v>1950</v>
      </c>
      <c r="G18" s="43">
        <v>1950.5</v>
      </c>
      <c r="H18" s="42">
        <f t="shared" si="1"/>
        <v>1950.25</v>
      </c>
      <c r="I18" s="44">
        <v>2083</v>
      </c>
      <c r="J18" s="43">
        <v>2088</v>
      </c>
      <c r="K18" s="42">
        <f t="shared" si="2"/>
        <v>2085.5</v>
      </c>
      <c r="L18" s="44">
        <v>2153</v>
      </c>
      <c r="M18" s="43">
        <v>2158</v>
      </c>
      <c r="N18" s="42">
        <f t="shared" si="3"/>
        <v>2155.5</v>
      </c>
      <c r="O18" s="44">
        <v>2213</v>
      </c>
      <c r="P18" s="43">
        <v>2218</v>
      </c>
      <c r="Q18" s="42">
        <f t="shared" si="4"/>
        <v>2215.5</v>
      </c>
      <c r="R18" s="50">
        <v>1917.5</v>
      </c>
      <c r="S18" s="49">
        <v>1.3547</v>
      </c>
      <c r="T18" s="49">
        <v>1.1783999999999999</v>
      </c>
      <c r="U18" s="48">
        <v>158.97</v>
      </c>
      <c r="V18" s="41">
        <v>1415.44</v>
      </c>
      <c r="W18" s="41">
        <v>1440.12</v>
      </c>
      <c r="X18" s="47">
        <f t="shared" si="5"/>
        <v>1627.206381534284</v>
      </c>
      <c r="Y18" s="46">
        <v>1.3544</v>
      </c>
    </row>
    <row r="19" spans="2:25" x14ac:dyDescent="0.2">
      <c r="B19" s="45">
        <v>46129</v>
      </c>
      <c r="C19" s="44">
        <v>1948.5</v>
      </c>
      <c r="D19" s="43">
        <v>1949</v>
      </c>
      <c r="E19" s="42">
        <f t="shared" si="0"/>
        <v>1948.75</v>
      </c>
      <c r="F19" s="44">
        <v>1967</v>
      </c>
      <c r="G19" s="43">
        <v>1969</v>
      </c>
      <c r="H19" s="42">
        <f t="shared" si="1"/>
        <v>1968</v>
      </c>
      <c r="I19" s="44">
        <v>2098</v>
      </c>
      <c r="J19" s="43">
        <v>2103</v>
      </c>
      <c r="K19" s="42">
        <f t="shared" si="2"/>
        <v>2100.5</v>
      </c>
      <c r="L19" s="44">
        <v>2168</v>
      </c>
      <c r="M19" s="43">
        <v>2173</v>
      </c>
      <c r="N19" s="42">
        <f t="shared" si="3"/>
        <v>2170.5</v>
      </c>
      <c r="O19" s="44">
        <v>2228</v>
      </c>
      <c r="P19" s="43">
        <v>2233</v>
      </c>
      <c r="Q19" s="42">
        <f t="shared" si="4"/>
        <v>2230.5</v>
      </c>
      <c r="R19" s="50">
        <v>1949</v>
      </c>
      <c r="S19" s="49">
        <v>1.353</v>
      </c>
      <c r="T19" s="49">
        <v>1.1794</v>
      </c>
      <c r="U19" s="48">
        <v>159.18</v>
      </c>
      <c r="V19" s="41">
        <v>1440.5</v>
      </c>
      <c r="W19" s="41">
        <v>1455.61</v>
      </c>
      <c r="X19" s="47">
        <f t="shared" si="5"/>
        <v>1652.5351873834152</v>
      </c>
      <c r="Y19" s="46">
        <v>1.3527</v>
      </c>
    </row>
    <row r="20" spans="2:25" x14ac:dyDescent="0.2">
      <c r="B20" s="45">
        <v>46132</v>
      </c>
      <c r="C20" s="44">
        <v>1932</v>
      </c>
      <c r="D20" s="43">
        <v>1932.5</v>
      </c>
      <c r="E20" s="42">
        <f t="shared" si="0"/>
        <v>1932.25</v>
      </c>
      <c r="F20" s="44">
        <v>1957</v>
      </c>
      <c r="G20" s="43">
        <v>1959</v>
      </c>
      <c r="H20" s="42">
        <f t="shared" si="1"/>
        <v>1958</v>
      </c>
      <c r="I20" s="44">
        <v>2075</v>
      </c>
      <c r="J20" s="43">
        <v>2080</v>
      </c>
      <c r="K20" s="42">
        <f t="shared" si="2"/>
        <v>2077.5</v>
      </c>
      <c r="L20" s="44">
        <v>2145</v>
      </c>
      <c r="M20" s="43">
        <v>2150</v>
      </c>
      <c r="N20" s="42">
        <f t="shared" si="3"/>
        <v>2147.5</v>
      </c>
      <c r="O20" s="44">
        <v>2205</v>
      </c>
      <c r="P20" s="43">
        <v>2210</v>
      </c>
      <c r="Q20" s="42">
        <f t="shared" si="4"/>
        <v>2207.5</v>
      </c>
      <c r="R20" s="50">
        <v>1932.5</v>
      </c>
      <c r="S20" s="49">
        <v>1.3520000000000001</v>
      </c>
      <c r="T20" s="49">
        <v>1.1767000000000001</v>
      </c>
      <c r="U20" s="48">
        <v>158.84</v>
      </c>
      <c r="V20" s="41">
        <v>1429.36</v>
      </c>
      <c r="W20" s="41">
        <v>1449.29</v>
      </c>
      <c r="X20" s="47">
        <f t="shared" si="5"/>
        <v>1642.3047505736381</v>
      </c>
      <c r="Y20" s="46">
        <v>1.3516999999999999</v>
      </c>
    </row>
    <row r="21" spans="2:25" x14ac:dyDescent="0.2">
      <c r="B21" s="45">
        <v>46133</v>
      </c>
      <c r="C21" s="44">
        <v>1981</v>
      </c>
      <c r="D21" s="43">
        <v>1982</v>
      </c>
      <c r="E21" s="42">
        <f t="shared" si="0"/>
        <v>1981.5</v>
      </c>
      <c r="F21" s="44">
        <v>1981</v>
      </c>
      <c r="G21" s="43">
        <v>1982</v>
      </c>
      <c r="H21" s="42">
        <f t="shared" si="1"/>
        <v>1981.5</v>
      </c>
      <c r="I21" s="44">
        <v>2108</v>
      </c>
      <c r="J21" s="43">
        <v>2113</v>
      </c>
      <c r="K21" s="42">
        <f t="shared" si="2"/>
        <v>2110.5</v>
      </c>
      <c r="L21" s="44">
        <v>2178</v>
      </c>
      <c r="M21" s="43">
        <v>2183</v>
      </c>
      <c r="N21" s="42">
        <f t="shared" si="3"/>
        <v>2180.5</v>
      </c>
      <c r="O21" s="44">
        <v>2238</v>
      </c>
      <c r="P21" s="43">
        <v>2243</v>
      </c>
      <c r="Q21" s="42">
        <f t="shared" si="4"/>
        <v>2240.5</v>
      </c>
      <c r="R21" s="50">
        <v>1982</v>
      </c>
      <c r="S21" s="49">
        <v>1.3520000000000001</v>
      </c>
      <c r="T21" s="49">
        <v>1.1768000000000001</v>
      </c>
      <c r="U21" s="48">
        <v>159.05000000000001</v>
      </c>
      <c r="V21" s="41">
        <v>1465.98</v>
      </c>
      <c r="W21" s="41">
        <v>1466.3</v>
      </c>
      <c r="X21" s="47">
        <f t="shared" si="5"/>
        <v>1684.2284160435077</v>
      </c>
      <c r="Y21" s="46">
        <v>1.3516999999999999</v>
      </c>
    </row>
    <row r="22" spans="2:25" x14ac:dyDescent="0.2">
      <c r="B22" s="45">
        <v>46134</v>
      </c>
      <c r="C22" s="44">
        <v>1926</v>
      </c>
      <c r="D22" s="43">
        <v>1927</v>
      </c>
      <c r="E22" s="42">
        <f t="shared" si="0"/>
        <v>1926.5</v>
      </c>
      <c r="F22" s="44">
        <v>1951</v>
      </c>
      <c r="G22" s="43">
        <v>1952</v>
      </c>
      <c r="H22" s="42">
        <f t="shared" si="1"/>
        <v>1951.5</v>
      </c>
      <c r="I22" s="44">
        <v>2083</v>
      </c>
      <c r="J22" s="43">
        <v>2088</v>
      </c>
      <c r="K22" s="42">
        <f t="shared" si="2"/>
        <v>2085.5</v>
      </c>
      <c r="L22" s="44">
        <v>2153</v>
      </c>
      <c r="M22" s="43">
        <v>2158</v>
      </c>
      <c r="N22" s="42">
        <f t="shared" si="3"/>
        <v>2155.5</v>
      </c>
      <c r="O22" s="44">
        <v>2213</v>
      </c>
      <c r="P22" s="43">
        <v>2218</v>
      </c>
      <c r="Q22" s="42">
        <f t="shared" si="4"/>
        <v>2215.5</v>
      </c>
      <c r="R22" s="50">
        <v>1927</v>
      </c>
      <c r="S22" s="49">
        <v>1.3503000000000001</v>
      </c>
      <c r="T22" s="49">
        <v>1.1735</v>
      </c>
      <c r="U22" s="48">
        <v>159.25</v>
      </c>
      <c r="V22" s="41">
        <v>1427.09</v>
      </c>
      <c r="W22" s="41">
        <v>1445.93</v>
      </c>
      <c r="X22" s="47">
        <f t="shared" si="5"/>
        <v>1642.0962931401789</v>
      </c>
      <c r="Y22" s="46">
        <v>1.35</v>
      </c>
    </row>
    <row r="23" spans="2:25" x14ac:dyDescent="0.2">
      <c r="B23" s="45">
        <v>46135</v>
      </c>
      <c r="C23" s="44">
        <v>1940</v>
      </c>
      <c r="D23" s="43">
        <v>1940.5</v>
      </c>
      <c r="E23" s="42">
        <f t="shared" si="0"/>
        <v>1940.25</v>
      </c>
      <c r="F23" s="44">
        <v>1960.5</v>
      </c>
      <c r="G23" s="43">
        <v>1961.5</v>
      </c>
      <c r="H23" s="42">
        <f t="shared" si="1"/>
        <v>1961</v>
      </c>
      <c r="I23" s="44">
        <v>2088</v>
      </c>
      <c r="J23" s="43">
        <v>2093</v>
      </c>
      <c r="K23" s="42">
        <f t="shared" si="2"/>
        <v>2090.5</v>
      </c>
      <c r="L23" s="44">
        <v>2158</v>
      </c>
      <c r="M23" s="43">
        <v>2163</v>
      </c>
      <c r="N23" s="42">
        <f t="shared" si="3"/>
        <v>2160.5</v>
      </c>
      <c r="O23" s="44">
        <v>2218</v>
      </c>
      <c r="P23" s="43">
        <v>2223</v>
      </c>
      <c r="Q23" s="42">
        <f t="shared" si="4"/>
        <v>2220.5</v>
      </c>
      <c r="R23" s="50">
        <v>1940.5</v>
      </c>
      <c r="S23" s="49">
        <v>1.3506</v>
      </c>
      <c r="T23" s="49">
        <v>1.1691</v>
      </c>
      <c r="U23" s="48">
        <v>159.56</v>
      </c>
      <c r="V23" s="41">
        <v>1436.77</v>
      </c>
      <c r="W23" s="41">
        <v>1452.75</v>
      </c>
      <c r="X23" s="47">
        <f t="shared" si="5"/>
        <v>1659.8237960824565</v>
      </c>
      <c r="Y23" s="46">
        <v>1.3502000000000001</v>
      </c>
    </row>
    <row r="24" spans="2:25" x14ac:dyDescent="0.2">
      <c r="B24" s="45">
        <v>46136</v>
      </c>
      <c r="C24" s="44">
        <v>1953</v>
      </c>
      <c r="D24" s="43">
        <v>1954</v>
      </c>
      <c r="E24" s="42">
        <f t="shared" si="0"/>
        <v>1953.5</v>
      </c>
      <c r="F24" s="44">
        <v>1961</v>
      </c>
      <c r="G24" s="43">
        <v>1962</v>
      </c>
      <c r="H24" s="42">
        <f t="shared" si="1"/>
        <v>1961.5</v>
      </c>
      <c r="I24" s="44">
        <v>2087</v>
      </c>
      <c r="J24" s="43">
        <v>2092</v>
      </c>
      <c r="K24" s="42">
        <f t="shared" si="2"/>
        <v>2089.5</v>
      </c>
      <c r="L24" s="44">
        <v>2157</v>
      </c>
      <c r="M24" s="43">
        <v>2162</v>
      </c>
      <c r="N24" s="42">
        <f t="shared" si="3"/>
        <v>2159.5</v>
      </c>
      <c r="O24" s="44">
        <v>2217</v>
      </c>
      <c r="P24" s="43">
        <v>2222</v>
      </c>
      <c r="Q24" s="42">
        <f t="shared" si="4"/>
        <v>2219.5</v>
      </c>
      <c r="R24" s="50">
        <v>1954</v>
      </c>
      <c r="S24" s="49">
        <v>1.3494999999999999</v>
      </c>
      <c r="T24" s="49">
        <v>1.1715</v>
      </c>
      <c r="U24" s="48">
        <v>159.43</v>
      </c>
      <c r="V24" s="41">
        <v>1447.94</v>
      </c>
      <c r="W24" s="41">
        <v>1454.3</v>
      </c>
      <c r="X24" s="47">
        <f t="shared" si="5"/>
        <v>1667.9470763977806</v>
      </c>
      <c r="Y24" s="46">
        <v>1.3491</v>
      </c>
    </row>
    <row r="25" spans="2:25" x14ac:dyDescent="0.2">
      <c r="B25" s="45">
        <v>46139</v>
      </c>
      <c r="C25" s="44">
        <v>1938</v>
      </c>
      <c r="D25" s="43">
        <v>1939</v>
      </c>
      <c r="E25" s="42">
        <f t="shared" si="0"/>
        <v>1938.5</v>
      </c>
      <c r="F25" s="44">
        <v>1944.5</v>
      </c>
      <c r="G25" s="43">
        <v>1945.5</v>
      </c>
      <c r="H25" s="42">
        <f t="shared" si="1"/>
        <v>1945</v>
      </c>
      <c r="I25" s="44">
        <v>2078</v>
      </c>
      <c r="J25" s="43">
        <v>2083</v>
      </c>
      <c r="K25" s="42">
        <f t="shared" si="2"/>
        <v>2080.5</v>
      </c>
      <c r="L25" s="44">
        <v>2148</v>
      </c>
      <c r="M25" s="43">
        <v>2153</v>
      </c>
      <c r="N25" s="42">
        <f t="shared" si="3"/>
        <v>2150.5</v>
      </c>
      <c r="O25" s="44">
        <v>2208</v>
      </c>
      <c r="P25" s="43">
        <v>2213</v>
      </c>
      <c r="Q25" s="42">
        <f t="shared" si="4"/>
        <v>2210.5</v>
      </c>
      <c r="R25" s="50">
        <v>1939</v>
      </c>
      <c r="S25" s="49">
        <v>1.3560000000000001</v>
      </c>
      <c r="T25" s="49">
        <v>1.1741999999999999</v>
      </c>
      <c r="U25" s="48">
        <v>159.19</v>
      </c>
      <c r="V25" s="41">
        <v>1429.94</v>
      </c>
      <c r="W25" s="41">
        <v>1435.16</v>
      </c>
      <c r="X25" s="47">
        <f t="shared" si="5"/>
        <v>1651.3370805654915</v>
      </c>
      <c r="Y25" s="46">
        <v>1.3555999999999999</v>
      </c>
    </row>
    <row r="26" spans="2:25" x14ac:dyDescent="0.2">
      <c r="B26" s="45">
        <v>46140</v>
      </c>
      <c r="C26" s="44">
        <v>1936</v>
      </c>
      <c r="D26" s="43">
        <v>1938</v>
      </c>
      <c r="E26" s="42">
        <f t="shared" si="0"/>
        <v>1937</v>
      </c>
      <c r="F26" s="44">
        <v>1949.5</v>
      </c>
      <c r="G26" s="43">
        <v>1950.5</v>
      </c>
      <c r="H26" s="42">
        <f t="shared" si="1"/>
        <v>1950</v>
      </c>
      <c r="I26" s="44">
        <v>2087</v>
      </c>
      <c r="J26" s="43">
        <v>2092</v>
      </c>
      <c r="K26" s="42">
        <f t="shared" si="2"/>
        <v>2089.5</v>
      </c>
      <c r="L26" s="44">
        <v>2157</v>
      </c>
      <c r="M26" s="43">
        <v>2162</v>
      </c>
      <c r="N26" s="42">
        <f t="shared" si="3"/>
        <v>2159.5</v>
      </c>
      <c r="O26" s="44">
        <v>2217</v>
      </c>
      <c r="P26" s="43">
        <v>2222</v>
      </c>
      <c r="Q26" s="42">
        <f t="shared" si="4"/>
        <v>2219.5</v>
      </c>
      <c r="R26" s="50">
        <v>1938</v>
      </c>
      <c r="S26" s="49">
        <v>1.3469</v>
      </c>
      <c r="T26" s="49">
        <v>1.1682999999999999</v>
      </c>
      <c r="U26" s="48">
        <v>159.76</v>
      </c>
      <c r="V26" s="41">
        <v>1438.86</v>
      </c>
      <c r="W26" s="41">
        <v>1448.68</v>
      </c>
      <c r="X26" s="47">
        <f t="shared" si="5"/>
        <v>1658.8205084310539</v>
      </c>
      <c r="Y26" s="46">
        <v>1.3464</v>
      </c>
    </row>
    <row r="27" spans="2:25" x14ac:dyDescent="0.2">
      <c r="B27" s="45">
        <v>46141</v>
      </c>
      <c r="C27" s="44">
        <v>1953</v>
      </c>
      <c r="D27" s="43">
        <v>1953.5</v>
      </c>
      <c r="E27" s="42">
        <f t="shared" si="0"/>
        <v>1953.25</v>
      </c>
      <c r="F27" s="44">
        <v>1957</v>
      </c>
      <c r="G27" s="43">
        <v>1959</v>
      </c>
      <c r="H27" s="42">
        <f t="shared" si="1"/>
        <v>1958</v>
      </c>
      <c r="I27" s="44">
        <v>2095</v>
      </c>
      <c r="J27" s="43">
        <v>2100</v>
      </c>
      <c r="K27" s="42">
        <f t="shared" si="2"/>
        <v>2097.5</v>
      </c>
      <c r="L27" s="44">
        <v>2165</v>
      </c>
      <c r="M27" s="43">
        <v>2170</v>
      </c>
      <c r="N27" s="42">
        <f t="shared" si="3"/>
        <v>2167.5</v>
      </c>
      <c r="O27" s="44">
        <v>2225</v>
      </c>
      <c r="P27" s="43">
        <v>2230</v>
      </c>
      <c r="Q27" s="42">
        <f t="shared" si="4"/>
        <v>2227.5</v>
      </c>
      <c r="R27" s="50">
        <v>1953.5</v>
      </c>
      <c r="S27" s="49">
        <v>1.3506</v>
      </c>
      <c r="T27" s="49">
        <v>1.1700999999999999</v>
      </c>
      <c r="U27" s="48">
        <v>159.85</v>
      </c>
      <c r="V27" s="41">
        <v>1446.39</v>
      </c>
      <c r="W27" s="41">
        <v>1451</v>
      </c>
      <c r="X27" s="47">
        <f t="shared" si="5"/>
        <v>1669.5154260319632</v>
      </c>
      <c r="Y27" s="46">
        <v>1.3501000000000001</v>
      </c>
    </row>
    <row r="28" spans="2:25" x14ac:dyDescent="0.2">
      <c r="B28" s="45">
        <v>46142</v>
      </c>
      <c r="C28" s="44">
        <v>1937</v>
      </c>
      <c r="D28" s="43">
        <v>1937.5</v>
      </c>
      <c r="E28" s="42">
        <f t="shared" si="0"/>
        <v>1937.25</v>
      </c>
      <c r="F28" s="44">
        <v>1943.5</v>
      </c>
      <c r="G28" s="43">
        <v>1944</v>
      </c>
      <c r="H28" s="42">
        <f t="shared" si="1"/>
        <v>1943.75</v>
      </c>
      <c r="I28" s="44">
        <v>2078</v>
      </c>
      <c r="J28" s="43">
        <v>2083</v>
      </c>
      <c r="K28" s="42">
        <f t="shared" si="2"/>
        <v>2080.5</v>
      </c>
      <c r="L28" s="44">
        <v>2148</v>
      </c>
      <c r="M28" s="43">
        <v>2153</v>
      </c>
      <c r="N28" s="42">
        <f t="shared" si="3"/>
        <v>2150.5</v>
      </c>
      <c r="O28" s="44">
        <v>2208</v>
      </c>
      <c r="P28" s="43">
        <v>2213</v>
      </c>
      <c r="Q28" s="42">
        <f t="shared" si="4"/>
        <v>2210.5</v>
      </c>
      <c r="R28" s="50">
        <v>1937.5</v>
      </c>
      <c r="S28" s="49">
        <v>1.3517999999999999</v>
      </c>
      <c r="T28" s="49">
        <v>1.1705000000000001</v>
      </c>
      <c r="U28" s="48">
        <v>156.38</v>
      </c>
      <c r="V28" s="41">
        <v>1433.27</v>
      </c>
      <c r="W28" s="41">
        <v>1438.51</v>
      </c>
      <c r="X28" s="47">
        <f t="shared" si="5"/>
        <v>1655.2755232806492</v>
      </c>
      <c r="Y28" s="46">
        <v>1.3513999999999999</v>
      </c>
    </row>
    <row r="29" spans="2:25" x14ac:dyDescent="0.2">
      <c r="B29" s="40" t="s">
        <v>11</v>
      </c>
      <c r="C29" s="39">
        <f>ROUND(AVERAGE(C9:C28),2)</f>
        <v>1921.7</v>
      </c>
      <c r="D29" s="38">
        <f>ROUND(AVERAGE(D9:D28),2)</f>
        <v>1922.65</v>
      </c>
      <c r="E29" s="37">
        <f>ROUND(AVERAGE(C29:D29),2)</f>
        <v>1922.18</v>
      </c>
      <c r="F29" s="39">
        <f>ROUND(AVERAGE(F9:F28),2)</f>
        <v>1944.88</v>
      </c>
      <c r="G29" s="38">
        <f>ROUND(AVERAGE(G9:G28),2)</f>
        <v>1946.15</v>
      </c>
      <c r="H29" s="37">
        <f>ROUND(AVERAGE(F29:G29),2)</f>
        <v>1945.52</v>
      </c>
      <c r="I29" s="39">
        <f>ROUND(AVERAGE(I9:I28),2)</f>
        <v>2083.5</v>
      </c>
      <c r="J29" s="38">
        <f>ROUND(AVERAGE(J9:J28),2)</f>
        <v>2088.5</v>
      </c>
      <c r="K29" s="37">
        <f>ROUND(AVERAGE(I29:J29),2)</f>
        <v>2086</v>
      </c>
      <c r="L29" s="39">
        <f>ROUND(AVERAGE(L9:L28),2)</f>
        <v>2154.5</v>
      </c>
      <c r="M29" s="38">
        <f>ROUND(AVERAGE(M9:M28),2)</f>
        <v>2159.5</v>
      </c>
      <c r="N29" s="37">
        <f>ROUND(AVERAGE(L29:M29),2)</f>
        <v>2157</v>
      </c>
      <c r="O29" s="39">
        <f>ROUND(AVERAGE(O9:O28),2)</f>
        <v>2213.5</v>
      </c>
      <c r="P29" s="38">
        <f>ROUND(AVERAGE(P9:P28),2)</f>
        <v>2218.5</v>
      </c>
      <c r="Q29" s="37">
        <f>ROUND(AVERAGE(O29:P29),2)</f>
        <v>2216</v>
      </c>
      <c r="R29" s="36">
        <f>ROUND(AVERAGE(R9:R28),2)</f>
        <v>1922.65</v>
      </c>
      <c r="S29" s="35">
        <f>ROUND(AVERAGE(S9:S28),4)</f>
        <v>1.3467</v>
      </c>
      <c r="T29" s="34">
        <f>ROUND(AVERAGE(T9:T28),4)</f>
        <v>1.1707000000000001</v>
      </c>
      <c r="U29" s="115">
        <f>ROUND(AVERAGE(U9:U28),2)</f>
        <v>159.07</v>
      </c>
      <c r="V29" s="33">
        <f>AVERAGE(V9:V28)</f>
        <v>1427.7289999999998</v>
      </c>
      <c r="W29" s="33">
        <f>AVERAGE(W9:W28)</f>
        <v>1445.6054999999999</v>
      </c>
      <c r="X29" s="33">
        <f>AVERAGE(X9:X28)</f>
        <v>1642.2994590421047</v>
      </c>
      <c r="Y29" s="32">
        <f>AVERAGE(Y9:Y28)</f>
        <v>1.3462750000000003</v>
      </c>
    </row>
    <row r="30" spans="2:25" x14ac:dyDescent="0.2">
      <c r="B30" s="31" t="s">
        <v>12</v>
      </c>
      <c r="C30" s="30">
        <f t="shared" ref="C30:Y30" si="6">MAX(C9:C28)</f>
        <v>1981</v>
      </c>
      <c r="D30" s="29">
        <f t="shared" si="6"/>
        <v>1982</v>
      </c>
      <c r="E30" s="28">
        <f t="shared" si="6"/>
        <v>1981.5</v>
      </c>
      <c r="F30" s="30">
        <f t="shared" si="6"/>
        <v>1981</v>
      </c>
      <c r="G30" s="29">
        <f t="shared" si="6"/>
        <v>1982</v>
      </c>
      <c r="H30" s="28">
        <f t="shared" si="6"/>
        <v>1981.5</v>
      </c>
      <c r="I30" s="30">
        <f t="shared" si="6"/>
        <v>2108</v>
      </c>
      <c r="J30" s="29">
        <f t="shared" si="6"/>
        <v>2113</v>
      </c>
      <c r="K30" s="28">
        <f t="shared" si="6"/>
        <v>2110.5</v>
      </c>
      <c r="L30" s="30">
        <f t="shared" si="6"/>
        <v>2178</v>
      </c>
      <c r="M30" s="29">
        <f t="shared" si="6"/>
        <v>2183</v>
      </c>
      <c r="N30" s="28">
        <f t="shared" si="6"/>
        <v>2180.5</v>
      </c>
      <c r="O30" s="30">
        <f t="shared" si="6"/>
        <v>2238</v>
      </c>
      <c r="P30" s="29">
        <f t="shared" si="6"/>
        <v>2243</v>
      </c>
      <c r="Q30" s="28">
        <f t="shared" si="6"/>
        <v>2240.5</v>
      </c>
      <c r="R30" s="27">
        <f t="shared" si="6"/>
        <v>1982</v>
      </c>
      <c r="S30" s="26">
        <f t="shared" si="6"/>
        <v>1.3572</v>
      </c>
      <c r="T30" s="25">
        <f t="shared" si="6"/>
        <v>1.18</v>
      </c>
      <c r="U30" s="24">
        <f t="shared" si="6"/>
        <v>159.85</v>
      </c>
      <c r="V30" s="23">
        <f t="shared" si="6"/>
        <v>1465.98</v>
      </c>
      <c r="W30" s="23">
        <f t="shared" si="6"/>
        <v>1466.3</v>
      </c>
      <c r="X30" s="23">
        <f t="shared" si="6"/>
        <v>1684.2284160435077</v>
      </c>
      <c r="Y30" s="22">
        <f t="shared" si="6"/>
        <v>1.3569</v>
      </c>
    </row>
    <row r="31" spans="2:25" ht="13.5" thickBot="1" x14ac:dyDescent="0.25">
      <c r="B31" s="21" t="s">
        <v>13</v>
      </c>
      <c r="C31" s="20">
        <f t="shared" ref="C31:Y31" si="7">MIN(C9:C28)</f>
        <v>1881</v>
      </c>
      <c r="D31" s="19">
        <f t="shared" si="7"/>
        <v>1882</v>
      </c>
      <c r="E31" s="18">
        <f t="shared" si="7"/>
        <v>1881.5</v>
      </c>
      <c r="F31" s="20">
        <f t="shared" si="7"/>
        <v>1916</v>
      </c>
      <c r="G31" s="19">
        <f t="shared" si="7"/>
        <v>1918</v>
      </c>
      <c r="H31" s="18">
        <f t="shared" si="7"/>
        <v>1917</v>
      </c>
      <c r="I31" s="20">
        <f t="shared" si="7"/>
        <v>2053</v>
      </c>
      <c r="J31" s="19">
        <f t="shared" si="7"/>
        <v>2058</v>
      </c>
      <c r="K31" s="18">
        <f t="shared" si="7"/>
        <v>2055.5</v>
      </c>
      <c r="L31" s="20">
        <f t="shared" si="7"/>
        <v>2123</v>
      </c>
      <c r="M31" s="19">
        <f t="shared" si="7"/>
        <v>2128</v>
      </c>
      <c r="N31" s="18">
        <f t="shared" si="7"/>
        <v>2125.5</v>
      </c>
      <c r="O31" s="20">
        <f t="shared" si="7"/>
        <v>2183</v>
      </c>
      <c r="P31" s="19">
        <f t="shared" si="7"/>
        <v>2188</v>
      </c>
      <c r="Q31" s="18">
        <f t="shared" si="7"/>
        <v>2185.5</v>
      </c>
      <c r="R31" s="17">
        <f t="shared" si="7"/>
        <v>1882</v>
      </c>
      <c r="S31" s="16">
        <f t="shared" si="7"/>
        <v>1.3202</v>
      </c>
      <c r="T31" s="15">
        <f t="shared" si="7"/>
        <v>1.1517999999999999</v>
      </c>
      <c r="U31" s="14">
        <f t="shared" si="7"/>
        <v>156.38</v>
      </c>
      <c r="V31" s="13">
        <f t="shared" si="7"/>
        <v>1391.84</v>
      </c>
      <c r="W31" s="13">
        <f t="shared" si="7"/>
        <v>1421.62</v>
      </c>
      <c r="X31" s="13">
        <f t="shared" si="7"/>
        <v>1600.8474576271187</v>
      </c>
      <c r="Y31" s="12">
        <f t="shared" si="7"/>
        <v>1.3198000000000001</v>
      </c>
    </row>
    <row r="33" spans="2:14" x14ac:dyDescent="0.2">
      <c r="B33" s="6" t="s">
        <v>14</v>
      </c>
      <c r="C33" s="8"/>
      <c r="D33" s="8"/>
      <c r="E33" s="7"/>
      <c r="F33" s="8"/>
      <c r="G33" s="8"/>
      <c r="H33" s="7"/>
      <c r="I33" s="8"/>
      <c r="J33" s="8"/>
      <c r="K33" s="7"/>
      <c r="L33" s="8"/>
      <c r="M33" s="8"/>
      <c r="N33" s="7"/>
    </row>
    <row r="34" spans="2:14" x14ac:dyDescent="0.2">
      <c r="B34" s="6" t="s">
        <v>15</v>
      </c>
      <c r="C34" s="8"/>
      <c r="D34" s="8"/>
      <c r="E34" s="7"/>
      <c r="F34" s="8"/>
      <c r="G34" s="8"/>
      <c r="H34" s="7"/>
      <c r="I34" s="8"/>
      <c r="J34" s="8"/>
      <c r="K34" s="7"/>
      <c r="L34" s="8"/>
      <c r="M34" s="8"/>
      <c r="N34" s="7"/>
    </row>
  </sheetData>
  <mergeCells count="9">
    <mergeCell ref="R7:R8"/>
    <mergeCell ref="S7:U7"/>
    <mergeCell ref="V7:W7"/>
    <mergeCell ref="Y7:Y8"/>
    <mergeCell ref="C7:E7"/>
    <mergeCell ref="F7:H7"/>
    <mergeCell ref="I7:K7"/>
    <mergeCell ref="L7:N7"/>
    <mergeCell ref="O7:Q7"/>
  </mergeCells>
  <phoneticPr fontId="6" type="noConversion"/>
  <printOptions horizontalCentered="1" verticalCentered="1" gridLines="1" gridLinesSet="0"/>
  <pageMargins left="0.19685039370078741" right="0.19685039370078741" top="0.98425196850393704" bottom="0.98425196850393704" header="0.51181102362204722" footer="0.51181102362204722"/>
  <pageSetup paperSize="9" scale="96" orientation="landscape" horizontalDpi="204" verticalDpi="196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3:S34"/>
  <sheetViews>
    <sheetView workbookViewId="0">
      <pane ySplit="8" topLeftCell="A9" activePane="bottomLeft" state="frozen"/>
      <selection activeCell="C46" sqref="C46"/>
      <selection pane="bottomLeft" activeCell="Q18" sqref="Q18"/>
    </sheetView>
  </sheetViews>
  <sheetFormatPr baseColWidth="10" defaultColWidth="9.140625" defaultRowHeight="12.75" x14ac:dyDescent="0.2"/>
  <cols>
    <col min="2" max="2" width="9.7109375" bestFit="1" customWidth="1"/>
    <col min="3" max="3" width="12.42578125" style="4" bestFit="1" customWidth="1"/>
    <col min="4" max="4" width="12" style="4" bestFit="1" customWidth="1"/>
    <col min="5" max="5" width="9.42578125" bestFit="1" customWidth="1"/>
    <col min="6" max="7" width="10.7109375" style="4" customWidth="1"/>
    <col min="8" max="8" width="10.7109375" customWidth="1"/>
    <col min="9" max="10" width="10.7109375" style="4" customWidth="1"/>
    <col min="11" max="11" width="10.7109375" customWidth="1"/>
    <col min="12" max="12" width="12.5703125" style="4" bestFit="1" customWidth="1"/>
    <col min="13" max="13" width="10" style="4" bestFit="1" customWidth="1"/>
    <col min="14" max="14" width="14.140625" bestFit="1" customWidth="1"/>
    <col min="15" max="15" width="12.5703125" style="4" bestFit="1" customWidth="1"/>
    <col min="16" max="16" width="10.5703125" bestFit="1" customWidth="1"/>
    <col min="17" max="17" width="11.28515625" bestFit="1" customWidth="1"/>
    <col min="18" max="18" width="14.140625" bestFit="1" customWidth="1"/>
    <col min="19" max="19" width="10.5703125" bestFit="1" customWidth="1"/>
  </cols>
  <sheetData>
    <row r="3" spans="1:19" ht="15.75" x14ac:dyDescent="0.25">
      <c r="B3" s="5" t="s">
        <v>19</v>
      </c>
    </row>
    <row r="4" spans="1:19" x14ac:dyDescent="0.2">
      <c r="B4" s="58" t="s">
        <v>29</v>
      </c>
    </row>
    <row r="6" spans="1:19" ht="13.5" thickBot="1" x14ac:dyDescent="0.25">
      <c r="B6" s="1">
        <v>46113</v>
      </c>
    </row>
    <row r="7" spans="1:19" ht="13.5" thickBot="1" x14ac:dyDescent="0.25">
      <c r="B7" s="57"/>
      <c r="C7" s="121" t="s">
        <v>0</v>
      </c>
      <c r="D7" s="123"/>
      <c r="E7" s="122"/>
      <c r="F7" s="121" t="s">
        <v>2</v>
      </c>
      <c r="G7" s="123"/>
      <c r="H7" s="122"/>
      <c r="I7" s="124" t="s">
        <v>3</v>
      </c>
      <c r="J7" s="125"/>
      <c r="K7" s="126"/>
      <c r="L7" s="116" t="s">
        <v>4</v>
      </c>
      <c r="M7" s="118" t="s">
        <v>21</v>
      </c>
      <c r="N7" s="119"/>
      <c r="O7" s="120"/>
      <c r="P7" s="121" t="s">
        <v>5</v>
      </c>
      <c r="Q7" s="122"/>
      <c r="R7" s="9" t="s">
        <v>18</v>
      </c>
      <c r="S7" s="116" t="s">
        <v>20</v>
      </c>
    </row>
    <row r="8" spans="1:19" ht="13.5" thickBot="1" x14ac:dyDescent="0.25">
      <c r="A8" s="3"/>
      <c r="B8" s="56"/>
      <c r="C8" s="52" t="s">
        <v>6</v>
      </c>
      <c r="D8" s="52" t="s">
        <v>7</v>
      </c>
      <c r="E8" s="55" t="s">
        <v>1</v>
      </c>
      <c r="F8" s="52" t="s">
        <v>6</v>
      </c>
      <c r="G8" s="52" t="s">
        <v>7</v>
      </c>
      <c r="H8" s="55" t="s">
        <v>1</v>
      </c>
      <c r="I8" s="52" t="s">
        <v>6</v>
      </c>
      <c r="J8" s="52" t="s">
        <v>7</v>
      </c>
      <c r="K8" s="55" t="s">
        <v>1</v>
      </c>
      <c r="L8" s="117"/>
      <c r="M8" s="54" t="s">
        <v>10</v>
      </c>
      <c r="N8" s="53" t="s">
        <v>16</v>
      </c>
      <c r="O8" s="10" t="s">
        <v>17</v>
      </c>
      <c r="P8" s="52" t="s">
        <v>8</v>
      </c>
      <c r="Q8" s="52" t="s">
        <v>9</v>
      </c>
      <c r="R8" s="11" t="s">
        <v>8</v>
      </c>
      <c r="S8" s="117" t="s">
        <v>20</v>
      </c>
    </row>
    <row r="9" spans="1:19" x14ac:dyDescent="0.2">
      <c r="B9" s="45">
        <v>46113</v>
      </c>
      <c r="C9" s="44">
        <v>47790</v>
      </c>
      <c r="D9" s="43">
        <v>47795</v>
      </c>
      <c r="E9" s="42">
        <f t="shared" ref="E9:E28" si="0">AVERAGE(C9:D9)</f>
        <v>47792.5</v>
      </c>
      <c r="F9" s="44">
        <v>47745</v>
      </c>
      <c r="G9" s="43">
        <v>47750</v>
      </c>
      <c r="H9" s="42">
        <f t="shared" ref="H9:H28" si="1">AVERAGE(F9:G9)</f>
        <v>47747.5</v>
      </c>
      <c r="I9" s="44">
        <v>47840</v>
      </c>
      <c r="J9" s="43">
        <v>47890</v>
      </c>
      <c r="K9" s="42">
        <f t="shared" ref="K9:K28" si="2">AVERAGE(I9:J9)</f>
        <v>47865</v>
      </c>
      <c r="L9" s="50">
        <v>47795</v>
      </c>
      <c r="M9" s="49">
        <v>1.3322000000000001</v>
      </c>
      <c r="N9" s="51">
        <v>1.1608000000000001</v>
      </c>
      <c r="O9" s="48">
        <v>158.35</v>
      </c>
      <c r="P9" s="41">
        <f>D9/M9</f>
        <v>35876.745233448433</v>
      </c>
      <c r="Q9" s="41">
        <f>G9/M9</f>
        <v>35842.966521543312</v>
      </c>
      <c r="R9" s="47">
        <f t="shared" ref="R9:R28" si="3">L9/N9</f>
        <v>41174.190213645757</v>
      </c>
      <c r="S9" s="46">
        <v>1.3317000000000001</v>
      </c>
    </row>
    <row r="10" spans="1:19" x14ac:dyDescent="0.2">
      <c r="B10" s="45">
        <v>46114</v>
      </c>
      <c r="C10" s="44">
        <v>45200</v>
      </c>
      <c r="D10" s="43">
        <v>45250</v>
      </c>
      <c r="E10" s="42">
        <f t="shared" si="0"/>
        <v>45225</v>
      </c>
      <c r="F10" s="44">
        <v>45500</v>
      </c>
      <c r="G10" s="43">
        <v>45600</v>
      </c>
      <c r="H10" s="42">
        <f t="shared" si="1"/>
        <v>45550</v>
      </c>
      <c r="I10" s="44">
        <v>45645</v>
      </c>
      <c r="J10" s="43">
        <v>45695</v>
      </c>
      <c r="K10" s="42">
        <f t="shared" si="2"/>
        <v>45670</v>
      </c>
      <c r="L10" s="50">
        <v>45250</v>
      </c>
      <c r="M10" s="49">
        <v>1.3202</v>
      </c>
      <c r="N10" s="49">
        <v>1.1517999999999999</v>
      </c>
      <c r="O10" s="48">
        <v>159.71</v>
      </c>
      <c r="P10" s="41">
        <f t="shared" ref="P10:P28" si="4">D10/M10</f>
        <v>34275.109831843656</v>
      </c>
      <c r="Q10" s="41">
        <f t="shared" ref="Q10:Q28" si="5">G10/M10</f>
        <v>34540.221178609303</v>
      </c>
      <c r="R10" s="47">
        <f t="shared" si="3"/>
        <v>39286.334433061296</v>
      </c>
      <c r="S10" s="46">
        <v>1.3198000000000001</v>
      </c>
    </row>
    <row r="11" spans="1:19" x14ac:dyDescent="0.2">
      <c r="B11" s="45">
        <v>46119</v>
      </c>
      <c r="C11" s="44">
        <v>45975</v>
      </c>
      <c r="D11" s="43">
        <v>46025</v>
      </c>
      <c r="E11" s="42">
        <f t="shared" si="0"/>
        <v>46000</v>
      </c>
      <c r="F11" s="44">
        <v>46000</v>
      </c>
      <c r="G11" s="43">
        <v>46100</v>
      </c>
      <c r="H11" s="42">
        <f t="shared" si="1"/>
        <v>46050</v>
      </c>
      <c r="I11" s="44">
        <v>46120</v>
      </c>
      <c r="J11" s="43">
        <v>46170</v>
      </c>
      <c r="K11" s="42">
        <f t="shared" si="2"/>
        <v>46145</v>
      </c>
      <c r="L11" s="50">
        <v>46025</v>
      </c>
      <c r="M11" s="49">
        <v>1.3246</v>
      </c>
      <c r="N11" s="49">
        <v>1.1560999999999999</v>
      </c>
      <c r="O11" s="48">
        <v>159.84</v>
      </c>
      <c r="P11" s="41">
        <f t="shared" si="4"/>
        <v>34746.338517288241</v>
      </c>
      <c r="Q11" s="41">
        <f t="shared" si="5"/>
        <v>34802.959383964968</v>
      </c>
      <c r="R11" s="47">
        <f t="shared" si="3"/>
        <v>39810.570019894476</v>
      </c>
      <c r="S11" s="46">
        <v>1.3242</v>
      </c>
    </row>
    <row r="12" spans="1:19" x14ac:dyDescent="0.2">
      <c r="B12" s="45">
        <v>46120</v>
      </c>
      <c r="C12" s="44">
        <v>47890</v>
      </c>
      <c r="D12" s="43">
        <v>47895</v>
      </c>
      <c r="E12" s="42">
        <f t="shared" si="0"/>
        <v>47892.5</v>
      </c>
      <c r="F12" s="44">
        <v>47910</v>
      </c>
      <c r="G12" s="43">
        <v>47915</v>
      </c>
      <c r="H12" s="42">
        <f t="shared" si="1"/>
        <v>47912.5</v>
      </c>
      <c r="I12" s="44">
        <v>48000</v>
      </c>
      <c r="J12" s="43">
        <v>48050</v>
      </c>
      <c r="K12" s="42">
        <f t="shared" si="2"/>
        <v>48025</v>
      </c>
      <c r="L12" s="50">
        <v>47895</v>
      </c>
      <c r="M12" s="49">
        <v>1.3466</v>
      </c>
      <c r="N12" s="49">
        <v>1.1700999999999999</v>
      </c>
      <c r="O12" s="48">
        <v>158.26</v>
      </c>
      <c r="P12" s="41">
        <f t="shared" si="4"/>
        <v>35567.354819545522</v>
      </c>
      <c r="Q12" s="41">
        <f t="shared" si="5"/>
        <v>35582.207039952475</v>
      </c>
      <c r="R12" s="47">
        <f t="shared" si="3"/>
        <v>40932.398940261519</v>
      </c>
      <c r="S12" s="46">
        <v>1.3462000000000001</v>
      </c>
    </row>
    <row r="13" spans="1:19" x14ac:dyDescent="0.2">
      <c r="B13" s="45">
        <v>46121</v>
      </c>
      <c r="C13" s="44">
        <v>46675</v>
      </c>
      <c r="D13" s="43">
        <v>46725</v>
      </c>
      <c r="E13" s="42">
        <f t="shared" si="0"/>
        <v>46700</v>
      </c>
      <c r="F13" s="44">
        <v>46700</v>
      </c>
      <c r="G13" s="43">
        <v>46800</v>
      </c>
      <c r="H13" s="42">
        <f t="shared" si="1"/>
        <v>46750</v>
      </c>
      <c r="I13" s="44">
        <v>46895</v>
      </c>
      <c r="J13" s="43">
        <v>46945</v>
      </c>
      <c r="K13" s="42">
        <f t="shared" si="2"/>
        <v>46920</v>
      </c>
      <c r="L13" s="50">
        <v>46725</v>
      </c>
      <c r="M13" s="49">
        <v>1.3429</v>
      </c>
      <c r="N13" s="49">
        <v>1.1689000000000001</v>
      </c>
      <c r="O13" s="48">
        <v>158.9</v>
      </c>
      <c r="P13" s="41">
        <f t="shared" si="4"/>
        <v>34794.102315883538</v>
      </c>
      <c r="Q13" s="41">
        <f t="shared" si="5"/>
        <v>34849.951597289451</v>
      </c>
      <c r="R13" s="47">
        <f t="shared" si="3"/>
        <v>39973.479339550002</v>
      </c>
      <c r="S13" s="46">
        <v>1.3425</v>
      </c>
    </row>
    <row r="14" spans="1:19" x14ac:dyDescent="0.2">
      <c r="B14" s="45">
        <v>46122</v>
      </c>
      <c r="C14" s="44">
        <v>47925</v>
      </c>
      <c r="D14" s="43">
        <v>47975</v>
      </c>
      <c r="E14" s="42">
        <f t="shared" si="0"/>
        <v>47950</v>
      </c>
      <c r="F14" s="44">
        <v>48000</v>
      </c>
      <c r="G14" s="43">
        <v>48100</v>
      </c>
      <c r="H14" s="42">
        <f t="shared" si="1"/>
        <v>48050</v>
      </c>
      <c r="I14" s="44">
        <v>48210</v>
      </c>
      <c r="J14" s="43">
        <v>48260</v>
      </c>
      <c r="K14" s="42">
        <f t="shared" si="2"/>
        <v>48235</v>
      </c>
      <c r="L14" s="50">
        <v>47975</v>
      </c>
      <c r="M14" s="49">
        <v>1.3445</v>
      </c>
      <c r="N14" s="49">
        <v>1.1715</v>
      </c>
      <c r="O14" s="48">
        <v>159.18</v>
      </c>
      <c r="P14" s="41">
        <f t="shared" si="4"/>
        <v>35682.409817776126</v>
      </c>
      <c r="Q14" s="41">
        <f t="shared" si="5"/>
        <v>35775.38118259576</v>
      </c>
      <c r="R14" s="47">
        <f t="shared" si="3"/>
        <v>40951.771233461375</v>
      </c>
      <c r="S14" s="46">
        <v>1.3442000000000001</v>
      </c>
    </row>
    <row r="15" spans="1:19" x14ac:dyDescent="0.2">
      <c r="B15" s="45">
        <v>46125</v>
      </c>
      <c r="C15" s="44">
        <v>47695</v>
      </c>
      <c r="D15" s="43">
        <v>47705</v>
      </c>
      <c r="E15" s="42">
        <f t="shared" si="0"/>
        <v>47700</v>
      </c>
      <c r="F15" s="44">
        <v>47700</v>
      </c>
      <c r="G15" s="43">
        <v>47710</v>
      </c>
      <c r="H15" s="42">
        <f t="shared" si="1"/>
        <v>47705</v>
      </c>
      <c r="I15" s="44">
        <v>47855</v>
      </c>
      <c r="J15" s="43">
        <v>47905</v>
      </c>
      <c r="K15" s="42">
        <f t="shared" si="2"/>
        <v>47880</v>
      </c>
      <c r="L15" s="50">
        <v>47705</v>
      </c>
      <c r="M15" s="49">
        <v>1.3419000000000001</v>
      </c>
      <c r="N15" s="49">
        <v>1.1681999999999999</v>
      </c>
      <c r="O15" s="48">
        <v>159.85</v>
      </c>
      <c r="P15" s="41">
        <f>D15/M15</f>
        <v>35550.339071465831</v>
      </c>
      <c r="Q15" s="41">
        <f t="shared" si="5"/>
        <v>35554.065131529918</v>
      </c>
      <c r="R15" s="47">
        <f t="shared" si="3"/>
        <v>40836.329395651432</v>
      </c>
      <c r="S15" s="46">
        <v>1.3414999999999999</v>
      </c>
    </row>
    <row r="16" spans="1:19" x14ac:dyDescent="0.2">
      <c r="B16" s="45">
        <v>46126</v>
      </c>
      <c r="C16" s="44">
        <v>49495</v>
      </c>
      <c r="D16" s="43">
        <v>49500</v>
      </c>
      <c r="E16" s="42">
        <f t="shared" si="0"/>
        <v>49497.5</v>
      </c>
      <c r="F16" s="44">
        <v>49650</v>
      </c>
      <c r="G16" s="43">
        <v>49700</v>
      </c>
      <c r="H16" s="42">
        <f t="shared" si="1"/>
        <v>49675</v>
      </c>
      <c r="I16" s="44">
        <v>49825</v>
      </c>
      <c r="J16" s="43">
        <v>49875</v>
      </c>
      <c r="K16" s="42">
        <f t="shared" si="2"/>
        <v>49850</v>
      </c>
      <c r="L16" s="50">
        <v>49500</v>
      </c>
      <c r="M16" s="49">
        <v>1.3572</v>
      </c>
      <c r="N16" s="49">
        <v>1.18</v>
      </c>
      <c r="O16" s="48">
        <v>158.78</v>
      </c>
      <c r="P16" s="41">
        <f t="shared" si="4"/>
        <v>36472.14854111406</v>
      </c>
      <c r="Q16" s="41">
        <f t="shared" si="5"/>
        <v>36619.510757441793</v>
      </c>
      <c r="R16" s="47">
        <f t="shared" si="3"/>
        <v>41949.152542372882</v>
      </c>
      <c r="S16" s="46">
        <v>1.3569</v>
      </c>
    </row>
    <row r="17" spans="2:19" x14ac:dyDescent="0.2">
      <c r="B17" s="45">
        <v>46127</v>
      </c>
      <c r="C17" s="44">
        <v>49950</v>
      </c>
      <c r="D17" s="43">
        <v>49955</v>
      </c>
      <c r="E17" s="42">
        <f t="shared" si="0"/>
        <v>49952.5</v>
      </c>
      <c r="F17" s="44">
        <v>50175</v>
      </c>
      <c r="G17" s="43">
        <v>50225</v>
      </c>
      <c r="H17" s="42">
        <f t="shared" si="1"/>
        <v>50200</v>
      </c>
      <c r="I17" s="44">
        <v>50380</v>
      </c>
      <c r="J17" s="43">
        <v>50430</v>
      </c>
      <c r="K17" s="42">
        <f t="shared" si="2"/>
        <v>50405</v>
      </c>
      <c r="L17" s="50">
        <v>49955</v>
      </c>
      <c r="M17" s="49">
        <v>1.3554999999999999</v>
      </c>
      <c r="N17" s="49">
        <v>1.1782999999999999</v>
      </c>
      <c r="O17" s="48">
        <v>159.03</v>
      </c>
      <c r="P17" s="41">
        <f t="shared" si="4"/>
        <v>36853.559572113612</v>
      </c>
      <c r="Q17" s="41">
        <f t="shared" si="5"/>
        <v>37052.748063445222</v>
      </c>
      <c r="R17" s="47">
        <f t="shared" si="3"/>
        <v>42395.824492913525</v>
      </c>
      <c r="S17" s="46">
        <v>1.3552</v>
      </c>
    </row>
    <row r="18" spans="2:19" x14ac:dyDescent="0.2">
      <c r="B18" s="45">
        <v>46128</v>
      </c>
      <c r="C18" s="44">
        <v>49675</v>
      </c>
      <c r="D18" s="43">
        <v>49700</v>
      </c>
      <c r="E18" s="42">
        <f t="shared" si="0"/>
        <v>49687.5</v>
      </c>
      <c r="F18" s="44">
        <v>49900</v>
      </c>
      <c r="G18" s="43">
        <v>50000</v>
      </c>
      <c r="H18" s="42">
        <f t="shared" si="1"/>
        <v>49950</v>
      </c>
      <c r="I18" s="44">
        <v>50130</v>
      </c>
      <c r="J18" s="43">
        <v>50180</v>
      </c>
      <c r="K18" s="42">
        <f t="shared" si="2"/>
        <v>50155</v>
      </c>
      <c r="L18" s="50">
        <v>49700</v>
      </c>
      <c r="M18" s="49">
        <v>1.3547</v>
      </c>
      <c r="N18" s="49">
        <v>1.1783999999999999</v>
      </c>
      <c r="O18" s="48">
        <v>158.97</v>
      </c>
      <c r="P18" s="41">
        <f t="shared" si="4"/>
        <v>36687.089392485417</v>
      </c>
      <c r="Q18" s="41">
        <f t="shared" si="5"/>
        <v>36908.540636303238</v>
      </c>
      <c r="R18" s="47">
        <f t="shared" si="3"/>
        <v>42175.831636116774</v>
      </c>
      <c r="S18" s="46">
        <v>1.3544</v>
      </c>
    </row>
    <row r="19" spans="2:19" x14ac:dyDescent="0.2">
      <c r="B19" s="45">
        <v>46129</v>
      </c>
      <c r="C19" s="44">
        <v>49625</v>
      </c>
      <c r="D19" s="43">
        <v>49675</v>
      </c>
      <c r="E19" s="42">
        <f t="shared" si="0"/>
        <v>49650</v>
      </c>
      <c r="F19" s="44">
        <v>49900</v>
      </c>
      <c r="G19" s="43">
        <v>50000</v>
      </c>
      <c r="H19" s="42">
        <f t="shared" si="1"/>
        <v>49950</v>
      </c>
      <c r="I19" s="44">
        <v>50130</v>
      </c>
      <c r="J19" s="43">
        <v>50180</v>
      </c>
      <c r="K19" s="42">
        <f t="shared" si="2"/>
        <v>50155</v>
      </c>
      <c r="L19" s="50">
        <v>49675</v>
      </c>
      <c r="M19" s="49">
        <v>1.353</v>
      </c>
      <c r="N19" s="49">
        <v>1.1794</v>
      </c>
      <c r="O19" s="48">
        <v>159.18</v>
      </c>
      <c r="P19" s="41">
        <f t="shared" si="4"/>
        <v>36714.708056171468</v>
      </c>
      <c r="Q19" s="41">
        <f t="shared" si="5"/>
        <v>36954.915003695489</v>
      </c>
      <c r="R19" s="47">
        <f t="shared" si="3"/>
        <v>42118.874003730707</v>
      </c>
      <c r="S19" s="46">
        <v>1.3527</v>
      </c>
    </row>
    <row r="20" spans="2:19" x14ac:dyDescent="0.2">
      <c r="B20" s="45">
        <v>46132</v>
      </c>
      <c r="C20" s="44">
        <v>50200</v>
      </c>
      <c r="D20" s="43">
        <v>50250</v>
      </c>
      <c r="E20" s="42">
        <f t="shared" si="0"/>
        <v>50225</v>
      </c>
      <c r="F20" s="44">
        <v>50350</v>
      </c>
      <c r="G20" s="43">
        <v>50400</v>
      </c>
      <c r="H20" s="42">
        <f t="shared" si="1"/>
        <v>50375</v>
      </c>
      <c r="I20" s="44">
        <v>50530</v>
      </c>
      <c r="J20" s="43">
        <v>50580</v>
      </c>
      <c r="K20" s="42">
        <f t="shared" si="2"/>
        <v>50555</v>
      </c>
      <c r="L20" s="50">
        <v>50250</v>
      </c>
      <c r="M20" s="49">
        <v>1.3520000000000001</v>
      </c>
      <c r="N20" s="49">
        <v>1.1767000000000001</v>
      </c>
      <c r="O20" s="48">
        <v>158.84</v>
      </c>
      <c r="P20" s="41">
        <f t="shared" si="4"/>
        <v>37167.159763313604</v>
      </c>
      <c r="Q20" s="41">
        <f t="shared" si="5"/>
        <v>37278.106508875739</v>
      </c>
      <c r="R20" s="47">
        <f t="shared" si="3"/>
        <v>42704.172686326165</v>
      </c>
      <c r="S20" s="46">
        <v>1.3516999999999999</v>
      </c>
    </row>
    <row r="21" spans="2:19" x14ac:dyDescent="0.2">
      <c r="B21" s="45">
        <v>46133</v>
      </c>
      <c r="C21" s="44">
        <v>50800</v>
      </c>
      <c r="D21" s="43">
        <v>50850</v>
      </c>
      <c r="E21" s="42">
        <f t="shared" si="0"/>
        <v>50825</v>
      </c>
      <c r="F21" s="44">
        <v>51040</v>
      </c>
      <c r="G21" s="43">
        <v>51050</v>
      </c>
      <c r="H21" s="42">
        <f t="shared" si="1"/>
        <v>51045</v>
      </c>
      <c r="I21" s="44">
        <v>51205</v>
      </c>
      <c r="J21" s="43">
        <v>51255</v>
      </c>
      <c r="K21" s="42">
        <f t="shared" si="2"/>
        <v>51230</v>
      </c>
      <c r="L21" s="50">
        <v>50850</v>
      </c>
      <c r="M21" s="49">
        <v>1.3520000000000001</v>
      </c>
      <c r="N21" s="49">
        <v>1.1768000000000001</v>
      </c>
      <c r="O21" s="48">
        <v>159.05000000000001</v>
      </c>
      <c r="P21" s="41">
        <f t="shared" si="4"/>
        <v>37610.946745562127</v>
      </c>
      <c r="Q21" s="41">
        <f t="shared" si="5"/>
        <v>37758.875739644966</v>
      </c>
      <c r="R21" s="47">
        <f t="shared" si="3"/>
        <v>43210.401087695442</v>
      </c>
      <c r="S21" s="46">
        <v>1.3516999999999999</v>
      </c>
    </row>
    <row r="22" spans="2:19" x14ac:dyDescent="0.2">
      <c r="B22" s="45">
        <v>46134</v>
      </c>
      <c r="C22" s="44">
        <v>50075</v>
      </c>
      <c r="D22" s="43">
        <v>50125</v>
      </c>
      <c r="E22" s="42">
        <f t="shared" si="0"/>
        <v>50100</v>
      </c>
      <c r="F22" s="44">
        <v>50175</v>
      </c>
      <c r="G22" s="43">
        <v>50225</v>
      </c>
      <c r="H22" s="42">
        <f t="shared" si="1"/>
        <v>50200</v>
      </c>
      <c r="I22" s="44">
        <v>50400</v>
      </c>
      <c r="J22" s="43">
        <v>50450</v>
      </c>
      <c r="K22" s="42">
        <f t="shared" si="2"/>
        <v>50425</v>
      </c>
      <c r="L22" s="50">
        <v>50125</v>
      </c>
      <c r="M22" s="49">
        <v>1.3503000000000001</v>
      </c>
      <c r="N22" s="49">
        <v>1.1735</v>
      </c>
      <c r="O22" s="48">
        <v>159.25</v>
      </c>
      <c r="P22" s="41">
        <f>D22/M22</f>
        <v>37121.380433977632</v>
      </c>
      <c r="Q22" s="41">
        <f t="shared" si="5"/>
        <v>37195.438050803525</v>
      </c>
      <c r="R22" s="47">
        <f t="shared" si="3"/>
        <v>42714.103110353644</v>
      </c>
      <c r="S22" s="46">
        <v>1.35</v>
      </c>
    </row>
    <row r="23" spans="2:19" x14ac:dyDescent="0.2">
      <c r="B23" s="45">
        <v>46135</v>
      </c>
      <c r="C23" s="44">
        <v>50225</v>
      </c>
      <c r="D23" s="43">
        <v>50250</v>
      </c>
      <c r="E23" s="42">
        <f t="shared" si="0"/>
        <v>50237.5</v>
      </c>
      <c r="F23" s="44">
        <v>50395</v>
      </c>
      <c r="G23" s="43">
        <v>50400</v>
      </c>
      <c r="H23" s="42">
        <f t="shared" si="1"/>
        <v>50397.5</v>
      </c>
      <c r="I23" s="44">
        <v>50595</v>
      </c>
      <c r="J23" s="43">
        <v>50645</v>
      </c>
      <c r="K23" s="42">
        <f t="shared" si="2"/>
        <v>50620</v>
      </c>
      <c r="L23" s="50">
        <v>50250</v>
      </c>
      <c r="M23" s="49">
        <v>1.3506</v>
      </c>
      <c r="N23" s="49">
        <v>1.1691</v>
      </c>
      <c r="O23" s="48">
        <v>159.56</v>
      </c>
      <c r="P23" s="41">
        <f t="shared" si="4"/>
        <v>37205.686361617059</v>
      </c>
      <c r="Q23" s="41">
        <f t="shared" si="5"/>
        <v>37316.748111950241</v>
      </c>
      <c r="R23" s="47">
        <f t="shared" si="3"/>
        <v>42981.780857069542</v>
      </c>
      <c r="S23" s="46">
        <v>1.3502000000000001</v>
      </c>
    </row>
    <row r="24" spans="2:19" x14ac:dyDescent="0.2">
      <c r="B24" s="45">
        <v>46136</v>
      </c>
      <c r="C24" s="44">
        <v>50200</v>
      </c>
      <c r="D24" s="43">
        <v>50250</v>
      </c>
      <c r="E24" s="42">
        <f t="shared" si="0"/>
        <v>50225</v>
      </c>
      <c r="F24" s="44">
        <v>50400</v>
      </c>
      <c r="G24" s="43">
        <v>50500</v>
      </c>
      <c r="H24" s="42">
        <f t="shared" si="1"/>
        <v>50450</v>
      </c>
      <c r="I24" s="44">
        <v>50655</v>
      </c>
      <c r="J24" s="43">
        <v>50705</v>
      </c>
      <c r="K24" s="42">
        <f t="shared" si="2"/>
        <v>50680</v>
      </c>
      <c r="L24" s="50">
        <v>50250</v>
      </c>
      <c r="M24" s="49">
        <v>1.3494999999999999</v>
      </c>
      <c r="N24" s="49">
        <v>1.1715</v>
      </c>
      <c r="O24" s="48">
        <v>159.43</v>
      </c>
      <c r="P24" s="41">
        <f t="shared" si="4"/>
        <v>37236.013338273435</v>
      </c>
      <c r="Q24" s="41">
        <f t="shared" si="5"/>
        <v>37421.26713597629</v>
      </c>
      <c r="R24" s="47">
        <f t="shared" si="3"/>
        <v>42893.725992317544</v>
      </c>
      <c r="S24" s="46">
        <v>1.3491</v>
      </c>
    </row>
    <row r="25" spans="2:19" x14ac:dyDescent="0.2">
      <c r="B25" s="45">
        <v>46139</v>
      </c>
      <c r="C25" s="44">
        <v>50250</v>
      </c>
      <c r="D25" s="43">
        <v>50300</v>
      </c>
      <c r="E25" s="42">
        <f t="shared" si="0"/>
        <v>50275</v>
      </c>
      <c r="F25" s="44">
        <v>50300</v>
      </c>
      <c r="G25" s="43">
        <v>50400</v>
      </c>
      <c r="H25" s="42">
        <f t="shared" si="1"/>
        <v>50350</v>
      </c>
      <c r="I25" s="44">
        <v>50560</v>
      </c>
      <c r="J25" s="43">
        <v>50610</v>
      </c>
      <c r="K25" s="42">
        <f t="shared" si="2"/>
        <v>50585</v>
      </c>
      <c r="L25" s="50">
        <v>50300</v>
      </c>
      <c r="M25" s="49">
        <v>1.3560000000000001</v>
      </c>
      <c r="N25" s="49">
        <v>1.1741999999999999</v>
      </c>
      <c r="O25" s="48">
        <v>159.19</v>
      </c>
      <c r="P25" s="41">
        <f t="shared" si="4"/>
        <v>37094.395280235985</v>
      </c>
      <c r="Q25" s="41">
        <f t="shared" si="5"/>
        <v>37168.14159292035</v>
      </c>
      <c r="R25" s="47">
        <f t="shared" si="3"/>
        <v>42837.676716062</v>
      </c>
      <c r="S25" s="46">
        <v>1.3555999999999999</v>
      </c>
    </row>
    <row r="26" spans="2:19" x14ac:dyDescent="0.2">
      <c r="B26" s="45">
        <v>46140</v>
      </c>
      <c r="C26" s="44">
        <v>49250</v>
      </c>
      <c r="D26" s="43">
        <v>49260</v>
      </c>
      <c r="E26" s="42">
        <f t="shared" si="0"/>
        <v>49255</v>
      </c>
      <c r="F26" s="44">
        <v>49350</v>
      </c>
      <c r="G26" s="43">
        <v>49400</v>
      </c>
      <c r="H26" s="42">
        <f t="shared" si="1"/>
        <v>49375</v>
      </c>
      <c r="I26" s="44">
        <v>49585</v>
      </c>
      <c r="J26" s="43">
        <v>49635</v>
      </c>
      <c r="K26" s="42">
        <f t="shared" si="2"/>
        <v>49610</v>
      </c>
      <c r="L26" s="50">
        <v>49260</v>
      </c>
      <c r="M26" s="49">
        <v>1.3469</v>
      </c>
      <c r="N26" s="49">
        <v>1.1682999999999999</v>
      </c>
      <c r="O26" s="48">
        <v>159.76</v>
      </c>
      <c r="P26" s="41">
        <f t="shared" si="4"/>
        <v>36572.871037196528</v>
      </c>
      <c r="Q26" s="41">
        <f>G26/M26</f>
        <v>36676.813423416737</v>
      </c>
      <c r="R26" s="47">
        <f t="shared" si="3"/>
        <v>42163.827783959605</v>
      </c>
      <c r="S26" s="46">
        <v>1.3464</v>
      </c>
    </row>
    <row r="27" spans="2:19" x14ac:dyDescent="0.2">
      <c r="B27" s="45">
        <v>46141</v>
      </c>
      <c r="C27" s="44">
        <v>49700</v>
      </c>
      <c r="D27" s="43">
        <v>49800</v>
      </c>
      <c r="E27" s="42">
        <f t="shared" si="0"/>
        <v>49750</v>
      </c>
      <c r="F27" s="44">
        <v>49775</v>
      </c>
      <c r="G27" s="43">
        <v>49825</v>
      </c>
      <c r="H27" s="42">
        <f t="shared" si="1"/>
        <v>49800</v>
      </c>
      <c r="I27" s="44">
        <v>50015</v>
      </c>
      <c r="J27" s="43">
        <v>50065</v>
      </c>
      <c r="K27" s="42">
        <f t="shared" si="2"/>
        <v>50040</v>
      </c>
      <c r="L27" s="50">
        <v>49800</v>
      </c>
      <c r="M27" s="49">
        <v>1.3506</v>
      </c>
      <c r="N27" s="49">
        <v>1.1700999999999999</v>
      </c>
      <c r="O27" s="48">
        <v>159.85</v>
      </c>
      <c r="P27" s="41">
        <f t="shared" si="4"/>
        <v>36872.501110617501</v>
      </c>
      <c r="Q27" s="41">
        <f t="shared" si="5"/>
        <v>36891.011402339704</v>
      </c>
      <c r="R27" s="47">
        <f t="shared" si="3"/>
        <v>42560.464917528421</v>
      </c>
      <c r="S27" s="46">
        <v>1.3501000000000001</v>
      </c>
    </row>
    <row r="28" spans="2:19" x14ac:dyDescent="0.2">
      <c r="B28" s="45">
        <v>46142</v>
      </c>
      <c r="C28" s="44">
        <v>49545</v>
      </c>
      <c r="D28" s="43">
        <v>49550</v>
      </c>
      <c r="E28" s="42">
        <f t="shared" si="0"/>
        <v>49547.5</v>
      </c>
      <c r="F28" s="44">
        <v>49700</v>
      </c>
      <c r="G28" s="43">
        <v>49750</v>
      </c>
      <c r="H28" s="42">
        <f t="shared" si="1"/>
        <v>49725</v>
      </c>
      <c r="I28" s="44">
        <v>49950</v>
      </c>
      <c r="J28" s="43">
        <v>50000</v>
      </c>
      <c r="K28" s="42">
        <f t="shared" si="2"/>
        <v>49975</v>
      </c>
      <c r="L28" s="50">
        <v>49550</v>
      </c>
      <c r="M28" s="49">
        <v>1.3517999999999999</v>
      </c>
      <c r="N28" s="49">
        <v>1.1705000000000001</v>
      </c>
      <c r="O28" s="48">
        <v>156.38</v>
      </c>
      <c r="P28" s="41">
        <f t="shared" si="4"/>
        <v>36654.830596242049</v>
      </c>
      <c r="Q28" s="41">
        <f t="shared" si="5"/>
        <v>36802.78147654979</v>
      </c>
      <c r="R28" s="47">
        <f t="shared" si="3"/>
        <v>42332.336608287056</v>
      </c>
      <c r="S28" s="46">
        <v>1.3513999999999999</v>
      </c>
    </row>
    <row r="29" spans="2:19" x14ac:dyDescent="0.2">
      <c r="B29" s="40" t="s">
        <v>11</v>
      </c>
      <c r="C29" s="39">
        <f>ROUND(AVERAGE(C9:C28),2)</f>
        <v>48907</v>
      </c>
      <c r="D29" s="38">
        <f>ROUND(AVERAGE(D9:D28),2)</f>
        <v>48941.75</v>
      </c>
      <c r="E29" s="37">
        <f>ROUND(AVERAGE(C29:D29),2)</f>
        <v>48924.38</v>
      </c>
      <c r="F29" s="39">
        <f>ROUND(AVERAGE(F9:F28),2)</f>
        <v>49033.25</v>
      </c>
      <c r="G29" s="38">
        <f>ROUND(AVERAGE(G9:G28),2)</f>
        <v>49092.5</v>
      </c>
      <c r="H29" s="37">
        <f>ROUND(AVERAGE(F29:G29),2)</f>
        <v>49062.879999999997</v>
      </c>
      <c r="I29" s="39">
        <f>ROUND(AVERAGE(I9:I28),2)</f>
        <v>49226.25</v>
      </c>
      <c r="J29" s="38">
        <f>ROUND(AVERAGE(J9:J28),2)</f>
        <v>49276.25</v>
      </c>
      <c r="K29" s="37">
        <f>ROUND(AVERAGE(I29:J29),2)</f>
        <v>49251.25</v>
      </c>
      <c r="L29" s="36">
        <f>ROUND(AVERAGE(L9:L28),2)</f>
        <v>48941.75</v>
      </c>
      <c r="M29" s="35">
        <f>ROUND(AVERAGE(M9:M28),4)</f>
        <v>1.3467</v>
      </c>
      <c r="N29" s="34">
        <f>ROUND(AVERAGE(N9:N28),4)</f>
        <v>1.1707000000000001</v>
      </c>
      <c r="O29" s="115">
        <f>ROUND(AVERAGE(O9:O28),2)</f>
        <v>159.07</v>
      </c>
      <c r="P29" s="33">
        <f>AVERAGE(P9:P28)</f>
        <v>36337.784491808598</v>
      </c>
      <c r="Q29" s="33">
        <f>AVERAGE(Q9:Q28)</f>
        <v>36449.632496942409</v>
      </c>
      <c r="R29" s="33">
        <f>AVERAGE(R9:R28)</f>
        <v>41800.162300512959</v>
      </c>
      <c r="S29" s="32">
        <f>AVERAGE(S9:S28)</f>
        <v>1.3462750000000003</v>
      </c>
    </row>
    <row r="30" spans="2:19" x14ac:dyDescent="0.2">
      <c r="B30" s="31" t="s">
        <v>12</v>
      </c>
      <c r="C30" s="30">
        <f t="shared" ref="C30:S30" si="6">MAX(C9:C28)</f>
        <v>50800</v>
      </c>
      <c r="D30" s="29">
        <f t="shared" si="6"/>
        <v>50850</v>
      </c>
      <c r="E30" s="28">
        <f t="shared" si="6"/>
        <v>50825</v>
      </c>
      <c r="F30" s="30">
        <f t="shared" si="6"/>
        <v>51040</v>
      </c>
      <c r="G30" s="29">
        <f t="shared" si="6"/>
        <v>51050</v>
      </c>
      <c r="H30" s="28">
        <f t="shared" si="6"/>
        <v>51045</v>
      </c>
      <c r="I30" s="30">
        <f t="shared" si="6"/>
        <v>51205</v>
      </c>
      <c r="J30" s="29">
        <f t="shared" si="6"/>
        <v>51255</v>
      </c>
      <c r="K30" s="28">
        <f t="shared" si="6"/>
        <v>51230</v>
      </c>
      <c r="L30" s="27">
        <f t="shared" si="6"/>
        <v>50850</v>
      </c>
      <c r="M30" s="26">
        <f t="shared" si="6"/>
        <v>1.3572</v>
      </c>
      <c r="N30" s="25">
        <f t="shared" si="6"/>
        <v>1.18</v>
      </c>
      <c r="O30" s="24">
        <f t="shared" si="6"/>
        <v>159.85</v>
      </c>
      <c r="P30" s="23">
        <f t="shared" si="6"/>
        <v>37610.946745562127</v>
      </c>
      <c r="Q30" s="23">
        <f t="shared" si="6"/>
        <v>37758.875739644966</v>
      </c>
      <c r="R30" s="23">
        <f t="shared" si="6"/>
        <v>43210.401087695442</v>
      </c>
      <c r="S30" s="22">
        <f t="shared" si="6"/>
        <v>1.3569</v>
      </c>
    </row>
    <row r="31" spans="2:19" ht="13.5" thickBot="1" x14ac:dyDescent="0.25">
      <c r="B31" s="21" t="s">
        <v>13</v>
      </c>
      <c r="C31" s="20">
        <f t="shared" ref="C31:S31" si="7">MIN(C9:C28)</f>
        <v>45200</v>
      </c>
      <c r="D31" s="19">
        <f t="shared" si="7"/>
        <v>45250</v>
      </c>
      <c r="E31" s="18">
        <f t="shared" si="7"/>
        <v>45225</v>
      </c>
      <c r="F31" s="20">
        <f t="shared" si="7"/>
        <v>45500</v>
      </c>
      <c r="G31" s="19">
        <f t="shared" si="7"/>
        <v>45600</v>
      </c>
      <c r="H31" s="18">
        <f t="shared" si="7"/>
        <v>45550</v>
      </c>
      <c r="I31" s="20">
        <f t="shared" si="7"/>
        <v>45645</v>
      </c>
      <c r="J31" s="19">
        <f t="shared" si="7"/>
        <v>45695</v>
      </c>
      <c r="K31" s="18">
        <f t="shared" si="7"/>
        <v>45670</v>
      </c>
      <c r="L31" s="17">
        <f t="shared" si="7"/>
        <v>45250</v>
      </c>
      <c r="M31" s="16">
        <f t="shared" si="7"/>
        <v>1.3202</v>
      </c>
      <c r="N31" s="15">
        <f t="shared" si="7"/>
        <v>1.1517999999999999</v>
      </c>
      <c r="O31" s="14">
        <f t="shared" si="7"/>
        <v>156.38</v>
      </c>
      <c r="P31" s="13">
        <f t="shared" si="7"/>
        <v>34275.109831843656</v>
      </c>
      <c r="Q31" s="13">
        <f t="shared" si="7"/>
        <v>34540.221178609303</v>
      </c>
      <c r="R31" s="13">
        <f t="shared" si="7"/>
        <v>39286.334433061296</v>
      </c>
      <c r="S31" s="12">
        <f t="shared" si="7"/>
        <v>1.3198000000000001</v>
      </c>
    </row>
    <row r="33" spans="2:14" x14ac:dyDescent="0.2">
      <c r="B33" s="6" t="s">
        <v>14</v>
      </c>
      <c r="C33" s="8"/>
      <c r="D33" s="8"/>
      <c r="E33" s="7"/>
      <c r="F33" s="8"/>
      <c r="G33" s="8"/>
      <c r="H33" s="7"/>
      <c r="I33" s="8"/>
      <c r="J33" s="8"/>
      <c r="K33" s="7"/>
      <c r="L33" s="8"/>
      <c r="M33" s="8"/>
      <c r="N33" s="7"/>
    </row>
    <row r="34" spans="2:14" x14ac:dyDescent="0.2">
      <c r="B34" s="6" t="s">
        <v>15</v>
      </c>
      <c r="C34" s="8"/>
      <c r="D34" s="8"/>
      <c r="E34" s="7"/>
      <c r="F34" s="8"/>
      <c r="G34" s="8"/>
      <c r="H34" s="7"/>
      <c r="I34" s="8"/>
      <c r="J34" s="8"/>
      <c r="K34" s="7"/>
      <c r="L34" s="8"/>
      <c r="M34" s="8"/>
      <c r="N34" s="7"/>
    </row>
  </sheetData>
  <mergeCells count="7">
    <mergeCell ref="P7:Q7"/>
    <mergeCell ref="S7:S8"/>
    <mergeCell ref="C7:E7"/>
    <mergeCell ref="F7:H7"/>
    <mergeCell ref="I7:K7"/>
    <mergeCell ref="L7:L8"/>
    <mergeCell ref="M7:O7"/>
  </mergeCells>
  <phoneticPr fontId="6" type="noConversion"/>
  <printOptions horizontalCentered="1" verticalCentered="1" gridLines="1" gridLinesSet="0"/>
  <pageMargins left="0.19685039370078741" right="0.19685039370078741" top="0.98425196850393704" bottom="0.98425196850393704" header="0.51181102362204722" footer="0.51181102362204722"/>
  <pageSetup paperSize="9" scale="96" orientation="landscape" horizontalDpi="204" verticalDpi="196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3:Y34"/>
  <sheetViews>
    <sheetView workbookViewId="0">
      <pane ySplit="8" topLeftCell="A9" activePane="bottomLeft" state="frozen"/>
      <selection activeCell="C46" sqref="C46"/>
      <selection pane="bottomLeft" activeCell="Q46" sqref="Q46"/>
    </sheetView>
  </sheetViews>
  <sheetFormatPr baseColWidth="10" defaultColWidth="9.140625" defaultRowHeight="12.75" x14ac:dyDescent="0.2"/>
  <cols>
    <col min="2" max="2" width="9.7109375" bestFit="1" customWidth="1"/>
    <col min="3" max="3" width="12.42578125" style="4" bestFit="1" customWidth="1"/>
    <col min="4" max="4" width="12" style="4" bestFit="1" customWidth="1"/>
    <col min="5" max="5" width="9.42578125" bestFit="1" customWidth="1"/>
    <col min="6" max="7" width="10.7109375" style="4" customWidth="1"/>
    <col min="8" max="8" width="10.7109375" customWidth="1"/>
    <col min="9" max="10" width="10.7109375" style="4" customWidth="1"/>
    <col min="11" max="11" width="10.7109375" customWidth="1"/>
    <col min="12" max="13" width="10.7109375" style="4" customWidth="1"/>
    <col min="14" max="14" width="10.7109375" customWidth="1"/>
    <col min="15" max="16" width="10.7109375" style="4" customWidth="1"/>
    <col min="17" max="17" width="10.7109375" customWidth="1"/>
    <col min="18" max="18" width="12.5703125" style="4" bestFit="1" customWidth="1"/>
    <col min="19" max="19" width="10" style="4" bestFit="1" customWidth="1"/>
    <col min="20" max="20" width="14.140625" bestFit="1" customWidth="1"/>
    <col min="21" max="21" width="12.5703125" style="4" bestFit="1" customWidth="1"/>
    <col min="22" max="22" width="10.5703125" bestFit="1" customWidth="1"/>
    <col min="23" max="23" width="11.28515625" bestFit="1" customWidth="1"/>
    <col min="24" max="24" width="14.140625" bestFit="1" customWidth="1"/>
    <col min="25" max="25" width="10.5703125" bestFit="1" customWidth="1"/>
  </cols>
  <sheetData>
    <row r="3" spans="1:25" ht="15.75" x14ac:dyDescent="0.25">
      <c r="B3" s="5" t="s">
        <v>19</v>
      </c>
    </row>
    <row r="4" spans="1:25" x14ac:dyDescent="0.2">
      <c r="B4" s="58" t="s">
        <v>25</v>
      </c>
    </row>
    <row r="6" spans="1:25" ht="13.5" thickBot="1" x14ac:dyDescent="0.25">
      <c r="B6" s="1">
        <v>46113</v>
      </c>
    </row>
    <row r="7" spans="1:25" ht="13.5" thickBot="1" x14ac:dyDescent="0.25">
      <c r="B7" s="57"/>
      <c r="C7" s="121" t="s">
        <v>0</v>
      </c>
      <c r="D7" s="123"/>
      <c r="E7" s="122"/>
      <c r="F7" s="121" t="s">
        <v>2</v>
      </c>
      <c r="G7" s="123"/>
      <c r="H7" s="122"/>
      <c r="I7" s="124" t="s">
        <v>24</v>
      </c>
      <c r="J7" s="125"/>
      <c r="K7" s="126"/>
      <c r="L7" s="124" t="s">
        <v>23</v>
      </c>
      <c r="M7" s="125"/>
      <c r="N7" s="126"/>
      <c r="O7" s="124" t="s">
        <v>22</v>
      </c>
      <c r="P7" s="125"/>
      <c r="Q7" s="126"/>
      <c r="R7" s="116" t="s">
        <v>4</v>
      </c>
      <c r="S7" s="118" t="s">
        <v>21</v>
      </c>
      <c r="T7" s="119"/>
      <c r="U7" s="120"/>
      <c r="V7" s="121" t="s">
        <v>5</v>
      </c>
      <c r="W7" s="122"/>
      <c r="X7" s="9" t="s">
        <v>18</v>
      </c>
      <c r="Y7" s="116" t="s">
        <v>20</v>
      </c>
    </row>
    <row r="8" spans="1:25" ht="13.5" thickBot="1" x14ac:dyDescent="0.25">
      <c r="A8" s="3"/>
      <c r="B8" s="56"/>
      <c r="C8" s="52" t="s">
        <v>6</v>
      </c>
      <c r="D8" s="52" t="s">
        <v>7</v>
      </c>
      <c r="E8" s="55" t="s">
        <v>1</v>
      </c>
      <c r="F8" s="52" t="s">
        <v>6</v>
      </c>
      <c r="G8" s="52" t="s">
        <v>7</v>
      </c>
      <c r="H8" s="55" t="s">
        <v>1</v>
      </c>
      <c r="I8" s="52" t="s">
        <v>6</v>
      </c>
      <c r="J8" s="52" t="s">
        <v>7</v>
      </c>
      <c r="K8" s="55" t="s">
        <v>1</v>
      </c>
      <c r="L8" s="52" t="s">
        <v>6</v>
      </c>
      <c r="M8" s="52" t="s">
        <v>7</v>
      </c>
      <c r="N8" s="55" t="s">
        <v>1</v>
      </c>
      <c r="O8" s="52" t="s">
        <v>6</v>
      </c>
      <c r="P8" s="52" t="s">
        <v>7</v>
      </c>
      <c r="Q8" s="55" t="s">
        <v>1</v>
      </c>
      <c r="R8" s="117"/>
      <c r="S8" s="54" t="s">
        <v>10</v>
      </c>
      <c r="T8" s="53" t="s">
        <v>16</v>
      </c>
      <c r="U8" s="10" t="s">
        <v>17</v>
      </c>
      <c r="V8" s="52" t="s">
        <v>8</v>
      </c>
      <c r="W8" s="52" t="s">
        <v>9</v>
      </c>
      <c r="X8" s="11" t="s">
        <v>8</v>
      </c>
      <c r="Y8" s="117" t="s">
        <v>20</v>
      </c>
    </row>
    <row r="9" spans="1:25" x14ac:dyDescent="0.2">
      <c r="B9" s="45">
        <v>46113</v>
      </c>
      <c r="C9" s="44">
        <v>17060</v>
      </c>
      <c r="D9" s="43">
        <v>17065</v>
      </c>
      <c r="E9" s="42">
        <f t="shared" ref="E9:E28" si="0">AVERAGE(C9:D9)</f>
        <v>17062.5</v>
      </c>
      <c r="F9" s="44">
        <v>17225</v>
      </c>
      <c r="G9" s="43">
        <v>17250</v>
      </c>
      <c r="H9" s="42">
        <f t="shared" ref="H9:H28" si="1">AVERAGE(F9:G9)</f>
        <v>17237.5</v>
      </c>
      <c r="I9" s="44">
        <v>18155</v>
      </c>
      <c r="J9" s="43">
        <v>18205</v>
      </c>
      <c r="K9" s="42">
        <f t="shared" ref="K9:K28" si="2">AVERAGE(I9:J9)</f>
        <v>18180</v>
      </c>
      <c r="L9" s="44">
        <v>18705</v>
      </c>
      <c r="M9" s="43">
        <v>18755</v>
      </c>
      <c r="N9" s="42">
        <f t="shared" ref="N9:N28" si="3">AVERAGE(L9:M9)</f>
        <v>18730</v>
      </c>
      <c r="O9" s="44">
        <v>19230</v>
      </c>
      <c r="P9" s="43">
        <v>19280</v>
      </c>
      <c r="Q9" s="42">
        <f t="shared" ref="Q9:Q28" si="4">AVERAGE(O9:P9)</f>
        <v>19255</v>
      </c>
      <c r="R9" s="50">
        <v>17065</v>
      </c>
      <c r="S9" s="49">
        <v>1.3322000000000001</v>
      </c>
      <c r="T9" s="51">
        <v>1.1608000000000001</v>
      </c>
      <c r="U9" s="48">
        <v>158.35</v>
      </c>
      <c r="V9" s="41">
        <f>D9/S9</f>
        <v>12809.638192463593</v>
      </c>
      <c r="W9" s="41">
        <f>G9/S9</f>
        <v>12948.50623029575</v>
      </c>
      <c r="X9" s="47">
        <f t="shared" ref="X9:X28" si="5">R9/T9</f>
        <v>14701.068228807719</v>
      </c>
      <c r="Y9" s="46">
        <v>1.3317000000000001</v>
      </c>
    </row>
    <row r="10" spans="1:25" x14ac:dyDescent="0.2">
      <c r="B10" s="45">
        <v>46114</v>
      </c>
      <c r="C10" s="44">
        <v>16880</v>
      </c>
      <c r="D10" s="43">
        <v>16900</v>
      </c>
      <c r="E10" s="42">
        <f t="shared" si="0"/>
        <v>16890</v>
      </c>
      <c r="F10" s="44">
        <v>17050</v>
      </c>
      <c r="G10" s="43">
        <v>17060</v>
      </c>
      <c r="H10" s="42">
        <f t="shared" si="1"/>
        <v>17055</v>
      </c>
      <c r="I10" s="44">
        <v>17990</v>
      </c>
      <c r="J10" s="43">
        <v>18040</v>
      </c>
      <c r="K10" s="42">
        <f t="shared" si="2"/>
        <v>18015</v>
      </c>
      <c r="L10" s="44">
        <v>18525</v>
      </c>
      <c r="M10" s="43">
        <v>18575</v>
      </c>
      <c r="N10" s="42">
        <f t="shared" si="3"/>
        <v>18550</v>
      </c>
      <c r="O10" s="44">
        <v>19050</v>
      </c>
      <c r="P10" s="43">
        <v>19100</v>
      </c>
      <c r="Q10" s="42">
        <f t="shared" si="4"/>
        <v>19075</v>
      </c>
      <c r="R10" s="50">
        <v>16900</v>
      </c>
      <c r="S10" s="49">
        <v>1.3202</v>
      </c>
      <c r="T10" s="49">
        <v>1.1517999999999999</v>
      </c>
      <c r="U10" s="48">
        <v>159.71</v>
      </c>
      <c r="V10" s="41">
        <f t="shared" ref="V10:V28" si="6">D10/S10</f>
        <v>12801.090743826693</v>
      </c>
      <c r="W10" s="41">
        <f t="shared" ref="W10:W28" si="7">G10/S10</f>
        <v>12922.28450234813</v>
      </c>
      <c r="X10" s="47">
        <f t="shared" si="5"/>
        <v>14672.686230248308</v>
      </c>
      <c r="Y10" s="46">
        <v>1.3198000000000001</v>
      </c>
    </row>
    <row r="11" spans="1:25" x14ac:dyDescent="0.2">
      <c r="B11" s="45">
        <v>46119</v>
      </c>
      <c r="C11" s="44">
        <v>16825</v>
      </c>
      <c r="D11" s="43">
        <v>16840</v>
      </c>
      <c r="E11" s="42">
        <f t="shared" si="0"/>
        <v>16832.5</v>
      </c>
      <c r="F11" s="44">
        <v>17000</v>
      </c>
      <c r="G11" s="43">
        <v>17050</v>
      </c>
      <c r="H11" s="42">
        <f t="shared" si="1"/>
        <v>17025</v>
      </c>
      <c r="I11" s="44">
        <v>17935</v>
      </c>
      <c r="J11" s="43">
        <v>17985</v>
      </c>
      <c r="K11" s="42">
        <f t="shared" si="2"/>
        <v>17960</v>
      </c>
      <c r="L11" s="44">
        <v>18470</v>
      </c>
      <c r="M11" s="43">
        <v>18520</v>
      </c>
      <c r="N11" s="42">
        <f t="shared" si="3"/>
        <v>18495</v>
      </c>
      <c r="O11" s="44">
        <v>18995</v>
      </c>
      <c r="P11" s="43">
        <v>19045</v>
      </c>
      <c r="Q11" s="42">
        <f t="shared" si="4"/>
        <v>19020</v>
      </c>
      <c r="R11" s="50">
        <v>16840</v>
      </c>
      <c r="S11" s="49">
        <v>1.3246</v>
      </c>
      <c r="T11" s="49">
        <v>1.1560999999999999</v>
      </c>
      <c r="U11" s="48">
        <v>159.84</v>
      </c>
      <c r="V11" s="41">
        <f t="shared" si="6"/>
        <v>12713.271931149025</v>
      </c>
      <c r="W11" s="41">
        <f t="shared" si="7"/>
        <v>12871.810357843877</v>
      </c>
      <c r="X11" s="47">
        <f t="shared" si="5"/>
        <v>14566.213995329124</v>
      </c>
      <c r="Y11" s="46">
        <v>1.3242</v>
      </c>
    </row>
    <row r="12" spans="1:25" x14ac:dyDescent="0.2">
      <c r="B12" s="45">
        <v>46120</v>
      </c>
      <c r="C12" s="44">
        <v>17195</v>
      </c>
      <c r="D12" s="43">
        <v>17200</v>
      </c>
      <c r="E12" s="42">
        <f t="shared" si="0"/>
        <v>17197.5</v>
      </c>
      <c r="F12" s="44">
        <v>17345</v>
      </c>
      <c r="G12" s="43">
        <v>17355</v>
      </c>
      <c r="H12" s="42">
        <f t="shared" si="1"/>
        <v>17350</v>
      </c>
      <c r="I12" s="44">
        <v>18270</v>
      </c>
      <c r="J12" s="43">
        <v>18320</v>
      </c>
      <c r="K12" s="42">
        <f t="shared" si="2"/>
        <v>18295</v>
      </c>
      <c r="L12" s="44">
        <v>18810</v>
      </c>
      <c r="M12" s="43">
        <v>18860</v>
      </c>
      <c r="N12" s="42">
        <f t="shared" si="3"/>
        <v>18835</v>
      </c>
      <c r="O12" s="44">
        <v>19335</v>
      </c>
      <c r="P12" s="43">
        <v>19385</v>
      </c>
      <c r="Q12" s="42">
        <f t="shared" si="4"/>
        <v>19360</v>
      </c>
      <c r="R12" s="50">
        <v>17200</v>
      </c>
      <c r="S12" s="49">
        <v>1.3466</v>
      </c>
      <c r="T12" s="49">
        <v>1.1700999999999999</v>
      </c>
      <c r="U12" s="48">
        <v>158.26</v>
      </c>
      <c r="V12" s="41">
        <f t="shared" si="6"/>
        <v>12772.909549977721</v>
      </c>
      <c r="W12" s="41">
        <f t="shared" si="7"/>
        <v>12888.01425813159</v>
      </c>
      <c r="X12" s="47">
        <f t="shared" si="5"/>
        <v>14699.598324929495</v>
      </c>
      <c r="Y12" s="46">
        <v>1.3462000000000001</v>
      </c>
    </row>
    <row r="13" spans="1:25" x14ac:dyDescent="0.2">
      <c r="B13" s="45">
        <v>46121</v>
      </c>
      <c r="C13" s="44">
        <v>17015</v>
      </c>
      <c r="D13" s="43">
        <v>17025</v>
      </c>
      <c r="E13" s="42">
        <f t="shared" si="0"/>
        <v>17020</v>
      </c>
      <c r="F13" s="44">
        <v>17200</v>
      </c>
      <c r="G13" s="43">
        <v>17205</v>
      </c>
      <c r="H13" s="42">
        <f t="shared" si="1"/>
        <v>17202.5</v>
      </c>
      <c r="I13" s="44">
        <v>18125</v>
      </c>
      <c r="J13" s="43">
        <v>18175</v>
      </c>
      <c r="K13" s="42">
        <f t="shared" si="2"/>
        <v>18150</v>
      </c>
      <c r="L13" s="44">
        <v>18650</v>
      </c>
      <c r="M13" s="43">
        <v>18700</v>
      </c>
      <c r="N13" s="42">
        <f t="shared" si="3"/>
        <v>18675</v>
      </c>
      <c r="O13" s="44">
        <v>19175</v>
      </c>
      <c r="P13" s="43">
        <v>19225</v>
      </c>
      <c r="Q13" s="42">
        <f t="shared" si="4"/>
        <v>19200</v>
      </c>
      <c r="R13" s="50">
        <v>17025</v>
      </c>
      <c r="S13" s="49">
        <v>1.3429</v>
      </c>
      <c r="T13" s="49">
        <v>1.1689000000000001</v>
      </c>
      <c r="U13" s="48">
        <v>158.9</v>
      </c>
      <c r="V13" s="41">
        <f>D13/S13</f>
        <v>12677.786879142155</v>
      </c>
      <c r="W13" s="41">
        <f t="shared" si="7"/>
        <v>12811.825154516346</v>
      </c>
      <c r="X13" s="47">
        <f t="shared" si="5"/>
        <v>14564.97561810249</v>
      </c>
      <c r="Y13" s="46">
        <v>1.3425</v>
      </c>
    </row>
    <row r="14" spans="1:25" x14ac:dyDescent="0.2">
      <c r="B14" s="45">
        <v>46122</v>
      </c>
      <c r="C14" s="44">
        <v>17050</v>
      </c>
      <c r="D14" s="43">
        <v>17070</v>
      </c>
      <c r="E14" s="42">
        <f t="shared" si="0"/>
        <v>17060</v>
      </c>
      <c r="F14" s="44">
        <v>17175</v>
      </c>
      <c r="G14" s="43">
        <v>17200</v>
      </c>
      <c r="H14" s="42">
        <f t="shared" si="1"/>
        <v>17187.5</v>
      </c>
      <c r="I14" s="44">
        <v>18130</v>
      </c>
      <c r="J14" s="43">
        <v>18180</v>
      </c>
      <c r="K14" s="42">
        <f t="shared" si="2"/>
        <v>18155</v>
      </c>
      <c r="L14" s="44">
        <v>18655</v>
      </c>
      <c r="M14" s="43">
        <v>18705</v>
      </c>
      <c r="N14" s="42">
        <f t="shared" si="3"/>
        <v>18680</v>
      </c>
      <c r="O14" s="44">
        <v>19180</v>
      </c>
      <c r="P14" s="43">
        <v>19230</v>
      </c>
      <c r="Q14" s="42">
        <f t="shared" si="4"/>
        <v>19205</v>
      </c>
      <c r="R14" s="50">
        <v>17070</v>
      </c>
      <c r="S14" s="49">
        <v>1.3445</v>
      </c>
      <c r="T14" s="49">
        <v>1.1715</v>
      </c>
      <c r="U14" s="48">
        <v>159.18</v>
      </c>
      <c r="V14" s="41">
        <f t="shared" si="6"/>
        <v>12696.16957976943</v>
      </c>
      <c r="W14" s="41">
        <f t="shared" si="7"/>
        <v>12792.859799181851</v>
      </c>
      <c r="X14" s="47">
        <f t="shared" si="5"/>
        <v>14571.062740076824</v>
      </c>
      <c r="Y14" s="46">
        <v>1.3442000000000001</v>
      </c>
    </row>
    <row r="15" spans="1:25" x14ac:dyDescent="0.2">
      <c r="B15" s="45">
        <v>46125</v>
      </c>
      <c r="C15" s="44">
        <v>17480</v>
      </c>
      <c r="D15" s="43">
        <v>17490</v>
      </c>
      <c r="E15" s="42">
        <f t="shared" si="0"/>
        <v>17485</v>
      </c>
      <c r="F15" s="44">
        <v>17640</v>
      </c>
      <c r="G15" s="43">
        <v>17650</v>
      </c>
      <c r="H15" s="42">
        <f t="shared" si="1"/>
        <v>17645</v>
      </c>
      <c r="I15" s="44">
        <v>18580</v>
      </c>
      <c r="J15" s="43">
        <v>18630</v>
      </c>
      <c r="K15" s="42">
        <f t="shared" si="2"/>
        <v>18605</v>
      </c>
      <c r="L15" s="44">
        <v>19110</v>
      </c>
      <c r="M15" s="43">
        <v>19160</v>
      </c>
      <c r="N15" s="42">
        <f t="shared" si="3"/>
        <v>19135</v>
      </c>
      <c r="O15" s="44">
        <v>19635</v>
      </c>
      <c r="P15" s="43">
        <v>19685</v>
      </c>
      <c r="Q15" s="42">
        <f t="shared" si="4"/>
        <v>19660</v>
      </c>
      <c r="R15" s="50">
        <v>17490</v>
      </c>
      <c r="S15" s="49">
        <v>1.3419000000000001</v>
      </c>
      <c r="T15" s="49">
        <v>1.1681999999999999</v>
      </c>
      <c r="U15" s="48">
        <v>159.85</v>
      </c>
      <c r="V15" s="41">
        <f t="shared" si="6"/>
        <v>13033.758104180639</v>
      </c>
      <c r="W15" s="41">
        <f t="shared" si="7"/>
        <v>13152.992026231463</v>
      </c>
      <c r="X15" s="47">
        <f t="shared" si="5"/>
        <v>14971.751412429379</v>
      </c>
      <c r="Y15" s="46">
        <v>1.3414999999999999</v>
      </c>
    </row>
    <row r="16" spans="1:25" x14ac:dyDescent="0.2">
      <c r="B16" s="45">
        <v>46126</v>
      </c>
      <c r="C16" s="44">
        <v>17745</v>
      </c>
      <c r="D16" s="43">
        <v>17750</v>
      </c>
      <c r="E16" s="42">
        <f t="shared" si="0"/>
        <v>17747.5</v>
      </c>
      <c r="F16" s="44">
        <v>17945</v>
      </c>
      <c r="G16" s="43">
        <v>17950</v>
      </c>
      <c r="H16" s="42">
        <f t="shared" si="1"/>
        <v>17947.5</v>
      </c>
      <c r="I16" s="44">
        <v>18875</v>
      </c>
      <c r="J16" s="43">
        <v>18925</v>
      </c>
      <c r="K16" s="42">
        <f t="shared" si="2"/>
        <v>18900</v>
      </c>
      <c r="L16" s="44">
        <v>19425</v>
      </c>
      <c r="M16" s="43">
        <v>19475</v>
      </c>
      <c r="N16" s="42">
        <f t="shared" si="3"/>
        <v>19450</v>
      </c>
      <c r="O16" s="44">
        <v>19950</v>
      </c>
      <c r="P16" s="43">
        <v>20000</v>
      </c>
      <c r="Q16" s="42">
        <f t="shared" si="4"/>
        <v>19975</v>
      </c>
      <c r="R16" s="50">
        <v>17750</v>
      </c>
      <c r="S16" s="49">
        <v>1.3572</v>
      </c>
      <c r="T16" s="49">
        <v>1.18</v>
      </c>
      <c r="U16" s="48">
        <v>158.78</v>
      </c>
      <c r="V16" s="41">
        <f t="shared" si="6"/>
        <v>13078.396699086356</v>
      </c>
      <c r="W16" s="41">
        <f t="shared" si="7"/>
        <v>13225.758915414088</v>
      </c>
      <c r="X16" s="47">
        <f t="shared" si="5"/>
        <v>15042.372881355934</v>
      </c>
      <c r="Y16" s="46">
        <v>1.3569</v>
      </c>
    </row>
    <row r="17" spans="2:25" x14ac:dyDescent="0.2">
      <c r="B17" s="45">
        <v>46127</v>
      </c>
      <c r="C17" s="44">
        <v>18050</v>
      </c>
      <c r="D17" s="43">
        <v>18075</v>
      </c>
      <c r="E17" s="42">
        <f t="shared" si="0"/>
        <v>18062.5</v>
      </c>
      <c r="F17" s="44">
        <v>18325</v>
      </c>
      <c r="G17" s="43">
        <v>18350</v>
      </c>
      <c r="H17" s="42">
        <f t="shared" si="1"/>
        <v>18337.5</v>
      </c>
      <c r="I17" s="44">
        <v>19265</v>
      </c>
      <c r="J17" s="43">
        <v>19315</v>
      </c>
      <c r="K17" s="42">
        <f t="shared" si="2"/>
        <v>19290</v>
      </c>
      <c r="L17" s="44">
        <v>19865</v>
      </c>
      <c r="M17" s="43">
        <v>19915</v>
      </c>
      <c r="N17" s="42">
        <f t="shared" si="3"/>
        <v>19890</v>
      </c>
      <c r="O17" s="44">
        <v>20390</v>
      </c>
      <c r="P17" s="43">
        <v>20440</v>
      </c>
      <c r="Q17" s="42">
        <f t="shared" si="4"/>
        <v>20415</v>
      </c>
      <c r="R17" s="50">
        <v>18075</v>
      </c>
      <c r="S17" s="49">
        <v>1.3554999999999999</v>
      </c>
      <c r="T17" s="49">
        <v>1.1782999999999999</v>
      </c>
      <c r="U17" s="48">
        <v>159.03</v>
      </c>
      <c r="V17" s="41">
        <f t="shared" si="6"/>
        <v>13334.562891921802</v>
      </c>
      <c r="W17" s="41">
        <f t="shared" si="7"/>
        <v>13537.440059018812</v>
      </c>
      <c r="X17" s="47">
        <f t="shared" si="5"/>
        <v>15339.896461003142</v>
      </c>
      <c r="Y17" s="46">
        <v>1.3552</v>
      </c>
    </row>
    <row r="18" spans="2:25" x14ac:dyDescent="0.2">
      <c r="B18" s="45">
        <v>46128</v>
      </c>
      <c r="C18" s="44">
        <v>18045</v>
      </c>
      <c r="D18" s="43">
        <v>18070</v>
      </c>
      <c r="E18" s="42">
        <f t="shared" si="0"/>
        <v>18057.5</v>
      </c>
      <c r="F18" s="44">
        <v>18260</v>
      </c>
      <c r="G18" s="43">
        <v>18265</v>
      </c>
      <c r="H18" s="42">
        <f t="shared" si="1"/>
        <v>18262.5</v>
      </c>
      <c r="I18" s="44">
        <v>19180</v>
      </c>
      <c r="J18" s="43">
        <v>19230</v>
      </c>
      <c r="K18" s="42">
        <f t="shared" si="2"/>
        <v>19205</v>
      </c>
      <c r="L18" s="44">
        <v>19710</v>
      </c>
      <c r="M18" s="43">
        <v>19760</v>
      </c>
      <c r="N18" s="42">
        <f t="shared" si="3"/>
        <v>19735</v>
      </c>
      <c r="O18" s="44">
        <v>20235</v>
      </c>
      <c r="P18" s="43">
        <v>20285</v>
      </c>
      <c r="Q18" s="42">
        <f t="shared" si="4"/>
        <v>20260</v>
      </c>
      <c r="R18" s="50">
        <v>18070</v>
      </c>
      <c r="S18" s="49">
        <v>1.3547</v>
      </c>
      <c r="T18" s="49">
        <v>1.1783999999999999</v>
      </c>
      <c r="U18" s="48">
        <v>158.97</v>
      </c>
      <c r="V18" s="41">
        <f t="shared" si="6"/>
        <v>13338.746585959991</v>
      </c>
      <c r="W18" s="41">
        <f t="shared" si="7"/>
        <v>13482.689894441573</v>
      </c>
      <c r="X18" s="47">
        <f t="shared" si="5"/>
        <v>15334.351663272235</v>
      </c>
      <c r="Y18" s="46">
        <v>1.3544</v>
      </c>
    </row>
    <row r="19" spans="2:25" x14ac:dyDescent="0.2">
      <c r="B19" s="45">
        <v>46129</v>
      </c>
      <c r="C19" s="44">
        <v>18350</v>
      </c>
      <c r="D19" s="43">
        <v>18380</v>
      </c>
      <c r="E19" s="42">
        <f t="shared" si="0"/>
        <v>18365</v>
      </c>
      <c r="F19" s="44">
        <v>18550</v>
      </c>
      <c r="G19" s="43">
        <v>18560</v>
      </c>
      <c r="H19" s="42">
        <f t="shared" si="1"/>
        <v>18555</v>
      </c>
      <c r="I19" s="44">
        <v>19480</v>
      </c>
      <c r="J19" s="43">
        <v>19530</v>
      </c>
      <c r="K19" s="42">
        <f t="shared" si="2"/>
        <v>19505</v>
      </c>
      <c r="L19" s="44">
        <v>20055</v>
      </c>
      <c r="M19" s="43">
        <v>20105</v>
      </c>
      <c r="N19" s="42">
        <f t="shared" si="3"/>
        <v>20080</v>
      </c>
      <c r="O19" s="44">
        <v>20580</v>
      </c>
      <c r="P19" s="43">
        <v>20630</v>
      </c>
      <c r="Q19" s="42">
        <f t="shared" si="4"/>
        <v>20605</v>
      </c>
      <c r="R19" s="50">
        <v>18380</v>
      </c>
      <c r="S19" s="49">
        <v>1.353</v>
      </c>
      <c r="T19" s="49">
        <v>1.1794</v>
      </c>
      <c r="U19" s="48">
        <v>159.18</v>
      </c>
      <c r="V19" s="41">
        <f t="shared" si="6"/>
        <v>13584.626755358462</v>
      </c>
      <c r="W19" s="41">
        <f t="shared" si="7"/>
        <v>13717.664449371767</v>
      </c>
      <c r="X19" s="47">
        <f t="shared" si="5"/>
        <v>15584.195353569612</v>
      </c>
      <c r="Y19" s="46">
        <v>1.3527</v>
      </c>
    </row>
    <row r="20" spans="2:25" x14ac:dyDescent="0.2">
      <c r="B20" s="45">
        <v>46132</v>
      </c>
      <c r="C20" s="44">
        <v>17960</v>
      </c>
      <c r="D20" s="43">
        <v>17980</v>
      </c>
      <c r="E20" s="42">
        <f t="shared" si="0"/>
        <v>17970</v>
      </c>
      <c r="F20" s="44">
        <v>18165</v>
      </c>
      <c r="G20" s="43">
        <v>18175</v>
      </c>
      <c r="H20" s="42">
        <f t="shared" si="1"/>
        <v>18170</v>
      </c>
      <c r="I20" s="44">
        <v>19090</v>
      </c>
      <c r="J20" s="43">
        <v>19140</v>
      </c>
      <c r="K20" s="42">
        <f t="shared" si="2"/>
        <v>19115</v>
      </c>
      <c r="L20" s="44">
        <v>19665</v>
      </c>
      <c r="M20" s="43">
        <v>19715</v>
      </c>
      <c r="N20" s="42">
        <f t="shared" si="3"/>
        <v>19690</v>
      </c>
      <c r="O20" s="44">
        <v>20190</v>
      </c>
      <c r="P20" s="43">
        <v>20240</v>
      </c>
      <c r="Q20" s="42">
        <f t="shared" si="4"/>
        <v>20215</v>
      </c>
      <c r="R20" s="50">
        <v>17980</v>
      </c>
      <c r="S20" s="49">
        <v>1.3520000000000001</v>
      </c>
      <c r="T20" s="49">
        <v>1.1767000000000001</v>
      </c>
      <c r="U20" s="48">
        <v>158.84</v>
      </c>
      <c r="V20" s="41">
        <f t="shared" si="6"/>
        <v>13298.816568047336</v>
      </c>
      <c r="W20" s="41">
        <f t="shared" si="7"/>
        <v>13443.047337278105</v>
      </c>
      <c r="X20" s="47">
        <f t="shared" si="5"/>
        <v>15280.020396022774</v>
      </c>
      <c r="Y20" s="46">
        <v>1.3516999999999999</v>
      </c>
    </row>
    <row r="21" spans="2:25" x14ac:dyDescent="0.2">
      <c r="B21" s="45">
        <v>46133</v>
      </c>
      <c r="C21" s="44">
        <v>18110</v>
      </c>
      <c r="D21" s="43">
        <v>18120</v>
      </c>
      <c r="E21" s="42">
        <f t="shared" si="0"/>
        <v>18115</v>
      </c>
      <c r="F21" s="44">
        <v>18290</v>
      </c>
      <c r="G21" s="43">
        <v>18320</v>
      </c>
      <c r="H21" s="42">
        <f t="shared" si="1"/>
        <v>18305</v>
      </c>
      <c r="I21" s="44">
        <v>19225</v>
      </c>
      <c r="J21" s="43">
        <v>19275</v>
      </c>
      <c r="K21" s="42">
        <f t="shared" si="2"/>
        <v>19250</v>
      </c>
      <c r="L21" s="44">
        <v>19800</v>
      </c>
      <c r="M21" s="43">
        <v>19850</v>
      </c>
      <c r="N21" s="42">
        <f t="shared" si="3"/>
        <v>19825</v>
      </c>
      <c r="O21" s="44">
        <v>20325</v>
      </c>
      <c r="P21" s="43">
        <v>20375</v>
      </c>
      <c r="Q21" s="42">
        <f t="shared" si="4"/>
        <v>20350</v>
      </c>
      <c r="R21" s="50">
        <v>18120</v>
      </c>
      <c r="S21" s="49">
        <v>1.3520000000000001</v>
      </c>
      <c r="T21" s="49">
        <v>1.1768000000000001</v>
      </c>
      <c r="U21" s="48">
        <v>159.05000000000001</v>
      </c>
      <c r="V21" s="41">
        <f t="shared" si="6"/>
        <v>13402.366863905325</v>
      </c>
      <c r="W21" s="41">
        <f t="shared" si="7"/>
        <v>13550.295857988165</v>
      </c>
      <c r="X21" s="47">
        <f t="shared" si="5"/>
        <v>15397.688647178789</v>
      </c>
      <c r="Y21" s="46">
        <v>1.3516999999999999</v>
      </c>
    </row>
    <row r="22" spans="2:25" x14ac:dyDescent="0.2">
      <c r="B22" s="45">
        <v>46134</v>
      </c>
      <c r="C22" s="44">
        <v>18165</v>
      </c>
      <c r="D22" s="43">
        <v>18180</v>
      </c>
      <c r="E22" s="42">
        <f t="shared" si="0"/>
        <v>18172.5</v>
      </c>
      <c r="F22" s="44">
        <v>18370</v>
      </c>
      <c r="G22" s="43">
        <v>18380</v>
      </c>
      <c r="H22" s="42">
        <f t="shared" si="1"/>
        <v>18375</v>
      </c>
      <c r="I22" s="44">
        <v>19280</v>
      </c>
      <c r="J22" s="43">
        <v>19330</v>
      </c>
      <c r="K22" s="42">
        <f t="shared" si="2"/>
        <v>19305</v>
      </c>
      <c r="L22" s="44">
        <v>19855</v>
      </c>
      <c r="M22" s="43">
        <v>19905</v>
      </c>
      <c r="N22" s="42">
        <f t="shared" si="3"/>
        <v>19880</v>
      </c>
      <c r="O22" s="44">
        <v>20380</v>
      </c>
      <c r="P22" s="43">
        <v>20430</v>
      </c>
      <c r="Q22" s="42">
        <f t="shared" si="4"/>
        <v>20405</v>
      </c>
      <c r="R22" s="50">
        <v>18180</v>
      </c>
      <c r="S22" s="49">
        <v>1.3503000000000001</v>
      </c>
      <c r="T22" s="49">
        <v>1.1735</v>
      </c>
      <c r="U22" s="48">
        <v>159.25</v>
      </c>
      <c r="V22" s="41">
        <f t="shared" si="6"/>
        <v>13463.6747389469</v>
      </c>
      <c r="W22" s="41">
        <f t="shared" si="7"/>
        <v>13611.789972598681</v>
      </c>
      <c r="X22" s="47">
        <f t="shared" si="5"/>
        <v>15492.117596932254</v>
      </c>
      <c r="Y22" s="46">
        <v>1.35</v>
      </c>
    </row>
    <row r="23" spans="2:25" x14ac:dyDescent="0.2">
      <c r="B23" s="45">
        <v>46135</v>
      </c>
      <c r="C23" s="44">
        <v>18410</v>
      </c>
      <c r="D23" s="43">
        <v>18425</v>
      </c>
      <c r="E23" s="42">
        <f t="shared" si="0"/>
        <v>18417.5</v>
      </c>
      <c r="F23" s="44">
        <v>18620</v>
      </c>
      <c r="G23" s="43">
        <v>18625</v>
      </c>
      <c r="H23" s="42">
        <f t="shared" si="1"/>
        <v>18622.5</v>
      </c>
      <c r="I23" s="44">
        <v>19500</v>
      </c>
      <c r="J23" s="43">
        <v>19550</v>
      </c>
      <c r="K23" s="42">
        <f t="shared" si="2"/>
        <v>19525</v>
      </c>
      <c r="L23" s="44">
        <v>20075</v>
      </c>
      <c r="M23" s="43">
        <v>20125</v>
      </c>
      <c r="N23" s="42">
        <f t="shared" si="3"/>
        <v>20100</v>
      </c>
      <c r="O23" s="44">
        <v>20600</v>
      </c>
      <c r="P23" s="43">
        <v>20650</v>
      </c>
      <c r="Q23" s="42">
        <f t="shared" si="4"/>
        <v>20625</v>
      </c>
      <c r="R23" s="50">
        <v>18425</v>
      </c>
      <c r="S23" s="49">
        <v>1.3506</v>
      </c>
      <c r="T23" s="49">
        <v>1.1691</v>
      </c>
      <c r="U23" s="48">
        <v>159.56</v>
      </c>
      <c r="V23" s="41">
        <f t="shared" si="6"/>
        <v>13642.084999259589</v>
      </c>
      <c r="W23" s="41">
        <f t="shared" si="7"/>
        <v>13790.167333037169</v>
      </c>
      <c r="X23" s="47">
        <f t="shared" si="5"/>
        <v>15759.986314258831</v>
      </c>
      <c r="Y23" s="46">
        <v>1.3502000000000001</v>
      </c>
    </row>
    <row r="24" spans="2:25" x14ac:dyDescent="0.2">
      <c r="B24" s="45">
        <v>46136</v>
      </c>
      <c r="C24" s="44">
        <v>18600</v>
      </c>
      <c r="D24" s="43">
        <v>18625</v>
      </c>
      <c r="E24" s="42">
        <f t="shared" si="0"/>
        <v>18612.5</v>
      </c>
      <c r="F24" s="44">
        <v>18750</v>
      </c>
      <c r="G24" s="43">
        <v>18800</v>
      </c>
      <c r="H24" s="42">
        <f t="shared" si="1"/>
        <v>18775</v>
      </c>
      <c r="I24" s="44">
        <v>19630</v>
      </c>
      <c r="J24" s="43">
        <v>19680</v>
      </c>
      <c r="K24" s="42">
        <f t="shared" si="2"/>
        <v>19655</v>
      </c>
      <c r="L24" s="44">
        <v>20180</v>
      </c>
      <c r="M24" s="43">
        <v>20230</v>
      </c>
      <c r="N24" s="42">
        <f t="shared" si="3"/>
        <v>20205</v>
      </c>
      <c r="O24" s="44">
        <v>20705</v>
      </c>
      <c r="P24" s="43">
        <v>20755</v>
      </c>
      <c r="Q24" s="42">
        <f t="shared" si="4"/>
        <v>20730</v>
      </c>
      <c r="R24" s="50">
        <v>18625</v>
      </c>
      <c r="S24" s="49">
        <v>1.3494999999999999</v>
      </c>
      <c r="T24" s="49">
        <v>1.1715</v>
      </c>
      <c r="U24" s="48">
        <v>159.43</v>
      </c>
      <c r="V24" s="41">
        <f t="shared" si="6"/>
        <v>13801.407928862542</v>
      </c>
      <c r="W24" s="41">
        <f t="shared" si="7"/>
        <v>13931.08558725454</v>
      </c>
      <c r="X24" s="47">
        <f t="shared" si="5"/>
        <v>15898.420827998292</v>
      </c>
      <c r="Y24" s="46">
        <v>1.3491</v>
      </c>
    </row>
    <row r="25" spans="2:25" x14ac:dyDescent="0.2">
      <c r="B25" s="45">
        <v>46139</v>
      </c>
      <c r="C25" s="44">
        <v>19270</v>
      </c>
      <c r="D25" s="43">
        <v>19275</v>
      </c>
      <c r="E25" s="42">
        <f t="shared" si="0"/>
        <v>19272.5</v>
      </c>
      <c r="F25" s="44">
        <v>19460</v>
      </c>
      <c r="G25" s="43">
        <v>19470</v>
      </c>
      <c r="H25" s="42">
        <f t="shared" si="1"/>
        <v>19465</v>
      </c>
      <c r="I25" s="44">
        <v>20270</v>
      </c>
      <c r="J25" s="43">
        <v>20320</v>
      </c>
      <c r="K25" s="42">
        <f t="shared" si="2"/>
        <v>20295</v>
      </c>
      <c r="L25" s="44">
        <v>20810</v>
      </c>
      <c r="M25" s="43">
        <v>20860</v>
      </c>
      <c r="N25" s="42">
        <f t="shared" si="3"/>
        <v>20835</v>
      </c>
      <c r="O25" s="44">
        <v>21335</v>
      </c>
      <c r="P25" s="43">
        <v>21385</v>
      </c>
      <c r="Q25" s="42">
        <f t="shared" si="4"/>
        <v>21360</v>
      </c>
      <c r="R25" s="50">
        <v>19275</v>
      </c>
      <c r="S25" s="49">
        <v>1.3560000000000001</v>
      </c>
      <c r="T25" s="49">
        <v>1.1741999999999999</v>
      </c>
      <c r="U25" s="48">
        <v>159.19</v>
      </c>
      <c r="V25" s="41">
        <f t="shared" si="6"/>
        <v>14214.601769911504</v>
      </c>
      <c r="W25" s="41">
        <f t="shared" si="7"/>
        <v>14358.407079646016</v>
      </c>
      <c r="X25" s="47">
        <f t="shared" si="5"/>
        <v>16415.43178334185</v>
      </c>
      <c r="Y25" s="46">
        <v>1.3555999999999999</v>
      </c>
    </row>
    <row r="26" spans="2:25" x14ac:dyDescent="0.2">
      <c r="B26" s="45">
        <v>46140</v>
      </c>
      <c r="C26" s="44">
        <v>19040</v>
      </c>
      <c r="D26" s="43">
        <v>19050</v>
      </c>
      <c r="E26" s="42">
        <f t="shared" si="0"/>
        <v>19045</v>
      </c>
      <c r="F26" s="44">
        <v>19220</v>
      </c>
      <c r="G26" s="43">
        <v>19225</v>
      </c>
      <c r="H26" s="42">
        <f t="shared" si="1"/>
        <v>19222.5</v>
      </c>
      <c r="I26" s="44">
        <v>20030</v>
      </c>
      <c r="J26" s="43">
        <v>20080</v>
      </c>
      <c r="K26" s="42">
        <f t="shared" si="2"/>
        <v>20055</v>
      </c>
      <c r="L26" s="44">
        <v>20570</v>
      </c>
      <c r="M26" s="43">
        <v>20620</v>
      </c>
      <c r="N26" s="42">
        <f t="shared" si="3"/>
        <v>20595</v>
      </c>
      <c r="O26" s="44">
        <v>21095</v>
      </c>
      <c r="P26" s="43">
        <v>21145</v>
      </c>
      <c r="Q26" s="42">
        <f t="shared" si="4"/>
        <v>21120</v>
      </c>
      <c r="R26" s="50">
        <v>19050</v>
      </c>
      <c r="S26" s="49">
        <v>1.3469</v>
      </c>
      <c r="T26" s="49">
        <v>1.1682999999999999</v>
      </c>
      <c r="U26" s="48">
        <v>159.76</v>
      </c>
      <c r="V26" s="41">
        <f t="shared" si="6"/>
        <v>14143.588982107061</v>
      </c>
      <c r="W26" s="41">
        <f t="shared" si="7"/>
        <v>14273.516964882323</v>
      </c>
      <c r="X26" s="47">
        <f t="shared" si="5"/>
        <v>16305.74338782847</v>
      </c>
      <c r="Y26" s="46">
        <v>1.3464</v>
      </c>
    </row>
    <row r="27" spans="2:25" x14ac:dyDescent="0.2">
      <c r="B27" s="45">
        <v>46141</v>
      </c>
      <c r="C27" s="44">
        <v>19260</v>
      </c>
      <c r="D27" s="43">
        <v>19270</v>
      </c>
      <c r="E27" s="42">
        <f t="shared" si="0"/>
        <v>19265</v>
      </c>
      <c r="F27" s="44">
        <v>19450</v>
      </c>
      <c r="G27" s="43">
        <v>19500</v>
      </c>
      <c r="H27" s="42">
        <f t="shared" si="1"/>
        <v>19475</v>
      </c>
      <c r="I27" s="44">
        <v>20290</v>
      </c>
      <c r="J27" s="43">
        <v>20340</v>
      </c>
      <c r="K27" s="42">
        <f t="shared" si="2"/>
        <v>20315</v>
      </c>
      <c r="L27" s="44">
        <v>20830</v>
      </c>
      <c r="M27" s="43">
        <v>20880</v>
      </c>
      <c r="N27" s="42">
        <f t="shared" si="3"/>
        <v>20855</v>
      </c>
      <c r="O27" s="44">
        <v>21355</v>
      </c>
      <c r="P27" s="43">
        <v>21405</v>
      </c>
      <c r="Q27" s="42">
        <f t="shared" si="4"/>
        <v>21380</v>
      </c>
      <c r="R27" s="50">
        <v>19270</v>
      </c>
      <c r="S27" s="49">
        <v>1.3506</v>
      </c>
      <c r="T27" s="49">
        <v>1.1700999999999999</v>
      </c>
      <c r="U27" s="48">
        <v>159.85</v>
      </c>
      <c r="V27" s="41">
        <f t="shared" si="6"/>
        <v>14267.732859469865</v>
      </c>
      <c r="W27" s="41">
        <f t="shared" si="7"/>
        <v>14438.027543314083</v>
      </c>
      <c r="X27" s="47">
        <f t="shared" si="5"/>
        <v>16468.677890778567</v>
      </c>
      <c r="Y27" s="46">
        <v>1.3501000000000001</v>
      </c>
    </row>
    <row r="28" spans="2:25" x14ac:dyDescent="0.2">
      <c r="B28" s="45">
        <v>46142</v>
      </c>
      <c r="C28" s="44">
        <v>19300</v>
      </c>
      <c r="D28" s="43">
        <v>19325</v>
      </c>
      <c r="E28" s="42">
        <f t="shared" si="0"/>
        <v>19312.5</v>
      </c>
      <c r="F28" s="44">
        <v>19465</v>
      </c>
      <c r="G28" s="43">
        <v>19475</v>
      </c>
      <c r="H28" s="42">
        <f t="shared" si="1"/>
        <v>19470</v>
      </c>
      <c r="I28" s="44">
        <v>20265</v>
      </c>
      <c r="J28" s="43">
        <v>20315</v>
      </c>
      <c r="K28" s="42">
        <f t="shared" si="2"/>
        <v>20290</v>
      </c>
      <c r="L28" s="44">
        <v>20805</v>
      </c>
      <c r="M28" s="43">
        <v>20855</v>
      </c>
      <c r="N28" s="42">
        <f t="shared" si="3"/>
        <v>20830</v>
      </c>
      <c r="O28" s="44">
        <v>21330</v>
      </c>
      <c r="P28" s="43">
        <v>21380</v>
      </c>
      <c r="Q28" s="42">
        <f t="shared" si="4"/>
        <v>21355</v>
      </c>
      <c r="R28" s="50">
        <v>19325</v>
      </c>
      <c r="S28" s="49">
        <v>1.3517999999999999</v>
      </c>
      <c r="T28" s="49">
        <v>1.1705000000000001</v>
      </c>
      <c r="U28" s="48">
        <v>156.38</v>
      </c>
      <c r="V28" s="41">
        <f t="shared" si="6"/>
        <v>14295.75380973517</v>
      </c>
      <c r="W28" s="41">
        <f t="shared" si="7"/>
        <v>14406.716969965972</v>
      </c>
      <c r="X28" s="47">
        <f t="shared" si="5"/>
        <v>16510.038445108927</v>
      </c>
      <c r="Y28" s="46">
        <v>1.3513999999999999</v>
      </c>
    </row>
    <row r="29" spans="2:25" x14ac:dyDescent="0.2">
      <c r="B29" s="40" t="s">
        <v>11</v>
      </c>
      <c r="C29" s="39">
        <f>ROUND(AVERAGE(C9:C28),2)</f>
        <v>17990.5</v>
      </c>
      <c r="D29" s="38">
        <f>ROUND(AVERAGE(D9:D28),2)</f>
        <v>18005.75</v>
      </c>
      <c r="E29" s="37">
        <f>ROUND(AVERAGE(C29:D29),2)</f>
        <v>17998.13</v>
      </c>
      <c r="F29" s="39">
        <f>ROUND(AVERAGE(F9:F28),2)</f>
        <v>18175.25</v>
      </c>
      <c r="G29" s="38">
        <f>ROUND(AVERAGE(G9:G28),2)</f>
        <v>18193.25</v>
      </c>
      <c r="H29" s="37">
        <f>ROUND(AVERAGE(F29:G29),2)</f>
        <v>18184.25</v>
      </c>
      <c r="I29" s="39">
        <f>ROUND(AVERAGE(I9:I28),2)</f>
        <v>19078.25</v>
      </c>
      <c r="J29" s="38">
        <f>ROUND(AVERAGE(J9:J28),2)</f>
        <v>19128.25</v>
      </c>
      <c r="K29" s="37">
        <f>ROUND(AVERAGE(I29:J29),2)</f>
        <v>19103.25</v>
      </c>
      <c r="L29" s="39">
        <f>ROUND(AVERAGE(L9:L28),2)</f>
        <v>19628.5</v>
      </c>
      <c r="M29" s="38">
        <f>ROUND(AVERAGE(M9:M28),2)</f>
        <v>19678.5</v>
      </c>
      <c r="N29" s="37">
        <f>ROUND(AVERAGE(L29:M29),2)</f>
        <v>19653.5</v>
      </c>
      <c r="O29" s="39">
        <f>ROUND(AVERAGE(O9:O28),2)</f>
        <v>20153.5</v>
      </c>
      <c r="P29" s="38">
        <f>ROUND(AVERAGE(P9:P28),2)</f>
        <v>20203.5</v>
      </c>
      <c r="Q29" s="37">
        <f>ROUND(AVERAGE(O29:P29),2)</f>
        <v>20178.5</v>
      </c>
      <c r="R29" s="36">
        <f>ROUND(AVERAGE(R9:R28),2)</f>
        <v>18005.75</v>
      </c>
      <c r="S29" s="35">
        <f>ROUND(AVERAGE(S9:S28),4)</f>
        <v>1.3467</v>
      </c>
      <c r="T29" s="34">
        <f>ROUND(AVERAGE(T9:T28),4)</f>
        <v>1.1707000000000001</v>
      </c>
      <c r="U29" s="115">
        <f>ROUND(AVERAGE(U9:U28),2)</f>
        <v>159.07</v>
      </c>
      <c r="V29" s="33">
        <f>AVERAGE(V9:V28)</f>
        <v>13368.549321654058</v>
      </c>
      <c r="W29" s="33">
        <f>AVERAGE(W9:W28)</f>
        <v>13507.745014638014</v>
      </c>
      <c r="X29" s="33">
        <f>AVERAGE(X9:X28)</f>
        <v>15378.814909928653</v>
      </c>
      <c r="Y29" s="32">
        <f>AVERAGE(Y9:Y28)</f>
        <v>1.3462750000000003</v>
      </c>
    </row>
    <row r="30" spans="2:25" x14ac:dyDescent="0.2">
      <c r="B30" s="31" t="s">
        <v>12</v>
      </c>
      <c r="C30" s="30">
        <f t="shared" ref="C30:Y30" si="8">MAX(C9:C28)</f>
        <v>19300</v>
      </c>
      <c r="D30" s="29">
        <f t="shared" si="8"/>
        <v>19325</v>
      </c>
      <c r="E30" s="28">
        <f t="shared" si="8"/>
        <v>19312.5</v>
      </c>
      <c r="F30" s="30">
        <f t="shared" si="8"/>
        <v>19465</v>
      </c>
      <c r="G30" s="29">
        <f t="shared" si="8"/>
        <v>19500</v>
      </c>
      <c r="H30" s="28">
        <f t="shared" si="8"/>
        <v>19475</v>
      </c>
      <c r="I30" s="30">
        <f t="shared" si="8"/>
        <v>20290</v>
      </c>
      <c r="J30" s="29">
        <f t="shared" si="8"/>
        <v>20340</v>
      </c>
      <c r="K30" s="28">
        <f t="shared" si="8"/>
        <v>20315</v>
      </c>
      <c r="L30" s="30">
        <f t="shared" si="8"/>
        <v>20830</v>
      </c>
      <c r="M30" s="29">
        <f t="shared" si="8"/>
        <v>20880</v>
      </c>
      <c r="N30" s="28">
        <f t="shared" si="8"/>
        <v>20855</v>
      </c>
      <c r="O30" s="30">
        <f t="shared" si="8"/>
        <v>21355</v>
      </c>
      <c r="P30" s="29">
        <f t="shared" si="8"/>
        <v>21405</v>
      </c>
      <c r="Q30" s="28">
        <f t="shared" si="8"/>
        <v>21380</v>
      </c>
      <c r="R30" s="27">
        <f t="shared" si="8"/>
        <v>19325</v>
      </c>
      <c r="S30" s="26">
        <f t="shared" si="8"/>
        <v>1.3572</v>
      </c>
      <c r="T30" s="25">
        <f t="shared" si="8"/>
        <v>1.18</v>
      </c>
      <c r="U30" s="24">
        <f t="shared" si="8"/>
        <v>159.85</v>
      </c>
      <c r="V30" s="23">
        <f t="shared" si="8"/>
        <v>14295.75380973517</v>
      </c>
      <c r="W30" s="23">
        <f t="shared" si="8"/>
        <v>14438.027543314083</v>
      </c>
      <c r="X30" s="23">
        <f t="shared" si="8"/>
        <v>16510.038445108927</v>
      </c>
      <c r="Y30" s="22">
        <f t="shared" si="8"/>
        <v>1.3569</v>
      </c>
    </row>
    <row r="31" spans="2:25" ht="13.5" thickBot="1" x14ac:dyDescent="0.25">
      <c r="B31" s="21" t="s">
        <v>13</v>
      </c>
      <c r="C31" s="20">
        <f t="shared" ref="C31:Y31" si="9">MIN(C9:C28)</f>
        <v>16825</v>
      </c>
      <c r="D31" s="19">
        <f t="shared" si="9"/>
        <v>16840</v>
      </c>
      <c r="E31" s="18">
        <f t="shared" si="9"/>
        <v>16832.5</v>
      </c>
      <c r="F31" s="20">
        <f t="shared" si="9"/>
        <v>17000</v>
      </c>
      <c r="G31" s="19">
        <f t="shared" si="9"/>
        <v>17050</v>
      </c>
      <c r="H31" s="18">
        <f t="shared" si="9"/>
        <v>17025</v>
      </c>
      <c r="I31" s="20">
        <f t="shared" si="9"/>
        <v>17935</v>
      </c>
      <c r="J31" s="19">
        <f t="shared" si="9"/>
        <v>17985</v>
      </c>
      <c r="K31" s="18">
        <f t="shared" si="9"/>
        <v>17960</v>
      </c>
      <c r="L31" s="20">
        <f t="shared" si="9"/>
        <v>18470</v>
      </c>
      <c r="M31" s="19">
        <f t="shared" si="9"/>
        <v>18520</v>
      </c>
      <c r="N31" s="18">
        <f t="shared" si="9"/>
        <v>18495</v>
      </c>
      <c r="O31" s="20">
        <f t="shared" si="9"/>
        <v>18995</v>
      </c>
      <c r="P31" s="19">
        <f t="shared" si="9"/>
        <v>19045</v>
      </c>
      <c r="Q31" s="18">
        <f t="shared" si="9"/>
        <v>19020</v>
      </c>
      <c r="R31" s="17">
        <f t="shared" si="9"/>
        <v>16840</v>
      </c>
      <c r="S31" s="16">
        <f t="shared" si="9"/>
        <v>1.3202</v>
      </c>
      <c r="T31" s="15">
        <f t="shared" si="9"/>
        <v>1.1517999999999999</v>
      </c>
      <c r="U31" s="14">
        <f t="shared" si="9"/>
        <v>156.38</v>
      </c>
      <c r="V31" s="13">
        <f t="shared" si="9"/>
        <v>12677.786879142155</v>
      </c>
      <c r="W31" s="13">
        <f t="shared" si="9"/>
        <v>12792.859799181851</v>
      </c>
      <c r="X31" s="13">
        <f t="shared" si="9"/>
        <v>14564.97561810249</v>
      </c>
      <c r="Y31" s="12">
        <f t="shared" si="9"/>
        <v>1.3198000000000001</v>
      </c>
    </row>
    <row r="33" spans="2:14" x14ac:dyDescent="0.2">
      <c r="B33" s="6" t="s">
        <v>14</v>
      </c>
      <c r="C33" s="8"/>
      <c r="D33" s="8"/>
      <c r="E33" s="7"/>
      <c r="F33" s="8"/>
      <c r="G33" s="8"/>
      <c r="H33" s="7"/>
      <c r="I33" s="8"/>
      <c r="J33" s="8"/>
      <c r="K33" s="7"/>
      <c r="L33" s="8"/>
      <c r="M33" s="8"/>
      <c r="N33" s="7"/>
    </row>
    <row r="34" spans="2:14" x14ac:dyDescent="0.2">
      <c r="B34" s="6" t="s">
        <v>15</v>
      </c>
      <c r="C34" s="8"/>
      <c r="D34" s="8"/>
      <c r="E34" s="7"/>
      <c r="F34" s="8"/>
      <c r="G34" s="8"/>
      <c r="H34" s="7"/>
      <c r="I34" s="8"/>
      <c r="J34" s="8"/>
      <c r="K34" s="7"/>
      <c r="L34" s="8"/>
      <c r="M34" s="8"/>
      <c r="N34" s="7"/>
    </row>
  </sheetData>
  <mergeCells count="9">
    <mergeCell ref="R7:R8"/>
    <mergeCell ref="S7:U7"/>
    <mergeCell ref="V7:W7"/>
    <mergeCell ref="Y7:Y8"/>
    <mergeCell ref="C7:E7"/>
    <mergeCell ref="F7:H7"/>
    <mergeCell ref="I7:K7"/>
    <mergeCell ref="L7:N7"/>
    <mergeCell ref="O7:Q7"/>
  </mergeCells>
  <phoneticPr fontId="6" type="noConversion"/>
  <printOptions horizontalCentered="1" verticalCentered="1" gridLines="1" gridLinesSet="0"/>
  <pageMargins left="0.19685039370078741" right="0.19685039370078741" top="0.98425196850393704" bottom="0.98425196850393704" header="0.51181102362204722" footer="0.51181102362204722"/>
  <pageSetup paperSize="9" scale="96" orientation="landscape" horizontalDpi="204" verticalDpi="196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3:S34"/>
  <sheetViews>
    <sheetView tabSelected="1" workbookViewId="0">
      <pane ySplit="8" topLeftCell="A9" activePane="bottomLeft" state="frozen"/>
      <selection activeCell="C46" sqref="C46"/>
      <selection pane="bottomLeft" activeCell="K56" sqref="K56"/>
    </sheetView>
  </sheetViews>
  <sheetFormatPr baseColWidth="10" defaultColWidth="9.140625" defaultRowHeight="12.75" x14ac:dyDescent="0.2"/>
  <cols>
    <col min="2" max="2" width="9.7109375" bestFit="1" customWidth="1"/>
    <col min="3" max="3" width="12.42578125" style="4" bestFit="1" customWidth="1"/>
    <col min="4" max="4" width="12" style="4" bestFit="1" customWidth="1"/>
    <col min="5" max="5" width="9.42578125" bestFit="1" customWidth="1"/>
    <col min="6" max="7" width="10.7109375" style="4" customWidth="1"/>
    <col min="8" max="8" width="10.7109375" customWidth="1"/>
    <col min="9" max="10" width="10.7109375" style="4" customWidth="1"/>
    <col min="11" max="11" width="10.7109375" customWidth="1"/>
    <col min="12" max="12" width="12.5703125" style="4" bestFit="1" customWidth="1"/>
    <col min="13" max="13" width="10" style="4" bestFit="1" customWidth="1"/>
    <col min="14" max="14" width="14.140625" bestFit="1" customWidth="1"/>
    <col min="15" max="15" width="12.5703125" style="4" bestFit="1" customWidth="1"/>
    <col min="16" max="16" width="10.5703125" bestFit="1" customWidth="1"/>
    <col min="17" max="17" width="11.28515625" bestFit="1" customWidth="1"/>
    <col min="18" max="18" width="14.140625" bestFit="1" customWidth="1"/>
    <col min="19" max="19" width="10.5703125" bestFit="1" customWidth="1"/>
  </cols>
  <sheetData>
    <row r="3" spans="1:19" ht="15.75" x14ac:dyDescent="0.25">
      <c r="B3" s="5" t="s">
        <v>19</v>
      </c>
    </row>
    <row r="4" spans="1:19" x14ac:dyDescent="0.2">
      <c r="B4" s="58" t="s">
        <v>33</v>
      </c>
    </row>
    <row r="6" spans="1:19" ht="13.5" thickBot="1" x14ac:dyDescent="0.25">
      <c r="B6" s="1">
        <v>46113</v>
      </c>
    </row>
    <row r="7" spans="1:19" ht="13.5" thickBot="1" x14ac:dyDescent="0.25">
      <c r="B7" s="57"/>
      <c r="C7" s="121" t="s">
        <v>0</v>
      </c>
      <c r="D7" s="123"/>
      <c r="E7" s="122"/>
      <c r="F7" s="121" t="s">
        <v>2</v>
      </c>
      <c r="G7" s="123"/>
      <c r="H7" s="122"/>
      <c r="I7" s="124" t="s">
        <v>3</v>
      </c>
      <c r="J7" s="125"/>
      <c r="K7" s="126"/>
      <c r="L7" s="116" t="s">
        <v>4</v>
      </c>
      <c r="M7" s="118" t="s">
        <v>21</v>
      </c>
      <c r="N7" s="119"/>
      <c r="O7" s="120"/>
      <c r="P7" s="121" t="s">
        <v>5</v>
      </c>
      <c r="Q7" s="122"/>
      <c r="R7" s="9" t="s">
        <v>18</v>
      </c>
      <c r="S7" s="116" t="s">
        <v>20</v>
      </c>
    </row>
    <row r="8" spans="1:19" ht="13.5" thickBot="1" x14ac:dyDescent="0.25">
      <c r="A8" s="3"/>
      <c r="B8" s="56"/>
      <c r="C8" s="52" t="s">
        <v>6</v>
      </c>
      <c r="D8" s="52" t="s">
        <v>7</v>
      </c>
      <c r="E8" s="55" t="s">
        <v>1</v>
      </c>
      <c r="F8" s="52" t="s">
        <v>6</v>
      </c>
      <c r="G8" s="52" t="s">
        <v>7</v>
      </c>
      <c r="H8" s="55" t="s">
        <v>1</v>
      </c>
      <c r="I8" s="52" t="s">
        <v>6</v>
      </c>
      <c r="J8" s="52" t="s">
        <v>7</v>
      </c>
      <c r="K8" s="55" t="s">
        <v>1</v>
      </c>
      <c r="L8" s="117"/>
      <c r="M8" s="54" t="s">
        <v>10</v>
      </c>
      <c r="N8" s="53" t="s">
        <v>16</v>
      </c>
      <c r="O8" s="10" t="s">
        <v>17</v>
      </c>
      <c r="P8" s="52" t="s">
        <v>8</v>
      </c>
      <c r="Q8" s="52" t="s">
        <v>9</v>
      </c>
      <c r="R8" s="11" t="s">
        <v>8</v>
      </c>
      <c r="S8" s="117" t="s">
        <v>20</v>
      </c>
    </row>
    <row r="9" spans="1:19" x14ac:dyDescent="0.2">
      <c r="B9" s="45">
        <v>46113</v>
      </c>
      <c r="C9" s="44">
        <v>55375</v>
      </c>
      <c r="D9" s="43">
        <v>55875</v>
      </c>
      <c r="E9" s="42">
        <f t="shared" ref="E9:E28" si="0">AVERAGE(C9:D9)</f>
        <v>55625</v>
      </c>
      <c r="F9" s="44">
        <v>55790</v>
      </c>
      <c r="G9" s="43">
        <v>56290</v>
      </c>
      <c r="H9" s="42">
        <f t="shared" ref="H9:H28" si="1">AVERAGE(F9:G9)</f>
        <v>56040</v>
      </c>
      <c r="I9" s="44">
        <v>57415</v>
      </c>
      <c r="J9" s="43">
        <v>58415</v>
      </c>
      <c r="K9" s="42">
        <f t="shared" ref="K9:K28" si="2">AVERAGE(I9:J9)</f>
        <v>57915</v>
      </c>
      <c r="L9" s="50">
        <v>55875</v>
      </c>
      <c r="M9" s="49">
        <v>1.3322000000000001</v>
      </c>
      <c r="N9" s="51">
        <v>1.1608000000000001</v>
      </c>
      <c r="O9" s="48">
        <v>158.35</v>
      </c>
      <c r="P9" s="41">
        <f>D9/M9</f>
        <v>41941.900615523191</v>
      </c>
      <c r="Q9" s="41">
        <f>G9/M9</f>
        <v>42253.415403092629</v>
      </c>
      <c r="R9" s="47">
        <f t="shared" ref="R9:R28" si="3">L9/N9</f>
        <v>48134.906960716748</v>
      </c>
      <c r="S9" s="46">
        <v>1.3317000000000001</v>
      </c>
    </row>
    <row r="10" spans="1:19" x14ac:dyDescent="0.2">
      <c r="B10" s="45">
        <v>46114</v>
      </c>
      <c r="C10" s="44">
        <v>55375</v>
      </c>
      <c r="D10" s="43">
        <v>55875</v>
      </c>
      <c r="E10" s="42">
        <f t="shared" si="0"/>
        <v>55625</v>
      </c>
      <c r="F10" s="44">
        <v>55790</v>
      </c>
      <c r="G10" s="43">
        <v>56290</v>
      </c>
      <c r="H10" s="42">
        <f t="shared" si="1"/>
        <v>56040</v>
      </c>
      <c r="I10" s="44">
        <v>57410</v>
      </c>
      <c r="J10" s="43">
        <v>58410</v>
      </c>
      <c r="K10" s="42">
        <f t="shared" si="2"/>
        <v>57910</v>
      </c>
      <c r="L10" s="50">
        <v>55875</v>
      </c>
      <c r="M10" s="49">
        <v>1.3202</v>
      </c>
      <c r="N10" s="49">
        <v>1.1517999999999999</v>
      </c>
      <c r="O10" s="48">
        <v>159.71</v>
      </c>
      <c r="P10" s="41">
        <f t="shared" ref="P10:P28" si="4">D10/M10</f>
        <v>42323.13285865778</v>
      </c>
      <c r="Q10" s="41">
        <f t="shared" ref="Q10:Q28" si="5">G10/M10</f>
        <v>42637.479169822756</v>
      </c>
      <c r="R10" s="47">
        <f t="shared" si="3"/>
        <v>48511.026219829837</v>
      </c>
      <c r="S10" s="46">
        <v>1.3198000000000001</v>
      </c>
    </row>
    <row r="11" spans="1:19" x14ac:dyDescent="0.2">
      <c r="B11" s="45">
        <v>46119</v>
      </c>
      <c r="C11" s="44">
        <v>55350</v>
      </c>
      <c r="D11" s="43">
        <v>55850</v>
      </c>
      <c r="E11" s="42">
        <f t="shared" si="0"/>
        <v>55600</v>
      </c>
      <c r="F11" s="44">
        <v>55790</v>
      </c>
      <c r="G11" s="43">
        <v>56290</v>
      </c>
      <c r="H11" s="42">
        <f t="shared" si="1"/>
        <v>56040</v>
      </c>
      <c r="I11" s="44">
        <v>57385</v>
      </c>
      <c r="J11" s="43">
        <v>58385</v>
      </c>
      <c r="K11" s="42">
        <f t="shared" si="2"/>
        <v>57885</v>
      </c>
      <c r="L11" s="50">
        <v>55850</v>
      </c>
      <c r="M11" s="49">
        <v>1.3246</v>
      </c>
      <c r="N11" s="49">
        <v>1.1560999999999999</v>
      </c>
      <c r="O11" s="48">
        <v>159.84</v>
      </c>
      <c r="P11" s="41">
        <f t="shared" si="4"/>
        <v>42163.672051940208</v>
      </c>
      <c r="Q11" s="41">
        <f t="shared" si="5"/>
        <v>42495.847803110373</v>
      </c>
      <c r="R11" s="47">
        <f t="shared" si="3"/>
        <v>48308.969812299976</v>
      </c>
      <c r="S11" s="46">
        <v>1.3242</v>
      </c>
    </row>
    <row r="12" spans="1:19" x14ac:dyDescent="0.2">
      <c r="B12" s="45">
        <v>46120</v>
      </c>
      <c r="C12" s="44">
        <v>55350</v>
      </c>
      <c r="D12" s="43">
        <v>55850</v>
      </c>
      <c r="E12" s="42">
        <f t="shared" si="0"/>
        <v>55600</v>
      </c>
      <c r="F12" s="44">
        <v>55790</v>
      </c>
      <c r="G12" s="43">
        <v>56290</v>
      </c>
      <c r="H12" s="42">
        <f t="shared" si="1"/>
        <v>56040</v>
      </c>
      <c r="I12" s="44">
        <v>57380</v>
      </c>
      <c r="J12" s="43">
        <v>58380</v>
      </c>
      <c r="K12" s="42">
        <f t="shared" si="2"/>
        <v>57880</v>
      </c>
      <c r="L12" s="50">
        <v>55850</v>
      </c>
      <c r="M12" s="49">
        <v>1.3466</v>
      </c>
      <c r="N12" s="49">
        <v>1.1700999999999999</v>
      </c>
      <c r="O12" s="48">
        <v>158.26</v>
      </c>
      <c r="P12" s="41">
        <f t="shared" si="4"/>
        <v>41474.82548641022</v>
      </c>
      <c r="Q12" s="41">
        <f t="shared" si="5"/>
        <v>41801.574335363133</v>
      </c>
      <c r="R12" s="47">
        <f t="shared" si="3"/>
        <v>47730.963165541412</v>
      </c>
      <c r="S12" s="46">
        <v>1.3462000000000001</v>
      </c>
    </row>
    <row r="13" spans="1:19" x14ac:dyDescent="0.2">
      <c r="B13" s="45">
        <v>46121</v>
      </c>
      <c r="C13" s="44">
        <v>55360</v>
      </c>
      <c r="D13" s="43">
        <v>55860</v>
      </c>
      <c r="E13" s="42">
        <f t="shared" si="0"/>
        <v>55610</v>
      </c>
      <c r="F13" s="44">
        <v>55790</v>
      </c>
      <c r="G13" s="43">
        <v>56290</v>
      </c>
      <c r="H13" s="42">
        <f t="shared" si="1"/>
        <v>56040</v>
      </c>
      <c r="I13" s="44">
        <v>57375</v>
      </c>
      <c r="J13" s="43">
        <v>58375</v>
      </c>
      <c r="K13" s="42">
        <f t="shared" si="2"/>
        <v>57875</v>
      </c>
      <c r="L13" s="50">
        <v>55860</v>
      </c>
      <c r="M13" s="49">
        <v>1.3429</v>
      </c>
      <c r="N13" s="49">
        <v>1.1689000000000001</v>
      </c>
      <c r="O13" s="48">
        <v>158.9</v>
      </c>
      <c r="P13" s="41">
        <f t="shared" si="4"/>
        <v>41596.544791123692</v>
      </c>
      <c r="Q13" s="41">
        <f t="shared" si="5"/>
        <v>41916.747337850917</v>
      </c>
      <c r="R13" s="47">
        <f t="shared" si="3"/>
        <v>47788.519120540674</v>
      </c>
      <c r="S13" s="46">
        <v>1.3425</v>
      </c>
    </row>
    <row r="14" spans="1:19" x14ac:dyDescent="0.2">
      <c r="B14" s="45">
        <v>46122</v>
      </c>
      <c r="C14" s="44">
        <v>55360</v>
      </c>
      <c r="D14" s="43">
        <v>55860</v>
      </c>
      <c r="E14" s="42">
        <f t="shared" si="0"/>
        <v>55610</v>
      </c>
      <c r="F14" s="44">
        <v>55790</v>
      </c>
      <c r="G14" s="43">
        <v>56290</v>
      </c>
      <c r="H14" s="42">
        <f t="shared" si="1"/>
        <v>56040</v>
      </c>
      <c r="I14" s="44">
        <v>57370</v>
      </c>
      <c r="J14" s="43">
        <v>58370</v>
      </c>
      <c r="K14" s="42">
        <f t="shared" si="2"/>
        <v>57870</v>
      </c>
      <c r="L14" s="50">
        <v>55860</v>
      </c>
      <c r="M14" s="49">
        <v>1.3445</v>
      </c>
      <c r="N14" s="49">
        <v>1.1715</v>
      </c>
      <c r="O14" s="48">
        <v>159.18</v>
      </c>
      <c r="P14" s="41">
        <f t="shared" si="4"/>
        <v>41547.043510598734</v>
      </c>
      <c r="Q14" s="41">
        <f t="shared" si="5"/>
        <v>41866.865005578278</v>
      </c>
      <c r="R14" s="47">
        <f t="shared" si="3"/>
        <v>47682.458386683742</v>
      </c>
      <c r="S14" s="46">
        <v>1.3442000000000001</v>
      </c>
    </row>
    <row r="15" spans="1:19" x14ac:dyDescent="0.2">
      <c r="B15" s="45">
        <v>46125</v>
      </c>
      <c r="C15" s="44">
        <v>55350</v>
      </c>
      <c r="D15" s="43">
        <v>55850</v>
      </c>
      <c r="E15" s="42">
        <f t="shared" si="0"/>
        <v>55600</v>
      </c>
      <c r="F15" s="44">
        <v>55790</v>
      </c>
      <c r="G15" s="43">
        <v>56290</v>
      </c>
      <c r="H15" s="42">
        <f t="shared" si="1"/>
        <v>56040</v>
      </c>
      <c r="I15" s="44">
        <v>57350</v>
      </c>
      <c r="J15" s="43">
        <v>58350</v>
      </c>
      <c r="K15" s="42">
        <f t="shared" si="2"/>
        <v>57850</v>
      </c>
      <c r="L15" s="50">
        <v>55850</v>
      </c>
      <c r="M15" s="49">
        <v>1.3419000000000001</v>
      </c>
      <c r="N15" s="49">
        <v>1.1681999999999999</v>
      </c>
      <c r="O15" s="48">
        <v>159.85</v>
      </c>
      <c r="P15" s="41">
        <f>D15/M15</f>
        <v>41620.090915865563</v>
      </c>
      <c r="Q15" s="41">
        <f t="shared" si="5"/>
        <v>41947.984201505322</v>
      </c>
      <c r="R15" s="47">
        <f t="shared" si="3"/>
        <v>47808.594418763911</v>
      </c>
      <c r="S15" s="46">
        <v>1.3414999999999999</v>
      </c>
    </row>
    <row r="16" spans="1:19" x14ac:dyDescent="0.2">
      <c r="B16" s="45">
        <v>46126</v>
      </c>
      <c r="C16" s="44">
        <v>55350</v>
      </c>
      <c r="D16" s="43">
        <v>55850</v>
      </c>
      <c r="E16" s="42">
        <f t="shared" si="0"/>
        <v>55600</v>
      </c>
      <c r="F16" s="44">
        <v>55790</v>
      </c>
      <c r="G16" s="43">
        <v>56290</v>
      </c>
      <c r="H16" s="42">
        <f t="shared" si="1"/>
        <v>56040</v>
      </c>
      <c r="I16" s="44">
        <v>57345</v>
      </c>
      <c r="J16" s="43">
        <v>58345</v>
      </c>
      <c r="K16" s="42">
        <f t="shared" si="2"/>
        <v>57845</v>
      </c>
      <c r="L16" s="50">
        <v>55850</v>
      </c>
      <c r="M16" s="49">
        <v>1.3572</v>
      </c>
      <c r="N16" s="49">
        <v>1.18</v>
      </c>
      <c r="O16" s="48">
        <v>158.78</v>
      </c>
      <c r="P16" s="41">
        <f t="shared" si="4"/>
        <v>41150.898909519601</v>
      </c>
      <c r="Q16" s="41">
        <f t="shared" si="5"/>
        <v>41475.095785440615</v>
      </c>
      <c r="R16" s="47">
        <f t="shared" si="3"/>
        <v>47330.508474576272</v>
      </c>
      <c r="S16" s="46">
        <v>1.3569</v>
      </c>
    </row>
    <row r="17" spans="2:19" x14ac:dyDescent="0.2">
      <c r="B17" s="45">
        <v>46127</v>
      </c>
      <c r="C17" s="44">
        <v>55350</v>
      </c>
      <c r="D17" s="43">
        <v>55850</v>
      </c>
      <c r="E17" s="42">
        <f t="shared" si="0"/>
        <v>55600</v>
      </c>
      <c r="F17" s="44">
        <v>55790</v>
      </c>
      <c r="G17" s="43">
        <v>56290</v>
      </c>
      <c r="H17" s="42">
        <f t="shared" si="1"/>
        <v>56040</v>
      </c>
      <c r="I17" s="44">
        <v>57340</v>
      </c>
      <c r="J17" s="43">
        <v>58340</v>
      </c>
      <c r="K17" s="42">
        <f t="shared" si="2"/>
        <v>57840</v>
      </c>
      <c r="L17" s="50">
        <v>55850</v>
      </c>
      <c r="M17" s="49">
        <v>1.3554999999999999</v>
      </c>
      <c r="N17" s="49">
        <v>1.1782999999999999</v>
      </c>
      <c r="O17" s="48">
        <v>159.03</v>
      </c>
      <c r="P17" s="41">
        <f t="shared" si="4"/>
        <v>41202.508299520472</v>
      </c>
      <c r="Q17" s="41">
        <f t="shared" si="5"/>
        <v>41527.111766875692</v>
      </c>
      <c r="R17" s="47">
        <f t="shared" si="3"/>
        <v>47398.794873970975</v>
      </c>
      <c r="S17" s="46">
        <v>1.3552</v>
      </c>
    </row>
    <row r="18" spans="2:19" x14ac:dyDescent="0.2">
      <c r="B18" s="45">
        <v>46128</v>
      </c>
      <c r="C18" s="44">
        <v>55360</v>
      </c>
      <c r="D18" s="43">
        <v>55860</v>
      </c>
      <c r="E18" s="42">
        <f t="shared" si="0"/>
        <v>55610</v>
      </c>
      <c r="F18" s="44">
        <v>55790</v>
      </c>
      <c r="G18" s="43">
        <v>56290</v>
      </c>
      <c r="H18" s="42">
        <f t="shared" si="1"/>
        <v>56040</v>
      </c>
      <c r="I18" s="44">
        <v>57335</v>
      </c>
      <c r="J18" s="43">
        <v>58335</v>
      </c>
      <c r="K18" s="42">
        <f t="shared" si="2"/>
        <v>57835</v>
      </c>
      <c r="L18" s="50">
        <v>55860</v>
      </c>
      <c r="M18" s="49">
        <v>1.3547</v>
      </c>
      <c r="N18" s="49">
        <v>1.1783999999999999</v>
      </c>
      <c r="O18" s="48">
        <v>158.97</v>
      </c>
      <c r="P18" s="41">
        <f t="shared" si="4"/>
        <v>41234.221598877979</v>
      </c>
      <c r="Q18" s="41">
        <f t="shared" si="5"/>
        <v>41551.635048350188</v>
      </c>
      <c r="R18" s="47">
        <f t="shared" si="3"/>
        <v>47403.258655804486</v>
      </c>
      <c r="S18" s="46">
        <v>1.3544</v>
      </c>
    </row>
    <row r="19" spans="2:19" x14ac:dyDescent="0.2">
      <c r="B19" s="45">
        <v>46129</v>
      </c>
      <c r="C19" s="44">
        <v>55360</v>
      </c>
      <c r="D19" s="43">
        <v>55860</v>
      </c>
      <c r="E19" s="42">
        <f t="shared" si="0"/>
        <v>55610</v>
      </c>
      <c r="F19" s="44">
        <v>55790</v>
      </c>
      <c r="G19" s="43">
        <v>56290</v>
      </c>
      <c r="H19" s="42">
        <f t="shared" si="1"/>
        <v>56040</v>
      </c>
      <c r="I19" s="44">
        <v>57330</v>
      </c>
      <c r="J19" s="43">
        <v>58330</v>
      </c>
      <c r="K19" s="42">
        <f t="shared" si="2"/>
        <v>57830</v>
      </c>
      <c r="L19" s="50">
        <v>55860</v>
      </c>
      <c r="M19" s="49">
        <v>1.353</v>
      </c>
      <c r="N19" s="49">
        <v>1.1794</v>
      </c>
      <c r="O19" s="48">
        <v>159.18</v>
      </c>
      <c r="P19" s="41">
        <f t="shared" si="4"/>
        <v>41286.031042128605</v>
      </c>
      <c r="Q19" s="41">
        <f t="shared" si="5"/>
        <v>41603.843311160388</v>
      </c>
      <c r="R19" s="47">
        <f t="shared" si="3"/>
        <v>47363.065965745292</v>
      </c>
      <c r="S19" s="46">
        <v>1.3527</v>
      </c>
    </row>
    <row r="20" spans="2:19" x14ac:dyDescent="0.2">
      <c r="B20" s="45">
        <v>46132</v>
      </c>
      <c r="C20" s="44">
        <v>55350</v>
      </c>
      <c r="D20" s="43">
        <v>55850</v>
      </c>
      <c r="E20" s="42">
        <f t="shared" si="0"/>
        <v>55600</v>
      </c>
      <c r="F20" s="44">
        <v>55790</v>
      </c>
      <c r="G20" s="43">
        <v>56290</v>
      </c>
      <c r="H20" s="42">
        <f t="shared" si="1"/>
        <v>56040</v>
      </c>
      <c r="I20" s="44">
        <v>57320</v>
      </c>
      <c r="J20" s="43">
        <v>58320</v>
      </c>
      <c r="K20" s="42">
        <f t="shared" si="2"/>
        <v>57820</v>
      </c>
      <c r="L20" s="50">
        <v>55850</v>
      </c>
      <c r="M20" s="49">
        <v>1.3520000000000001</v>
      </c>
      <c r="N20" s="49">
        <v>1.1767000000000001</v>
      </c>
      <c r="O20" s="48">
        <v>158.84</v>
      </c>
      <c r="P20" s="41">
        <f t="shared" si="4"/>
        <v>41309.171597633132</v>
      </c>
      <c r="Q20" s="41">
        <f t="shared" si="5"/>
        <v>41634.615384615383</v>
      </c>
      <c r="R20" s="47">
        <f t="shared" si="3"/>
        <v>47463.244667289873</v>
      </c>
      <c r="S20" s="46">
        <v>1.3516999999999999</v>
      </c>
    </row>
    <row r="21" spans="2:19" x14ac:dyDescent="0.2">
      <c r="B21" s="45">
        <v>46133</v>
      </c>
      <c r="C21" s="44">
        <v>55350</v>
      </c>
      <c r="D21" s="43">
        <v>55850</v>
      </c>
      <c r="E21" s="42">
        <f t="shared" si="0"/>
        <v>55600</v>
      </c>
      <c r="F21" s="44">
        <v>55790</v>
      </c>
      <c r="G21" s="43">
        <v>56290</v>
      </c>
      <c r="H21" s="42">
        <f t="shared" si="1"/>
        <v>56040</v>
      </c>
      <c r="I21" s="44">
        <v>57315</v>
      </c>
      <c r="J21" s="43">
        <v>58315</v>
      </c>
      <c r="K21" s="42">
        <f t="shared" si="2"/>
        <v>57815</v>
      </c>
      <c r="L21" s="50">
        <v>55850</v>
      </c>
      <c r="M21" s="49">
        <v>1.3520000000000001</v>
      </c>
      <c r="N21" s="49">
        <v>1.1768000000000001</v>
      </c>
      <c r="O21" s="48">
        <v>159.05000000000001</v>
      </c>
      <c r="P21" s="41">
        <f t="shared" si="4"/>
        <v>41309.171597633132</v>
      </c>
      <c r="Q21" s="41">
        <f t="shared" si="5"/>
        <v>41634.615384615383</v>
      </c>
      <c r="R21" s="47">
        <f t="shared" si="3"/>
        <v>47459.211420802174</v>
      </c>
      <c r="S21" s="46">
        <v>1.3516999999999999</v>
      </c>
    </row>
    <row r="22" spans="2:19" x14ac:dyDescent="0.2">
      <c r="B22" s="45">
        <v>46134</v>
      </c>
      <c r="C22" s="44">
        <v>55350</v>
      </c>
      <c r="D22" s="43">
        <v>55850</v>
      </c>
      <c r="E22" s="42">
        <f t="shared" si="0"/>
        <v>55600</v>
      </c>
      <c r="F22" s="44">
        <v>55790</v>
      </c>
      <c r="G22" s="43">
        <v>56290</v>
      </c>
      <c r="H22" s="42">
        <f t="shared" si="1"/>
        <v>56040</v>
      </c>
      <c r="I22" s="44">
        <v>57310</v>
      </c>
      <c r="J22" s="43">
        <v>58310</v>
      </c>
      <c r="K22" s="42">
        <f t="shared" si="2"/>
        <v>57810</v>
      </c>
      <c r="L22" s="50">
        <v>55850</v>
      </c>
      <c r="M22" s="49">
        <v>1.3503000000000001</v>
      </c>
      <c r="N22" s="49">
        <v>1.1735</v>
      </c>
      <c r="O22" s="48">
        <v>159.25</v>
      </c>
      <c r="P22" s="41">
        <f>D22/M22</f>
        <v>41361.178997259864</v>
      </c>
      <c r="Q22" s="41">
        <f t="shared" si="5"/>
        <v>41687.032511293786</v>
      </c>
      <c r="R22" s="47">
        <f t="shared" si="3"/>
        <v>47592.671495526207</v>
      </c>
      <c r="S22" s="46">
        <v>1.35</v>
      </c>
    </row>
    <row r="23" spans="2:19" x14ac:dyDescent="0.2">
      <c r="B23" s="45">
        <v>46135</v>
      </c>
      <c r="C23" s="44">
        <v>55360</v>
      </c>
      <c r="D23" s="43">
        <v>55860</v>
      </c>
      <c r="E23" s="42">
        <f t="shared" si="0"/>
        <v>55610</v>
      </c>
      <c r="F23" s="44">
        <v>55790</v>
      </c>
      <c r="G23" s="43">
        <v>56290</v>
      </c>
      <c r="H23" s="42">
        <f t="shared" si="1"/>
        <v>56040</v>
      </c>
      <c r="I23" s="44">
        <v>57305</v>
      </c>
      <c r="J23" s="43">
        <v>58305</v>
      </c>
      <c r="K23" s="42">
        <f t="shared" si="2"/>
        <v>57805</v>
      </c>
      <c r="L23" s="50">
        <v>55860</v>
      </c>
      <c r="M23" s="49">
        <v>1.3506</v>
      </c>
      <c r="N23" s="49">
        <v>1.1691</v>
      </c>
      <c r="O23" s="48">
        <v>159.56</v>
      </c>
      <c r="P23" s="41">
        <f t="shared" si="4"/>
        <v>41359.395824078187</v>
      </c>
      <c r="Q23" s="41">
        <f t="shared" si="5"/>
        <v>41677.772841699982</v>
      </c>
      <c r="R23" s="47">
        <f t="shared" si="3"/>
        <v>47780.343854246858</v>
      </c>
      <c r="S23" s="46">
        <v>1.3502000000000001</v>
      </c>
    </row>
    <row r="24" spans="2:19" x14ac:dyDescent="0.2">
      <c r="B24" s="45">
        <v>46136</v>
      </c>
      <c r="C24" s="44">
        <v>55360</v>
      </c>
      <c r="D24" s="43">
        <v>55860</v>
      </c>
      <c r="E24" s="42">
        <f t="shared" si="0"/>
        <v>55610</v>
      </c>
      <c r="F24" s="44">
        <v>55790</v>
      </c>
      <c r="G24" s="43">
        <v>56290</v>
      </c>
      <c r="H24" s="42">
        <f t="shared" si="1"/>
        <v>56040</v>
      </c>
      <c r="I24" s="44">
        <v>57305</v>
      </c>
      <c r="J24" s="43">
        <v>58305</v>
      </c>
      <c r="K24" s="42">
        <f t="shared" si="2"/>
        <v>57805</v>
      </c>
      <c r="L24" s="50">
        <v>55860</v>
      </c>
      <c r="M24" s="49">
        <v>1.3494999999999999</v>
      </c>
      <c r="N24" s="49">
        <v>1.1715</v>
      </c>
      <c r="O24" s="48">
        <v>159.43</v>
      </c>
      <c r="P24" s="41">
        <f t="shared" si="4"/>
        <v>41393.108558725457</v>
      </c>
      <c r="Q24" s="41">
        <f t="shared" si="5"/>
        <v>41711.745090774362</v>
      </c>
      <c r="R24" s="47">
        <f t="shared" si="3"/>
        <v>47682.458386683742</v>
      </c>
      <c r="S24" s="46">
        <v>1.3491</v>
      </c>
    </row>
    <row r="25" spans="2:19" x14ac:dyDescent="0.2">
      <c r="B25" s="45">
        <v>46139</v>
      </c>
      <c r="C25" s="44">
        <v>55350</v>
      </c>
      <c r="D25" s="43">
        <v>55850</v>
      </c>
      <c r="E25" s="42">
        <f t="shared" si="0"/>
        <v>55600</v>
      </c>
      <c r="F25" s="44">
        <v>55790</v>
      </c>
      <c r="G25" s="43">
        <v>56290</v>
      </c>
      <c r="H25" s="42">
        <f t="shared" si="1"/>
        <v>56040</v>
      </c>
      <c r="I25" s="44">
        <v>57290</v>
      </c>
      <c r="J25" s="43">
        <v>58290</v>
      </c>
      <c r="K25" s="42">
        <f t="shared" si="2"/>
        <v>57790</v>
      </c>
      <c r="L25" s="50">
        <v>55850</v>
      </c>
      <c r="M25" s="49">
        <v>1.3560000000000001</v>
      </c>
      <c r="N25" s="49">
        <v>1.1741999999999999</v>
      </c>
      <c r="O25" s="48">
        <v>159.19</v>
      </c>
      <c r="P25" s="41">
        <f t="shared" si="4"/>
        <v>41187.315634218285</v>
      </c>
      <c r="Q25" s="41">
        <f t="shared" si="5"/>
        <v>41511.799410029496</v>
      </c>
      <c r="R25" s="47">
        <f t="shared" si="3"/>
        <v>47564.29909725771</v>
      </c>
      <c r="S25" s="46">
        <v>1.3555999999999999</v>
      </c>
    </row>
    <row r="26" spans="2:19" x14ac:dyDescent="0.2">
      <c r="B26" s="45">
        <v>46140</v>
      </c>
      <c r="C26" s="44">
        <v>55350</v>
      </c>
      <c r="D26" s="43">
        <v>55850</v>
      </c>
      <c r="E26" s="42">
        <f t="shared" si="0"/>
        <v>55600</v>
      </c>
      <c r="F26" s="44">
        <v>55790</v>
      </c>
      <c r="G26" s="43">
        <v>56290</v>
      </c>
      <c r="H26" s="42">
        <f t="shared" si="1"/>
        <v>56040</v>
      </c>
      <c r="I26" s="44">
        <v>57285</v>
      </c>
      <c r="J26" s="43">
        <v>58285</v>
      </c>
      <c r="K26" s="42">
        <f t="shared" si="2"/>
        <v>57785</v>
      </c>
      <c r="L26" s="50">
        <v>55850</v>
      </c>
      <c r="M26" s="49">
        <v>1.3469</v>
      </c>
      <c r="N26" s="49">
        <v>1.1682999999999999</v>
      </c>
      <c r="O26" s="48">
        <v>159.76</v>
      </c>
      <c r="P26" s="41">
        <f t="shared" si="4"/>
        <v>41465.587645704953</v>
      </c>
      <c r="Q26" s="41">
        <f>G26/M26</f>
        <v>41792.263716682755</v>
      </c>
      <c r="R26" s="47">
        <f t="shared" si="3"/>
        <v>47804.502268253018</v>
      </c>
      <c r="S26" s="46">
        <v>1.3464</v>
      </c>
    </row>
    <row r="27" spans="2:19" x14ac:dyDescent="0.2">
      <c r="B27" s="45">
        <v>46141</v>
      </c>
      <c r="C27" s="44">
        <v>55350</v>
      </c>
      <c r="D27" s="43">
        <v>55850</v>
      </c>
      <c r="E27" s="42">
        <f t="shared" si="0"/>
        <v>55600</v>
      </c>
      <c r="F27" s="44">
        <v>55790</v>
      </c>
      <c r="G27" s="43">
        <v>56290</v>
      </c>
      <c r="H27" s="42">
        <f t="shared" si="1"/>
        <v>56040</v>
      </c>
      <c r="I27" s="44">
        <v>57280</v>
      </c>
      <c r="J27" s="43">
        <v>58280</v>
      </c>
      <c r="K27" s="42">
        <f t="shared" si="2"/>
        <v>57780</v>
      </c>
      <c r="L27" s="50">
        <v>55850</v>
      </c>
      <c r="M27" s="49">
        <v>1.3506</v>
      </c>
      <c r="N27" s="49">
        <v>1.1700999999999999</v>
      </c>
      <c r="O27" s="48">
        <v>159.85</v>
      </c>
      <c r="P27" s="41">
        <f t="shared" si="4"/>
        <v>41351.991707389308</v>
      </c>
      <c r="Q27" s="41">
        <f t="shared" si="5"/>
        <v>41677.772841699982</v>
      </c>
      <c r="R27" s="47">
        <f t="shared" si="3"/>
        <v>47730.963165541412</v>
      </c>
      <c r="S27" s="46">
        <v>1.3501000000000001</v>
      </c>
    </row>
    <row r="28" spans="2:19" x14ac:dyDescent="0.2">
      <c r="B28" s="45">
        <v>46142</v>
      </c>
      <c r="C28" s="44">
        <v>55365</v>
      </c>
      <c r="D28" s="43">
        <v>55865</v>
      </c>
      <c r="E28" s="42">
        <f t="shared" si="0"/>
        <v>55615</v>
      </c>
      <c r="F28" s="44">
        <v>55790</v>
      </c>
      <c r="G28" s="43">
        <v>56290</v>
      </c>
      <c r="H28" s="42">
        <f t="shared" si="1"/>
        <v>56040</v>
      </c>
      <c r="I28" s="44">
        <v>57280</v>
      </c>
      <c r="J28" s="43">
        <v>58280</v>
      </c>
      <c r="K28" s="42">
        <f t="shared" si="2"/>
        <v>57780</v>
      </c>
      <c r="L28" s="50">
        <v>55865</v>
      </c>
      <c r="M28" s="49">
        <v>1.3517999999999999</v>
      </c>
      <c r="N28" s="49">
        <v>1.1705000000000001</v>
      </c>
      <c r="O28" s="48">
        <v>156.38</v>
      </c>
      <c r="P28" s="41">
        <f t="shared" si="4"/>
        <v>41326.379641958876</v>
      </c>
      <c r="Q28" s="41">
        <f t="shared" si="5"/>
        <v>41640.775262612813</v>
      </c>
      <c r="R28" s="47">
        <f t="shared" si="3"/>
        <v>47727.466894489531</v>
      </c>
      <c r="S28" s="46">
        <v>1.3513999999999999</v>
      </c>
    </row>
    <row r="29" spans="2:19" x14ac:dyDescent="0.2">
      <c r="B29" s="40" t="s">
        <v>11</v>
      </c>
      <c r="C29" s="39">
        <f>ROUND(AVERAGE(C9:C28),2)</f>
        <v>55356.25</v>
      </c>
      <c r="D29" s="38">
        <f>ROUND(AVERAGE(D9:D28),2)</f>
        <v>55856.25</v>
      </c>
      <c r="E29" s="37">
        <f>ROUND(AVERAGE(C29:D29),2)</f>
        <v>55606.25</v>
      </c>
      <c r="F29" s="39">
        <f>ROUND(AVERAGE(F9:F28),2)</f>
        <v>55790</v>
      </c>
      <c r="G29" s="38">
        <f>ROUND(AVERAGE(G9:G28),2)</f>
        <v>56290</v>
      </c>
      <c r="H29" s="37">
        <f>ROUND(AVERAGE(F29:G29),2)</f>
        <v>56040</v>
      </c>
      <c r="I29" s="39">
        <f>ROUND(AVERAGE(I9:I28),2)</f>
        <v>57336.25</v>
      </c>
      <c r="J29" s="38">
        <f>ROUND(AVERAGE(J9:J28),2)</f>
        <v>58336.25</v>
      </c>
      <c r="K29" s="37">
        <f>ROUND(AVERAGE(I29:J29),2)</f>
        <v>57836.25</v>
      </c>
      <c r="L29" s="36">
        <f>ROUND(AVERAGE(L9:L28),2)</f>
        <v>55856.25</v>
      </c>
      <c r="M29" s="35">
        <f>ROUND(AVERAGE(M9:M28),4)</f>
        <v>1.3467</v>
      </c>
      <c r="N29" s="34">
        <f>ROUND(AVERAGE(N9:N28),4)</f>
        <v>1.1707000000000001</v>
      </c>
      <c r="O29" s="115">
        <f>ROUND(AVERAGE(O9:O28),2)</f>
        <v>159.07</v>
      </c>
      <c r="P29" s="33">
        <f>AVERAGE(P9:P28)</f>
        <v>41480.208564238368</v>
      </c>
      <c r="Q29" s="33">
        <f>AVERAGE(Q9:Q28)</f>
        <v>41802.299580608727</v>
      </c>
      <c r="R29" s="33">
        <f>AVERAGE(R9:R28)</f>
        <v>47713.31136522819</v>
      </c>
      <c r="S29" s="32">
        <f>AVERAGE(S9:S28)</f>
        <v>1.3462750000000003</v>
      </c>
    </row>
    <row r="30" spans="2:19" x14ac:dyDescent="0.2">
      <c r="B30" s="31" t="s">
        <v>12</v>
      </c>
      <c r="C30" s="30">
        <f t="shared" ref="C30:S30" si="6">MAX(C9:C28)</f>
        <v>55375</v>
      </c>
      <c r="D30" s="29">
        <f t="shared" si="6"/>
        <v>55875</v>
      </c>
      <c r="E30" s="28">
        <f t="shared" si="6"/>
        <v>55625</v>
      </c>
      <c r="F30" s="30">
        <f t="shared" si="6"/>
        <v>55790</v>
      </c>
      <c r="G30" s="29">
        <f t="shared" si="6"/>
        <v>56290</v>
      </c>
      <c r="H30" s="28">
        <f t="shared" si="6"/>
        <v>56040</v>
      </c>
      <c r="I30" s="30">
        <f t="shared" si="6"/>
        <v>57415</v>
      </c>
      <c r="J30" s="29">
        <f t="shared" si="6"/>
        <v>58415</v>
      </c>
      <c r="K30" s="28">
        <f t="shared" si="6"/>
        <v>57915</v>
      </c>
      <c r="L30" s="27">
        <f t="shared" si="6"/>
        <v>55875</v>
      </c>
      <c r="M30" s="26">
        <f t="shared" si="6"/>
        <v>1.3572</v>
      </c>
      <c r="N30" s="25">
        <f t="shared" si="6"/>
        <v>1.18</v>
      </c>
      <c r="O30" s="24">
        <f t="shared" si="6"/>
        <v>159.85</v>
      </c>
      <c r="P30" s="23">
        <f t="shared" si="6"/>
        <v>42323.13285865778</v>
      </c>
      <c r="Q30" s="23">
        <f t="shared" si="6"/>
        <v>42637.479169822756</v>
      </c>
      <c r="R30" s="23">
        <f t="shared" si="6"/>
        <v>48511.026219829837</v>
      </c>
      <c r="S30" s="22">
        <f t="shared" si="6"/>
        <v>1.3569</v>
      </c>
    </row>
    <row r="31" spans="2:19" ht="13.5" thickBot="1" x14ac:dyDescent="0.25">
      <c r="B31" s="21" t="s">
        <v>13</v>
      </c>
      <c r="C31" s="20">
        <f t="shared" ref="C31:S31" si="7">MIN(C9:C28)</f>
        <v>55350</v>
      </c>
      <c r="D31" s="19">
        <f t="shared" si="7"/>
        <v>55850</v>
      </c>
      <c r="E31" s="18">
        <f t="shared" si="7"/>
        <v>55600</v>
      </c>
      <c r="F31" s="20">
        <f t="shared" si="7"/>
        <v>55790</v>
      </c>
      <c r="G31" s="19">
        <f t="shared" si="7"/>
        <v>56290</v>
      </c>
      <c r="H31" s="18">
        <f t="shared" si="7"/>
        <v>56040</v>
      </c>
      <c r="I31" s="20">
        <f t="shared" si="7"/>
        <v>57280</v>
      </c>
      <c r="J31" s="19">
        <f t="shared" si="7"/>
        <v>58280</v>
      </c>
      <c r="K31" s="18">
        <f t="shared" si="7"/>
        <v>57780</v>
      </c>
      <c r="L31" s="17">
        <f t="shared" si="7"/>
        <v>55850</v>
      </c>
      <c r="M31" s="16">
        <f t="shared" si="7"/>
        <v>1.3202</v>
      </c>
      <c r="N31" s="15">
        <f t="shared" si="7"/>
        <v>1.1517999999999999</v>
      </c>
      <c r="O31" s="14">
        <f t="shared" si="7"/>
        <v>156.38</v>
      </c>
      <c r="P31" s="13">
        <f t="shared" si="7"/>
        <v>41150.898909519601</v>
      </c>
      <c r="Q31" s="13">
        <f t="shared" si="7"/>
        <v>41475.095785440615</v>
      </c>
      <c r="R31" s="13">
        <f t="shared" si="7"/>
        <v>47330.508474576272</v>
      </c>
      <c r="S31" s="12">
        <f t="shared" si="7"/>
        <v>1.3198000000000001</v>
      </c>
    </row>
    <row r="33" spans="2:14" x14ac:dyDescent="0.2">
      <c r="B33" s="6" t="s">
        <v>14</v>
      </c>
      <c r="C33" s="8"/>
      <c r="D33" s="8"/>
      <c r="E33" s="7"/>
      <c r="F33" s="8"/>
      <c r="G33" s="8"/>
      <c r="H33" s="7"/>
      <c r="I33" s="8"/>
      <c r="J33" s="8"/>
      <c r="K33" s="7"/>
      <c r="L33" s="8"/>
      <c r="M33" s="8"/>
      <c r="N33" s="7"/>
    </row>
    <row r="34" spans="2:14" x14ac:dyDescent="0.2">
      <c r="B34" s="6" t="s">
        <v>15</v>
      </c>
      <c r="C34" s="8"/>
      <c r="D34" s="8"/>
      <c r="E34" s="7"/>
      <c r="F34" s="8"/>
      <c r="G34" s="8"/>
      <c r="H34" s="7"/>
      <c r="I34" s="8"/>
      <c r="J34" s="8"/>
      <c r="K34" s="7"/>
      <c r="L34" s="8"/>
      <c r="M34" s="8"/>
      <c r="N34" s="7"/>
    </row>
  </sheetData>
  <mergeCells count="7">
    <mergeCell ref="P7:Q7"/>
    <mergeCell ref="S7:S8"/>
    <mergeCell ref="C7:E7"/>
    <mergeCell ref="F7:H7"/>
    <mergeCell ref="I7:K7"/>
    <mergeCell ref="L7:L8"/>
    <mergeCell ref="M7:O7"/>
  </mergeCells>
  <phoneticPr fontId="6" type="noConversion"/>
  <printOptions horizontalCentered="1" verticalCentered="1" gridLines="1" gridLinesSet="0"/>
  <pageMargins left="0.19685039370078741" right="0.19685039370078741" top="0.98425196850393704" bottom="0.98425196850393704" header="0.51181102362204722" footer="0.51181102362204722"/>
  <pageSetup paperSize="9" scale="96" orientation="landscape" horizontalDpi="204" verticalDpi="19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Copper</vt:lpstr>
      <vt:lpstr>Aluminium Alloy</vt:lpstr>
      <vt:lpstr>NA Alloy</vt:lpstr>
      <vt:lpstr>Primary Aluminium</vt:lpstr>
      <vt:lpstr>Zinc</vt:lpstr>
      <vt:lpstr>Lead</vt:lpstr>
      <vt:lpstr>Tin</vt:lpstr>
      <vt:lpstr>Nickel</vt:lpstr>
      <vt:lpstr>Cobalt</vt:lpstr>
      <vt:lpstr>Averages Inc. Euro Eq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LMEprice Averages Export for Global Steel</dc:title>
  <dc:creator>kiran.kaur</dc:creator>
  <cp:lastModifiedBy>Patrick Heisch</cp:lastModifiedBy>
  <cp:lastPrinted>2011-08-25T10:07:39Z</cp:lastPrinted>
  <dcterms:created xsi:type="dcterms:W3CDTF">2012-05-31T12:49:12Z</dcterms:created>
  <dcterms:modified xsi:type="dcterms:W3CDTF">2026-05-04T05:34:59Z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07e52f-a847-4e53-bbbe-7a3b00e6cb7c_Enabled">
    <vt:lpwstr>true</vt:lpwstr>
  </property>
  <property fmtid="{D5CDD505-2E9C-101B-9397-08002B2CF9AE}" pid="3" name="MSIP_Label_7907e52f-a847-4e53-bbbe-7a3b00e6cb7c_SetDate">
    <vt:lpwstr>2026-04-30T12:27:07Z</vt:lpwstr>
  </property>
  <property fmtid="{D5CDD505-2E9C-101B-9397-08002B2CF9AE}" pid="4" name="MSIP_Label_7907e52f-a847-4e53-bbbe-7a3b00e6cb7c_Method">
    <vt:lpwstr>Privileged</vt:lpwstr>
  </property>
  <property fmtid="{D5CDD505-2E9C-101B-9397-08002B2CF9AE}" pid="5" name="MSIP_Label_7907e52f-a847-4e53-bbbe-7a3b00e6cb7c_Name">
    <vt:lpwstr>Public</vt:lpwstr>
  </property>
  <property fmtid="{D5CDD505-2E9C-101B-9397-08002B2CF9AE}" pid="6" name="MSIP_Label_7907e52f-a847-4e53-bbbe-7a3b00e6cb7c_SiteId">
    <vt:lpwstr>5ed5099a-e295-40d5-9360-2302959f84b0</vt:lpwstr>
  </property>
  <property fmtid="{D5CDD505-2E9C-101B-9397-08002B2CF9AE}" pid="7" name="MSIP_Label_7907e52f-a847-4e53-bbbe-7a3b00e6cb7c_ActionId">
    <vt:lpwstr>62aed89e-7ced-4a6f-9aae-26be130ab571</vt:lpwstr>
  </property>
  <property fmtid="{D5CDD505-2E9C-101B-9397-08002B2CF9AE}" pid="8" name="MSIP_Label_7907e52f-a847-4e53-bbbe-7a3b00e6cb7c_ContentBits">
    <vt:lpwstr>0</vt:lpwstr>
  </property>
  <property fmtid="{D5CDD505-2E9C-101B-9397-08002B2CF9AE}" pid="9" name="MSIP_Label_7907e52f-a847-4e53-bbbe-7a3b00e6cb7c_Tag">
    <vt:lpwstr>10, 0, 1, 1</vt:lpwstr>
  </property>
</Properties>
</file>