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etalquote\LME\LME Average Official Prices\2026\"/>
    </mc:Choice>
  </mc:AlternateContent>
  <xr:revisionPtr revIDLastSave="0" documentId="8_{C52B2CE5-8A71-49D5-8029-0F3E51E1F172}" xr6:coauthVersionLast="47" xr6:coauthVersionMax="47" xr10:uidLastSave="{00000000-0000-0000-0000-000000000000}"/>
  <bookViews>
    <workbookView xWindow="1710" yWindow="990" windowWidth="21600" windowHeight="14340" tabRatio="993" xr2:uid="{00000000-000D-0000-FFFF-FFFF00000000}"/>
  </bookViews>
  <sheets>
    <sheet name="Copper" sheetId="1" r:id="rId1"/>
    <sheet name="Aluminium Alloy" sheetId="2" r:id="rId2"/>
    <sheet name="NA Alloy" sheetId="3" r:id="rId3"/>
    <sheet name="Primary Aluminium" sheetId="4" r:id="rId4"/>
    <sheet name="Zinc" sheetId="5" r:id="rId5"/>
    <sheet name="Lead" sheetId="6" r:id="rId6"/>
    <sheet name="Tin" sheetId="7" r:id="rId7"/>
    <sheet name="Nickel" sheetId="8" r:id="rId8"/>
    <sheet name="Cobalt" sheetId="10" r:id="rId9"/>
    <sheet name="Averages Inc. Euro Eq" sheetId="1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8" i="8" l="1"/>
  <c r="V28" i="8"/>
  <c r="W27" i="8"/>
  <c r="V27" i="8"/>
  <c r="W26" i="8"/>
  <c r="V26" i="8"/>
  <c r="W25" i="8"/>
  <c r="V25" i="8"/>
  <c r="W24" i="8"/>
  <c r="V24" i="8"/>
  <c r="W23" i="8"/>
  <c r="V23" i="8"/>
  <c r="W22" i="8"/>
  <c r="V22" i="8"/>
  <c r="W21" i="8"/>
  <c r="V21" i="8"/>
  <c r="W20" i="8"/>
  <c r="V20" i="8"/>
  <c r="W19" i="8"/>
  <c r="V19" i="8"/>
  <c r="W18" i="8"/>
  <c r="V18" i="8"/>
  <c r="W17" i="8"/>
  <c r="V17" i="8"/>
  <c r="W16" i="8"/>
  <c r="V16" i="8"/>
  <c r="W15" i="8"/>
  <c r="V15" i="8"/>
  <c r="W14" i="8"/>
  <c r="W29" i="8" s="1"/>
  <c r="V14" i="8"/>
  <c r="W13" i="8"/>
  <c r="V13" i="8"/>
  <c r="V30" i="8" s="1"/>
  <c r="W12" i="8"/>
  <c r="V12" i="8"/>
  <c r="W11" i="8"/>
  <c r="V11" i="8"/>
  <c r="W10" i="8"/>
  <c r="V10" i="8"/>
  <c r="W9" i="8"/>
  <c r="V9" i="8"/>
  <c r="W28" i="5"/>
  <c r="V28" i="5"/>
  <c r="W27" i="5"/>
  <c r="V27" i="5"/>
  <c r="W26" i="5"/>
  <c r="V26" i="5"/>
  <c r="W25" i="5"/>
  <c r="V25" i="5"/>
  <c r="W24" i="5"/>
  <c r="V24" i="5"/>
  <c r="W23" i="5"/>
  <c r="V23" i="5"/>
  <c r="W22" i="5"/>
  <c r="V22" i="5"/>
  <c r="W21" i="5"/>
  <c r="V21" i="5"/>
  <c r="W20" i="5"/>
  <c r="V20" i="5"/>
  <c r="W19" i="5"/>
  <c r="V19" i="5"/>
  <c r="W18" i="5"/>
  <c r="V18" i="5"/>
  <c r="W17" i="5"/>
  <c r="V17" i="5"/>
  <c r="W16" i="5"/>
  <c r="V16" i="5"/>
  <c r="W15" i="5"/>
  <c r="V15" i="5"/>
  <c r="W14" i="5"/>
  <c r="V14" i="5"/>
  <c r="W13" i="5"/>
  <c r="W31" i="5" s="1"/>
  <c r="V13" i="5"/>
  <c r="V31" i="5" s="1"/>
  <c r="W12" i="5"/>
  <c r="V12" i="5"/>
  <c r="W11" i="5"/>
  <c r="V11" i="5"/>
  <c r="W10" i="5"/>
  <c r="V10" i="5"/>
  <c r="W9" i="5"/>
  <c r="V9" i="5"/>
  <c r="V10" i="4"/>
  <c r="W10" i="4"/>
  <c r="V11" i="4"/>
  <c r="W11" i="4"/>
  <c r="V12" i="4"/>
  <c r="W12" i="4"/>
  <c r="V13" i="4"/>
  <c r="V30" i="4" s="1"/>
  <c r="W13" i="4"/>
  <c r="V14" i="4"/>
  <c r="W14" i="4"/>
  <c r="V15" i="4"/>
  <c r="W15" i="4"/>
  <c r="W31" i="4" s="1"/>
  <c r="V16" i="4"/>
  <c r="W16" i="4"/>
  <c r="W29" i="4" s="1"/>
  <c r="V17" i="4"/>
  <c r="W17" i="4"/>
  <c r="V18" i="4"/>
  <c r="W18" i="4"/>
  <c r="V19" i="4"/>
  <c r="W19" i="4"/>
  <c r="V20" i="4"/>
  <c r="W20" i="4"/>
  <c r="V21" i="4"/>
  <c r="W21" i="4"/>
  <c r="V22" i="4"/>
  <c r="W22" i="4"/>
  <c r="V23" i="4"/>
  <c r="W23" i="4"/>
  <c r="V24" i="4"/>
  <c r="W24" i="4"/>
  <c r="V25" i="4"/>
  <c r="W25" i="4"/>
  <c r="V26" i="4"/>
  <c r="W26" i="4"/>
  <c r="V27" i="4"/>
  <c r="W27" i="4"/>
  <c r="V28" i="4"/>
  <c r="W28" i="4"/>
  <c r="W9" i="4"/>
  <c r="V9" i="4"/>
  <c r="Q28" i="10"/>
  <c r="P28" i="10"/>
  <c r="Q27" i="10"/>
  <c r="P27" i="10"/>
  <c r="Q26" i="10"/>
  <c r="P26" i="10"/>
  <c r="Q25" i="10"/>
  <c r="P25" i="10"/>
  <c r="Q24" i="10"/>
  <c r="P24" i="10"/>
  <c r="Q23" i="10"/>
  <c r="P23" i="10"/>
  <c r="Q22" i="10"/>
  <c r="P22" i="10"/>
  <c r="Q21" i="10"/>
  <c r="P21" i="10"/>
  <c r="Q20" i="10"/>
  <c r="P20" i="10"/>
  <c r="Q19" i="10"/>
  <c r="P19" i="10"/>
  <c r="Q18" i="10"/>
  <c r="P18" i="10"/>
  <c r="Q17" i="10"/>
  <c r="P17" i="10"/>
  <c r="Q16" i="10"/>
  <c r="P16" i="10"/>
  <c r="Q15" i="10"/>
  <c r="P15" i="10"/>
  <c r="Q14" i="10"/>
  <c r="P14" i="10"/>
  <c r="Q13" i="10"/>
  <c r="Q31" i="10" s="1"/>
  <c r="P13" i="10"/>
  <c r="P29" i="10" s="1"/>
  <c r="Q12" i="10"/>
  <c r="P12" i="10"/>
  <c r="P30" i="10" s="1"/>
  <c r="Q11" i="10"/>
  <c r="P11" i="10"/>
  <c r="Q10" i="10"/>
  <c r="Q30" i="10" s="1"/>
  <c r="P10" i="10"/>
  <c r="Q9" i="10"/>
  <c r="P9" i="10"/>
  <c r="P31" i="10" s="1"/>
  <c r="Q28" i="7"/>
  <c r="P28" i="7"/>
  <c r="Q27" i="7"/>
  <c r="P27" i="7"/>
  <c r="Q26" i="7"/>
  <c r="P26" i="7"/>
  <c r="Q25" i="7"/>
  <c r="P25" i="7"/>
  <c r="Q24" i="7"/>
  <c r="P24" i="7"/>
  <c r="Q23" i="7"/>
  <c r="P23" i="7"/>
  <c r="Q22" i="7"/>
  <c r="P22" i="7"/>
  <c r="Q21" i="7"/>
  <c r="P21" i="7"/>
  <c r="Q20" i="7"/>
  <c r="P20" i="7"/>
  <c r="Q19" i="7"/>
  <c r="P19" i="7"/>
  <c r="Q18" i="7"/>
  <c r="P18" i="7"/>
  <c r="Q17" i="7"/>
  <c r="P17" i="7"/>
  <c r="Q16" i="7"/>
  <c r="P16" i="7"/>
  <c r="Q15" i="7"/>
  <c r="P15" i="7"/>
  <c r="Q14" i="7"/>
  <c r="P14" i="7"/>
  <c r="Q13" i="7"/>
  <c r="P13" i="7"/>
  <c r="P29" i="7" s="1"/>
  <c r="Q12" i="7"/>
  <c r="P12" i="7"/>
  <c r="Q11" i="7"/>
  <c r="P11" i="7"/>
  <c r="Q10" i="7"/>
  <c r="Q29" i="7" s="1"/>
  <c r="P10" i="7"/>
  <c r="Q9" i="7"/>
  <c r="P9" i="7"/>
  <c r="Q28" i="3"/>
  <c r="P28" i="3"/>
  <c r="Q27" i="3"/>
  <c r="P27" i="3"/>
  <c r="Q26" i="3"/>
  <c r="P26" i="3"/>
  <c r="Q25" i="3"/>
  <c r="P25" i="3"/>
  <c r="Q24" i="3"/>
  <c r="P24" i="3"/>
  <c r="Q23" i="3"/>
  <c r="P23" i="3"/>
  <c r="Q22" i="3"/>
  <c r="P22" i="3"/>
  <c r="Q21" i="3"/>
  <c r="P21" i="3"/>
  <c r="Q20" i="3"/>
  <c r="P20" i="3"/>
  <c r="Q19" i="3"/>
  <c r="P19" i="3"/>
  <c r="Q18" i="3"/>
  <c r="P18" i="3"/>
  <c r="Q17" i="3"/>
  <c r="P17" i="3"/>
  <c r="Q16" i="3"/>
  <c r="P16" i="3"/>
  <c r="Q15" i="3"/>
  <c r="P15" i="3"/>
  <c r="Q14" i="3"/>
  <c r="P14" i="3"/>
  <c r="Q13" i="3"/>
  <c r="Q29" i="3" s="1"/>
  <c r="P13" i="3"/>
  <c r="P29" i="3" s="1"/>
  <c r="Q12" i="3"/>
  <c r="P12" i="3"/>
  <c r="Q11" i="3"/>
  <c r="P11" i="3"/>
  <c r="Q10" i="3"/>
  <c r="P10" i="3"/>
  <c r="Q9" i="3"/>
  <c r="P9" i="3"/>
  <c r="P10" i="2"/>
  <c r="Q10" i="2"/>
  <c r="P11" i="2"/>
  <c r="Q11" i="2"/>
  <c r="P12" i="2"/>
  <c r="Q12" i="2"/>
  <c r="P13" i="2"/>
  <c r="Q13" i="2"/>
  <c r="P14" i="2"/>
  <c r="Q14" i="2"/>
  <c r="P15" i="2"/>
  <c r="Q15" i="2"/>
  <c r="Q29" i="2" s="1"/>
  <c r="P16" i="2"/>
  <c r="Q16" i="2"/>
  <c r="P17" i="2"/>
  <c r="P30" i="2" s="1"/>
  <c r="Q17" i="2"/>
  <c r="P18" i="2"/>
  <c r="Q18" i="2"/>
  <c r="P19" i="2"/>
  <c r="Q19" i="2"/>
  <c r="P20" i="2"/>
  <c r="Q20" i="2"/>
  <c r="P21" i="2"/>
  <c r="Q21" i="2"/>
  <c r="P22" i="2"/>
  <c r="Q22" i="2"/>
  <c r="P23" i="2"/>
  <c r="Q23" i="2"/>
  <c r="P24" i="2"/>
  <c r="Q24" i="2"/>
  <c r="P25" i="2"/>
  <c r="P29" i="2" s="1"/>
  <c r="Q25" i="2"/>
  <c r="P26" i="2"/>
  <c r="Q26" i="2"/>
  <c r="P27" i="2"/>
  <c r="Q27" i="2"/>
  <c r="P28" i="2"/>
  <c r="Q28" i="2"/>
  <c r="Q9" i="2"/>
  <c r="P9" i="2"/>
  <c r="S31" i="10"/>
  <c r="R31" i="10"/>
  <c r="O31" i="10"/>
  <c r="N31" i="10"/>
  <c r="M31" i="10"/>
  <c r="L31" i="10"/>
  <c r="J31" i="10"/>
  <c r="I31" i="10"/>
  <c r="G31" i="10"/>
  <c r="F31" i="10"/>
  <c r="D31" i="10"/>
  <c r="C31" i="10"/>
  <c r="S30" i="10"/>
  <c r="R30" i="10"/>
  <c r="O30" i="10"/>
  <c r="N30" i="10"/>
  <c r="M30" i="10"/>
  <c r="L30" i="10"/>
  <c r="J30" i="10"/>
  <c r="I30" i="10"/>
  <c r="G30" i="10"/>
  <c r="F30" i="10"/>
  <c r="D30" i="10"/>
  <c r="C30" i="10"/>
  <c r="S29" i="10"/>
  <c r="O29" i="10"/>
  <c r="N29" i="10"/>
  <c r="M29" i="10"/>
  <c r="L29" i="10"/>
  <c r="K29" i="10"/>
  <c r="J29" i="10"/>
  <c r="I29" i="10"/>
  <c r="G29" i="10"/>
  <c r="H29" i="10" s="1"/>
  <c r="F29" i="10"/>
  <c r="D29" i="10"/>
  <c r="C29" i="10"/>
  <c r="E29" i="10" s="1"/>
  <c r="R28" i="10"/>
  <c r="K28" i="10"/>
  <c r="H28" i="10"/>
  <c r="E28" i="10"/>
  <c r="R27" i="10"/>
  <c r="K27" i="10"/>
  <c r="H27" i="10"/>
  <c r="E27" i="10"/>
  <c r="R26" i="10"/>
  <c r="K26" i="10"/>
  <c r="H26" i="10"/>
  <c r="E26" i="10"/>
  <c r="R25" i="10"/>
  <c r="K25" i="10"/>
  <c r="H25" i="10"/>
  <c r="E25" i="10"/>
  <c r="R24" i="10"/>
  <c r="K24" i="10"/>
  <c r="H24" i="10"/>
  <c r="E24" i="10"/>
  <c r="R23" i="10"/>
  <c r="K23" i="10"/>
  <c r="H23" i="10"/>
  <c r="E23" i="10"/>
  <c r="R22" i="10"/>
  <c r="K22" i="10"/>
  <c r="H22" i="10"/>
  <c r="E22" i="10"/>
  <c r="R21" i="10"/>
  <c r="K21" i="10"/>
  <c r="H21" i="10"/>
  <c r="E21" i="10"/>
  <c r="R20" i="10"/>
  <c r="K20" i="10"/>
  <c r="H20" i="10"/>
  <c r="E20" i="10"/>
  <c r="R19" i="10"/>
  <c r="K19" i="10"/>
  <c r="H19" i="10"/>
  <c r="E19" i="10"/>
  <c r="R18" i="10"/>
  <c r="K18" i="10"/>
  <c r="H18" i="10"/>
  <c r="E18" i="10"/>
  <c r="R17" i="10"/>
  <c r="K17" i="10"/>
  <c r="H17" i="10"/>
  <c r="E17" i="10"/>
  <c r="R16" i="10"/>
  <c r="K16" i="10"/>
  <c r="H16" i="10"/>
  <c r="E16" i="10"/>
  <c r="R15" i="10"/>
  <c r="K15" i="10"/>
  <c r="H15" i="10"/>
  <c r="E15" i="10"/>
  <c r="R14" i="10"/>
  <c r="K14" i="10"/>
  <c r="H14" i="10"/>
  <c r="E14" i="10"/>
  <c r="R13" i="10"/>
  <c r="K13" i="10"/>
  <c r="H13" i="10"/>
  <c r="E13" i="10"/>
  <c r="R12" i="10"/>
  <c r="K12" i="10"/>
  <c r="H12" i="10"/>
  <c r="E12" i="10"/>
  <c r="R11" i="10"/>
  <c r="R29" i="10" s="1"/>
  <c r="K11" i="10"/>
  <c r="H11" i="10"/>
  <c r="E11" i="10"/>
  <c r="R10" i="10"/>
  <c r="K10" i="10"/>
  <c r="H10" i="10"/>
  <c r="E10" i="10"/>
  <c r="E31" i="10" s="1"/>
  <c r="R9" i="10"/>
  <c r="K9" i="10"/>
  <c r="K31" i="10" s="1"/>
  <c r="H9" i="10"/>
  <c r="H31" i="10" s="1"/>
  <c r="E9" i="10"/>
  <c r="E30" i="10" s="1"/>
  <c r="Y31" i="8"/>
  <c r="W31" i="8"/>
  <c r="U31" i="8"/>
  <c r="T31" i="8"/>
  <c r="S31" i="8"/>
  <c r="R31" i="8"/>
  <c r="P31" i="8"/>
  <c r="O31" i="8"/>
  <c r="M31" i="8"/>
  <c r="L31" i="8"/>
  <c r="K31" i="8"/>
  <c r="J31" i="8"/>
  <c r="I31" i="8"/>
  <c r="G31" i="8"/>
  <c r="F31" i="8"/>
  <c r="D31" i="8"/>
  <c r="C31" i="8"/>
  <c r="Y30" i="8"/>
  <c r="W30" i="8"/>
  <c r="U30" i="8"/>
  <c r="T30" i="8"/>
  <c r="S30" i="8"/>
  <c r="R30" i="8"/>
  <c r="P30" i="8"/>
  <c r="O30" i="8"/>
  <c r="M30" i="8"/>
  <c r="L30" i="8"/>
  <c r="J30" i="8"/>
  <c r="I30" i="8"/>
  <c r="G30" i="8"/>
  <c r="F30" i="8"/>
  <c r="D30" i="8"/>
  <c r="C30" i="8"/>
  <c r="Y29" i="8"/>
  <c r="U29" i="8"/>
  <c r="T29" i="8"/>
  <c r="S29" i="8"/>
  <c r="R29" i="8"/>
  <c r="P29" i="8"/>
  <c r="O29" i="8"/>
  <c r="Q29" i="8" s="1"/>
  <c r="M29" i="8"/>
  <c r="L29" i="8"/>
  <c r="N29" i="8" s="1"/>
  <c r="J29" i="8"/>
  <c r="I29" i="8"/>
  <c r="K29" i="8" s="1"/>
  <c r="H29" i="8"/>
  <c r="G29" i="8"/>
  <c r="F29" i="8"/>
  <c r="D29" i="8"/>
  <c r="C29" i="8"/>
  <c r="E29" i="8" s="1"/>
  <c r="X28" i="8"/>
  <c r="Q28" i="8"/>
  <c r="N28" i="8"/>
  <c r="K28" i="8"/>
  <c r="H28" i="8"/>
  <c r="E28" i="8"/>
  <c r="X27" i="8"/>
  <c r="Q27" i="8"/>
  <c r="N27" i="8"/>
  <c r="K27" i="8"/>
  <c r="H27" i="8"/>
  <c r="E27" i="8"/>
  <c r="X26" i="8"/>
  <c r="Q26" i="8"/>
  <c r="N26" i="8"/>
  <c r="K26" i="8"/>
  <c r="H26" i="8"/>
  <c r="E26" i="8"/>
  <c r="X25" i="8"/>
  <c r="Q25" i="8"/>
  <c r="N25" i="8"/>
  <c r="K25" i="8"/>
  <c r="H25" i="8"/>
  <c r="E25" i="8"/>
  <c r="X24" i="8"/>
  <c r="Q24" i="8"/>
  <c r="N24" i="8"/>
  <c r="K24" i="8"/>
  <c r="H24" i="8"/>
  <c r="E24" i="8"/>
  <c r="X23" i="8"/>
  <c r="Q23" i="8"/>
  <c r="N23" i="8"/>
  <c r="K23" i="8"/>
  <c r="H23" i="8"/>
  <c r="E23" i="8"/>
  <c r="X22" i="8"/>
  <c r="Q22" i="8"/>
  <c r="N22" i="8"/>
  <c r="K22" i="8"/>
  <c r="H22" i="8"/>
  <c r="E22" i="8"/>
  <c r="X21" i="8"/>
  <c r="Q21" i="8"/>
  <c r="N21" i="8"/>
  <c r="K21" i="8"/>
  <c r="H21" i="8"/>
  <c r="E21" i="8"/>
  <c r="X20" i="8"/>
  <c r="Q20" i="8"/>
  <c r="N20" i="8"/>
  <c r="K20" i="8"/>
  <c r="H20" i="8"/>
  <c r="E20" i="8"/>
  <c r="X19" i="8"/>
  <c r="Q19" i="8"/>
  <c r="N19" i="8"/>
  <c r="K19" i="8"/>
  <c r="H19" i="8"/>
  <c r="E19" i="8"/>
  <c r="X18" i="8"/>
  <c r="Q18" i="8"/>
  <c r="N18" i="8"/>
  <c r="K18" i="8"/>
  <c r="H18" i="8"/>
  <c r="E18" i="8"/>
  <c r="X17" i="8"/>
  <c r="Q17" i="8"/>
  <c r="N17" i="8"/>
  <c r="K17" i="8"/>
  <c r="H17" i="8"/>
  <c r="E17" i="8"/>
  <c r="X16" i="8"/>
  <c r="Q16" i="8"/>
  <c r="N16" i="8"/>
  <c r="K16" i="8"/>
  <c r="H16" i="8"/>
  <c r="E16" i="8"/>
  <c r="X15" i="8"/>
  <c r="Q15" i="8"/>
  <c r="N15" i="8"/>
  <c r="K15" i="8"/>
  <c r="H15" i="8"/>
  <c r="E15" i="8"/>
  <c r="X14" i="8"/>
  <c r="Q14" i="8"/>
  <c r="N14" i="8"/>
  <c r="N31" i="8" s="1"/>
  <c r="K14" i="8"/>
  <c r="H14" i="8"/>
  <c r="E14" i="8"/>
  <c r="E30" i="8" s="1"/>
  <c r="X13" i="8"/>
  <c r="Q13" i="8"/>
  <c r="N13" i="8"/>
  <c r="K13" i="8"/>
  <c r="H13" i="8"/>
  <c r="E13" i="8"/>
  <c r="X12" i="8"/>
  <c r="Q12" i="8"/>
  <c r="N12" i="8"/>
  <c r="K12" i="8"/>
  <c r="H12" i="8"/>
  <c r="E12" i="8"/>
  <c r="X11" i="8"/>
  <c r="X30" i="8" s="1"/>
  <c r="Q11" i="8"/>
  <c r="N11" i="8"/>
  <c r="K11" i="8"/>
  <c r="H11" i="8"/>
  <c r="E11" i="8"/>
  <c r="X10" i="8"/>
  <c r="X31" i="8" s="1"/>
  <c r="Q10" i="8"/>
  <c r="N10" i="8"/>
  <c r="K10" i="8"/>
  <c r="H10" i="8"/>
  <c r="E10" i="8"/>
  <c r="X9" i="8"/>
  <c r="Q9" i="8"/>
  <c r="Q31" i="8" s="1"/>
  <c r="N9" i="8"/>
  <c r="N30" i="8" s="1"/>
  <c r="K9" i="8"/>
  <c r="K30" i="8" s="1"/>
  <c r="H9" i="8"/>
  <c r="H31" i="8" s="1"/>
  <c r="E9" i="8"/>
  <c r="E31" i="8" s="1"/>
  <c r="S31" i="7"/>
  <c r="R31" i="7"/>
  <c r="O31" i="7"/>
  <c r="N31" i="7"/>
  <c r="M31" i="7"/>
  <c r="L31" i="7"/>
  <c r="J31" i="7"/>
  <c r="I31" i="7"/>
  <c r="G31" i="7"/>
  <c r="F31" i="7"/>
  <c r="E31" i="7"/>
  <c r="D31" i="7"/>
  <c r="C31" i="7"/>
  <c r="S30" i="7"/>
  <c r="O30" i="7"/>
  <c r="N30" i="7"/>
  <c r="M30" i="7"/>
  <c r="L30" i="7"/>
  <c r="J30" i="7"/>
  <c r="I30" i="7"/>
  <c r="G30" i="7"/>
  <c r="F30" i="7"/>
  <c r="D30" i="7"/>
  <c r="C30" i="7"/>
  <c r="S29" i="7"/>
  <c r="O29" i="7"/>
  <c r="N29" i="7"/>
  <c r="M29" i="7"/>
  <c r="L29" i="7"/>
  <c r="J29" i="7"/>
  <c r="K29" i="7" s="1"/>
  <c r="I29" i="7"/>
  <c r="G29" i="7"/>
  <c r="F29" i="7"/>
  <c r="H29" i="7" s="1"/>
  <c r="D29" i="7"/>
  <c r="C29" i="7"/>
  <c r="E29" i="7" s="1"/>
  <c r="R28" i="7"/>
  <c r="K28" i="7"/>
  <c r="H28" i="7"/>
  <c r="E28" i="7"/>
  <c r="R27" i="7"/>
  <c r="K27" i="7"/>
  <c r="H27" i="7"/>
  <c r="E27" i="7"/>
  <c r="R26" i="7"/>
  <c r="K26" i="7"/>
  <c r="H26" i="7"/>
  <c r="E26" i="7"/>
  <c r="R25" i="7"/>
  <c r="K25" i="7"/>
  <c r="H25" i="7"/>
  <c r="E25" i="7"/>
  <c r="R24" i="7"/>
  <c r="K24" i="7"/>
  <c r="H24" i="7"/>
  <c r="E24" i="7"/>
  <c r="R23" i="7"/>
  <c r="K23" i="7"/>
  <c r="H23" i="7"/>
  <c r="E23" i="7"/>
  <c r="R22" i="7"/>
  <c r="K22" i="7"/>
  <c r="H22" i="7"/>
  <c r="E22" i="7"/>
  <c r="R21" i="7"/>
  <c r="K21" i="7"/>
  <c r="H21" i="7"/>
  <c r="E21" i="7"/>
  <c r="R20" i="7"/>
  <c r="K20" i="7"/>
  <c r="H20" i="7"/>
  <c r="E20" i="7"/>
  <c r="R19" i="7"/>
  <c r="K19" i="7"/>
  <c r="H19" i="7"/>
  <c r="E19" i="7"/>
  <c r="R18" i="7"/>
  <c r="K18" i="7"/>
  <c r="H18" i="7"/>
  <c r="E18" i="7"/>
  <c r="R17" i="7"/>
  <c r="K17" i="7"/>
  <c r="H17" i="7"/>
  <c r="E17" i="7"/>
  <c r="R16" i="7"/>
  <c r="K16" i="7"/>
  <c r="H16" i="7"/>
  <c r="E16" i="7"/>
  <c r="R15" i="7"/>
  <c r="K15" i="7"/>
  <c r="H15" i="7"/>
  <c r="E15" i="7"/>
  <c r="R14" i="7"/>
  <c r="K14" i="7"/>
  <c r="H14" i="7"/>
  <c r="E14" i="7"/>
  <c r="R13" i="7"/>
  <c r="K13" i="7"/>
  <c r="H13" i="7"/>
  <c r="E13" i="7"/>
  <c r="R12" i="7"/>
  <c r="K12" i="7"/>
  <c r="H12" i="7"/>
  <c r="E12" i="7"/>
  <c r="R11" i="7"/>
  <c r="K11" i="7"/>
  <c r="H11" i="7"/>
  <c r="E11" i="7"/>
  <c r="R10" i="7"/>
  <c r="R30" i="7" s="1"/>
  <c r="K10" i="7"/>
  <c r="H10" i="7"/>
  <c r="E10" i="7"/>
  <c r="R9" i="7"/>
  <c r="R29" i="7" s="1"/>
  <c r="K9" i="7"/>
  <c r="K31" i="7" s="1"/>
  <c r="H9" i="7"/>
  <c r="H31" i="7" s="1"/>
  <c r="E9" i="7"/>
  <c r="E30" i="7" s="1"/>
  <c r="Y31" i="6"/>
  <c r="W31" i="6"/>
  <c r="V31" i="6"/>
  <c r="U31" i="6"/>
  <c r="T31" i="6"/>
  <c r="S31" i="6"/>
  <c r="R31" i="6"/>
  <c r="P31" i="6"/>
  <c r="O31" i="6"/>
  <c r="M31" i="6"/>
  <c r="L31" i="6"/>
  <c r="J31" i="6"/>
  <c r="I31" i="6"/>
  <c r="G31" i="6"/>
  <c r="F31" i="6"/>
  <c r="D31" i="6"/>
  <c r="C31" i="6"/>
  <c r="Y30" i="6"/>
  <c r="W30" i="6"/>
  <c r="V30" i="6"/>
  <c r="U30" i="6"/>
  <c r="T30" i="6"/>
  <c r="S30" i="6"/>
  <c r="R30" i="6"/>
  <c r="P30" i="6"/>
  <c r="O30" i="6"/>
  <c r="M30" i="6"/>
  <c r="L30" i="6"/>
  <c r="J30" i="6"/>
  <c r="I30" i="6"/>
  <c r="G30" i="6"/>
  <c r="F30" i="6"/>
  <c r="D30" i="6"/>
  <c r="C30" i="6"/>
  <c r="Y29" i="6"/>
  <c r="W29" i="6"/>
  <c r="V29" i="6"/>
  <c r="U29" i="6"/>
  <c r="T29" i="6"/>
  <c r="S29" i="6"/>
  <c r="R29" i="6"/>
  <c r="P29" i="6"/>
  <c r="O29" i="6"/>
  <c r="Q29" i="6" s="1"/>
  <c r="M29" i="6"/>
  <c r="L29" i="6"/>
  <c r="N29" i="6" s="1"/>
  <c r="J29" i="6"/>
  <c r="I29" i="6"/>
  <c r="K29" i="6" s="1"/>
  <c r="H29" i="6"/>
  <c r="G29" i="6"/>
  <c r="F29" i="6"/>
  <c r="D29" i="6"/>
  <c r="C29" i="6"/>
  <c r="E29" i="6" s="1"/>
  <c r="X28" i="6"/>
  <c r="Q28" i="6"/>
  <c r="N28" i="6"/>
  <c r="K28" i="6"/>
  <c r="H28" i="6"/>
  <c r="E28" i="6"/>
  <c r="X27" i="6"/>
  <c r="Q27" i="6"/>
  <c r="N27" i="6"/>
  <c r="K27" i="6"/>
  <c r="H27" i="6"/>
  <c r="E27" i="6"/>
  <c r="X26" i="6"/>
  <c r="Q26" i="6"/>
  <c r="N26" i="6"/>
  <c r="K26" i="6"/>
  <c r="H26" i="6"/>
  <c r="E26" i="6"/>
  <c r="X25" i="6"/>
  <c r="Q25" i="6"/>
  <c r="N25" i="6"/>
  <c r="K25" i="6"/>
  <c r="H25" i="6"/>
  <c r="E25" i="6"/>
  <c r="X24" i="6"/>
  <c r="Q24" i="6"/>
  <c r="N24" i="6"/>
  <c r="K24" i="6"/>
  <c r="H24" i="6"/>
  <c r="E24" i="6"/>
  <c r="X23" i="6"/>
  <c r="Q23" i="6"/>
  <c r="N23" i="6"/>
  <c r="K23" i="6"/>
  <c r="H23" i="6"/>
  <c r="E23" i="6"/>
  <c r="X22" i="6"/>
  <c r="Q22" i="6"/>
  <c r="N22" i="6"/>
  <c r="K22" i="6"/>
  <c r="H22" i="6"/>
  <c r="E22" i="6"/>
  <c r="X21" i="6"/>
  <c r="Q21" i="6"/>
  <c r="N21" i="6"/>
  <c r="K21" i="6"/>
  <c r="H21" i="6"/>
  <c r="E21" i="6"/>
  <c r="X20" i="6"/>
  <c r="Q20" i="6"/>
  <c r="N20" i="6"/>
  <c r="K20" i="6"/>
  <c r="H20" i="6"/>
  <c r="E20" i="6"/>
  <c r="X19" i="6"/>
  <c r="Q19" i="6"/>
  <c r="N19" i="6"/>
  <c r="K19" i="6"/>
  <c r="H19" i="6"/>
  <c r="E19" i="6"/>
  <c r="X18" i="6"/>
  <c r="Q18" i="6"/>
  <c r="N18" i="6"/>
  <c r="K18" i="6"/>
  <c r="H18" i="6"/>
  <c r="E18" i="6"/>
  <c r="X17" i="6"/>
  <c r="Q17" i="6"/>
  <c r="N17" i="6"/>
  <c r="K17" i="6"/>
  <c r="H17" i="6"/>
  <c r="E17" i="6"/>
  <c r="X16" i="6"/>
  <c r="Q16" i="6"/>
  <c r="N16" i="6"/>
  <c r="K16" i="6"/>
  <c r="H16" i="6"/>
  <c r="E16" i="6"/>
  <c r="X15" i="6"/>
  <c r="Q15" i="6"/>
  <c r="N15" i="6"/>
  <c r="K15" i="6"/>
  <c r="H15" i="6"/>
  <c r="E15" i="6"/>
  <c r="X14" i="6"/>
  <c r="Q14" i="6"/>
  <c r="N14" i="6"/>
  <c r="N31" i="6" s="1"/>
  <c r="K14" i="6"/>
  <c r="H14" i="6"/>
  <c r="E14" i="6"/>
  <c r="E30" i="6" s="1"/>
  <c r="X13" i="6"/>
  <c r="Q13" i="6"/>
  <c r="N13" i="6"/>
  <c r="K13" i="6"/>
  <c r="H13" i="6"/>
  <c r="E13" i="6"/>
  <c r="X12" i="6"/>
  <c r="Q12" i="6"/>
  <c r="N12" i="6"/>
  <c r="K12" i="6"/>
  <c r="H12" i="6"/>
  <c r="E12" i="6"/>
  <c r="X11" i="6"/>
  <c r="X30" i="6" s="1"/>
  <c r="Q11" i="6"/>
  <c r="N11" i="6"/>
  <c r="K11" i="6"/>
  <c r="K31" i="6" s="1"/>
  <c r="H11" i="6"/>
  <c r="E11" i="6"/>
  <c r="X10" i="6"/>
  <c r="X31" i="6" s="1"/>
  <c r="Q10" i="6"/>
  <c r="N10" i="6"/>
  <c r="K10" i="6"/>
  <c r="H10" i="6"/>
  <c r="E10" i="6"/>
  <c r="X9" i="6"/>
  <c r="Q9" i="6"/>
  <c r="Q31" i="6" s="1"/>
  <c r="N9" i="6"/>
  <c r="N30" i="6" s="1"/>
  <c r="K9" i="6"/>
  <c r="K30" i="6" s="1"/>
  <c r="H9" i="6"/>
  <c r="H31" i="6" s="1"/>
  <c r="E9" i="6"/>
  <c r="E31" i="6" s="1"/>
  <c r="Y31" i="5"/>
  <c r="U31" i="5"/>
  <c r="T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U30" i="5"/>
  <c r="T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U29" i="5"/>
  <c r="T29" i="5"/>
  <c r="S29" i="5"/>
  <c r="R29" i="5"/>
  <c r="P29" i="5"/>
  <c r="O29" i="5"/>
  <c r="Q29" i="5" s="1"/>
  <c r="M29" i="5"/>
  <c r="L29" i="5"/>
  <c r="N29" i="5" s="1"/>
  <c r="J29" i="5"/>
  <c r="I29" i="5"/>
  <c r="K29" i="5" s="1"/>
  <c r="G29" i="5"/>
  <c r="F29" i="5"/>
  <c r="H29" i="5" s="1"/>
  <c r="E29" i="5"/>
  <c r="D29" i="5"/>
  <c r="C29" i="5"/>
  <c r="X28" i="5"/>
  <c r="Q28" i="5"/>
  <c r="N28" i="5"/>
  <c r="K28" i="5"/>
  <c r="H28" i="5"/>
  <c r="E28" i="5"/>
  <c r="X27" i="5"/>
  <c r="Q27" i="5"/>
  <c r="N27" i="5"/>
  <c r="K27" i="5"/>
  <c r="H27" i="5"/>
  <c r="E27" i="5"/>
  <c r="X26" i="5"/>
  <c r="Q26" i="5"/>
  <c r="N26" i="5"/>
  <c r="K26" i="5"/>
  <c r="H26" i="5"/>
  <c r="E26" i="5"/>
  <c r="X25" i="5"/>
  <c r="Q25" i="5"/>
  <c r="N25" i="5"/>
  <c r="K25" i="5"/>
  <c r="H25" i="5"/>
  <c r="E25" i="5"/>
  <c r="X24" i="5"/>
  <c r="Q24" i="5"/>
  <c r="N24" i="5"/>
  <c r="K24" i="5"/>
  <c r="H24" i="5"/>
  <c r="H31" i="5" s="1"/>
  <c r="E24" i="5"/>
  <c r="X23" i="5"/>
  <c r="Q23" i="5"/>
  <c r="N23" i="5"/>
  <c r="K23" i="5"/>
  <c r="H23" i="5"/>
  <c r="E23" i="5"/>
  <c r="X22" i="5"/>
  <c r="Q22" i="5"/>
  <c r="N22" i="5"/>
  <c r="K22" i="5"/>
  <c r="H22" i="5"/>
  <c r="E22" i="5"/>
  <c r="X21" i="5"/>
  <c r="Q21" i="5"/>
  <c r="N21" i="5"/>
  <c r="K21" i="5"/>
  <c r="H21" i="5"/>
  <c r="E21" i="5"/>
  <c r="X20" i="5"/>
  <c r="Q20" i="5"/>
  <c r="N20" i="5"/>
  <c r="K20" i="5"/>
  <c r="H20" i="5"/>
  <c r="E20" i="5"/>
  <c r="X19" i="5"/>
  <c r="Q19" i="5"/>
  <c r="N19" i="5"/>
  <c r="K19" i="5"/>
  <c r="H19" i="5"/>
  <c r="E19" i="5"/>
  <c r="X18" i="5"/>
  <c r="Q18" i="5"/>
  <c r="N18" i="5"/>
  <c r="K18" i="5"/>
  <c r="H18" i="5"/>
  <c r="E18" i="5"/>
  <c r="X17" i="5"/>
  <c r="Q17" i="5"/>
  <c r="N17" i="5"/>
  <c r="K17" i="5"/>
  <c r="H17" i="5"/>
  <c r="E17" i="5"/>
  <c r="X16" i="5"/>
  <c r="Q16" i="5"/>
  <c r="N16" i="5"/>
  <c r="K16" i="5"/>
  <c r="H16" i="5"/>
  <c r="E16" i="5"/>
  <c r="X15" i="5"/>
  <c r="Q15" i="5"/>
  <c r="N15" i="5"/>
  <c r="K15" i="5"/>
  <c r="H15" i="5"/>
  <c r="E15" i="5"/>
  <c r="X14" i="5"/>
  <c r="Q14" i="5"/>
  <c r="N14" i="5"/>
  <c r="K14" i="5"/>
  <c r="H14" i="5"/>
  <c r="E14" i="5"/>
  <c r="E30" i="5" s="1"/>
  <c r="X13" i="5"/>
  <c r="Q13" i="5"/>
  <c r="N13" i="5"/>
  <c r="N31" i="5" s="1"/>
  <c r="K13" i="5"/>
  <c r="H13" i="5"/>
  <c r="E13" i="5"/>
  <c r="E31" i="5" s="1"/>
  <c r="X12" i="5"/>
  <c r="Q12" i="5"/>
  <c r="N12" i="5"/>
  <c r="K12" i="5"/>
  <c r="H12" i="5"/>
  <c r="E12" i="5"/>
  <c r="X11" i="5"/>
  <c r="Q11" i="5"/>
  <c r="N11" i="5"/>
  <c r="K11" i="5"/>
  <c r="K31" i="5" s="1"/>
  <c r="H11" i="5"/>
  <c r="E11" i="5"/>
  <c r="X10" i="5"/>
  <c r="X31" i="5" s="1"/>
  <c r="Q10" i="5"/>
  <c r="Q30" i="5" s="1"/>
  <c r="N10" i="5"/>
  <c r="K10" i="5"/>
  <c r="H10" i="5"/>
  <c r="E10" i="5"/>
  <c r="X9" i="5"/>
  <c r="X30" i="5" s="1"/>
  <c r="Q9" i="5"/>
  <c r="Q31" i="5" s="1"/>
  <c r="N9" i="5"/>
  <c r="K9" i="5"/>
  <c r="K30" i="5" s="1"/>
  <c r="H9" i="5"/>
  <c r="H30" i="5" s="1"/>
  <c r="E9" i="5"/>
  <c r="Y31" i="4"/>
  <c r="V31" i="4"/>
  <c r="U31" i="4"/>
  <c r="T31" i="4"/>
  <c r="S31" i="4"/>
  <c r="R31" i="4"/>
  <c r="P31" i="4"/>
  <c r="O31" i="4"/>
  <c r="M31" i="4"/>
  <c r="L31" i="4"/>
  <c r="J31" i="4"/>
  <c r="I31" i="4"/>
  <c r="G31" i="4"/>
  <c r="F31" i="4"/>
  <c r="D31" i="4"/>
  <c r="C31" i="4"/>
  <c r="Y30" i="4"/>
  <c r="W30" i="4"/>
  <c r="U30" i="4"/>
  <c r="T30" i="4"/>
  <c r="S30" i="4"/>
  <c r="R30" i="4"/>
  <c r="P30" i="4"/>
  <c r="O30" i="4"/>
  <c r="M30" i="4"/>
  <c r="L30" i="4"/>
  <c r="J30" i="4"/>
  <c r="I30" i="4"/>
  <c r="G30" i="4"/>
  <c r="F30" i="4"/>
  <c r="D30" i="4"/>
  <c r="C30" i="4"/>
  <c r="Y29" i="4"/>
  <c r="U29" i="4"/>
  <c r="T29" i="4"/>
  <c r="S29" i="4"/>
  <c r="R29" i="4"/>
  <c r="P29" i="4"/>
  <c r="Q29" i="4" s="1"/>
  <c r="O29" i="4"/>
  <c r="M29" i="4"/>
  <c r="N29" i="4" s="1"/>
  <c r="L29" i="4"/>
  <c r="J29" i="4"/>
  <c r="I29" i="4"/>
  <c r="K29" i="4" s="1"/>
  <c r="G29" i="4"/>
  <c r="F29" i="4"/>
  <c r="H29" i="4" s="1"/>
  <c r="D29" i="4"/>
  <c r="C29" i="4"/>
  <c r="E29" i="4" s="1"/>
  <c r="X28" i="4"/>
  <c r="Q28" i="4"/>
  <c r="N28" i="4"/>
  <c r="K28" i="4"/>
  <c r="H28" i="4"/>
  <c r="E28" i="4"/>
  <c r="X27" i="4"/>
  <c r="Q27" i="4"/>
  <c r="N27" i="4"/>
  <c r="K27" i="4"/>
  <c r="H27" i="4"/>
  <c r="E27" i="4"/>
  <c r="X26" i="4"/>
  <c r="Q26" i="4"/>
  <c r="N26" i="4"/>
  <c r="K26" i="4"/>
  <c r="H26" i="4"/>
  <c r="E26" i="4"/>
  <c r="X25" i="4"/>
  <c r="Q25" i="4"/>
  <c r="N25" i="4"/>
  <c r="K25" i="4"/>
  <c r="H25" i="4"/>
  <c r="E25" i="4"/>
  <c r="X24" i="4"/>
  <c r="Q24" i="4"/>
  <c r="N24" i="4"/>
  <c r="K24" i="4"/>
  <c r="H24" i="4"/>
  <c r="E24" i="4"/>
  <c r="X23" i="4"/>
  <c r="Q23" i="4"/>
  <c r="N23" i="4"/>
  <c r="K23" i="4"/>
  <c r="H23" i="4"/>
  <c r="E23" i="4"/>
  <c r="X22" i="4"/>
  <c r="Q22" i="4"/>
  <c r="N22" i="4"/>
  <c r="K22" i="4"/>
  <c r="H22" i="4"/>
  <c r="E22" i="4"/>
  <c r="X21" i="4"/>
  <c r="Q21" i="4"/>
  <c r="N21" i="4"/>
  <c r="K21" i="4"/>
  <c r="H21" i="4"/>
  <c r="E21" i="4"/>
  <c r="X20" i="4"/>
  <c r="Q20" i="4"/>
  <c r="N20" i="4"/>
  <c r="K20" i="4"/>
  <c r="H20" i="4"/>
  <c r="E20" i="4"/>
  <c r="X19" i="4"/>
  <c r="Q19" i="4"/>
  <c r="N19" i="4"/>
  <c r="K19" i="4"/>
  <c r="H19" i="4"/>
  <c r="E19" i="4"/>
  <c r="X18" i="4"/>
  <c r="Q18" i="4"/>
  <c r="N18" i="4"/>
  <c r="K18" i="4"/>
  <c r="H18" i="4"/>
  <c r="E18" i="4"/>
  <c r="X17" i="4"/>
  <c r="Q17" i="4"/>
  <c r="N17" i="4"/>
  <c r="K17" i="4"/>
  <c r="H17" i="4"/>
  <c r="E17" i="4"/>
  <c r="X16" i="4"/>
  <c r="Q16" i="4"/>
  <c r="N16" i="4"/>
  <c r="K16" i="4"/>
  <c r="H16" i="4"/>
  <c r="H31" i="4" s="1"/>
  <c r="E16" i="4"/>
  <c r="X15" i="4"/>
  <c r="Q15" i="4"/>
  <c r="N15" i="4"/>
  <c r="K15" i="4"/>
  <c r="H15" i="4"/>
  <c r="E15" i="4"/>
  <c r="X14" i="4"/>
  <c r="Q14" i="4"/>
  <c r="N14" i="4"/>
  <c r="K14" i="4"/>
  <c r="H14" i="4"/>
  <c r="E14" i="4"/>
  <c r="X13" i="4"/>
  <c r="Q13" i="4"/>
  <c r="N13" i="4"/>
  <c r="N30" i="4" s="1"/>
  <c r="K13" i="4"/>
  <c r="H13" i="4"/>
  <c r="E13" i="4"/>
  <c r="E31" i="4" s="1"/>
  <c r="X12" i="4"/>
  <c r="Q12" i="4"/>
  <c r="N12" i="4"/>
  <c r="K12" i="4"/>
  <c r="H12" i="4"/>
  <c r="E12" i="4"/>
  <c r="X11" i="4"/>
  <c r="Q11" i="4"/>
  <c r="N11" i="4"/>
  <c r="K11" i="4"/>
  <c r="H11" i="4"/>
  <c r="E11" i="4"/>
  <c r="X10" i="4"/>
  <c r="X31" i="4" s="1"/>
  <c r="Q10" i="4"/>
  <c r="N10" i="4"/>
  <c r="K10" i="4"/>
  <c r="K31" i="4" s="1"/>
  <c r="H10" i="4"/>
  <c r="E10" i="4"/>
  <c r="X9" i="4"/>
  <c r="X30" i="4" s="1"/>
  <c r="Q9" i="4"/>
  <c r="Q31" i="4" s="1"/>
  <c r="N9" i="4"/>
  <c r="N31" i="4" s="1"/>
  <c r="K9" i="4"/>
  <c r="H9" i="4"/>
  <c r="H30" i="4" s="1"/>
  <c r="E9" i="4"/>
  <c r="E30" i="4" s="1"/>
  <c r="S31" i="3"/>
  <c r="O31" i="3"/>
  <c r="N31" i="3"/>
  <c r="M31" i="3"/>
  <c r="L31" i="3"/>
  <c r="J31" i="3"/>
  <c r="I31" i="3"/>
  <c r="G31" i="3"/>
  <c r="F31" i="3"/>
  <c r="D31" i="3"/>
  <c r="C31" i="3"/>
  <c r="S30" i="3"/>
  <c r="O30" i="3"/>
  <c r="N30" i="3"/>
  <c r="M30" i="3"/>
  <c r="L30" i="3"/>
  <c r="J30" i="3"/>
  <c r="I30" i="3"/>
  <c r="G30" i="3"/>
  <c r="F30" i="3"/>
  <c r="D30" i="3"/>
  <c r="C30" i="3"/>
  <c r="S29" i="3"/>
  <c r="O29" i="3"/>
  <c r="N29" i="3"/>
  <c r="M29" i="3"/>
  <c r="L29" i="3"/>
  <c r="K29" i="3"/>
  <c r="J29" i="3"/>
  <c r="I29" i="3"/>
  <c r="H29" i="3"/>
  <c r="G29" i="3"/>
  <c r="F29" i="3"/>
  <c r="D29" i="3"/>
  <c r="E29" i="3" s="1"/>
  <c r="C29" i="3"/>
  <c r="R28" i="3"/>
  <c r="K28" i="3"/>
  <c r="H28" i="3"/>
  <c r="E28" i="3"/>
  <c r="R27" i="3"/>
  <c r="K27" i="3"/>
  <c r="H27" i="3"/>
  <c r="E27" i="3"/>
  <c r="R26" i="3"/>
  <c r="K26" i="3"/>
  <c r="H26" i="3"/>
  <c r="E26" i="3"/>
  <c r="R25" i="3"/>
  <c r="K25" i="3"/>
  <c r="H25" i="3"/>
  <c r="E25" i="3"/>
  <c r="R24" i="3"/>
  <c r="K24" i="3"/>
  <c r="H24" i="3"/>
  <c r="E24" i="3"/>
  <c r="R23" i="3"/>
  <c r="K23" i="3"/>
  <c r="H23" i="3"/>
  <c r="E23" i="3"/>
  <c r="R22" i="3"/>
  <c r="K22" i="3"/>
  <c r="H22" i="3"/>
  <c r="E22" i="3"/>
  <c r="R21" i="3"/>
  <c r="K21" i="3"/>
  <c r="H21" i="3"/>
  <c r="E21" i="3"/>
  <c r="R20" i="3"/>
  <c r="K20" i="3"/>
  <c r="H20" i="3"/>
  <c r="E20" i="3"/>
  <c r="R19" i="3"/>
  <c r="K19" i="3"/>
  <c r="H19" i="3"/>
  <c r="E19" i="3"/>
  <c r="R18" i="3"/>
  <c r="K18" i="3"/>
  <c r="H18" i="3"/>
  <c r="E18" i="3"/>
  <c r="R17" i="3"/>
  <c r="K17" i="3"/>
  <c r="H17" i="3"/>
  <c r="E17" i="3"/>
  <c r="R16" i="3"/>
  <c r="K16" i="3"/>
  <c r="H16" i="3"/>
  <c r="E16" i="3"/>
  <c r="R15" i="3"/>
  <c r="K15" i="3"/>
  <c r="H15" i="3"/>
  <c r="E15" i="3"/>
  <c r="R14" i="3"/>
  <c r="K14" i="3"/>
  <c r="H14" i="3"/>
  <c r="E14" i="3"/>
  <c r="R13" i="3"/>
  <c r="K13" i="3"/>
  <c r="H13" i="3"/>
  <c r="E13" i="3"/>
  <c r="R12" i="3"/>
  <c r="K12" i="3"/>
  <c r="H12" i="3"/>
  <c r="E12" i="3"/>
  <c r="R11" i="3"/>
  <c r="R31" i="3" s="1"/>
  <c r="K11" i="3"/>
  <c r="K31" i="3" s="1"/>
  <c r="H11" i="3"/>
  <c r="E11" i="3"/>
  <c r="R10" i="3"/>
  <c r="K10" i="3"/>
  <c r="H10" i="3"/>
  <c r="E10" i="3"/>
  <c r="R9" i="3"/>
  <c r="R30" i="3" s="1"/>
  <c r="K9" i="3"/>
  <c r="K30" i="3" s="1"/>
  <c r="H9" i="3"/>
  <c r="H31" i="3" s="1"/>
  <c r="E9" i="3"/>
  <c r="E31" i="3" s="1"/>
  <c r="S31" i="2"/>
  <c r="R31" i="2"/>
  <c r="Q31" i="2"/>
  <c r="P31" i="2"/>
  <c r="O31" i="2"/>
  <c r="N31" i="2"/>
  <c r="M31" i="2"/>
  <c r="L31" i="2"/>
  <c r="J31" i="2"/>
  <c r="I31" i="2"/>
  <c r="G31" i="2"/>
  <c r="F31" i="2"/>
  <c r="E31" i="2"/>
  <c r="D31" i="2"/>
  <c r="C31" i="2"/>
  <c r="S30" i="2"/>
  <c r="R30" i="2"/>
  <c r="Q30" i="2"/>
  <c r="O30" i="2"/>
  <c r="N30" i="2"/>
  <c r="M30" i="2"/>
  <c r="L30" i="2"/>
  <c r="J30" i="2"/>
  <c r="I30" i="2"/>
  <c r="G30" i="2"/>
  <c r="F30" i="2"/>
  <c r="D30" i="2"/>
  <c r="C30" i="2"/>
  <c r="S29" i="2"/>
  <c r="O29" i="2"/>
  <c r="N29" i="2"/>
  <c r="M29" i="2"/>
  <c r="L29" i="2"/>
  <c r="K29" i="2"/>
  <c r="J29" i="2"/>
  <c r="I29" i="2"/>
  <c r="G29" i="2"/>
  <c r="H29" i="2" s="1"/>
  <c r="F29" i="2"/>
  <c r="D29" i="2"/>
  <c r="C29" i="2"/>
  <c r="E29" i="2" s="1"/>
  <c r="R28" i="2"/>
  <c r="K28" i="2"/>
  <c r="H28" i="2"/>
  <c r="E28" i="2"/>
  <c r="R27" i="2"/>
  <c r="K27" i="2"/>
  <c r="H27" i="2"/>
  <c r="E27" i="2"/>
  <c r="R26" i="2"/>
  <c r="K26" i="2"/>
  <c r="H26" i="2"/>
  <c r="E26" i="2"/>
  <c r="R25" i="2"/>
  <c r="K25" i="2"/>
  <c r="H25" i="2"/>
  <c r="E25" i="2"/>
  <c r="R24" i="2"/>
  <c r="K24" i="2"/>
  <c r="H24" i="2"/>
  <c r="E24" i="2"/>
  <c r="R23" i="2"/>
  <c r="K23" i="2"/>
  <c r="H23" i="2"/>
  <c r="E23" i="2"/>
  <c r="R22" i="2"/>
  <c r="K22" i="2"/>
  <c r="H22" i="2"/>
  <c r="E22" i="2"/>
  <c r="R21" i="2"/>
  <c r="K21" i="2"/>
  <c r="H21" i="2"/>
  <c r="E21" i="2"/>
  <c r="R20" i="2"/>
  <c r="K20" i="2"/>
  <c r="H20" i="2"/>
  <c r="E20" i="2"/>
  <c r="R19" i="2"/>
  <c r="K19" i="2"/>
  <c r="H19" i="2"/>
  <c r="E19" i="2"/>
  <c r="R18" i="2"/>
  <c r="K18" i="2"/>
  <c r="H18" i="2"/>
  <c r="E18" i="2"/>
  <c r="R17" i="2"/>
  <c r="K17" i="2"/>
  <c r="H17" i="2"/>
  <c r="E17" i="2"/>
  <c r="R16" i="2"/>
  <c r="K16" i="2"/>
  <c r="H16" i="2"/>
  <c r="E16" i="2"/>
  <c r="R15" i="2"/>
  <c r="K15" i="2"/>
  <c r="H15" i="2"/>
  <c r="E15" i="2"/>
  <c r="R14" i="2"/>
  <c r="K14" i="2"/>
  <c r="H14" i="2"/>
  <c r="E14" i="2"/>
  <c r="R13" i="2"/>
  <c r="K13" i="2"/>
  <c r="H13" i="2"/>
  <c r="E13" i="2"/>
  <c r="R12" i="2"/>
  <c r="K12" i="2"/>
  <c r="H12" i="2"/>
  <c r="E12" i="2"/>
  <c r="R11" i="2"/>
  <c r="K11" i="2"/>
  <c r="H11" i="2"/>
  <c r="E11" i="2"/>
  <c r="R10" i="2"/>
  <c r="R29" i="2" s="1"/>
  <c r="K10" i="2"/>
  <c r="H10" i="2"/>
  <c r="E10" i="2"/>
  <c r="R9" i="2"/>
  <c r="K9" i="2"/>
  <c r="K31" i="2" s="1"/>
  <c r="H9" i="2"/>
  <c r="H31" i="2" s="1"/>
  <c r="E9" i="2"/>
  <c r="E30" i="2" s="1"/>
  <c r="Y31" i="1"/>
  <c r="W31" i="1"/>
  <c r="V31" i="1"/>
  <c r="U31" i="1"/>
  <c r="T31" i="1"/>
  <c r="S31" i="1"/>
  <c r="R31" i="1"/>
  <c r="P31" i="1"/>
  <c r="O31" i="1"/>
  <c r="M31" i="1"/>
  <c r="L31" i="1"/>
  <c r="K31" i="1"/>
  <c r="J31" i="1"/>
  <c r="I31" i="1"/>
  <c r="H31" i="1"/>
  <c r="G31" i="1"/>
  <c r="F31" i="1"/>
  <c r="D31" i="1"/>
  <c r="C31" i="1"/>
  <c r="Y30" i="1"/>
  <c r="W30" i="1"/>
  <c r="V30" i="1"/>
  <c r="U30" i="1"/>
  <c r="T30" i="1"/>
  <c r="S30" i="1"/>
  <c r="R30" i="1"/>
  <c r="Q30" i="1"/>
  <c r="P30" i="1"/>
  <c r="O30" i="1"/>
  <c r="M30" i="1"/>
  <c r="L30" i="1"/>
  <c r="J30" i="1"/>
  <c r="I30" i="1"/>
  <c r="G30" i="1"/>
  <c r="F30" i="1"/>
  <c r="D30" i="1"/>
  <c r="C30" i="1"/>
  <c r="Y29" i="1"/>
  <c r="W29" i="1"/>
  <c r="V29" i="1"/>
  <c r="U29" i="1"/>
  <c r="T29" i="1"/>
  <c r="S29" i="1"/>
  <c r="R29" i="1"/>
  <c r="P29" i="1"/>
  <c r="O29" i="1"/>
  <c r="Q29" i="1" s="1"/>
  <c r="M29" i="1"/>
  <c r="L29" i="1"/>
  <c r="N29" i="1" s="1"/>
  <c r="J29" i="1"/>
  <c r="I29" i="1"/>
  <c r="K29" i="1" s="1"/>
  <c r="G29" i="1"/>
  <c r="F29" i="1"/>
  <c r="H29" i="1" s="1"/>
  <c r="E29" i="1"/>
  <c r="D29" i="1"/>
  <c r="C29" i="1"/>
  <c r="X28" i="1"/>
  <c r="Q28" i="1"/>
  <c r="N28" i="1"/>
  <c r="K28" i="1"/>
  <c r="H28" i="1"/>
  <c r="E28" i="1"/>
  <c r="X27" i="1"/>
  <c r="Q27" i="1"/>
  <c r="N27" i="1"/>
  <c r="K27" i="1"/>
  <c r="H27" i="1"/>
  <c r="E27" i="1"/>
  <c r="X26" i="1"/>
  <c r="Q26" i="1"/>
  <c r="N26" i="1"/>
  <c r="K26" i="1"/>
  <c r="H26" i="1"/>
  <c r="E26" i="1"/>
  <c r="X25" i="1"/>
  <c r="Q25" i="1"/>
  <c r="N25" i="1"/>
  <c r="K25" i="1"/>
  <c r="H25" i="1"/>
  <c r="E25" i="1"/>
  <c r="X24" i="1"/>
  <c r="Q24" i="1"/>
  <c r="N24" i="1"/>
  <c r="K24" i="1"/>
  <c r="H24" i="1"/>
  <c r="E24" i="1"/>
  <c r="X23" i="1"/>
  <c r="Q23" i="1"/>
  <c r="N23" i="1"/>
  <c r="K23" i="1"/>
  <c r="H23" i="1"/>
  <c r="E23" i="1"/>
  <c r="X22" i="1"/>
  <c r="Q22" i="1"/>
  <c r="N22" i="1"/>
  <c r="K22" i="1"/>
  <c r="H22" i="1"/>
  <c r="E22" i="1"/>
  <c r="X21" i="1"/>
  <c r="Q21" i="1"/>
  <c r="N21" i="1"/>
  <c r="K21" i="1"/>
  <c r="H21" i="1"/>
  <c r="E21" i="1"/>
  <c r="X20" i="1"/>
  <c r="Q20" i="1"/>
  <c r="N20" i="1"/>
  <c r="K20" i="1"/>
  <c r="H20" i="1"/>
  <c r="E20" i="1"/>
  <c r="X19" i="1"/>
  <c r="Q19" i="1"/>
  <c r="N19" i="1"/>
  <c r="K19" i="1"/>
  <c r="H19" i="1"/>
  <c r="E19" i="1"/>
  <c r="X18" i="1"/>
  <c r="Q18" i="1"/>
  <c r="N18" i="1"/>
  <c r="K18" i="1"/>
  <c r="H18" i="1"/>
  <c r="E18" i="1"/>
  <c r="X17" i="1"/>
  <c r="Q17" i="1"/>
  <c r="N17" i="1"/>
  <c r="K17" i="1"/>
  <c r="H17" i="1"/>
  <c r="E17" i="1"/>
  <c r="X16" i="1"/>
  <c r="Q16" i="1"/>
  <c r="N16" i="1"/>
  <c r="K16" i="1"/>
  <c r="H16" i="1"/>
  <c r="E16" i="1"/>
  <c r="X15" i="1"/>
  <c r="Q15" i="1"/>
  <c r="N15" i="1"/>
  <c r="K15" i="1"/>
  <c r="H15" i="1"/>
  <c r="E15" i="1"/>
  <c r="X14" i="1"/>
  <c r="Q14" i="1"/>
  <c r="N14" i="1"/>
  <c r="K14" i="1"/>
  <c r="H14" i="1"/>
  <c r="E14" i="1"/>
  <c r="E30" i="1" s="1"/>
  <c r="X13" i="1"/>
  <c r="Q13" i="1"/>
  <c r="N13" i="1"/>
  <c r="N31" i="1" s="1"/>
  <c r="K13" i="1"/>
  <c r="H13" i="1"/>
  <c r="E13" i="1"/>
  <c r="E31" i="1" s="1"/>
  <c r="X12" i="1"/>
  <c r="Q12" i="1"/>
  <c r="N12" i="1"/>
  <c r="K12" i="1"/>
  <c r="H12" i="1"/>
  <c r="E12" i="1"/>
  <c r="X11" i="1"/>
  <c r="Q11" i="1"/>
  <c r="N11" i="1"/>
  <c r="K11" i="1"/>
  <c r="H11" i="1"/>
  <c r="E11" i="1"/>
  <c r="X10" i="1"/>
  <c r="X31" i="1" s="1"/>
  <c r="Q10" i="1"/>
  <c r="N10" i="1"/>
  <c r="K10" i="1"/>
  <c r="H10" i="1"/>
  <c r="E10" i="1"/>
  <c r="X9" i="1"/>
  <c r="X30" i="1" s="1"/>
  <c r="Q9" i="1"/>
  <c r="Q31" i="1" s="1"/>
  <c r="N9" i="1"/>
  <c r="K9" i="1"/>
  <c r="K30" i="1" s="1"/>
  <c r="H9" i="1"/>
  <c r="H30" i="1" s="1"/>
  <c r="E9" i="1"/>
  <c r="V31" i="8" l="1"/>
  <c r="V29" i="8"/>
  <c r="V29" i="5"/>
  <c r="W29" i="5"/>
  <c r="V30" i="5"/>
  <c r="W30" i="5"/>
  <c r="V29" i="4"/>
  <c r="Q29" i="10"/>
  <c r="P31" i="7"/>
  <c r="Q31" i="7"/>
  <c r="P30" i="7"/>
  <c r="Q30" i="7"/>
  <c r="Q31" i="3"/>
  <c r="P31" i="3"/>
  <c r="P30" i="3"/>
  <c r="Q30" i="3"/>
  <c r="X29" i="1"/>
  <c r="N30" i="1"/>
  <c r="K30" i="4"/>
  <c r="N30" i="5"/>
  <c r="X29" i="6"/>
  <c r="Q30" i="6"/>
  <c r="X29" i="8"/>
  <c r="Q30" i="8"/>
  <c r="X29" i="5"/>
  <c r="R29" i="3"/>
  <c r="X29" i="4"/>
  <c r="Q30" i="4"/>
  <c r="H30" i="7"/>
  <c r="H30" i="8"/>
  <c r="H30" i="6"/>
  <c r="H30" i="2"/>
  <c r="E30" i="3"/>
  <c r="K30" i="7"/>
  <c r="H30" i="10"/>
  <c r="K30" i="2"/>
  <c r="H30" i="3"/>
  <c r="K30" i="10"/>
</calcChain>
</file>

<file path=xl/sharedStrings.xml><?xml version="1.0" encoding="utf-8"?>
<sst xmlns="http://schemas.openxmlformats.org/spreadsheetml/2006/main" count="391" uniqueCount="88">
  <si>
    <t>CASH</t>
  </si>
  <si>
    <t>Mean</t>
  </si>
  <si>
    <t>3-MONTHS</t>
  </si>
  <si>
    <t>15-MONTHS</t>
  </si>
  <si>
    <t>SETTLEMENT</t>
  </si>
  <si>
    <t xml:space="preserve">    Sterling Equivalents</t>
  </si>
  <si>
    <t>BUYER</t>
  </si>
  <si>
    <t>SELLER</t>
  </si>
  <si>
    <t>Cash Seller's</t>
  </si>
  <si>
    <t>3mths Seller's</t>
  </si>
  <si>
    <t>Stg/$</t>
  </si>
  <si>
    <t>Average</t>
  </si>
  <si>
    <t>High</t>
  </si>
  <si>
    <t>Low</t>
  </si>
  <si>
    <t xml:space="preserve">Neither the LME nor any of its directors, officers or employees shall, except in the case of fraud or wilful neglect, be under any liability whatsoever either in </t>
  </si>
  <si>
    <t xml:space="preserve">contract or in tort in respect of any act or omission (including negligence) in relation to the preparation or publication of the data contained in the report </t>
  </si>
  <si>
    <t>EURO</t>
  </si>
  <si>
    <t>Yen</t>
  </si>
  <si>
    <t>Euro Equivalents</t>
  </si>
  <si>
    <t>LME DAILY OFFICIAL AND SETTLEMENT PRICES</t>
  </si>
  <si>
    <t>3MStg/$</t>
  </si>
  <si>
    <t xml:space="preserve">Exchange Rate </t>
  </si>
  <si>
    <t>DECEMBER 3</t>
  </si>
  <si>
    <t>DECEMBER 2</t>
  </si>
  <si>
    <t>DECEMBER 1</t>
  </si>
  <si>
    <t>LME NICKEL $USD/Tonne</t>
  </si>
  <si>
    <t>LME PRIMARY ALUMINIUM $USD/Tonne</t>
  </si>
  <si>
    <t>LME ZINC $USD/Tonne</t>
  </si>
  <si>
    <t>LME LEAD $USD/Tonne</t>
  </si>
  <si>
    <t>LME TIN $USD/Tonne</t>
  </si>
  <si>
    <t>LME NA ALLOY $USD/Tonne</t>
  </si>
  <si>
    <t>LME ALUMINIUM ALLOY $USD/Tonne</t>
  </si>
  <si>
    <t>LME COPPER $USD/Tonne</t>
  </si>
  <si>
    <t>LME COBALT $USD/Tonne</t>
  </si>
  <si>
    <t>Market Operations</t>
  </si>
  <si>
    <t>Euro</t>
  </si>
  <si>
    <t xml:space="preserve">   Lead  3-months Seller:</t>
  </si>
  <si>
    <t>$/JY</t>
  </si>
  <si>
    <t xml:space="preserve">   Lead  Cash Seller &amp; Settlement:</t>
  </si>
  <si>
    <t xml:space="preserve">   Copper  3-months Seller:</t>
  </si>
  <si>
    <t xml:space="preserve">                    Exchange Rates  </t>
  </si>
  <si>
    <t xml:space="preserve">   Copper  Cash Seller &amp; Settlement:</t>
  </si>
  <si>
    <t xml:space="preserve">             Settlement Conversion</t>
  </si>
  <si>
    <t xml:space="preserve">  The following sterling equivalents have been calculated, on the basis of daily conversions: </t>
  </si>
  <si>
    <t>Nasaac</t>
  </si>
  <si>
    <t>SHG Zinc</t>
  </si>
  <si>
    <t>Tin</t>
  </si>
  <si>
    <t>Nickel</t>
  </si>
  <si>
    <t>Lead</t>
  </si>
  <si>
    <t>Copper</t>
  </si>
  <si>
    <t>Aluminium Alloy</t>
  </si>
  <si>
    <t>Primary Aluminium</t>
  </si>
  <si>
    <t>Conversion Rate</t>
  </si>
  <si>
    <t>Euro Settlement</t>
  </si>
  <si>
    <t>Metal</t>
  </si>
  <si>
    <t>LME AVERAGE SETTLEMENT PRICES IN EURO</t>
  </si>
  <si>
    <t>15-months Mean</t>
  </si>
  <si>
    <t>15-months Seller</t>
  </si>
  <si>
    <t>15-months Buyer</t>
  </si>
  <si>
    <t>December 3 Mean</t>
  </si>
  <si>
    <t>December 3 Seller</t>
  </si>
  <si>
    <t>December 3 Buyer</t>
  </si>
  <si>
    <t>December 2 Mean</t>
  </si>
  <si>
    <t>December 2 Seller</t>
  </si>
  <si>
    <t>December 1 Mean</t>
  </si>
  <si>
    <t>December 1 Seller</t>
  </si>
  <si>
    <t>December 1 Buyer</t>
  </si>
  <si>
    <t>3-months Mean</t>
  </si>
  <si>
    <t>3-months Seller</t>
  </si>
  <si>
    <t xml:space="preserve">Cash Mean  </t>
  </si>
  <si>
    <t xml:space="preserve"> &amp; Settlement</t>
  </si>
  <si>
    <t>Cash Seller</t>
  </si>
  <si>
    <t xml:space="preserve">Cash Buyer </t>
  </si>
  <si>
    <t>(dollars)</t>
  </si>
  <si>
    <t>Alloy</t>
  </si>
  <si>
    <t>Aluminium</t>
  </si>
  <si>
    <t>Molybdenum</t>
  </si>
  <si>
    <t xml:space="preserve">Cobalt </t>
  </si>
  <si>
    <t>Steel Billet</t>
  </si>
  <si>
    <t>NASAAC</t>
  </si>
  <si>
    <t>Special Hg</t>
  </si>
  <si>
    <t>Primary</t>
  </si>
  <si>
    <t xml:space="preserve">                AVERAGE OFFICIAL AND SETTLEMENT PRICES US$/TONNE</t>
  </si>
  <si>
    <t xml:space="preserve">             THE  LONDON  METAL  EXCHANGE  LIMITED</t>
  </si>
  <si>
    <t>FOR THE MONTH OF FEBRUARY 2026</t>
  </si>
  <si>
    <t>contract or in tort in respect of any act or omission (including negligence) in relation to the preparation or publication of the data contained in the report.</t>
  </si>
  <si>
    <t>3-months Buyer</t>
  </si>
  <si>
    <t>December 2 Buyer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</si>
</sst>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£&quot;#,##0.00;[Red]\-&quot;£&quot;#,##0.00"/>
    <numFmt numFmtId="165" formatCode="\$#,##0.00\ ;\(\$#,##0.00\)"/>
    <numFmt numFmtId="166" formatCode="\$#,##0.00\ "/>
    <numFmt numFmtId="167" formatCode="\$#,###.00"/>
    <numFmt numFmtId="168" formatCode="0.0000"/>
    <numFmt numFmtId="169" formatCode="#,##0.0000"/>
    <numFmt numFmtId="170" formatCode="[$$-409]#,##0.00"/>
    <numFmt numFmtId="171" formatCode="&quot;$&quot;#,##0.00_);[Red]\(&quot;$&quot;#,##0.00\)"/>
    <numFmt numFmtId="172" formatCode="&quot;$&quot;#,##0.00_);\(&quot;$&quot;#,##0.00\)"/>
    <numFmt numFmtId="173" formatCode="\$#,##0.00"/>
    <numFmt numFmtId="174" formatCode="\£#,##0.00"/>
    <numFmt numFmtId="175" formatCode="mmm\-yyyy"/>
    <numFmt numFmtId="176" formatCode="mmmm\-yyyy"/>
  </numFmts>
  <fonts count="12" x14ac:knownFonts="1">
    <font>
      <sz val="10"/>
      <name val="Arial"/>
    </font>
    <font>
      <sz val="10"/>
      <name val="Times New Roman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</font>
    <font>
      <sz val="9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8.5"/>
      <name val="Times New Roman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17" fontId="5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Protection="1">
      <protection locked="0"/>
    </xf>
    <xf numFmtId="165" fontId="4" fillId="0" borderId="0" xfId="0" applyNumberFormat="1" applyFon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 applyProtection="1">
      <alignment horizontal="centerContinuous"/>
      <protection locked="0"/>
    </xf>
    <xf numFmtId="0" fontId="5" fillId="0" borderId="5" xfId="0" applyFont="1" applyBorder="1" applyAlignment="1">
      <alignment horizontal="center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/>
    </xf>
    <xf numFmtId="168" fontId="3" fillId="0" borderId="1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168" fontId="3" fillId="0" borderId="20" xfId="0" applyNumberFormat="1" applyFont="1" applyBorder="1" applyAlignment="1">
      <alignment horizontal="center"/>
    </xf>
    <xf numFmtId="168" fontId="3" fillId="0" borderId="7" xfId="0" applyNumberFormat="1" applyFont="1" applyBorder="1" applyAlignment="1">
      <alignment horizontal="center"/>
    </xf>
    <xf numFmtId="170" fontId="3" fillId="0" borderId="9" xfId="0" applyNumberFormat="1" applyFont="1" applyBorder="1" applyAlignment="1">
      <alignment horizontal="center"/>
    </xf>
    <xf numFmtId="170" fontId="3" fillId="0" borderId="19" xfId="0" applyNumberFormat="1" applyFont="1" applyBorder="1" applyAlignment="1">
      <alignment horizontal="center"/>
    </xf>
    <xf numFmtId="170" fontId="3" fillId="0" borderId="8" xfId="0" applyNumberFormat="1" applyFont="1" applyBorder="1" applyAlignment="1">
      <alignment horizontal="center"/>
    </xf>
    <xf numFmtId="170" fontId="3" fillId="0" borderId="6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8" fontId="3" fillId="0" borderId="12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68" fontId="3" fillId="0" borderId="18" xfId="0" applyNumberFormat="1" applyFont="1" applyBorder="1" applyAlignment="1">
      <alignment horizontal="center"/>
    </xf>
    <xf numFmtId="168" fontId="3" fillId="0" borderId="2" xfId="0" applyNumberFormat="1" applyFont="1" applyBorder="1" applyAlignment="1">
      <alignment horizontal="center"/>
    </xf>
    <xf numFmtId="170" fontId="3" fillId="0" borderId="11" xfId="0" applyNumberFormat="1" applyFont="1" applyBorder="1" applyAlignment="1">
      <alignment horizontal="center"/>
    </xf>
    <xf numFmtId="170" fontId="3" fillId="0" borderId="12" xfId="0" applyNumberFormat="1" applyFont="1" applyBorder="1" applyAlignment="1">
      <alignment horizontal="center"/>
    </xf>
    <xf numFmtId="170" fontId="3" fillId="0" borderId="18" xfId="0" applyNumberFormat="1" applyFont="1" applyBorder="1" applyAlignment="1">
      <alignment horizontal="center"/>
    </xf>
    <xf numFmtId="170" fontId="3" fillId="0" borderId="17" xfId="0" applyNumberFormat="1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8" fontId="3" fillId="0" borderId="14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168" fontId="3" fillId="0" borderId="15" xfId="0" applyNumberFormat="1" applyFont="1" applyBorder="1" applyAlignment="1">
      <alignment horizontal="center"/>
    </xf>
    <xf numFmtId="168" fontId="3" fillId="0" borderId="21" xfId="0" applyNumberFormat="1" applyFont="1" applyBorder="1" applyAlignment="1">
      <alignment horizontal="center"/>
    </xf>
    <xf numFmtId="170" fontId="3" fillId="0" borderId="16" xfId="0" applyNumberFormat="1" applyFont="1" applyBorder="1" applyAlignment="1">
      <alignment horizontal="center"/>
    </xf>
    <xf numFmtId="170" fontId="3" fillId="0" borderId="14" xfId="0" applyNumberFormat="1" applyFont="1" applyBorder="1" applyAlignment="1">
      <alignment horizontal="center"/>
    </xf>
    <xf numFmtId="170" fontId="3" fillId="0" borderId="13" xfId="0" applyNumberFormat="1" applyFont="1" applyBorder="1" applyAlignment="1">
      <alignment horizontal="center"/>
    </xf>
    <xf numFmtId="170" fontId="3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4" fontId="7" fillId="0" borderId="11" xfId="0" applyNumberFormat="1" applyFont="1" applyBorder="1" applyAlignment="1" applyProtection="1">
      <alignment horizontal="center"/>
      <protection locked="0"/>
    </xf>
    <xf numFmtId="166" fontId="7" fillId="0" borderId="1" xfId="0" applyNumberFormat="1" applyFont="1" applyBorder="1" applyAlignment="1">
      <alignment horizontal="center"/>
    </xf>
    <xf numFmtId="166" fontId="7" fillId="0" borderId="0" xfId="0" applyNumberFormat="1" applyFont="1" applyAlignment="1" applyProtection="1">
      <alignment horizontal="center"/>
      <protection locked="0"/>
    </xf>
    <xf numFmtId="166" fontId="7" fillId="0" borderId="10" xfId="0" applyNumberFormat="1" applyFont="1" applyBorder="1" applyAlignment="1" applyProtection="1">
      <alignment horizontal="center"/>
      <protection locked="0"/>
    </xf>
    <xf numFmtId="15" fontId="3" fillId="0" borderId="10" xfId="0" applyNumberFormat="1" applyFont="1" applyBorder="1"/>
    <xf numFmtId="169" fontId="7" fillId="0" borderId="12" xfId="0" applyNumberFormat="1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2" fontId="7" fillId="0" borderId="0" xfId="0" applyNumberFormat="1" applyFont="1" applyAlignment="1" applyProtection="1">
      <alignment horizontal="center"/>
      <protection locked="0"/>
    </xf>
    <xf numFmtId="168" fontId="7" fillId="0" borderId="0" xfId="0" applyNumberFormat="1" applyFont="1" applyAlignment="1" applyProtection="1">
      <alignment horizontal="center"/>
      <protection locked="0"/>
    </xf>
    <xf numFmtId="167" fontId="7" fillId="0" borderId="11" xfId="0" applyNumberFormat="1" applyFont="1" applyBorder="1" applyAlignment="1">
      <alignment horizontal="center"/>
    </xf>
    <xf numFmtId="168" fontId="7" fillId="0" borderId="15" xfId="0" applyNumberFormat="1" applyFont="1" applyBorder="1" applyAlignment="1" applyProtection="1">
      <alignment horizontal="center"/>
      <protection locked="0"/>
    </xf>
    <xf numFmtId="4" fontId="3" fillId="0" borderId="5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4" fontId="3" fillId="0" borderId="7" xfId="0" applyNumberFormat="1" applyFont="1" applyBorder="1" applyAlignment="1" applyProtection="1">
      <alignment horizontal="center"/>
      <protection locked="0"/>
    </xf>
    <xf numFmtId="4" fontId="3" fillId="0" borderId="5" xfId="0" applyNumberFormat="1" applyFont="1" applyBorder="1" applyAlignment="1">
      <alignment horizontal="center"/>
    </xf>
    <xf numFmtId="165" fontId="3" fillId="0" borderId="6" xfId="0" applyNumberFormat="1" applyFont="1" applyBorder="1"/>
    <xf numFmtId="165" fontId="3" fillId="0" borderId="4" xfId="0" applyNumberFormat="1" applyFont="1" applyBorder="1"/>
    <xf numFmtId="165" fontId="5" fillId="0" borderId="0" xfId="0" applyNumberFormat="1" applyFont="1"/>
    <xf numFmtId="0" fontId="5" fillId="0" borderId="0" xfId="0" applyFont="1"/>
    <xf numFmtId="0" fontId="8" fillId="0" borderId="29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31" xfId="0" applyFont="1" applyBorder="1" applyAlignment="1">
      <alignment horizontal="centerContinuous"/>
    </xf>
    <xf numFmtId="0" fontId="9" fillId="0" borderId="32" xfId="0" applyFont="1" applyBorder="1" applyAlignment="1">
      <alignment horizontal="centerContinuous"/>
    </xf>
    <xf numFmtId="166" fontId="8" fillId="0" borderId="33" xfId="0" applyNumberFormat="1" applyFont="1" applyBorder="1" applyAlignment="1">
      <alignment horizontal="centerContinuous"/>
    </xf>
    <xf numFmtId="0" fontId="8" fillId="0" borderId="33" xfId="0" applyFont="1" applyBorder="1" applyAlignment="1">
      <alignment horizontal="centerContinuous"/>
    </xf>
    <xf numFmtId="166" fontId="9" fillId="0" borderId="33" xfId="0" applyNumberFormat="1" applyFont="1" applyBorder="1" applyAlignment="1">
      <alignment horizontal="centerContinuous"/>
    </xf>
    <xf numFmtId="171" fontId="9" fillId="0" borderId="33" xfId="0" applyNumberFormat="1" applyFont="1" applyBorder="1" applyAlignment="1">
      <alignment horizontal="centerContinuous"/>
    </xf>
    <xf numFmtId="172" fontId="9" fillId="0" borderId="33" xfId="0" applyNumberFormat="1" applyFont="1" applyBorder="1" applyAlignment="1">
      <alignment horizontal="centerContinuous"/>
    </xf>
    <xf numFmtId="173" fontId="9" fillId="0" borderId="33" xfId="0" applyNumberFormat="1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171" fontId="3" fillId="0" borderId="0" xfId="0" applyNumberFormat="1" applyFont="1" applyAlignment="1">
      <alignment horizontal="left"/>
    </xf>
    <xf numFmtId="0" fontId="10" fillId="0" borderId="0" xfId="0" applyFont="1"/>
    <xf numFmtId="168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174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2" fontId="3" fillId="0" borderId="35" xfId="0" applyNumberFormat="1" applyFont="1" applyBorder="1" applyAlignment="1">
      <alignment horizontal="right"/>
    </xf>
    <xf numFmtId="0" fontId="3" fillId="0" borderId="36" xfId="0" applyFont="1" applyBorder="1"/>
    <xf numFmtId="0" fontId="3" fillId="0" borderId="28" xfId="0" applyFont="1" applyBorder="1"/>
    <xf numFmtId="0" fontId="3" fillId="0" borderId="37" xfId="0" applyFont="1" applyBorder="1"/>
    <xf numFmtId="2" fontId="3" fillId="0" borderId="38" xfId="0" applyNumberFormat="1" applyFont="1" applyBorder="1" applyAlignment="1">
      <alignment horizontal="right"/>
    </xf>
    <xf numFmtId="4" fontId="3" fillId="0" borderId="38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7" fontId="5" fillId="0" borderId="0" xfId="0" applyNumberFormat="1" applyFont="1" applyAlignment="1">
      <alignment horizontal="center"/>
    </xf>
    <xf numFmtId="17" fontId="5" fillId="0" borderId="0" xfId="0" applyNumberFormat="1" applyFont="1" applyAlignment="1">
      <alignment horizontal="left"/>
    </xf>
    <xf numFmtId="2" fontId="3" fillId="0" borderId="39" xfId="0" applyNumberFormat="1" applyFont="1" applyBorder="1" applyAlignment="1">
      <alignment horizontal="right"/>
    </xf>
    <xf numFmtId="2" fontId="3" fillId="0" borderId="20" xfId="0" applyNumberFormat="1" applyFont="1" applyBorder="1" applyAlignment="1">
      <alignment horizontal="right"/>
    </xf>
    <xf numFmtId="0" fontId="3" fillId="0" borderId="24" xfId="0" applyFont="1" applyBorder="1"/>
    <xf numFmtId="2" fontId="3" fillId="0" borderId="26" xfId="0" applyNumberFormat="1" applyFont="1" applyBorder="1" applyAlignment="1">
      <alignment horizontal="right"/>
    </xf>
    <xf numFmtId="2" fontId="3" fillId="0" borderId="40" xfId="0" applyNumberFormat="1" applyFont="1" applyBorder="1" applyAlignment="1">
      <alignment horizontal="right"/>
    </xf>
    <xf numFmtId="0" fontId="3" fillId="0" borderId="27" xfId="0" applyFont="1" applyBorder="1"/>
    <xf numFmtId="4" fontId="3" fillId="0" borderId="25" xfId="0" applyNumberFormat="1" applyFont="1" applyBorder="1"/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/>
    <xf numFmtId="175" fontId="3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/>
    <xf numFmtId="176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4" fontId="3" fillId="0" borderId="0" xfId="0" applyNumberFormat="1" applyFont="1"/>
    <xf numFmtId="2" fontId="7" fillId="0" borderId="14" xfId="0" applyNumberFormat="1" applyFont="1" applyBorder="1" applyAlignment="1" applyProtection="1">
      <alignment horizontal="center"/>
      <protection locked="0"/>
    </xf>
    <xf numFmtId="4" fontId="5" fillId="0" borderId="16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23" xfId="0" applyNumberFormat="1" applyFont="1" applyBorder="1" applyAlignment="1" applyProtection="1">
      <alignment horizontal="center"/>
      <protection locked="0"/>
    </xf>
    <xf numFmtId="4" fontId="5" fillId="0" borderId="44" xfId="0" applyNumberFormat="1" applyFont="1" applyBorder="1" applyAlignment="1" applyProtection="1">
      <alignment horizontal="center"/>
      <protection locked="0"/>
    </xf>
    <xf numFmtId="4" fontId="5" fillId="0" borderId="22" xfId="0" applyNumberFormat="1" applyFont="1" applyBorder="1" applyAlignment="1" applyProtection="1">
      <alignment horizontal="center"/>
      <protection locked="0"/>
    </xf>
    <xf numFmtId="4" fontId="5" fillId="0" borderId="4" xfId="0" applyNumberFormat="1" applyFont="1" applyBorder="1" applyAlignment="1" applyProtection="1">
      <alignment horizontal="center"/>
      <protection locked="0"/>
    </xf>
    <xf numFmtId="4" fontId="5" fillId="0" borderId="43" xfId="0" applyNumberFormat="1" applyFont="1" applyBorder="1" applyAlignment="1" applyProtection="1">
      <alignment horizontal="center"/>
      <protection locked="0"/>
    </xf>
    <xf numFmtId="4" fontId="5" fillId="0" borderId="15" xfId="0" applyNumberFormat="1" applyFont="1" applyBorder="1" applyAlignment="1" applyProtection="1">
      <alignment horizontal="center"/>
      <protection locked="0"/>
    </xf>
    <xf numFmtId="49" fontId="5" fillId="0" borderId="4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5" fillId="0" borderId="43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Y34"/>
  <sheetViews>
    <sheetView tabSelected="1" workbookViewId="0">
      <pane ySplit="8" topLeftCell="A9" activePane="bottomLeft" state="frozen"/>
      <selection activeCell="C46" sqref="C46"/>
      <selection pane="bottomLeft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32</v>
      </c>
    </row>
    <row r="6" spans="1:25" ht="13.5" thickBot="1" x14ac:dyDescent="0.25">
      <c r="B6" s="1">
        <v>46055</v>
      </c>
    </row>
    <row r="7" spans="1:25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24" t="s">
        <v>23</v>
      </c>
      <c r="M7" s="125"/>
      <c r="N7" s="126"/>
      <c r="O7" s="124" t="s">
        <v>22</v>
      </c>
      <c r="P7" s="125"/>
      <c r="Q7" s="126"/>
      <c r="R7" s="116" t="s">
        <v>4</v>
      </c>
      <c r="S7" s="118" t="s">
        <v>21</v>
      </c>
      <c r="T7" s="119"/>
      <c r="U7" s="120"/>
      <c r="V7" s="121" t="s">
        <v>5</v>
      </c>
      <c r="W7" s="122"/>
      <c r="X7" s="9" t="s">
        <v>18</v>
      </c>
      <c r="Y7" s="116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17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17" t="s">
        <v>20</v>
      </c>
    </row>
    <row r="9" spans="1:25" x14ac:dyDescent="0.2">
      <c r="B9" s="45">
        <v>46055</v>
      </c>
      <c r="C9" s="44">
        <v>12985</v>
      </c>
      <c r="D9" s="43">
        <v>12987</v>
      </c>
      <c r="E9" s="42">
        <f t="shared" ref="E9:E28" si="0">AVERAGE(C9:D9)</f>
        <v>12986</v>
      </c>
      <c r="F9" s="44">
        <v>13039</v>
      </c>
      <c r="G9" s="43">
        <v>13041</v>
      </c>
      <c r="H9" s="42">
        <f t="shared" ref="H9:H28" si="1">AVERAGE(F9:G9)</f>
        <v>13040</v>
      </c>
      <c r="I9" s="44">
        <v>13155</v>
      </c>
      <c r="J9" s="43">
        <v>13165</v>
      </c>
      <c r="K9" s="42">
        <f t="shared" ref="K9:K28" si="2">AVERAGE(I9:J9)</f>
        <v>13160</v>
      </c>
      <c r="L9" s="44">
        <v>13190</v>
      </c>
      <c r="M9" s="43">
        <v>13200</v>
      </c>
      <c r="N9" s="42">
        <f t="shared" ref="N9:N28" si="3">AVERAGE(L9:M9)</f>
        <v>13195</v>
      </c>
      <c r="O9" s="44">
        <v>13215</v>
      </c>
      <c r="P9" s="43">
        <v>13225</v>
      </c>
      <c r="Q9" s="42">
        <f t="shared" ref="Q9:Q28" si="4">AVERAGE(O9:P9)</f>
        <v>13220</v>
      </c>
      <c r="R9" s="50">
        <v>12987</v>
      </c>
      <c r="S9" s="49">
        <v>1.3689</v>
      </c>
      <c r="T9" s="51">
        <v>1.1850000000000001</v>
      </c>
      <c r="U9" s="48">
        <v>154.94999999999999</v>
      </c>
      <c r="V9" s="41">
        <v>9487.18</v>
      </c>
      <c r="W9" s="41">
        <v>9528.02</v>
      </c>
      <c r="X9" s="47">
        <f t="shared" ref="X9:X28" si="5">R9/T9</f>
        <v>10959.493670886075</v>
      </c>
      <c r="Y9" s="46">
        <v>1.3687</v>
      </c>
    </row>
    <row r="10" spans="1:25" x14ac:dyDescent="0.2">
      <c r="B10" s="45">
        <v>46056</v>
      </c>
      <c r="C10" s="44">
        <v>13294</v>
      </c>
      <c r="D10" s="43">
        <v>13295</v>
      </c>
      <c r="E10" s="42">
        <f t="shared" si="0"/>
        <v>13294.5</v>
      </c>
      <c r="F10" s="44">
        <v>13360</v>
      </c>
      <c r="G10" s="43">
        <v>13365</v>
      </c>
      <c r="H10" s="42">
        <f t="shared" si="1"/>
        <v>13362.5</v>
      </c>
      <c r="I10" s="44">
        <v>13445</v>
      </c>
      <c r="J10" s="43">
        <v>13455</v>
      </c>
      <c r="K10" s="42">
        <f t="shared" si="2"/>
        <v>13450</v>
      </c>
      <c r="L10" s="44">
        <v>13485</v>
      </c>
      <c r="M10" s="43">
        <v>13495</v>
      </c>
      <c r="N10" s="42">
        <f t="shared" si="3"/>
        <v>13490</v>
      </c>
      <c r="O10" s="44">
        <v>13540</v>
      </c>
      <c r="P10" s="43">
        <v>13550</v>
      </c>
      <c r="Q10" s="42">
        <f t="shared" si="4"/>
        <v>13545</v>
      </c>
      <c r="R10" s="50">
        <v>13295</v>
      </c>
      <c r="S10" s="49">
        <v>1.3682000000000001</v>
      </c>
      <c r="T10" s="49">
        <v>1.1797</v>
      </c>
      <c r="U10" s="48">
        <v>155.88</v>
      </c>
      <c r="V10" s="41">
        <v>9717.15</v>
      </c>
      <c r="W10" s="41">
        <v>9769.02</v>
      </c>
      <c r="X10" s="47">
        <f t="shared" si="5"/>
        <v>11269.814359582944</v>
      </c>
      <c r="Y10" s="46">
        <v>1.3681000000000001</v>
      </c>
    </row>
    <row r="11" spans="1:25" x14ac:dyDescent="0.2">
      <c r="B11" s="45">
        <v>46057</v>
      </c>
      <c r="C11" s="44">
        <v>13246</v>
      </c>
      <c r="D11" s="43">
        <v>13247</v>
      </c>
      <c r="E11" s="42">
        <f t="shared" si="0"/>
        <v>13246.5</v>
      </c>
      <c r="F11" s="44">
        <v>13328</v>
      </c>
      <c r="G11" s="43">
        <v>13332</v>
      </c>
      <c r="H11" s="42">
        <f t="shared" si="1"/>
        <v>13330</v>
      </c>
      <c r="I11" s="44">
        <v>13465</v>
      </c>
      <c r="J11" s="43">
        <v>13475</v>
      </c>
      <c r="K11" s="42">
        <f t="shared" si="2"/>
        <v>13470</v>
      </c>
      <c r="L11" s="44">
        <v>13515</v>
      </c>
      <c r="M11" s="43">
        <v>13525</v>
      </c>
      <c r="N11" s="42">
        <f t="shared" si="3"/>
        <v>13520</v>
      </c>
      <c r="O11" s="44">
        <v>13545</v>
      </c>
      <c r="P11" s="43">
        <v>13555</v>
      </c>
      <c r="Q11" s="42">
        <f t="shared" si="4"/>
        <v>13550</v>
      </c>
      <c r="R11" s="50">
        <v>13247</v>
      </c>
      <c r="S11" s="49">
        <v>1.3720000000000001</v>
      </c>
      <c r="T11" s="49">
        <v>1.1821999999999999</v>
      </c>
      <c r="U11" s="48">
        <v>156.63</v>
      </c>
      <c r="V11" s="41">
        <v>9655.25</v>
      </c>
      <c r="W11" s="41">
        <v>9717.91</v>
      </c>
      <c r="X11" s="47">
        <f t="shared" si="5"/>
        <v>11205.379800372188</v>
      </c>
      <c r="Y11" s="46">
        <v>1.3718999999999999</v>
      </c>
    </row>
    <row r="12" spans="1:25" x14ac:dyDescent="0.2">
      <c r="B12" s="45">
        <v>46058</v>
      </c>
      <c r="C12" s="44">
        <v>12821</v>
      </c>
      <c r="D12" s="43">
        <v>12822</v>
      </c>
      <c r="E12" s="42">
        <f t="shared" si="0"/>
        <v>12821.5</v>
      </c>
      <c r="F12" s="44">
        <v>12905</v>
      </c>
      <c r="G12" s="43">
        <v>12910</v>
      </c>
      <c r="H12" s="42">
        <f t="shared" si="1"/>
        <v>12907.5</v>
      </c>
      <c r="I12" s="44">
        <v>13045</v>
      </c>
      <c r="J12" s="43">
        <v>13055</v>
      </c>
      <c r="K12" s="42">
        <f t="shared" si="2"/>
        <v>13050</v>
      </c>
      <c r="L12" s="44">
        <v>13105</v>
      </c>
      <c r="M12" s="43">
        <v>13115</v>
      </c>
      <c r="N12" s="42">
        <f t="shared" si="3"/>
        <v>13110</v>
      </c>
      <c r="O12" s="44">
        <v>13155</v>
      </c>
      <c r="P12" s="43">
        <v>13165</v>
      </c>
      <c r="Q12" s="42">
        <f t="shared" si="4"/>
        <v>13160</v>
      </c>
      <c r="R12" s="50">
        <v>12822</v>
      </c>
      <c r="S12" s="49">
        <v>1.3582000000000001</v>
      </c>
      <c r="T12" s="49">
        <v>1.18</v>
      </c>
      <c r="U12" s="48">
        <v>156.96</v>
      </c>
      <c r="V12" s="41">
        <v>9440.44</v>
      </c>
      <c r="W12" s="41">
        <v>9505.23</v>
      </c>
      <c r="X12" s="47">
        <f t="shared" si="5"/>
        <v>10866.101694915254</v>
      </c>
      <c r="Y12" s="46">
        <v>1.3582000000000001</v>
      </c>
    </row>
    <row r="13" spans="1:25" x14ac:dyDescent="0.2">
      <c r="B13" s="45">
        <v>46059</v>
      </c>
      <c r="C13" s="44">
        <v>12835</v>
      </c>
      <c r="D13" s="43">
        <v>12840</v>
      </c>
      <c r="E13" s="42">
        <f t="shared" si="0"/>
        <v>12837.5</v>
      </c>
      <c r="F13" s="44">
        <v>12900</v>
      </c>
      <c r="G13" s="43">
        <v>12905</v>
      </c>
      <c r="H13" s="42">
        <f t="shared" si="1"/>
        <v>12902.5</v>
      </c>
      <c r="I13" s="44">
        <v>13020</v>
      </c>
      <c r="J13" s="43">
        <v>13030</v>
      </c>
      <c r="K13" s="42">
        <f t="shared" si="2"/>
        <v>13025</v>
      </c>
      <c r="L13" s="44">
        <v>13075</v>
      </c>
      <c r="M13" s="43">
        <v>13085</v>
      </c>
      <c r="N13" s="42">
        <f t="shared" si="3"/>
        <v>13080</v>
      </c>
      <c r="O13" s="44">
        <v>13105</v>
      </c>
      <c r="P13" s="43">
        <v>13115</v>
      </c>
      <c r="Q13" s="42">
        <f t="shared" si="4"/>
        <v>13110</v>
      </c>
      <c r="R13" s="50">
        <v>12840</v>
      </c>
      <c r="S13" s="49">
        <v>1.359</v>
      </c>
      <c r="T13" s="49">
        <v>1.1793</v>
      </c>
      <c r="U13" s="48">
        <v>157.08000000000001</v>
      </c>
      <c r="V13" s="41">
        <v>9448.1200000000008</v>
      </c>
      <c r="W13" s="41">
        <v>9495.9500000000007</v>
      </c>
      <c r="X13" s="47">
        <f t="shared" si="5"/>
        <v>10887.814805393029</v>
      </c>
      <c r="Y13" s="46">
        <v>1.359</v>
      </c>
    </row>
    <row r="14" spans="1:25" x14ac:dyDescent="0.2">
      <c r="B14" s="45">
        <v>46062</v>
      </c>
      <c r="C14" s="44">
        <v>12978</v>
      </c>
      <c r="D14" s="43">
        <v>12980</v>
      </c>
      <c r="E14" s="42">
        <f t="shared" si="0"/>
        <v>12979</v>
      </c>
      <c r="F14" s="44">
        <v>13043</v>
      </c>
      <c r="G14" s="43">
        <v>13045</v>
      </c>
      <c r="H14" s="42">
        <f t="shared" si="1"/>
        <v>13044</v>
      </c>
      <c r="I14" s="44">
        <v>13165</v>
      </c>
      <c r="J14" s="43">
        <v>13175</v>
      </c>
      <c r="K14" s="42">
        <f t="shared" si="2"/>
        <v>13170</v>
      </c>
      <c r="L14" s="44">
        <v>13215</v>
      </c>
      <c r="M14" s="43">
        <v>13225</v>
      </c>
      <c r="N14" s="42">
        <f t="shared" si="3"/>
        <v>13220</v>
      </c>
      <c r="O14" s="44">
        <v>13220</v>
      </c>
      <c r="P14" s="43">
        <v>13230</v>
      </c>
      <c r="Q14" s="42">
        <f t="shared" si="4"/>
        <v>13225</v>
      </c>
      <c r="R14" s="50">
        <v>12980</v>
      </c>
      <c r="S14" s="49">
        <v>1.3661000000000001</v>
      </c>
      <c r="T14" s="49">
        <v>1.1881999999999999</v>
      </c>
      <c r="U14" s="48">
        <v>156.38999999999999</v>
      </c>
      <c r="V14" s="41">
        <v>9501.5</v>
      </c>
      <c r="W14" s="41">
        <v>9549.08</v>
      </c>
      <c r="X14" s="47">
        <f t="shared" si="5"/>
        <v>10924.086854064974</v>
      </c>
      <c r="Y14" s="46">
        <v>1.3661000000000001</v>
      </c>
    </row>
    <row r="15" spans="1:25" x14ac:dyDescent="0.2">
      <c r="B15" s="45">
        <v>46063</v>
      </c>
      <c r="C15" s="44">
        <v>13001</v>
      </c>
      <c r="D15" s="43">
        <v>13002</v>
      </c>
      <c r="E15" s="42">
        <f t="shared" si="0"/>
        <v>13001.5</v>
      </c>
      <c r="F15" s="44">
        <v>13093</v>
      </c>
      <c r="G15" s="43">
        <v>13098</v>
      </c>
      <c r="H15" s="42">
        <f t="shared" si="1"/>
        <v>13095.5</v>
      </c>
      <c r="I15" s="44">
        <v>13215</v>
      </c>
      <c r="J15" s="43">
        <v>13225</v>
      </c>
      <c r="K15" s="42">
        <f t="shared" si="2"/>
        <v>13220</v>
      </c>
      <c r="L15" s="44">
        <v>13275</v>
      </c>
      <c r="M15" s="43">
        <v>13285</v>
      </c>
      <c r="N15" s="42">
        <f t="shared" si="3"/>
        <v>13280</v>
      </c>
      <c r="O15" s="44">
        <v>13275</v>
      </c>
      <c r="P15" s="43">
        <v>13285</v>
      </c>
      <c r="Q15" s="42">
        <f t="shared" si="4"/>
        <v>13280</v>
      </c>
      <c r="R15" s="50">
        <v>13002</v>
      </c>
      <c r="S15" s="49">
        <v>1.3687</v>
      </c>
      <c r="T15" s="49">
        <v>1.1894</v>
      </c>
      <c r="U15" s="48">
        <v>155.19</v>
      </c>
      <c r="V15" s="41">
        <v>9499.5300000000007</v>
      </c>
      <c r="W15" s="41">
        <v>9568.9699999999993</v>
      </c>
      <c r="X15" s="47">
        <f t="shared" si="5"/>
        <v>10931.562132167479</v>
      </c>
      <c r="Y15" s="46">
        <v>1.3688</v>
      </c>
    </row>
    <row r="16" spans="1:25" x14ac:dyDescent="0.2">
      <c r="B16" s="45">
        <v>46064</v>
      </c>
      <c r="C16" s="44">
        <v>13326</v>
      </c>
      <c r="D16" s="43">
        <v>13327</v>
      </c>
      <c r="E16" s="42">
        <f t="shared" si="0"/>
        <v>13326.5</v>
      </c>
      <c r="F16" s="44">
        <v>13383</v>
      </c>
      <c r="G16" s="43">
        <v>13385</v>
      </c>
      <c r="H16" s="42">
        <f t="shared" si="1"/>
        <v>13384</v>
      </c>
      <c r="I16" s="44">
        <v>13480</v>
      </c>
      <c r="J16" s="43">
        <v>13490</v>
      </c>
      <c r="K16" s="42">
        <f t="shared" si="2"/>
        <v>13485</v>
      </c>
      <c r="L16" s="44">
        <v>13530</v>
      </c>
      <c r="M16" s="43">
        <v>13540</v>
      </c>
      <c r="N16" s="42">
        <f t="shared" si="3"/>
        <v>13535</v>
      </c>
      <c r="O16" s="44">
        <v>13530</v>
      </c>
      <c r="P16" s="43">
        <v>13540</v>
      </c>
      <c r="Q16" s="42">
        <f t="shared" si="4"/>
        <v>13535</v>
      </c>
      <c r="R16" s="50">
        <v>13327</v>
      </c>
      <c r="S16" s="49">
        <v>1.3681000000000001</v>
      </c>
      <c r="T16" s="49">
        <v>1.1900999999999999</v>
      </c>
      <c r="U16" s="48">
        <v>153.61000000000001</v>
      </c>
      <c r="V16" s="41">
        <v>9741.25</v>
      </c>
      <c r="W16" s="41">
        <v>9782.93</v>
      </c>
      <c r="X16" s="47">
        <f t="shared" si="5"/>
        <v>11198.218637089321</v>
      </c>
      <c r="Y16" s="46">
        <v>1.3682000000000001</v>
      </c>
    </row>
    <row r="17" spans="2:25" x14ac:dyDescent="0.2">
      <c r="B17" s="45">
        <v>46065</v>
      </c>
      <c r="C17" s="44">
        <v>13170</v>
      </c>
      <c r="D17" s="43">
        <v>13172</v>
      </c>
      <c r="E17" s="42">
        <f t="shared" si="0"/>
        <v>13171</v>
      </c>
      <c r="F17" s="44">
        <v>13237</v>
      </c>
      <c r="G17" s="43">
        <v>13239</v>
      </c>
      <c r="H17" s="42">
        <f t="shared" si="1"/>
        <v>13238</v>
      </c>
      <c r="I17" s="44">
        <v>13345</v>
      </c>
      <c r="J17" s="43">
        <v>13355</v>
      </c>
      <c r="K17" s="42">
        <f t="shared" si="2"/>
        <v>13350</v>
      </c>
      <c r="L17" s="44">
        <v>13370</v>
      </c>
      <c r="M17" s="43">
        <v>13380</v>
      </c>
      <c r="N17" s="42">
        <f t="shared" si="3"/>
        <v>13375</v>
      </c>
      <c r="O17" s="44">
        <v>13370</v>
      </c>
      <c r="P17" s="43">
        <v>13380</v>
      </c>
      <c r="Q17" s="42">
        <f t="shared" si="4"/>
        <v>13375</v>
      </c>
      <c r="R17" s="50">
        <v>13172</v>
      </c>
      <c r="S17" s="49">
        <v>1.363</v>
      </c>
      <c r="T17" s="49">
        <v>1.1874</v>
      </c>
      <c r="U17" s="48">
        <v>153.68</v>
      </c>
      <c r="V17" s="41">
        <v>9663.98</v>
      </c>
      <c r="W17" s="41">
        <v>9711.7099999999991</v>
      </c>
      <c r="X17" s="47">
        <f t="shared" si="5"/>
        <v>11093.144685868283</v>
      </c>
      <c r="Y17" s="46">
        <v>1.3632</v>
      </c>
    </row>
    <row r="18" spans="2:25" x14ac:dyDescent="0.2">
      <c r="B18" s="45">
        <v>46066</v>
      </c>
      <c r="C18" s="44">
        <v>12718</v>
      </c>
      <c r="D18" s="43">
        <v>12719</v>
      </c>
      <c r="E18" s="42">
        <f t="shared" si="0"/>
        <v>12718.5</v>
      </c>
      <c r="F18" s="44">
        <v>12820</v>
      </c>
      <c r="G18" s="43">
        <v>12825</v>
      </c>
      <c r="H18" s="42">
        <f t="shared" si="1"/>
        <v>12822.5</v>
      </c>
      <c r="I18" s="44">
        <v>13000</v>
      </c>
      <c r="J18" s="43">
        <v>13010</v>
      </c>
      <c r="K18" s="42">
        <f t="shared" si="2"/>
        <v>13005</v>
      </c>
      <c r="L18" s="44">
        <v>13060</v>
      </c>
      <c r="M18" s="43">
        <v>13070</v>
      </c>
      <c r="N18" s="42">
        <f t="shared" si="3"/>
        <v>13065</v>
      </c>
      <c r="O18" s="44">
        <v>13060</v>
      </c>
      <c r="P18" s="43">
        <v>13070</v>
      </c>
      <c r="Q18" s="42">
        <f t="shared" si="4"/>
        <v>13065</v>
      </c>
      <c r="R18" s="50">
        <v>12719</v>
      </c>
      <c r="S18" s="49">
        <v>1.3607</v>
      </c>
      <c r="T18" s="49">
        <v>1.1861999999999999</v>
      </c>
      <c r="U18" s="48">
        <v>153.25</v>
      </c>
      <c r="V18" s="41">
        <v>9347.39</v>
      </c>
      <c r="W18" s="41">
        <v>9423.91</v>
      </c>
      <c r="X18" s="47">
        <f t="shared" si="5"/>
        <v>10722.475130669365</v>
      </c>
      <c r="Y18" s="46">
        <v>1.3609</v>
      </c>
    </row>
    <row r="19" spans="2:25" x14ac:dyDescent="0.2">
      <c r="B19" s="45">
        <v>46069</v>
      </c>
      <c r="C19" s="44">
        <v>12756</v>
      </c>
      <c r="D19" s="43">
        <v>12757</v>
      </c>
      <c r="E19" s="42">
        <f t="shared" si="0"/>
        <v>12756.5</v>
      </c>
      <c r="F19" s="44">
        <v>12865</v>
      </c>
      <c r="G19" s="43">
        <v>12870</v>
      </c>
      <c r="H19" s="42">
        <f t="shared" si="1"/>
        <v>12867.5</v>
      </c>
      <c r="I19" s="44">
        <v>13035</v>
      </c>
      <c r="J19" s="43">
        <v>13045</v>
      </c>
      <c r="K19" s="42">
        <f t="shared" si="2"/>
        <v>13040</v>
      </c>
      <c r="L19" s="44">
        <v>13095</v>
      </c>
      <c r="M19" s="43">
        <v>13105</v>
      </c>
      <c r="N19" s="42">
        <f t="shared" si="3"/>
        <v>13100</v>
      </c>
      <c r="O19" s="44">
        <v>13105</v>
      </c>
      <c r="P19" s="43">
        <v>13115</v>
      </c>
      <c r="Q19" s="42">
        <f t="shared" si="4"/>
        <v>13110</v>
      </c>
      <c r="R19" s="50">
        <v>12757</v>
      </c>
      <c r="S19" s="49">
        <v>1.3643000000000001</v>
      </c>
      <c r="T19" s="49">
        <v>1.1853</v>
      </c>
      <c r="U19" s="48">
        <v>153.38</v>
      </c>
      <c r="V19" s="41">
        <v>9350.58</v>
      </c>
      <c r="W19" s="41">
        <v>9432.0300000000007</v>
      </c>
      <c r="X19" s="47">
        <f t="shared" si="5"/>
        <v>10762.676115751286</v>
      </c>
      <c r="Y19" s="46">
        <v>1.3645</v>
      </c>
    </row>
    <row r="20" spans="2:25" x14ac:dyDescent="0.2">
      <c r="B20" s="45">
        <v>46070</v>
      </c>
      <c r="C20" s="44">
        <v>12560</v>
      </c>
      <c r="D20" s="43">
        <v>12561</v>
      </c>
      <c r="E20" s="42">
        <f t="shared" si="0"/>
        <v>12560.5</v>
      </c>
      <c r="F20" s="44">
        <v>12673</v>
      </c>
      <c r="G20" s="43">
        <v>12674</v>
      </c>
      <c r="H20" s="42">
        <f t="shared" si="1"/>
        <v>12673.5</v>
      </c>
      <c r="I20" s="44">
        <v>12865</v>
      </c>
      <c r="J20" s="43">
        <v>12875</v>
      </c>
      <c r="K20" s="42">
        <f t="shared" si="2"/>
        <v>12870</v>
      </c>
      <c r="L20" s="44">
        <v>12930</v>
      </c>
      <c r="M20" s="43">
        <v>12940</v>
      </c>
      <c r="N20" s="42">
        <f t="shared" si="3"/>
        <v>12935</v>
      </c>
      <c r="O20" s="44">
        <v>12940</v>
      </c>
      <c r="P20" s="43">
        <v>12950</v>
      </c>
      <c r="Q20" s="42">
        <f t="shared" si="4"/>
        <v>12945</v>
      </c>
      <c r="R20" s="50">
        <v>12561</v>
      </c>
      <c r="S20" s="49">
        <v>1.3549</v>
      </c>
      <c r="T20" s="49">
        <v>1.1828000000000001</v>
      </c>
      <c r="U20" s="48">
        <v>153.07</v>
      </c>
      <c r="V20" s="41">
        <v>9270.7900000000009</v>
      </c>
      <c r="W20" s="41">
        <v>9352.82</v>
      </c>
      <c r="X20" s="47">
        <f t="shared" si="5"/>
        <v>10619.715928305715</v>
      </c>
      <c r="Y20" s="46">
        <v>1.3551</v>
      </c>
    </row>
    <row r="21" spans="2:25" x14ac:dyDescent="0.2">
      <c r="B21" s="45">
        <v>46071</v>
      </c>
      <c r="C21" s="44">
        <v>12602.5</v>
      </c>
      <c r="D21" s="43">
        <v>12603</v>
      </c>
      <c r="E21" s="42">
        <f t="shared" si="0"/>
        <v>12602.75</v>
      </c>
      <c r="F21" s="44">
        <v>12700</v>
      </c>
      <c r="G21" s="43">
        <v>12701</v>
      </c>
      <c r="H21" s="42">
        <f t="shared" si="1"/>
        <v>12700.5</v>
      </c>
      <c r="I21" s="44">
        <v>12890</v>
      </c>
      <c r="J21" s="43">
        <v>12900</v>
      </c>
      <c r="K21" s="42">
        <f t="shared" si="2"/>
        <v>12895</v>
      </c>
      <c r="L21" s="44">
        <v>12975</v>
      </c>
      <c r="M21" s="43">
        <v>12985</v>
      </c>
      <c r="N21" s="42">
        <f t="shared" si="3"/>
        <v>12980</v>
      </c>
      <c r="O21" s="44">
        <v>12995</v>
      </c>
      <c r="P21" s="43">
        <v>13005</v>
      </c>
      <c r="Q21" s="42">
        <f t="shared" si="4"/>
        <v>13000</v>
      </c>
      <c r="R21" s="50">
        <v>12603</v>
      </c>
      <c r="S21" s="49">
        <v>1.3573999999999999</v>
      </c>
      <c r="T21" s="49">
        <v>1.1839999999999999</v>
      </c>
      <c r="U21" s="48">
        <v>153.69</v>
      </c>
      <c r="V21" s="41">
        <v>9284.66</v>
      </c>
      <c r="W21" s="41">
        <v>9354.7900000000009</v>
      </c>
      <c r="X21" s="47">
        <f t="shared" si="5"/>
        <v>10644.425675675677</v>
      </c>
      <c r="Y21" s="46">
        <v>1.3576999999999999</v>
      </c>
    </row>
    <row r="22" spans="2:25" x14ac:dyDescent="0.2">
      <c r="B22" s="45">
        <v>46072</v>
      </c>
      <c r="C22" s="44">
        <v>12625.5</v>
      </c>
      <c r="D22" s="43">
        <v>12626</v>
      </c>
      <c r="E22" s="42">
        <f t="shared" si="0"/>
        <v>12625.75</v>
      </c>
      <c r="F22" s="44">
        <v>12725</v>
      </c>
      <c r="G22" s="43">
        <v>12726</v>
      </c>
      <c r="H22" s="42">
        <f t="shared" si="1"/>
        <v>12725.5</v>
      </c>
      <c r="I22" s="44">
        <v>12905</v>
      </c>
      <c r="J22" s="43">
        <v>12915</v>
      </c>
      <c r="K22" s="42">
        <f t="shared" si="2"/>
        <v>12910</v>
      </c>
      <c r="L22" s="44">
        <v>12985</v>
      </c>
      <c r="M22" s="43">
        <v>12995</v>
      </c>
      <c r="N22" s="42">
        <f t="shared" si="3"/>
        <v>12990</v>
      </c>
      <c r="O22" s="44">
        <v>13015</v>
      </c>
      <c r="P22" s="43">
        <v>13025</v>
      </c>
      <c r="Q22" s="42">
        <f t="shared" si="4"/>
        <v>13020</v>
      </c>
      <c r="R22" s="50">
        <v>12626</v>
      </c>
      <c r="S22" s="49">
        <v>1.3464</v>
      </c>
      <c r="T22" s="49">
        <v>1.177</v>
      </c>
      <c r="U22" s="48">
        <v>154.81</v>
      </c>
      <c r="V22" s="41">
        <v>9377.6</v>
      </c>
      <c r="W22" s="41">
        <v>9449.77</v>
      </c>
      <c r="X22" s="47">
        <f t="shared" si="5"/>
        <v>10727.272727272726</v>
      </c>
      <c r="Y22" s="46">
        <v>1.3467</v>
      </c>
    </row>
    <row r="23" spans="2:25" x14ac:dyDescent="0.2">
      <c r="B23" s="45">
        <v>46073</v>
      </c>
      <c r="C23" s="44">
        <v>12749.5</v>
      </c>
      <c r="D23" s="43">
        <v>12750</v>
      </c>
      <c r="E23" s="42">
        <f t="shared" si="0"/>
        <v>12749.75</v>
      </c>
      <c r="F23" s="44">
        <v>12820</v>
      </c>
      <c r="G23" s="43">
        <v>12822</v>
      </c>
      <c r="H23" s="42">
        <f t="shared" si="1"/>
        <v>12821</v>
      </c>
      <c r="I23" s="44">
        <v>12965</v>
      </c>
      <c r="J23" s="43">
        <v>12975</v>
      </c>
      <c r="K23" s="42">
        <f t="shared" si="2"/>
        <v>12970</v>
      </c>
      <c r="L23" s="44">
        <v>13040</v>
      </c>
      <c r="M23" s="43">
        <v>13050</v>
      </c>
      <c r="N23" s="42">
        <f t="shared" si="3"/>
        <v>13045</v>
      </c>
      <c r="O23" s="44">
        <v>13085</v>
      </c>
      <c r="P23" s="43">
        <v>13095</v>
      </c>
      <c r="Q23" s="42">
        <f t="shared" si="4"/>
        <v>13090</v>
      </c>
      <c r="R23" s="50">
        <v>12750</v>
      </c>
      <c r="S23" s="49">
        <v>1.3472999999999999</v>
      </c>
      <c r="T23" s="49">
        <v>1.1766000000000001</v>
      </c>
      <c r="U23" s="48">
        <v>155.26</v>
      </c>
      <c r="V23" s="41">
        <v>9463.3700000000008</v>
      </c>
      <c r="W23" s="41">
        <v>9514.69</v>
      </c>
      <c r="X23" s="47">
        <f t="shared" si="5"/>
        <v>10836.308006119327</v>
      </c>
      <c r="Y23" s="46">
        <v>1.3475999999999999</v>
      </c>
    </row>
    <row r="24" spans="2:25" x14ac:dyDescent="0.2">
      <c r="B24" s="45">
        <v>46076</v>
      </c>
      <c r="C24" s="44">
        <v>12830</v>
      </c>
      <c r="D24" s="43">
        <v>12832</v>
      </c>
      <c r="E24" s="42">
        <f t="shared" si="0"/>
        <v>12831</v>
      </c>
      <c r="F24" s="44">
        <v>12913</v>
      </c>
      <c r="G24" s="43">
        <v>12915</v>
      </c>
      <c r="H24" s="42">
        <f t="shared" si="1"/>
        <v>12914</v>
      </c>
      <c r="I24" s="44">
        <v>13030</v>
      </c>
      <c r="J24" s="43">
        <v>13040</v>
      </c>
      <c r="K24" s="42">
        <f t="shared" si="2"/>
        <v>13035</v>
      </c>
      <c r="L24" s="44">
        <v>13075</v>
      </c>
      <c r="M24" s="43">
        <v>13085</v>
      </c>
      <c r="N24" s="42">
        <f t="shared" si="3"/>
        <v>13080</v>
      </c>
      <c r="O24" s="44">
        <v>13110</v>
      </c>
      <c r="P24" s="43">
        <v>13120</v>
      </c>
      <c r="Q24" s="42">
        <f t="shared" si="4"/>
        <v>13115</v>
      </c>
      <c r="R24" s="50">
        <v>12832</v>
      </c>
      <c r="S24" s="49">
        <v>1.3487</v>
      </c>
      <c r="T24" s="49">
        <v>1.1781999999999999</v>
      </c>
      <c r="U24" s="48">
        <v>154.9</v>
      </c>
      <c r="V24" s="41">
        <v>9514.35</v>
      </c>
      <c r="W24" s="41">
        <v>9573.0499999999993</v>
      </c>
      <c r="X24" s="47">
        <f t="shared" si="5"/>
        <v>10891.189950772365</v>
      </c>
      <c r="Y24" s="46">
        <v>1.3491</v>
      </c>
    </row>
    <row r="25" spans="2:25" x14ac:dyDescent="0.2">
      <c r="B25" s="45">
        <v>46077</v>
      </c>
      <c r="C25" s="44">
        <v>13010</v>
      </c>
      <c r="D25" s="43">
        <v>13011</v>
      </c>
      <c r="E25" s="42">
        <f t="shared" si="0"/>
        <v>13010.5</v>
      </c>
      <c r="F25" s="44">
        <v>13100</v>
      </c>
      <c r="G25" s="43">
        <v>13105</v>
      </c>
      <c r="H25" s="42">
        <f t="shared" si="1"/>
        <v>13102.5</v>
      </c>
      <c r="I25" s="44">
        <v>13260</v>
      </c>
      <c r="J25" s="43">
        <v>13270</v>
      </c>
      <c r="K25" s="42">
        <f t="shared" si="2"/>
        <v>13265</v>
      </c>
      <c r="L25" s="44">
        <v>13325</v>
      </c>
      <c r="M25" s="43">
        <v>13335</v>
      </c>
      <c r="N25" s="42">
        <f t="shared" si="3"/>
        <v>13330</v>
      </c>
      <c r="O25" s="44">
        <v>13340</v>
      </c>
      <c r="P25" s="43">
        <v>13350</v>
      </c>
      <c r="Q25" s="42">
        <f t="shared" si="4"/>
        <v>13345</v>
      </c>
      <c r="R25" s="50">
        <v>13011</v>
      </c>
      <c r="S25" s="49">
        <v>1.3489</v>
      </c>
      <c r="T25" s="49">
        <v>1.1781999999999999</v>
      </c>
      <c r="U25" s="48">
        <v>155.88999999999999</v>
      </c>
      <c r="V25" s="41">
        <v>9645.64</v>
      </c>
      <c r="W25" s="41">
        <v>9713.16</v>
      </c>
      <c r="X25" s="47">
        <f t="shared" si="5"/>
        <v>11043.116618570702</v>
      </c>
      <c r="Y25" s="46">
        <v>1.3492</v>
      </c>
    </row>
    <row r="26" spans="2:25" x14ac:dyDescent="0.2">
      <c r="B26" s="45">
        <v>46078</v>
      </c>
      <c r="C26" s="44">
        <v>13170</v>
      </c>
      <c r="D26" s="43">
        <v>13171</v>
      </c>
      <c r="E26" s="42">
        <f t="shared" si="0"/>
        <v>13170.5</v>
      </c>
      <c r="F26" s="44">
        <v>13257</v>
      </c>
      <c r="G26" s="43">
        <v>13260</v>
      </c>
      <c r="H26" s="42">
        <f t="shared" si="1"/>
        <v>13258.5</v>
      </c>
      <c r="I26" s="44">
        <v>13430</v>
      </c>
      <c r="J26" s="43">
        <v>13440</v>
      </c>
      <c r="K26" s="42">
        <f t="shared" si="2"/>
        <v>13435</v>
      </c>
      <c r="L26" s="44">
        <v>13480</v>
      </c>
      <c r="M26" s="43">
        <v>13490</v>
      </c>
      <c r="N26" s="42">
        <f t="shared" si="3"/>
        <v>13485</v>
      </c>
      <c r="O26" s="44">
        <v>13495</v>
      </c>
      <c r="P26" s="43">
        <v>13505</v>
      </c>
      <c r="Q26" s="42">
        <f t="shared" si="4"/>
        <v>13500</v>
      </c>
      <c r="R26" s="50">
        <v>13171</v>
      </c>
      <c r="S26" s="49">
        <v>1.3523000000000001</v>
      </c>
      <c r="T26" s="49">
        <v>1.1786000000000001</v>
      </c>
      <c r="U26" s="48">
        <v>156.69</v>
      </c>
      <c r="V26" s="41">
        <v>9739.7000000000007</v>
      </c>
      <c r="W26" s="41">
        <v>9802.6200000000008</v>
      </c>
      <c r="X26" s="47">
        <f t="shared" si="5"/>
        <v>11175.123027320549</v>
      </c>
      <c r="Y26" s="46">
        <v>1.3527</v>
      </c>
    </row>
    <row r="27" spans="2:25" x14ac:dyDescent="0.2">
      <c r="B27" s="45">
        <v>46079</v>
      </c>
      <c r="C27" s="44">
        <v>13213</v>
      </c>
      <c r="D27" s="43">
        <v>13215</v>
      </c>
      <c r="E27" s="42">
        <f t="shared" si="0"/>
        <v>13214</v>
      </c>
      <c r="F27" s="44">
        <v>13286</v>
      </c>
      <c r="G27" s="43">
        <v>13287</v>
      </c>
      <c r="H27" s="42">
        <f t="shared" si="1"/>
        <v>13286.5</v>
      </c>
      <c r="I27" s="44">
        <v>13440</v>
      </c>
      <c r="J27" s="43">
        <v>13450</v>
      </c>
      <c r="K27" s="42">
        <f t="shared" si="2"/>
        <v>13445</v>
      </c>
      <c r="L27" s="44">
        <v>13470</v>
      </c>
      <c r="M27" s="43">
        <v>13480</v>
      </c>
      <c r="N27" s="42">
        <f t="shared" si="3"/>
        <v>13475</v>
      </c>
      <c r="O27" s="44">
        <v>13485</v>
      </c>
      <c r="P27" s="43">
        <v>13495</v>
      </c>
      <c r="Q27" s="42">
        <f t="shared" si="4"/>
        <v>13490</v>
      </c>
      <c r="R27" s="50">
        <v>13215</v>
      </c>
      <c r="S27" s="49">
        <v>1.3549</v>
      </c>
      <c r="T27" s="49">
        <v>1.1809000000000001</v>
      </c>
      <c r="U27" s="48">
        <v>156.08000000000001</v>
      </c>
      <c r="V27" s="41">
        <v>9753.49</v>
      </c>
      <c r="W27" s="41">
        <v>9803.73</v>
      </c>
      <c r="X27" s="47">
        <f t="shared" si="5"/>
        <v>11190.61732576848</v>
      </c>
      <c r="Y27" s="46">
        <v>1.3552999999999999</v>
      </c>
    </row>
    <row r="28" spans="2:25" x14ac:dyDescent="0.2">
      <c r="B28" s="45">
        <v>46080</v>
      </c>
      <c r="C28" s="44">
        <v>13439</v>
      </c>
      <c r="D28" s="43">
        <v>13439.5</v>
      </c>
      <c r="E28" s="42">
        <f t="shared" si="0"/>
        <v>13439.25</v>
      </c>
      <c r="F28" s="44">
        <v>13482</v>
      </c>
      <c r="G28" s="43">
        <v>13484</v>
      </c>
      <c r="H28" s="42">
        <f t="shared" si="1"/>
        <v>13483</v>
      </c>
      <c r="I28" s="44">
        <v>13585</v>
      </c>
      <c r="J28" s="43">
        <v>13595</v>
      </c>
      <c r="K28" s="42">
        <f t="shared" si="2"/>
        <v>13590</v>
      </c>
      <c r="L28" s="44">
        <v>13585</v>
      </c>
      <c r="M28" s="43">
        <v>13595</v>
      </c>
      <c r="N28" s="42">
        <f t="shared" si="3"/>
        <v>13590</v>
      </c>
      <c r="O28" s="44">
        <v>13585</v>
      </c>
      <c r="P28" s="43">
        <v>13595</v>
      </c>
      <c r="Q28" s="42">
        <f t="shared" si="4"/>
        <v>13590</v>
      </c>
      <c r="R28" s="50">
        <v>13439.5</v>
      </c>
      <c r="S28" s="49">
        <v>1.3471</v>
      </c>
      <c r="T28" s="49">
        <v>1.1802999999999999</v>
      </c>
      <c r="U28" s="48">
        <v>155.9</v>
      </c>
      <c r="V28" s="41">
        <v>9976.6200000000008</v>
      </c>
      <c r="W28" s="41">
        <v>10006.68</v>
      </c>
      <c r="X28" s="47">
        <f t="shared" si="5"/>
        <v>11386.511903753284</v>
      </c>
      <c r="Y28" s="46">
        <v>1.3474999999999999</v>
      </c>
    </row>
    <row r="29" spans="2:25" x14ac:dyDescent="0.2">
      <c r="B29" s="40" t="s">
        <v>11</v>
      </c>
      <c r="C29" s="39">
        <f>ROUND(AVERAGE(C9:C28),2)</f>
        <v>12966.48</v>
      </c>
      <c r="D29" s="38">
        <f>ROUND(AVERAGE(D9:D28),2)</f>
        <v>12967.83</v>
      </c>
      <c r="E29" s="37">
        <f>ROUND(AVERAGE(C29:D29),2)</f>
        <v>12967.16</v>
      </c>
      <c r="F29" s="39">
        <f>ROUND(AVERAGE(F9:F28),2)</f>
        <v>13046.45</v>
      </c>
      <c r="G29" s="38">
        <f>ROUND(AVERAGE(G9:G28),2)</f>
        <v>13049.45</v>
      </c>
      <c r="H29" s="37">
        <f>ROUND(AVERAGE(F29:G29),2)</f>
        <v>13047.95</v>
      </c>
      <c r="I29" s="39">
        <f>ROUND(AVERAGE(I9:I28),2)</f>
        <v>13187</v>
      </c>
      <c r="J29" s="38">
        <f>ROUND(AVERAGE(J9:J28),2)</f>
        <v>13197</v>
      </c>
      <c r="K29" s="37">
        <f>ROUND(AVERAGE(I29:J29),2)</f>
        <v>13192</v>
      </c>
      <c r="L29" s="39">
        <f>ROUND(AVERAGE(L9:L28),2)</f>
        <v>13239</v>
      </c>
      <c r="M29" s="38">
        <f>ROUND(AVERAGE(M9:M28),2)</f>
        <v>13249</v>
      </c>
      <c r="N29" s="37">
        <f>ROUND(AVERAGE(L29:M29),2)</f>
        <v>13244</v>
      </c>
      <c r="O29" s="39">
        <f>ROUND(AVERAGE(O9:O28),2)</f>
        <v>13258.5</v>
      </c>
      <c r="P29" s="38">
        <f>ROUND(AVERAGE(P9:P28),2)</f>
        <v>13268.5</v>
      </c>
      <c r="Q29" s="37">
        <f>ROUND(AVERAGE(O29:P29),2)</f>
        <v>13263.5</v>
      </c>
      <c r="R29" s="36">
        <f>ROUND(AVERAGE(R9:R28),2)</f>
        <v>12967.83</v>
      </c>
      <c r="S29" s="35">
        <f>ROUND(AVERAGE(S9:S28),4)</f>
        <v>1.3588</v>
      </c>
      <c r="T29" s="34">
        <f>ROUND(AVERAGE(T9:T28),4)</f>
        <v>1.1825000000000001</v>
      </c>
      <c r="U29" s="115">
        <f>ROUND(AVERAGE(U9:U28),2)</f>
        <v>155.16</v>
      </c>
      <c r="V29" s="33">
        <f>AVERAGE(V9:V28)</f>
        <v>9543.929500000002</v>
      </c>
      <c r="W29" s="33">
        <f>AVERAGE(W9:W28)</f>
        <v>9602.8035</v>
      </c>
      <c r="X29" s="33">
        <f>AVERAGE(X9:X28)</f>
        <v>10966.75245251595</v>
      </c>
      <c r="Y29" s="32">
        <f>AVERAGE(Y9:Y28)</f>
        <v>1.3589249999999999</v>
      </c>
    </row>
    <row r="30" spans="2:25" x14ac:dyDescent="0.2">
      <c r="B30" s="31" t="s">
        <v>12</v>
      </c>
      <c r="C30" s="30">
        <f t="shared" ref="C30:Y30" si="6">MAX(C9:C28)</f>
        <v>13439</v>
      </c>
      <c r="D30" s="29">
        <f t="shared" si="6"/>
        <v>13439.5</v>
      </c>
      <c r="E30" s="28">
        <f t="shared" si="6"/>
        <v>13439.25</v>
      </c>
      <c r="F30" s="30">
        <f t="shared" si="6"/>
        <v>13482</v>
      </c>
      <c r="G30" s="29">
        <f t="shared" si="6"/>
        <v>13484</v>
      </c>
      <c r="H30" s="28">
        <f t="shared" si="6"/>
        <v>13483</v>
      </c>
      <c r="I30" s="30">
        <f t="shared" si="6"/>
        <v>13585</v>
      </c>
      <c r="J30" s="29">
        <f t="shared" si="6"/>
        <v>13595</v>
      </c>
      <c r="K30" s="28">
        <f t="shared" si="6"/>
        <v>13590</v>
      </c>
      <c r="L30" s="30">
        <f t="shared" si="6"/>
        <v>13585</v>
      </c>
      <c r="M30" s="29">
        <f t="shared" si="6"/>
        <v>13595</v>
      </c>
      <c r="N30" s="28">
        <f t="shared" si="6"/>
        <v>13590</v>
      </c>
      <c r="O30" s="30">
        <f t="shared" si="6"/>
        <v>13585</v>
      </c>
      <c r="P30" s="29">
        <f t="shared" si="6"/>
        <v>13595</v>
      </c>
      <c r="Q30" s="28">
        <f t="shared" si="6"/>
        <v>13590</v>
      </c>
      <c r="R30" s="27">
        <f t="shared" si="6"/>
        <v>13439.5</v>
      </c>
      <c r="S30" s="26">
        <f t="shared" si="6"/>
        <v>1.3720000000000001</v>
      </c>
      <c r="T30" s="25">
        <f t="shared" si="6"/>
        <v>1.1900999999999999</v>
      </c>
      <c r="U30" s="24">
        <f t="shared" si="6"/>
        <v>157.08000000000001</v>
      </c>
      <c r="V30" s="23">
        <f t="shared" si="6"/>
        <v>9976.6200000000008</v>
      </c>
      <c r="W30" s="23">
        <f t="shared" si="6"/>
        <v>10006.68</v>
      </c>
      <c r="X30" s="23">
        <f t="shared" si="6"/>
        <v>11386.511903753284</v>
      </c>
      <c r="Y30" s="22">
        <f t="shared" si="6"/>
        <v>1.3718999999999999</v>
      </c>
    </row>
    <row r="31" spans="2:25" ht="13.5" thickBot="1" x14ac:dyDescent="0.25">
      <c r="B31" s="21" t="s">
        <v>13</v>
      </c>
      <c r="C31" s="20">
        <f t="shared" ref="C31:Y31" si="7">MIN(C9:C28)</f>
        <v>12560</v>
      </c>
      <c r="D31" s="19">
        <f t="shared" si="7"/>
        <v>12561</v>
      </c>
      <c r="E31" s="18">
        <f t="shared" si="7"/>
        <v>12560.5</v>
      </c>
      <c r="F31" s="20">
        <f t="shared" si="7"/>
        <v>12673</v>
      </c>
      <c r="G31" s="19">
        <f t="shared" si="7"/>
        <v>12674</v>
      </c>
      <c r="H31" s="18">
        <f t="shared" si="7"/>
        <v>12673.5</v>
      </c>
      <c r="I31" s="20">
        <f t="shared" si="7"/>
        <v>12865</v>
      </c>
      <c r="J31" s="19">
        <f t="shared" si="7"/>
        <v>12875</v>
      </c>
      <c r="K31" s="18">
        <f t="shared" si="7"/>
        <v>12870</v>
      </c>
      <c r="L31" s="20">
        <f t="shared" si="7"/>
        <v>12930</v>
      </c>
      <c r="M31" s="19">
        <f t="shared" si="7"/>
        <v>12940</v>
      </c>
      <c r="N31" s="18">
        <f t="shared" si="7"/>
        <v>12935</v>
      </c>
      <c r="O31" s="20">
        <f t="shared" si="7"/>
        <v>12940</v>
      </c>
      <c r="P31" s="19">
        <f t="shared" si="7"/>
        <v>12950</v>
      </c>
      <c r="Q31" s="18">
        <f t="shared" si="7"/>
        <v>12945</v>
      </c>
      <c r="R31" s="17">
        <f t="shared" si="7"/>
        <v>12561</v>
      </c>
      <c r="S31" s="16">
        <f t="shared" si="7"/>
        <v>1.3464</v>
      </c>
      <c r="T31" s="15">
        <f t="shared" si="7"/>
        <v>1.1766000000000001</v>
      </c>
      <c r="U31" s="14">
        <f t="shared" si="7"/>
        <v>153.07</v>
      </c>
      <c r="V31" s="13">
        <f t="shared" si="7"/>
        <v>9270.7900000000009</v>
      </c>
      <c r="W31" s="13">
        <f t="shared" si="7"/>
        <v>9352.82</v>
      </c>
      <c r="X31" s="13">
        <f t="shared" si="7"/>
        <v>10619.715928305715</v>
      </c>
      <c r="Y31" s="12">
        <f t="shared" si="7"/>
        <v>1.3467</v>
      </c>
    </row>
    <row r="33" spans="2:14" x14ac:dyDescent="0.2">
      <c r="B33" s="6" t="s">
        <v>14</v>
      </c>
      <c r="C33" s="8"/>
      <c r="D33" s="8"/>
      <c r="E33" s="7"/>
      <c r="F33" s="8"/>
      <c r="G33" s="8"/>
      <c r="H33" s="7"/>
      <c r="I33" s="8"/>
      <c r="J33" s="8"/>
      <c r="K33" s="7"/>
      <c r="L33" s="8"/>
      <c r="M33" s="8"/>
      <c r="N33" s="7"/>
    </row>
    <row r="34" spans="2:14" x14ac:dyDescent="0.2">
      <c r="B34" s="6" t="s">
        <v>15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>
    <oddHeader>&amp;R&amp;"Aptos"&amp;10&amp;KFF0000 Classification: Internal 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5:M71"/>
  <sheetViews>
    <sheetView workbookViewId="0"/>
  </sheetViews>
  <sheetFormatPr baseColWidth="10" defaultColWidth="9.140625" defaultRowHeight="12.75" x14ac:dyDescent="0.2"/>
  <cols>
    <col min="2" max="2" width="27.28515625" customWidth="1"/>
    <col min="3" max="17" width="16.28515625" customWidth="1"/>
  </cols>
  <sheetData>
    <row r="5" spans="2:13" ht="15.75" x14ac:dyDescent="0.25">
      <c r="B5" s="114"/>
      <c r="C5" s="2"/>
      <c r="D5" s="113"/>
      <c r="F5" s="112" t="s">
        <v>83</v>
      </c>
      <c r="G5" s="100"/>
      <c r="H5" s="100"/>
      <c r="I5" s="111"/>
    </row>
    <row r="6" spans="2:13" x14ac:dyDescent="0.2">
      <c r="B6" s="110"/>
      <c r="C6" s="110"/>
      <c r="D6" s="59"/>
      <c r="F6" s="109" t="s">
        <v>82</v>
      </c>
      <c r="G6" s="100"/>
      <c r="H6" s="108"/>
      <c r="I6" s="100"/>
    </row>
    <row r="7" spans="2:13" x14ac:dyDescent="0.2">
      <c r="B7" s="2"/>
      <c r="C7" s="2"/>
      <c r="D7" s="107"/>
      <c r="F7" s="88" t="s">
        <v>84</v>
      </c>
      <c r="G7" s="106"/>
      <c r="H7" s="100"/>
      <c r="I7" s="2"/>
    </row>
    <row r="8" spans="2:13" ht="13.5" thickBot="1" x14ac:dyDescent="0.25"/>
    <row r="9" spans="2:13" x14ac:dyDescent="0.2">
      <c r="B9" s="105"/>
      <c r="C9" s="104" t="s">
        <v>81</v>
      </c>
      <c r="D9" s="103" t="s">
        <v>75</v>
      </c>
      <c r="E9" s="103" t="s">
        <v>49</v>
      </c>
      <c r="F9" s="103" t="s">
        <v>48</v>
      </c>
      <c r="G9" s="103" t="s">
        <v>47</v>
      </c>
      <c r="H9" s="103" t="s">
        <v>46</v>
      </c>
      <c r="I9" s="103" t="s">
        <v>80</v>
      </c>
      <c r="J9" s="103" t="s">
        <v>79</v>
      </c>
      <c r="K9" s="103" t="s">
        <v>78</v>
      </c>
      <c r="L9" s="103" t="s">
        <v>77</v>
      </c>
      <c r="M9" s="102" t="s">
        <v>76</v>
      </c>
    </row>
    <row r="10" spans="2:13" x14ac:dyDescent="0.2">
      <c r="B10" s="99"/>
      <c r="C10" s="101" t="s">
        <v>75</v>
      </c>
      <c r="D10" s="100" t="s">
        <v>74</v>
      </c>
      <c r="E10" s="100"/>
      <c r="F10" s="100"/>
      <c r="G10" s="100"/>
      <c r="H10" s="100"/>
      <c r="I10" s="100"/>
      <c r="J10" s="100"/>
      <c r="K10" s="100"/>
      <c r="L10" s="100"/>
      <c r="M10" s="3"/>
    </row>
    <row r="11" spans="2:13" x14ac:dyDescent="0.2">
      <c r="B11" s="99"/>
      <c r="C11" s="98" t="s">
        <v>73</v>
      </c>
      <c r="D11" s="98" t="s">
        <v>73</v>
      </c>
      <c r="E11" s="98" t="s">
        <v>73</v>
      </c>
      <c r="F11" s="98" t="s">
        <v>73</v>
      </c>
      <c r="G11" s="98" t="s">
        <v>73</v>
      </c>
      <c r="H11" s="98" t="s">
        <v>73</v>
      </c>
      <c r="I11" s="98" t="s">
        <v>73</v>
      </c>
      <c r="J11" s="98" t="s">
        <v>73</v>
      </c>
      <c r="K11" s="98" t="s">
        <v>73</v>
      </c>
      <c r="L11" s="98" t="s">
        <v>73</v>
      </c>
      <c r="M11" s="97" t="s">
        <v>73</v>
      </c>
    </row>
    <row r="12" spans="2:13" x14ac:dyDescent="0.2">
      <c r="B12" s="81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3"/>
    </row>
    <row r="13" spans="2:13" x14ac:dyDescent="0.2">
      <c r="B13" s="95" t="s">
        <v>72</v>
      </c>
      <c r="C13" s="94">
        <v>3064.53</v>
      </c>
      <c r="D13" s="94">
        <v>2565.5</v>
      </c>
      <c r="E13" s="94">
        <v>12966.48</v>
      </c>
      <c r="F13" s="94">
        <v>1915.03</v>
      </c>
      <c r="G13" s="94">
        <v>17125</v>
      </c>
      <c r="H13" s="94">
        <v>48623</v>
      </c>
      <c r="I13" s="94">
        <v>3319.48</v>
      </c>
      <c r="J13" s="94">
        <v>2390</v>
      </c>
      <c r="K13" s="94">
        <v>0.5</v>
      </c>
      <c r="L13" s="94">
        <v>55357.5</v>
      </c>
      <c r="M13" s="93">
        <v>0.5</v>
      </c>
    </row>
    <row r="14" spans="2:13" x14ac:dyDescent="0.2">
      <c r="B14" s="81" t="s">
        <v>71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3"/>
    </row>
    <row r="15" spans="2:13" x14ac:dyDescent="0.2">
      <c r="B15" s="95" t="s">
        <v>70</v>
      </c>
      <c r="C15" s="94">
        <v>3065.35</v>
      </c>
      <c r="D15" s="94">
        <v>2575.5</v>
      </c>
      <c r="E15" s="94">
        <v>12967.83</v>
      </c>
      <c r="F15" s="94">
        <v>1916.1</v>
      </c>
      <c r="G15" s="94">
        <v>17132.75</v>
      </c>
      <c r="H15" s="94">
        <v>48675</v>
      </c>
      <c r="I15" s="94">
        <v>3320.8</v>
      </c>
      <c r="J15" s="94">
        <v>2400</v>
      </c>
      <c r="K15" s="94">
        <v>1</v>
      </c>
      <c r="L15" s="94">
        <v>55857.5</v>
      </c>
      <c r="M15" s="93">
        <v>1</v>
      </c>
    </row>
    <row r="16" spans="2:13" x14ac:dyDescent="0.2">
      <c r="B16" s="81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3"/>
    </row>
    <row r="17" spans="2:13" x14ac:dyDescent="0.2">
      <c r="B17" s="95" t="s">
        <v>69</v>
      </c>
      <c r="C17" s="94">
        <v>3064.94</v>
      </c>
      <c r="D17" s="94">
        <v>2570.5</v>
      </c>
      <c r="E17" s="94">
        <v>12967.15</v>
      </c>
      <c r="F17" s="94">
        <v>1915.56</v>
      </c>
      <c r="G17" s="94">
        <v>17128.88</v>
      </c>
      <c r="H17" s="94">
        <v>48649</v>
      </c>
      <c r="I17" s="94">
        <v>3320.14</v>
      </c>
      <c r="J17" s="94">
        <v>2395</v>
      </c>
      <c r="K17" s="94">
        <v>0.75</v>
      </c>
      <c r="L17" s="94">
        <v>55607.5</v>
      </c>
      <c r="M17" s="93">
        <v>0.75</v>
      </c>
    </row>
    <row r="18" spans="2:13" x14ac:dyDescent="0.2">
      <c r="B18" s="81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3"/>
    </row>
    <row r="19" spans="2:13" x14ac:dyDescent="0.2">
      <c r="B19" s="95" t="s">
        <v>86</v>
      </c>
      <c r="C19" s="94">
        <v>3089.83</v>
      </c>
      <c r="D19" s="94">
        <v>2565.5</v>
      </c>
      <c r="E19" s="94">
        <v>13046.45</v>
      </c>
      <c r="F19" s="94">
        <v>1963.23</v>
      </c>
      <c r="G19" s="94">
        <v>17340.75</v>
      </c>
      <c r="H19" s="94">
        <v>48681.5</v>
      </c>
      <c r="I19" s="94">
        <v>3344.75</v>
      </c>
      <c r="J19" s="94">
        <v>2390</v>
      </c>
      <c r="K19" s="94">
        <v>0.5</v>
      </c>
      <c r="L19" s="94">
        <v>55790</v>
      </c>
      <c r="M19" s="93">
        <v>0.5</v>
      </c>
    </row>
    <row r="20" spans="2:13" x14ac:dyDescent="0.2">
      <c r="B20" s="81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3"/>
    </row>
    <row r="21" spans="2:13" x14ac:dyDescent="0.2">
      <c r="B21" s="95" t="s">
        <v>68</v>
      </c>
      <c r="C21" s="94">
        <v>3090.83</v>
      </c>
      <c r="D21" s="94">
        <v>2575.5</v>
      </c>
      <c r="E21" s="94">
        <v>13049.45</v>
      </c>
      <c r="F21" s="94">
        <v>1964.63</v>
      </c>
      <c r="G21" s="94">
        <v>17362.75</v>
      </c>
      <c r="H21" s="94">
        <v>48735</v>
      </c>
      <c r="I21" s="94">
        <v>3345.83</v>
      </c>
      <c r="J21" s="94">
        <v>2400</v>
      </c>
      <c r="K21" s="94">
        <v>1</v>
      </c>
      <c r="L21" s="94">
        <v>56290</v>
      </c>
      <c r="M21" s="93">
        <v>1</v>
      </c>
    </row>
    <row r="22" spans="2:13" x14ac:dyDescent="0.2">
      <c r="B22" s="81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3"/>
    </row>
    <row r="23" spans="2:13" x14ac:dyDescent="0.2">
      <c r="B23" s="95" t="s">
        <v>67</v>
      </c>
      <c r="C23" s="94">
        <v>3090.33</v>
      </c>
      <c r="D23" s="94">
        <v>2570.5</v>
      </c>
      <c r="E23" s="94">
        <v>13047.95</v>
      </c>
      <c r="F23" s="94">
        <v>1963.93</v>
      </c>
      <c r="G23" s="94">
        <v>17351.75</v>
      </c>
      <c r="H23" s="94">
        <v>48708.25</v>
      </c>
      <c r="I23" s="94">
        <v>3345.29</v>
      </c>
      <c r="J23" s="94">
        <v>2395</v>
      </c>
      <c r="K23" s="94">
        <v>0.75</v>
      </c>
      <c r="L23" s="94">
        <v>56040</v>
      </c>
      <c r="M23" s="93">
        <v>0.75</v>
      </c>
    </row>
    <row r="24" spans="2:13" x14ac:dyDescent="0.2">
      <c r="B24" s="81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3"/>
    </row>
    <row r="25" spans="2:13" x14ac:dyDescent="0.2">
      <c r="B25" s="95" t="s">
        <v>66</v>
      </c>
      <c r="C25" s="94">
        <v>3054.05</v>
      </c>
      <c r="D25" s="94">
        <v>2566.5</v>
      </c>
      <c r="E25" s="94">
        <v>13187</v>
      </c>
      <c r="F25" s="94">
        <v>2136.9499999999998</v>
      </c>
      <c r="G25" s="94">
        <v>18313.5</v>
      </c>
      <c r="H25" s="94"/>
      <c r="I25" s="94">
        <v>3199.85</v>
      </c>
      <c r="J25" s="94">
        <v>2390</v>
      </c>
      <c r="K25" s="94"/>
      <c r="L25" s="94"/>
      <c r="M25" s="93"/>
    </row>
    <row r="26" spans="2:13" x14ac:dyDescent="0.2">
      <c r="B26" s="81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3"/>
    </row>
    <row r="27" spans="2:13" x14ac:dyDescent="0.2">
      <c r="B27" s="95" t="s">
        <v>65</v>
      </c>
      <c r="C27" s="94">
        <v>3059.05</v>
      </c>
      <c r="D27" s="94">
        <v>2576.5</v>
      </c>
      <c r="E27" s="94">
        <v>13197</v>
      </c>
      <c r="F27" s="94">
        <v>2141.9499999999998</v>
      </c>
      <c r="G27" s="94">
        <v>18363.5</v>
      </c>
      <c r="H27" s="94"/>
      <c r="I27" s="94">
        <v>3204.85</v>
      </c>
      <c r="J27" s="94">
        <v>2400</v>
      </c>
      <c r="K27" s="94"/>
      <c r="L27" s="94"/>
      <c r="M27" s="93"/>
    </row>
    <row r="28" spans="2:13" x14ac:dyDescent="0.2">
      <c r="B28" s="81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3"/>
    </row>
    <row r="29" spans="2:13" x14ac:dyDescent="0.2">
      <c r="B29" s="95" t="s">
        <v>64</v>
      </c>
      <c r="C29" s="94">
        <v>3056.55</v>
      </c>
      <c r="D29" s="94">
        <v>2571.5</v>
      </c>
      <c r="E29" s="94">
        <v>13192</v>
      </c>
      <c r="F29" s="94">
        <v>2139.4499999999998</v>
      </c>
      <c r="G29" s="94">
        <v>18338.5</v>
      </c>
      <c r="H29" s="94"/>
      <c r="I29" s="94">
        <v>3202.35</v>
      </c>
      <c r="J29" s="94">
        <v>2395</v>
      </c>
      <c r="K29" s="94"/>
      <c r="L29" s="94"/>
      <c r="M29" s="93"/>
    </row>
    <row r="30" spans="2:13" x14ac:dyDescent="0.2">
      <c r="B30" s="81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3"/>
    </row>
    <row r="31" spans="2:13" x14ac:dyDescent="0.2">
      <c r="B31" s="95" t="s">
        <v>87</v>
      </c>
      <c r="C31" s="94">
        <v>3012</v>
      </c>
      <c r="D31" s="94"/>
      <c r="E31" s="94">
        <v>13239</v>
      </c>
      <c r="F31" s="94">
        <v>2204</v>
      </c>
      <c r="G31" s="94">
        <v>18846.75</v>
      </c>
      <c r="H31" s="94"/>
      <c r="I31" s="94">
        <v>3026.25</v>
      </c>
      <c r="J31" s="94"/>
      <c r="K31" s="94"/>
      <c r="L31" s="94"/>
      <c r="M31" s="93"/>
    </row>
    <row r="32" spans="2:13" x14ac:dyDescent="0.2">
      <c r="B32" s="81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3"/>
    </row>
    <row r="33" spans="2:13" x14ac:dyDescent="0.2">
      <c r="B33" s="95" t="s">
        <v>63</v>
      </c>
      <c r="C33" s="94">
        <v>3017</v>
      </c>
      <c r="D33" s="94"/>
      <c r="E33" s="94">
        <v>13249</v>
      </c>
      <c r="F33" s="94">
        <v>2209</v>
      </c>
      <c r="G33" s="94">
        <v>18896.75</v>
      </c>
      <c r="H33" s="94"/>
      <c r="I33" s="94">
        <v>3031.25</v>
      </c>
      <c r="J33" s="94"/>
      <c r="K33" s="94"/>
      <c r="L33" s="94"/>
      <c r="M33" s="93"/>
    </row>
    <row r="34" spans="2:13" x14ac:dyDescent="0.2">
      <c r="B34" s="81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3"/>
    </row>
    <row r="35" spans="2:13" x14ac:dyDescent="0.2">
      <c r="B35" s="95" t="s">
        <v>62</v>
      </c>
      <c r="C35" s="94">
        <v>3014.5</v>
      </c>
      <c r="D35" s="94"/>
      <c r="E35" s="94">
        <v>13244</v>
      </c>
      <c r="F35" s="94">
        <v>2206.5</v>
      </c>
      <c r="G35" s="94">
        <v>18871.75</v>
      </c>
      <c r="H35" s="94"/>
      <c r="I35" s="94">
        <v>3028.75</v>
      </c>
      <c r="J35" s="94"/>
      <c r="K35" s="94"/>
      <c r="L35" s="94"/>
      <c r="M35" s="93"/>
    </row>
    <row r="36" spans="2:13" x14ac:dyDescent="0.2">
      <c r="B36" s="81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3"/>
    </row>
    <row r="37" spans="2:13" x14ac:dyDescent="0.2">
      <c r="B37" s="95" t="s">
        <v>61</v>
      </c>
      <c r="C37" s="94">
        <v>2969.5</v>
      </c>
      <c r="D37" s="94"/>
      <c r="E37" s="94">
        <v>13258.5</v>
      </c>
      <c r="F37" s="94">
        <v>2217</v>
      </c>
      <c r="G37" s="94">
        <v>19371.75</v>
      </c>
      <c r="H37" s="94"/>
      <c r="I37" s="94">
        <v>3026.25</v>
      </c>
      <c r="J37" s="94"/>
      <c r="K37" s="94"/>
      <c r="L37" s="94"/>
      <c r="M37" s="93"/>
    </row>
    <row r="38" spans="2:13" x14ac:dyDescent="0.2">
      <c r="B38" s="81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3"/>
    </row>
    <row r="39" spans="2:13" x14ac:dyDescent="0.2">
      <c r="B39" s="95" t="s">
        <v>60</v>
      </c>
      <c r="C39" s="94">
        <v>2974.5</v>
      </c>
      <c r="D39" s="94"/>
      <c r="E39" s="94">
        <v>13268.5</v>
      </c>
      <c r="F39" s="94">
        <v>2222</v>
      </c>
      <c r="G39" s="94">
        <v>19421.75</v>
      </c>
      <c r="H39" s="94"/>
      <c r="I39" s="94">
        <v>3031.25</v>
      </c>
      <c r="J39" s="94"/>
      <c r="K39" s="94"/>
      <c r="L39" s="94"/>
      <c r="M39" s="93"/>
    </row>
    <row r="40" spans="2:13" x14ac:dyDescent="0.2">
      <c r="B40" s="81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3"/>
    </row>
    <row r="41" spans="2:13" x14ac:dyDescent="0.2">
      <c r="B41" s="95" t="s">
        <v>59</v>
      </c>
      <c r="C41" s="94">
        <v>2972</v>
      </c>
      <c r="D41" s="94"/>
      <c r="E41" s="94">
        <v>13263.5</v>
      </c>
      <c r="F41" s="94">
        <v>2219.5</v>
      </c>
      <c r="G41" s="94">
        <v>19396.75</v>
      </c>
      <c r="H41" s="94"/>
      <c r="I41" s="94">
        <v>3028.75</v>
      </c>
      <c r="J41" s="94"/>
      <c r="K41" s="94"/>
      <c r="L41" s="94"/>
      <c r="M41" s="93"/>
    </row>
    <row r="42" spans="2:13" x14ac:dyDescent="0.2">
      <c r="B42" s="81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3"/>
    </row>
    <row r="43" spans="2:13" x14ac:dyDescent="0.2">
      <c r="B43" s="95" t="s">
        <v>58</v>
      </c>
      <c r="C43" s="94"/>
      <c r="D43" s="94"/>
      <c r="E43" s="94"/>
      <c r="F43" s="94"/>
      <c r="G43" s="94"/>
      <c r="H43" s="94">
        <v>48756.75</v>
      </c>
      <c r="I43" s="94"/>
      <c r="J43" s="94"/>
      <c r="K43" s="94">
        <v>0.5</v>
      </c>
      <c r="L43" s="94">
        <v>57375</v>
      </c>
      <c r="M43" s="93">
        <v>0.5</v>
      </c>
    </row>
    <row r="44" spans="2:13" x14ac:dyDescent="0.2">
      <c r="B44" s="81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3"/>
    </row>
    <row r="45" spans="2:13" x14ac:dyDescent="0.2">
      <c r="B45" s="95" t="s">
        <v>57</v>
      </c>
      <c r="C45" s="94"/>
      <c r="D45" s="94"/>
      <c r="E45" s="94"/>
      <c r="F45" s="94"/>
      <c r="G45" s="94"/>
      <c r="H45" s="94">
        <v>48806.75</v>
      </c>
      <c r="I45" s="94"/>
      <c r="J45" s="94"/>
      <c r="K45" s="94">
        <v>1</v>
      </c>
      <c r="L45" s="94">
        <v>58375</v>
      </c>
      <c r="M45" s="93">
        <v>1</v>
      </c>
    </row>
    <row r="46" spans="2:13" x14ac:dyDescent="0.2">
      <c r="B46" s="81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3"/>
    </row>
    <row r="47" spans="2:13" x14ac:dyDescent="0.2">
      <c r="B47" s="92" t="s">
        <v>56</v>
      </c>
      <c r="C47" s="91"/>
      <c r="D47" s="91"/>
      <c r="E47" s="91"/>
      <c r="F47" s="91"/>
      <c r="G47" s="91"/>
      <c r="H47" s="91">
        <v>48781.75</v>
      </c>
      <c r="I47" s="91"/>
      <c r="J47" s="91"/>
      <c r="K47" s="91">
        <v>0.75</v>
      </c>
      <c r="L47" s="91">
        <v>57875</v>
      </c>
      <c r="M47" s="90">
        <v>0.75</v>
      </c>
    </row>
    <row r="49" spans="2:5" x14ac:dyDescent="0.2">
      <c r="B49" s="59" t="s">
        <v>55</v>
      </c>
    </row>
    <row r="50" spans="2:5" x14ac:dyDescent="0.2">
      <c r="B50" s="89" t="s">
        <v>84</v>
      </c>
    </row>
    <row r="52" spans="2:5" x14ac:dyDescent="0.2">
      <c r="B52" s="87" t="s">
        <v>54</v>
      </c>
      <c r="C52" s="86" t="s">
        <v>53</v>
      </c>
    </row>
    <row r="53" spans="2:5" x14ac:dyDescent="0.2">
      <c r="B53" s="85"/>
      <c r="C53" s="84" t="s">
        <v>52</v>
      </c>
    </row>
    <row r="54" spans="2:5" x14ac:dyDescent="0.2">
      <c r="B54" s="82" t="s">
        <v>51</v>
      </c>
      <c r="C54" s="83">
        <v>2592.36</v>
      </c>
    </row>
    <row r="55" spans="2:5" x14ac:dyDescent="0.2">
      <c r="B55" s="82" t="s">
        <v>50</v>
      </c>
      <c r="C55" s="83">
        <v>2178.1</v>
      </c>
    </row>
    <row r="56" spans="2:5" x14ac:dyDescent="0.2">
      <c r="B56" s="82" t="s">
        <v>49</v>
      </c>
      <c r="C56" s="83">
        <v>10966.75</v>
      </c>
    </row>
    <row r="57" spans="2:5" x14ac:dyDescent="0.2">
      <c r="B57" s="82" t="s">
        <v>48</v>
      </c>
      <c r="C57" s="83">
        <v>1620.43</v>
      </c>
    </row>
    <row r="58" spans="2:5" x14ac:dyDescent="0.2">
      <c r="B58" s="82" t="s">
        <v>47</v>
      </c>
      <c r="C58" s="83">
        <v>14489.27</v>
      </c>
    </row>
    <row r="59" spans="2:5" x14ac:dyDescent="0.2">
      <c r="B59" s="82" t="s">
        <v>46</v>
      </c>
      <c r="C59" s="83">
        <v>41164.129999999997</v>
      </c>
    </row>
    <row r="60" spans="2:5" x14ac:dyDescent="0.2">
      <c r="B60" s="82" t="s">
        <v>45</v>
      </c>
      <c r="C60" s="83">
        <v>2808.34</v>
      </c>
    </row>
    <row r="61" spans="2:5" x14ac:dyDescent="0.2">
      <c r="B61" s="80" t="s">
        <v>44</v>
      </c>
      <c r="C61" s="79">
        <v>2029.68</v>
      </c>
    </row>
    <row r="63" spans="2:5" x14ac:dyDescent="0.2">
      <c r="B63" s="72" t="s">
        <v>43</v>
      </c>
    </row>
    <row r="64" spans="2:5" x14ac:dyDescent="0.2">
      <c r="E64" s="78" t="s">
        <v>42</v>
      </c>
    </row>
    <row r="65" spans="2:9" x14ac:dyDescent="0.2">
      <c r="B65" s="2" t="s">
        <v>41</v>
      </c>
      <c r="D65" s="75">
        <v>9543.93</v>
      </c>
      <c r="E65" s="78" t="s">
        <v>40</v>
      </c>
    </row>
    <row r="66" spans="2:9" x14ac:dyDescent="0.2">
      <c r="B66" s="2" t="s">
        <v>39</v>
      </c>
      <c r="D66" s="75">
        <v>9602.7999999999993</v>
      </c>
      <c r="E66" s="77" t="s">
        <v>10</v>
      </c>
      <c r="F66" s="73">
        <v>1.3588</v>
      </c>
    </row>
    <row r="67" spans="2:9" x14ac:dyDescent="0.2">
      <c r="B67" s="2" t="s">
        <v>38</v>
      </c>
      <c r="D67" s="75">
        <v>1410.22</v>
      </c>
      <c r="E67" s="77" t="s">
        <v>37</v>
      </c>
      <c r="F67" s="76">
        <v>155.16</v>
      </c>
    </row>
    <row r="68" spans="2:9" x14ac:dyDescent="0.2">
      <c r="B68" s="2" t="s">
        <v>36</v>
      </c>
      <c r="D68" s="75">
        <v>1445.75</v>
      </c>
      <c r="E68" s="74" t="s">
        <v>35</v>
      </c>
      <c r="F68" s="73">
        <v>1.1825000000000001</v>
      </c>
    </row>
    <row r="69" spans="2:9" x14ac:dyDescent="0.2">
      <c r="H69" s="71" t="s">
        <v>34</v>
      </c>
    </row>
    <row r="70" spans="2:9" x14ac:dyDescent="0.2">
      <c r="B70" s="70" t="s">
        <v>14</v>
      </c>
      <c r="C70" s="69"/>
      <c r="D70" s="68"/>
      <c r="E70" s="67"/>
      <c r="F70" s="66"/>
      <c r="G70" s="65"/>
      <c r="H70" s="64"/>
      <c r="I70" s="63"/>
    </row>
    <row r="71" spans="2:9" x14ac:dyDescent="0.2">
      <c r="B71" s="62" t="s">
        <v>85</v>
      </c>
      <c r="C71" s="61"/>
      <c r="D71" s="61"/>
      <c r="E71" s="61"/>
      <c r="F71" s="61"/>
      <c r="G71" s="61"/>
      <c r="H71" s="61"/>
      <c r="I71" s="60"/>
    </row>
  </sheetData>
  <phoneticPr fontId="6" type="noConversion"/>
  <pageMargins left="0.75" right="0.75" top="1" bottom="1" header="0.5" footer="0.5"/>
  <pageSetup paperSize="9" orientation="portrait"/>
  <headerFooter alignWithMargins="0">
    <oddHeader>&amp;R&amp;"Aptos"&amp;10&amp;KFF0000 Classification: Internal 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S34"/>
  <sheetViews>
    <sheetView workbookViewId="0">
      <pane ySplit="8" topLeftCell="A9" activePane="bottomLeft" state="frozen"/>
      <selection activeCell="C46" sqref="C46"/>
      <selection pane="bottomLeft" activeCell="P9" sqref="P9:Q28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31</v>
      </c>
    </row>
    <row r="6" spans="1:19" ht="13.5" thickBot="1" x14ac:dyDescent="0.25">
      <c r="B6" s="1">
        <v>46055</v>
      </c>
    </row>
    <row r="7" spans="1:19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16" t="s">
        <v>4</v>
      </c>
      <c r="M7" s="118" t="s">
        <v>21</v>
      </c>
      <c r="N7" s="119"/>
      <c r="O7" s="120"/>
      <c r="P7" s="121" t="s">
        <v>5</v>
      </c>
      <c r="Q7" s="122"/>
      <c r="R7" s="9" t="s">
        <v>18</v>
      </c>
      <c r="S7" s="116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17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17" t="s">
        <v>20</v>
      </c>
    </row>
    <row r="9" spans="1:19" x14ac:dyDescent="0.2">
      <c r="B9" s="45">
        <v>46055</v>
      </c>
      <c r="C9" s="44">
        <v>2499</v>
      </c>
      <c r="D9" s="43">
        <v>2509</v>
      </c>
      <c r="E9" s="42">
        <f t="shared" ref="E9:E28" si="0">AVERAGE(C9:D9)</f>
        <v>2504</v>
      </c>
      <c r="F9" s="44">
        <v>2499</v>
      </c>
      <c r="G9" s="43">
        <v>2509</v>
      </c>
      <c r="H9" s="42">
        <f t="shared" ref="H9:H28" si="1">AVERAGE(F9:G9)</f>
        <v>2504</v>
      </c>
      <c r="I9" s="44">
        <v>2500</v>
      </c>
      <c r="J9" s="43">
        <v>2510</v>
      </c>
      <c r="K9" s="42">
        <f t="shared" ref="K9:K28" si="2">AVERAGE(I9:J9)</f>
        <v>2505</v>
      </c>
      <c r="L9" s="50">
        <v>2509</v>
      </c>
      <c r="M9" s="49">
        <v>1.3689</v>
      </c>
      <c r="N9" s="51">
        <v>1.1850000000000001</v>
      </c>
      <c r="O9" s="48">
        <v>154.94999999999999</v>
      </c>
      <c r="P9" s="41">
        <f>D9/M9</f>
        <v>1832.8584995251663</v>
      </c>
      <c r="Q9" s="41">
        <f>G9/M9</f>
        <v>1832.8584995251663</v>
      </c>
      <c r="R9" s="47">
        <f t="shared" ref="R9:R28" si="3">L9/N9</f>
        <v>2117.2995780590718</v>
      </c>
      <c r="S9" s="46">
        <v>1.3687</v>
      </c>
    </row>
    <row r="10" spans="1:19" x14ac:dyDescent="0.2">
      <c r="B10" s="45">
        <v>46056</v>
      </c>
      <c r="C10" s="44">
        <v>2569</v>
      </c>
      <c r="D10" s="43">
        <v>2579</v>
      </c>
      <c r="E10" s="42">
        <f t="shared" si="0"/>
        <v>2574</v>
      </c>
      <c r="F10" s="44">
        <v>2569</v>
      </c>
      <c r="G10" s="43">
        <v>2579</v>
      </c>
      <c r="H10" s="42">
        <f t="shared" si="1"/>
        <v>2574</v>
      </c>
      <c r="I10" s="44">
        <v>2570</v>
      </c>
      <c r="J10" s="43">
        <v>2580</v>
      </c>
      <c r="K10" s="42">
        <f t="shared" si="2"/>
        <v>2575</v>
      </c>
      <c r="L10" s="50">
        <v>2579</v>
      </c>
      <c r="M10" s="49">
        <v>1.3682000000000001</v>
      </c>
      <c r="N10" s="49">
        <v>1.1797</v>
      </c>
      <c r="O10" s="48">
        <v>155.88</v>
      </c>
      <c r="P10" s="41">
        <f t="shared" ref="P10:P28" si="4">D10/M10</f>
        <v>1884.9583394240608</v>
      </c>
      <c r="Q10" s="41">
        <f t="shared" ref="Q10:Q28" si="5">G10/M10</f>
        <v>1884.9583394240608</v>
      </c>
      <c r="R10" s="47">
        <f t="shared" si="3"/>
        <v>2186.1490209375265</v>
      </c>
      <c r="S10" s="46">
        <v>1.3681000000000001</v>
      </c>
    </row>
    <row r="11" spans="1:19" x14ac:dyDescent="0.2">
      <c r="B11" s="45">
        <v>46057</v>
      </c>
      <c r="C11" s="44">
        <v>2569</v>
      </c>
      <c r="D11" s="43">
        <v>2579</v>
      </c>
      <c r="E11" s="42">
        <f t="shared" si="0"/>
        <v>2574</v>
      </c>
      <c r="F11" s="44">
        <v>2569</v>
      </c>
      <c r="G11" s="43">
        <v>2579</v>
      </c>
      <c r="H11" s="42">
        <f t="shared" si="1"/>
        <v>2574</v>
      </c>
      <c r="I11" s="44">
        <v>2570</v>
      </c>
      <c r="J11" s="43">
        <v>2580</v>
      </c>
      <c r="K11" s="42">
        <f t="shared" si="2"/>
        <v>2575</v>
      </c>
      <c r="L11" s="50">
        <v>2579</v>
      </c>
      <c r="M11" s="49">
        <v>1.3720000000000001</v>
      </c>
      <c r="N11" s="49">
        <v>1.1821999999999999</v>
      </c>
      <c r="O11" s="48">
        <v>156.63</v>
      </c>
      <c r="P11" s="41">
        <f t="shared" si="4"/>
        <v>1879.7376093294458</v>
      </c>
      <c r="Q11" s="41">
        <f t="shared" si="5"/>
        <v>1879.7376093294458</v>
      </c>
      <c r="R11" s="47">
        <f t="shared" si="3"/>
        <v>2181.525968533243</v>
      </c>
      <c r="S11" s="46">
        <v>1.3718999999999999</v>
      </c>
    </row>
    <row r="12" spans="1:19" x14ac:dyDescent="0.2">
      <c r="B12" s="45">
        <v>46058</v>
      </c>
      <c r="C12" s="44">
        <v>2569</v>
      </c>
      <c r="D12" s="43">
        <v>2579</v>
      </c>
      <c r="E12" s="42">
        <f t="shared" si="0"/>
        <v>2574</v>
      </c>
      <c r="F12" s="44">
        <v>2569</v>
      </c>
      <c r="G12" s="43">
        <v>2579</v>
      </c>
      <c r="H12" s="42">
        <f t="shared" si="1"/>
        <v>2574</v>
      </c>
      <c r="I12" s="44">
        <v>2570</v>
      </c>
      <c r="J12" s="43">
        <v>2580</v>
      </c>
      <c r="K12" s="42">
        <f t="shared" si="2"/>
        <v>2575</v>
      </c>
      <c r="L12" s="50">
        <v>2579</v>
      </c>
      <c r="M12" s="49">
        <v>1.3582000000000001</v>
      </c>
      <c r="N12" s="49">
        <v>1.18</v>
      </c>
      <c r="O12" s="48">
        <v>156.96</v>
      </c>
      <c r="P12" s="41">
        <f t="shared" si="4"/>
        <v>1898.8366956265645</v>
      </c>
      <c r="Q12" s="41">
        <f t="shared" si="5"/>
        <v>1898.8366956265645</v>
      </c>
      <c r="R12" s="47">
        <f t="shared" si="3"/>
        <v>2185.593220338983</v>
      </c>
      <c r="S12" s="46">
        <v>1.3582000000000001</v>
      </c>
    </row>
    <row r="13" spans="1:19" x14ac:dyDescent="0.2">
      <c r="B13" s="45">
        <v>46059</v>
      </c>
      <c r="C13" s="44">
        <v>2569</v>
      </c>
      <c r="D13" s="43">
        <v>2579</v>
      </c>
      <c r="E13" s="42">
        <f t="shared" si="0"/>
        <v>2574</v>
      </c>
      <c r="F13" s="44">
        <v>2569</v>
      </c>
      <c r="G13" s="43">
        <v>2579</v>
      </c>
      <c r="H13" s="42">
        <f t="shared" si="1"/>
        <v>2574</v>
      </c>
      <c r="I13" s="44">
        <v>2570</v>
      </c>
      <c r="J13" s="43">
        <v>2580</v>
      </c>
      <c r="K13" s="42">
        <f t="shared" si="2"/>
        <v>2575</v>
      </c>
      <c r="L13" s="50">
        <v>2579</v>
      </c>
      <c r="M13" s="49">
        <v>1.359</v>
      </c>
      <c r="N13" s="49">
        <v>1.1793</v>
      </c>
      <c r="O13" s="48">
        <v>157.08000000000001</v>
      </c>
      <c r="P13" s="41">
        <f t="shared" si="4"/>
        <v>1897.7189109639442</v>
      </c>
      <c r="Q13" s="41">
        <f t="shared" si="5"/>
        <v>1897.7189109639442</v>
      </c>
      <c r="R13" s="47">
        <f t="shared" si="3"/>
        <v>2186.8905282794876</v>
      </c>
      <c r="S13" s="46">
        <v>1.359</v>
      </c>
    </row>
    <row r="14" spans="1:19" x14ac:dyDescent="0.2">
      <c r="B14" s="45">
        <v>46062</v>
      </c>
      <c r="C14" s="44">
        <v>2569</v>
      </c>
      <c r="D14" s="43">
        <v>2579</v>
      </c>
      <c r="E14" s="42">
        <f t="shared" si="0"/>
        <v>2574</v>
      </c>
      <c r="F14" s="44">
        <v>2569</v>
      </c>
      <c r="G14" s="43">
        <v>2579</v>
      </c>
      <c r="H14" s="42">
        <f t="shared" si="1"/>
        <v>2574</v>
      </c>
      <c r="I14" s="44">
        <v>2570</v>
      </c>
      <c r="J14" s="43">
        <v>2580</v>
      </c>
      <c r="K14" s="42">
        <f t="shared" si="2"/>
        <v>2575</v>
      </c>
      <c r="L14" s="50">
        <v>2579</v>
      </c>
      <c r="M14" s="49">
        <v>1.3661000000000001</v>
      </c>
      <c r="N14" s="49">
        <v>1.1881999999999999</v>
      </c>
      <c r="O14" s="48">
        <v>156.38999999999999</v>
      </c>
      <c r="P14" s="41">
        <f t="shared" si="4"/>
        <v>1887.8559402679159</v>
      </c>
      <c r="Q14" s="41">
        <f t="shared" si="5"/>
        <v>1887.8559402679159</v>
      </c>
      <c r="R14" s="47">
        <f t="shared" si="3"/>
        <v>2170.5100151489651</v>
      </c>
      <c r="S14" s="46">
        <v>1.3661000000000001</v>
      </c>
    </row>
    <row r="15" spans="1:19" x14ac:dyDescent="0.2">
      <c r="B15" s="45">
        <v>46063</v>
      </c>
      <c r="C15" s="44">
        <v>2569</v>
      </c>
      <c r="D15" s="43">
        <v>2579</v>
      </c>
      <c r="E15" s="42">
        <f t="shared" si="0"/>
        <v>2574</v>
      </c>
      <c r="F15" s="44">
        <v>2569</v>
      </c>
      <c r="G15" s="43">
        <v>2579</v>
      </c>
      <c r="H15" s="42">
        <f t="shared" si="1"/>
        <v>2574</v>
      </c>
      <c r="I15" s="44">
        <v>2570</v>
      </c>
      <c r="J15" s="43">
        <v>2580</v>
      </c>
      <c r="K15" s="42">
        <f t="shared" si="2"/>
        <v>2575</v>
      </c>
      <c r="L15" s="50">
        <v>2579</v>
      </c>
      <c r="M15" s="49">
        <v>1.3687</v>
      </c>
      <c r="N15" s="49">
        <v>1.1894</v>
      </c>
      <c r="O15" s="48">
        <v>155.19</v>
      </c>
      <c r="P15" s="41">
        <f t="shared" si="4"/>
        <v>1884.2697450135165</v>
      </c>
      <c r="Q15" s="41">
        <f t="shared" si="5"/>
        <v>1884.2697450135165</v>
      </c>
      <c r="R15" s="47">
        <f t="shared" si="3"/>
        <v>2168.3201614259292</v>
      </c>
      <c r="S15" s="46">
        <v>1.3688</v>
      </c>
    </row>
    <row r="16" spans="1:19" x14ac:dyDescent="0.2">
      <c r="B16" s="45">
        <v>46064</v>
      </c>
      <c r="C16" s="44">
        <v>2569</v>
      </c>
      <c r="D16" s="43">
        <v>2579</v>
      </c>
      <c r="E16" s="42">
        <f t="shared" si="0"/>
        <v>2574</v>
      </c>
      <c r="F16" s="44">
        <v>2569</v>
      </c>
      <c r="G16" s="43">
        <v>2579</v>
      </c>
      <c r="H16" s="42">
        <f t="shared" si="1"/>
        <v>2574</v>
      </c>
      <c r="I16" s="44">
        <v>2570</v>
      </c>
      <c r="J16" s="43">
        <v>2580</v>
      </c>
      <c r="K16" s="42">
        <f t="shared" si="2"/>
        <v>2575</v>
      </c>
      <c r="L16" s="50">
        <v>2579</v>
      </c>
      <c r="M16" s="49">
        <v>1.3681000000000001</v>
      </c>
      <c r="N16" s="49">
        <v>1.1900999999999999</v>
      </c>
      <c r="O16" s="48">
        <v>153.61000000000001</v>
      </c>
      <c r="P16" s="41">
        <f t="shared" si="4"/>
        <v>1885.0961187047728</v>
      </c>
      <c r="Q16" s="41">
        <f t="shared" si="5"/>
        <v>1885.0961187047728</v>
      </c>
      <c r="R16" s="47">
        <f t="shared" si="3"/>
        <v>2167.0447861524244</v>
      </c>
      <c r="S16" s="46">
        <v>1.3682000000000001</v>
      </c>
    </row>
    <row r="17" spans="2:19" x14ac:dyDescent="0.2">
      <c r="B17" s="45">
        <v>46065</v>
      </c>
      <c r="C17" s="44">
        <v>2569</v>
      </c>
      <c r="D17" s="43">
        <v>2579</v>
      </c>
      <c r="E17" s="42">
        <f t="shared" si="0"/>
        <v>2574</v>
      </c>
      <c r="F17" s="44">
        <v>2569</v>
      </c>
      <c r="G17" s="43">
        <v>2579</v>
      </c>
      <c r="H17" s="42">
        <f t="shared" si="1"/>
        <v>2574</v>
      </c>
      <c r="I17" s="44">
        <v>2570</v>
      </c>
      <c r="J17" s="43">
        <v>2580</v>
      </c>
      <c r="K17" s="42">
        <f t="shared" si="2"/>
        <v>2575</v>
      </c>
      <c r="L17" s="50">
        <v>2579</v>
      </c>
      <c r="M17" s="49">
        <v>1.363</v>
      </c>
      <c r="N17" s="49">
        <v>1.1874</v>
      </c>
      <c r="O17" s="48">
        <v>153.68</v>
      </c>
      <c r="P17" s="41">
        <f t="shared" si="4"/>
        <v>1892.1496698459282</v>
      </c>
      <c r="Q17" s="41">
        <f t="shared" si="5"/>
        <v>1892.1496698459282</v>
      </c>
      <c r="R17" s="47">
        <f t="shared" si="3"/>
        <v>2171.9723766211891</v>
      </c>
      <c r="S17" s="46">
        <v>1.3632</v>
      </c>
    </row>
    <row r="18" spans="2:19" x14ac:dyDescent="0.2">
      <c r="B18" s="45">
        <v>46066</v>
      </c>
      <c r="C18" s="44">
        <v>2569</v>
      </c>
      <c r="D18" s="43">
        <v>2579</v>
      </c>
      <c r="E18" s="42">
        <f t="shared" si="0"/>
        <v>2574</v>
      </c>
      <c r="F18" s="44">
        <v>2569</v>
      </c>
      <c r="G18" s="43">
        <v>2579</v>
      </c>
      <c r="H18" s="42">
        <f t="shared" si="1"/>
        <v>2574</v>
      </c>
      <c r="I18" s="44">
        <v>2570</v>
      </c>
      <c r="J18" s="43">
        <v>2580</v>
      </c>
      <c r="K18" s="42">
        <f t="shared" si="2"/>
        <v>2575</v>
      </c>
      <c r="L18" s="50">
        <v>2579</v>
      </c>
      <c r="M18" s="49">
        <v>1.3607</v>
      </c>
      <c r="N18" s="49">
        <v>1.1861999999999999</v>
      </c>
      <c r="O18" s="48">
        <v>153.25</v>
      </c>
      <c r="P18" s="41">
        <f t="shared" si="4"/>
        <v>1895.3479826559858</v>
      </c>
      <c r="Q18" s="41">
        <f t="shared" si="5"/>
        <v>1895.3479826559858</v>
      </c>
      <c r="R18" s="47">
        <f t="shared" si="3"/>
        <v>2174.1696172652169</v>
      </c>
      <c r="S18" s="46">
        <v>1.3609</v>
      </c>
    </row>
    <row r="19" spans="2:19" x14ac:dyDescent="0.2">
      <c r="B19" s="45">
        <v>46069</v>
      </c>
      <c r="C19" s="44">
        <v>2569</v>
      </c>
      <c r="D19" s="43">
        <v>2579</v>
      </c>
      <c r="E19" s="42">
        <f t="shared" si="0"/>
        <v>2574</v>
      </c>
      <c r="F19" s="44">
        <v>2569</v>
      </c>
      <c r="G19" s="43">
        <v>2579</v>
      </c>
      <c r="H19" s="42">
        <f t="shared" si="1"/>
        <v>2574</v>
      </c>
      <c r="I19" s="44">
        <v>2570</v>
      </c>
      <c r="J19" s="43">
        <v>2580</v>
      </c>
      <c r="K19" s="42">
        <f t="shared" si="2"/>
        <v>2575</v>
      </c>
      <c r="L19" s="50">
        <v>2579</v>
      </c>
      <c r="M19" s="49">
        <v>1.3643000000000001</v>
      </c>
      <c r="N19" s="49">
        <v>1.1853</v>
      </c>
      <c r="O19" s="48">
        <v>153.38</v>
      </c>
      <c r="P19" s="41">
        <f t="shared" si="4"/>
        <v>1890.3466979403356</v>
      </c>
      <c r="Q19" s="41">
        <f t="shared" si="5"/>
        <v>1890.3466979403356</v>
      </c>
      <c r="R19" s="47">
        <f t="shared" si="3"/>
        <v>2175.8204673922214</v>
      </c>
      <c r="S19" s="46">
        <v>1.3645</v>
      </c>
    </row>
    <row r="20" spans="2:19" x14ac:dyDescent="0.2">
      <c r="B20" s="45">
        <v>46070</v>
      </c>
      <c r="C20" s="44">
        <v>2569</v>
      </c>
      <c r="D20" s="43">
        <v>2579</v>
      </c>
      <c r="E20" s="42">
        <f t="shared" si="0"/>
        <v>2574</v>
      </c>
      <c r="F20" s="44">
        <v>2569</v>
      </c>
      <c r="G20" s="43">
        <v>2579</v>
      </c>
      <c r="H20" s="42">
        <f t="shared" si="1"/>
        <v>2574</v>
      </c>
      <c r="I20" s="44">
        <v>2570</v>
      </c>
      <c r="J20" s="43">
        <v>2580</v>
      </c>
      <c r="K20" s="42">
        <f t="shared" si="2"/>
        <v>2575</v>
      </c>
      <c r="L20" s="50">
        <v>2579</v>
      </c>
      <c r="M20" s="49">
        <v>1.3549</v>
      </c>
      <c r="N20" s="49">
        <v>1.1828000000000001</v>
      </c>
      <c r="O20" s="48">
        <v>153.07</v>
      </c>
      <c r="P20" s="41">
        <f t="shared" si="4"/>
        <v>1903.4615100745443</v>
      </c>
      <c r="Q20" s="41">
        <f t="shared" si="5"/>
        <v>1903.4615100745443</v>
      </c>
      <c r="R20" s="47">
        <f t="shared" si="3"/>
        <v>2180.4193439296582</v>
      </c>
      <c r="S20" s="46">
        <v>1.3551</v>
      </c>
    </row>
    <row r="21" spans="2:19" x14ac:dyDescent="0.2">
      <c r="B21" s="45">
        <v>46071</v>
      </c>
      <c r="C21" s="44">
        <v>2569</v>
      </c>
      <c r="D21" s="43">
        <v>2579</v>
      </c>
      <c r="E21" s="42">
        <f t="shared" si="0"/>
        <v>2574</v>
      </c>
      <c r="F21" s="44">
        <v>2569</v>
      </c>
      <c r="G21" s="43">
        <v>2579</v>
      </c>
      <c r="H21" s="42">
        <f t="shared" si="1"/>
        <v>2574</v>
      </c>
      <c r="I21" s="44">
        <v>2570</v>
      </c>
      <c r="J21" s="43">
        <v>2580</v>
      </c>
      <c r="K21" s="42">
        <f t="shared" si="2"/>
        <v>2575</v>
      </c>
      <c r="L21" s="50">
        <v>2579</v>
      </c>
      <c r="M21" s="49">
        <v>1.3573999999999999</v>
      </c>
      <c r="N21" s="49">
        <v>1.1839999999999999</v>
      </c>
      <c r="O21" s="48">
        <v>153.69</v>
      </c>
      <c r="P21" s="41">
        <f t="shared" si="4"/>
        <v>1899.9557978488288</v>
      </c>
      <c r="Q21" s="41">
        <f t="shared" si="5"/>
        <v>1899.9557978488288</v>
      </c>
      <c r="R21" s="47">
        <f t="shared" si="3"/>
        <v>2178.2094594594596</v>
      </c>
      <c r="S21" s="46">
        <v>1.3576999999999999</v>
      </c>
    </row>
    <row r="22" spans="2:19" x14ac:dyDescent="0.2">
      <c r="B22" s="45">
        <v>46072</v>
      </c>
      <c r="C22" s="44">
        <v>2569</v>
      </c>
      <c r="D22" s="43">
        <v>2579</v>
      </c>
      <c r="E22" s="42">
        <f t="shared" si="0"/>
        <v>2574</v>
      </c>
      <c r="F22" s="44">
        <v>2569</v>
      </c>
      <c r="G22" s="43">
        <v>2579</v>
      </c>
      <c r="H22" s="42">
        <f t="shared" si="1"/>
        <v>2574</v>
      </c>
      <c r="I22" s="44">
        <v>2570</v>
      </c>
      <c r="J22" s="43">
        <v>2580</v>
      </c>
      <c r="K22" s="42">
        <f t="shared" si="2"/>
        <v>2575</v>
      </c>
      <c r="L22" s="50">
        <v>2579</v>
      </c>
      <c r="M22" s="49">
        <v>1.3464</v>
      </c>
      <c r="N22" s="49">
        <v>1.177</v>
      </c>
      <c r="O22" s="48">
        <v>154.81</v>
      </c>
      <c r="P22" s="41">
        <f t="shared" si="4"/>
        <v>1915.4783125371359</v>
      </c>
      <c r="Q22" s="41">
        <f t="shared" si="5"/>
        <v>1915.4783125371359</v>
      </c>
      <c r="R22" s="47">
        <f t="shared" si="3"/>
        <v>2191.1639762107052</v>
      </c>
      <c r="S22" s="46">
        <v>1.3467</v>
      </c>
    </row>
    <row r="23" spans="2:19" x14ac:dyDescent="0.2">
      <c r="B23" s="45">
        <v>46073</v>
      </c>
      <c r="C23" s="44">
        <v>2569</v>
      </c>
      <c r="D23" s="43">
        <v>2579</v>
      </c>
      <c r="E23" s="42">
        <f t="shared" si="0"/>
        <v>2574</v>
      </c>
      <c r="F23" s="44">
        <v>2569</v>
      </c>
      <c r="G23" s="43">
        <v>2579</v>
      </c>
      <c r="H23" s="42">
        <f t="shared" si="1"/>
        <v>2574</v>
      </c>
      <c r="I23" s="44">
        <v>2570</v>
      </c>
      <c r="J23" s="43">
        <v>2580</v>
      </c>
      <c r="K23" s="42">
        <f t="shared" si="2"/>
        <v>2575</v>
      </c>
      <c r="L23" s="50">
        <v>2579</v>
      </c>
      <c r="M23" s="49">
        <v>1.3472999999999999</v>
      </c>
      <c r="N23" s="49">
        <v>1.1766000000000001</v>
      </c>
      <c r="O23" s="48">
        <v>155.26</v>
      </c>
      <c r="P23" s="41">
        <f t="shared" si="4"/>
        <v>1914.1987679061829</v>
      </c>
      <c r="Q23" s="41">
        <f t="shared" si="5"/>
        <v>1914.1987679061829</v>
      </c>
      <c r="R23" s="47">
        <f t="shared" si="3"/>
        <v>2191.9088900220972</v>
      </c>
      <c r="S23" s="46">
        <v>1.3475999999999999</v>
      </c>
    </row>
    <row r="24" spans="2:19" x14ac:dyDescent="0.2">
      <c r="B24" s="45">
        <v>46076</v>
      </c>
      <c r="C24" s="44">
        <v>2569</v>
      </c>
      <c r="D24" s="43">
        <v>2579</v>
      </c>
      <c r="E24" s="42">
        <f t="shared" si="0"/>
        <v>2574</v>
      </c>
      <c r="F24" s="44">
        <v>2569</v>
      </c>
      <c r="G24" s="43">
        <v>2579</v>
      </c>
      <c r="H24" s="42">
        <f t="shared" si="1"/>
        <v>2574</v>
      </c>
      <c r="I24" s="44">
        <v>2570</v>
      </c>
      <c r="J24" s="43">
        <v>2580</v>
      </c>
      <c r="K24" s="42">
        <f t="shared" si="2"/>
        <v>2575</v>
      </c>
      <c r="L24" s="50">
        <v>2579</v>
      </c>
      <c r="M24" s="49">
        <v>1.3487</v>
      </c>
      <c r="N24" s="49">
        <v>1.1781999999999999</v>
      </c>
      <c r="O24" s="48">
        <v>154.9</v>
      </c>
      <c r="P24" s="41">
        <f t="shared" si="4"/>
        <v>1912.2117594720842</v>
      </c>
      <c r="Q24" s="41">
        <f t="shared" si="5"/>
        <v>1912.2117594720842</v>
      </c>
      <c r="R24" s="47">
        <f t="shared" si="3"/>
        <v>2188.9322695637416</v>
      </c>
      <c r="S24" s="46">
        <v>1.3491</v>
      </c>
    </row>
    <row r="25" spans="2:19" x14ac:dyDescent="0.2">
      <c r="B25" s="45">
        <v>46077</v>
      </c>
      <c r="C25" s="44">
        <v>2569</v>
      </c>
      <c r="D25" s="43">
        <v>2579</v>
      </c>
      <c r="E25" s="42">
        <f t="shared" si="0"/>
        <v>2574</v>
      </c>
      <c r="F25" s="44">
        <v>2569</v>
      </c>
      <c r="G25" s="43">
        <v>2579</v>
      </c>
      <c r="H25" s="42">
        <f t="shared" si="1"/>
        <v>2574</v>
      </c>
      <c r="I25" s="44">
        <v>2570</v>
      </c>
      <c r="J25" s="43">
        <v>2580</v>
      </c>
      <c r="K25" s="42">
        <f t="shared" si="2"/>
        <v>2575</v>
      </c>
      <c r="L25" s="50">
        <v>2579</v>
      </c>
      <c r="M25" s="49">
        <v>1.3489</v>
      </c>
      <c r="N25" s="49">
        <v>1.1781999999999999</v>
      </c>
      <c r="O25" s="48">
        <v>155.88999999999999</v>
      </c>
      <c r="P25" s="41">
        <f t="shared" si="4"/>
        <v>1911.9282378234118</v>
      </c>
      <c r="Q25" s="41">
        <f t="shared" si="5"/>
        <v>1911.9282378234118</v>
      </c>
      <c r="R25" s="47">
        <f t="shared" si="3"/>
        <v>2188.9322695637416</v>
      </c>
      <c r="S25" s="46">
        <v>1.3492</v>
      </c>
    </row>
    <row r="26" spans="2:19" x14ac:dyDescent="0.2">
      <c r="B26" s="45">
        <v>46078</v>
      </c>
      <c r="C26" s="44">
        <v>2569</v>
      </c>
      <c r="D26" s="43">
        <v>2579</v>
      </c>
      <c r="E26" s="42">
        <f t="shared" si="0"/>
        <v>2574</v>
      </c>
      <c r="F26" s="44">
        <v>2569</v>
      </c>
      <c r="G26" s="43">
        <v>2579</v>
      </c>
      <c r="H26" s="42">
        <f t="shared" si="1"/>
        <v>2574</v>
      </c>
      <c r="I26" s="44">
        <v>2570</v>
      </c>
      <c r="J26" s="43">
        <v>2580</v>
      </c>
      <c r="K26" s="42">
        <f t="shared" si="2"/>
        <v>2575</v>
      </c>
      <c r="L26" s="50">
        <v>2579</v>
      </c>
      <c r="M26" s="49">
        <v>1.3523000000000001</v>
      </c>
      <c r="N26" s="49">
        <v>1.1786000000000001</v>
      </c>
      <c r="O26" s="48">
        <v>156.69</v>
      </c>
      <c r="P26" s="41">
        <f t="shared" si="4"/>
        <v>1907.1212009169562</v>
      </c>
      <c r="Q26" s="41">
        <f t="shared" si="5"/>
        <v>1907.1212009169562</v>
      </c>
      <c r="R26" s="47">
        <f t="shared" si="3"/>
        <v>2188.1893772272188</v>
      </c>
      <c r="S26" s="46">
        <v>1.3527</v>
      </c>
    </row>
    <row r="27" spans="2:19" x14ac:dyDescent="0.2">
      <c r="B27" s="45">
        <v>46079</v>
      </c>
      <c r="C27" s="44">
        <v>2569</v>
      </c>
      <c r="D27" s="43">
        <v>2579</v>
      </c>
      <c r="E27" s="42">
        <f t="shared" si="0"/>
        <v>2574</v>
      </c>
      <c r="F27" s="44">
        <v>2569</v>
      </c>
      <c r="G27" s="43">
        <v>2579</v>
      </c>
      <c r="H27" s="42">
        <f t="shared" si="1"/>
        <v>2574</v>
      </c>
      <c r="I27" s="44">
        <v>2570</v>
      </c>
      <c r="J27" s="43">
        <v>2580</v>
      </c>
      <c r="K27" s="42">
        <f t="shared" si="2"/>
        <v>2575</v>
      </c>
      <c r="L27" s="50">
        <v>2579</v>
      </c>
      <c r="M27" s="49">
        <v>1.3549</v>
      </c>
      <c r="N27" s="49">
        <v>1.1809000000000001</v>
      </c>
      <c r="O27" s="48">
        <v>156.08000000000001</v>
      </c>
      <c r="P27" s="41">
        <f t="shared" si="4"/>
        <v>1903.4615100745443</v>
      </c>
      <c r="Q27" s="41">
        <f t="shared" si="5"/>
        <v>1903.4615100745443</v>
      </c>
      <c r="R27" s="47">
        <f t="shared" si="3"/>
        <v>2183.9275129138791</v>
      </c>
      <c r="S27" s="46">
        <v>1.3552999999999999</v>
      </c>
    </row>
    <row r="28" spans="2:19" x14ac:dyDescent="0.2">
      <c r="B28" s="45">
        <v>46080</v>
      </c>
      <c r="C28" s="44">
        <v>2569</v>
      </c>
      <c r="D28" s="43">
        <v>2579</v>
      </c>
      <c r="E28" s="42">
        <f t="shared" si="0"/>
        <v>2574</v>
      </c>
      <c r="F28" s="44">
        <v>2569</v>
      </c>
      <c r="G28" s="43">
        <v>2579</v>
      </c>
      <c r="H28" s="42">
        <f t="shared" si="1"/>
        <v>2574</v>
      </c>
      <c r="I28" s="44">
        <v>2570</v>
      </c>
      <c r="J28" s="43">
        <v>2580</v>
      </c>
      <c r="K28" s="42">
        <f t="shared" si="2"/>
        <v>2575</v>
      </c>
      <c r="L28" s="50">
        <v>2579</v>
      </c>
      <c r="M28" s="49">
        <v>1.3471</v>
      </c>
      <c r="N28" s="49">
        <v>1.1802999999999999</v>
      </c>
      <c r="O28" s="48">
        <v>155.9</v>
      </c>
      <c r="P28" s="41">
        <f t="shared" si="4"/>
        <v>1914.4829634028654</v>
      </c>
      <c r="Q28" s="41">
        <f t="shared" si="5"/>
        <v>1914.4829634028654</v>
      </c>
      <c r="R28" s="47">
        <f t="shared" si="3"/>
        <v>2185.0377022790817</v>
      </c>
      <c r="S28" s="46">
        <v>1.3474999999999999</v>
      </c>
    </row>
    <row r="29" spans="2:19" x14ac:dyDescent="0.2">
      <c r="B29" s="40" t="s">
        <v>11</v>
      </c>
      <c r="C29" s="39">
        <f>ROUND(AVERAGE(C9:C28),2)</f>
        <v>2565.5</v>
      </c>
      <c r="D29" s="38">
        <f>ROUND(AVERAGE(D9:D28),2)</f>
        <v>2575.5</v>
      </c>
      <c r="E29" s="37">
        <f>ROUND(AVERAGE(C29:D29),2)</f>
        <v>2570.5</v>
      </c>
      <c r="F29" s="39">
        <f>ROUND(AVERAGE(F9:F28),2)</f>
        <v>2565.5</v>
      </c>
      <c r="G29" s="38">
        <f>ROUND(AVERAGE(G9:G28),2)</f>
        <v>2575.5</v>
      </c>
      <c r="H29" s="37">
        <f>ROUND(AVERAGE(F29:G29),2)</f>
        <v>2570.5</v>
      </c>
      <c r="I29" s="39">
        <f>ROUND(AVERAGE(I9:I28),2)</f>
        <v>2566.5</v>
      </c>
      <c r="J29" s="38">
        <f>ROUND(AVERAGE(J9:J28),2)</f>
        <v>2576.5</v>
      </c>
      <c r="K29" s="37">
        <f>ROUND(AVERAGE(I29:J29),2)</f>
        <v>2571.5</v>
      </c>
      <c r="L29" s="36">
        <f>ROUND(AVERAGE(L9:L28),2)</f>
        <v>2575.5</v>
      </c>
      <c r="M29" s="35">
        <f>ROUND(AVERAGE(M9:M28),4)</f>
        <v>1.3588</v>
      </c>
      <c r="N29" s="34">
        <f>ROUND(AVERAGE(N9:N28),4)</f>
        <v>1.1825000000000001</v>
      </c>
      <c r="O29" s="115">
        <f>ROUND(AVERAGE(O9:O28),2)</f>
        <v>155.16</v>
      </c>
      <c r="P29" s="33">
        <f>AVERAGE(P9:P28)</f>
        <v>1895.5738134677092</v>
      </c>
      <c r="Q29" s="33">
        <f>AVERAGE(Q9:Q28)</f>
        <v>1895.5738134677092</v>
      </c>
      <c r="R29" s="33">
        <f>AVERAGE(R9:R28)</f>
        <v>2178.1008270661914</v>
      </c>
      <c r="S29" s="32">
        <f>AVERAGE(S9:S28)</f>
        <v>1.3589249999999999</v>
      </c>
    </row>
    <row r="30" spans="2:19" x14ac:dyDescent="0.2">
      <c r="B30" s="31" t="s">
        <v>12</v>
      </c>
      <c r="C30" s="30">
        <f t="shared" ref="C30:S30" si="6">MAX(C9:C28)</f>
        <v>2569</v>
      </c>
      <c r="D30" s="29">
        <f t="shared" si="6"/>
        <v>2579</v>
      </c>
      <c r="E30" s="28">
        <f t="shared" si="6"/>
        <v>2574</v>
      </c>
      <c r="F30" s="30">
        <f t="shared" si="6"/>
        <v>2569</v>
      </c>
      <c r="G30" s="29">
        <f t="shared" si="6"/>
        <v>2579</v>
      </c>
      <c r="H30" s="28">
        <f t="shared" si="6"/>
        <v>2574</v>
      </c>
      <c r="I30" s="30">
        <f t="shared" si="6"/>
        <v>2570</v>
      </c>
      <c r="J30" s="29">
        <f t="shared" si="6"/>
        <v>2580</v>
      </c>
      <c r="K30" s="28">
        <f t="shared" si="6"/>
        <v>2575</v>
      </c>
      <c r="L30" s="27">
        <f t="shared" si="6"/>
        <v>2579</v>
      </c>
      <c r="M30" s="26">
        <f t="shared" si="6"/>
        <v>1.3720000000000001</v>
      </c>
      <c r="N30" s="25">
        <f t="shared" si="6"/>
        <v>1.1900999999999999</v>
      </c>
      <c r="O30" s="24">
        <f t="shared" si="6"/>
        <v>157.08000000000001</v>
      </c>
      <c r="P30" s="23">
        <f t="shared" si="6"/>
        <v>1915.4783125371359</v>
      </c>
      <c r="Q30" s="23">
        <f t="shared" si="6"/>
        <v>1915.4783125371359</v>
      </c>
      <c r="R30" s="23">
        <f t="shared" si="6"/>
        <v>2191.9088900220972</v>
      </c>
      <c r="S30" s="22">
        <f t="shared" si="6"/>
        <v>1.3718999999999999</v>
      </c>
    </row>
    <row r="31" spans="2:19" ht="13.5" thickBot="1" x14ac:dyDescent="0.25">
      <c r="B31" s="21" t="s">
        <v>13</v>
      </c>
      <c r="C31" s="20">
        <f t="shared" ref="C31:S31" si="7">MIN(C9:C28)</f>
        <v>2499</v>
      </c>
      <c r="D31" s="19">
        <f t="shared" si="7"/>
        <v>2509</v>
      </c>
      <c r="E31" s="18">
        <f t="shared" si="7"/>
        <v>2504</v>
      </c>
      <c r="F31" s="20">
        <f t="shared" si="7"/>
        <v>2499</v>
      </c>
      <c r="G31" s="19">
        <f t="shared" si="7"/>
        <v>2509</v>
      </c>
      <c r="H31" s="18">
        <f t="shared" si="7"/>
        <v>2504</v>
      </c>
      <c r="I31" s="20">
        <f t="shared" si="7"/>
        <v>2500</v>
      </c>
      <c r="J31" s="19">
        <f t="shared" si="7"/>
        <v>2510</v>
      </c>
      <c r="K31" s="18">
        <f t="shared" si="7"/>
        <v>2505</v>
      </c>
      <c r="L31" s="17">
        <f t="shared" si="7"/>
        <v>2509</v>
      </c>
      <c r="M31" s="16">
        <f t="shared" si="7"/>
        <v>1.3464</v>
      </c>
      <c r="N31" s="15">
        <f t="shared" si="7"/>
        <v>1.1766000000000001</v>
      </c>
      <c r="O31" s="14">
        <f t="shared" si="7"/>
        <v>153.07</v>
      </c>
      <c r="P31" s="13">
        <f t="shared" si="7"/>
        <v>1832.8584995251663</v>
      </c>
      <c r="Q31" s="13">
        <f t="shared" si="7"/>
        <v>1832.8584995251663</v>
      </c>
      <c r="R31" s="13">
        <f t="shared" si="7"/>
        <v>2117.2995780590718</v>
      </c>
      <c r="S31" s="12">
        <f t="shared" si="7"/>
        <v>1.3467</v>
      </c>
    </row>
    <row r="33" spans="2:14" x14ac:dyDescent="0.2">
      <c r="B33" s="6" t="s">
        <v>14</v>
      </c>
      <c r="C33" s="8"/>
      <c r="D33" s="8"/>
      <c r="E33" s="7"/>
      <c r="F33" s="8"/>
      <c r="G33" s="8"/>
      <c r="H33" s="7"/>
      <c r="I33" s="8"/>
      <c r="J33" s="8"/>
      <c r="K33" s="7"/>
      <c r="L33" s="8"/>
      <c r="M33" s="8"/>
      <c r="N33" s="7"/>
    </row>
    <row r="34" spans="2:14" x14ac:dyDescent="0.2">
      <c r="B34" s="6" t="s">
        <v>15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>
    <oddHeader>&amp;R&amp;"Aptos"&amp;10&amp;KFF0000 Classification: Internal 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S34"/>
  <sheetViews>
    <sheetView workbookViewId="0">
      <pane ySplit="8" topLeftCell="A9" activePane="bottomLeft" state="frozen"/>
      <selection activeCell="C46" sqref="C46"/>
      <selection pane="bottomLeft" activeCell="P9" sqref="P9:Q28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30</v>
      </c>
    </row>
    <row r="6" spans="1:19" ht="13.5" thickBot="1" x14ac:dyDescent="0.25">
      <c r="B6" s="1">
        <v>46055</v>
      </c>
    </row>
    <row r="7" spans="1:19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16" t="s">
        <v>4</v>
      </c>
      <c r="M7" s="118" t="s">
        <v>21</v>
      </c>
      <c r="N7" s="119"/>
      <c r="O7" s="120"/>
      <c r="P7" s="121" t="s">
        <v>5</v>
      </c>
      <c r="Q7" s="122"/>
      <c r="R7" s="9" t="s">
        <v>18</v>
      </c>
      <c r="S7" s="116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17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17" t="s">
        <v>20</v>
      </c>
    </row>
    <row r="9" spans="1:19" x14ac:dyDescent="0.2">
      <c r="B9" s="45">
        <v>46055</v>
      </c>
      <c r="C9" s="44">
        <v>2390</v>
      </c>
      <c r="D9" s="43">
        <v>2400</v>
      </c>
      <c r="E9" s="42">
        <f t="shared" ref="E9:E28" si="0">AVERAGE(C9:D9)</f>
        <v>2395</v>
      </c>
      <c r="F9" s="44">
        <v>2390</v>
      </c>
      <c r="G9" s="43">
        <v>2400</v>
      </c>
      <c r="H9" s="42">
        <f t="shared" ref="H9:H28" si="1">AVERAGE(F9:G9)</f>
        <v>2395</v>
      </c>
      <c r="I9" s="44">
        <v>2390</v>
      </c>
      <c r="J9" s="43">
        <v>2400</v>
      </c>
      <c r="K9" s="42">
        <f t="shared" ref="K9:K28" si="2">AVERAGE(I9:J9)</f>
        <v>2395</v>
      </c>
      <c r="L9" s="50">
        <v>2400</v>
      </c>
      <c r="M9" s="49">
        <v>1.3689</v>
      </c>
      <c r="N9" s="51">
        <v>1.1850000000000001</v>
      </c>
      <c r="O9" s="48">
        <v>154.94999999999999</v>
      </c>
      <c r="P9" s="41">
        <f>D9/M9</f>
        <v>1753.2325224632916</v>
      </c>
      <c r="Q9" s="41">
        <f>G9/M9</f>
        <v>1753.2325224632916</v>
      </c>
      <c r="R9" s="47">
        <f t="shared" ref="R9:R28" si="3">L9/N9</f>
        <v>2025.3164556962024</v>
      </c>
      <c r="S9" s="46">
        <v>1.3687</v>
      </c>
    </row>
    <row r="10" spans="1:19" x14ac:dyDescent="0.2">
      <c r="B10" s="45">
        <v>46056</v>
      </c>
      <c r="C10" s="44">
        <v>2390</v>
      </c>
      <c r="D10" s="43">
        <v>2400</v>
      </c>
      <c r="E10" s="42">
        <f t="shared" si="0"/>
        <v>2395</v>
      </c>
      <c r="F10" s="44">
        <v>2390</v>
      </c>
      <c r="G10" s="43">
        <v>2400</v>
      </c>
      <c r="H10" s="42">
        <f t="shared" si="1"/>
        <v>2395</v>
      </c>
      <c r="I10" s="44">
        <v>2390</v>
      </c>
      <c r="J10" s="43">
        <v>2400</v>
      </c>
      <c r="K10" s="42">
        <f t="shared" si="2"/>
        <v>2395</v>
      </c>
      <c r="L10" s="50">
        <v>2400</v>
      </c>
      <c r="M10" s="49">
        <v>1.3682000000000001</v>
      </c>
      <c r="N10" s="49">
        <v>1.1797</v>
      </c>
      <c r="O10" s="48">
        <v>155.88</v>
      </c>
      <c r="P10" s="41">
        <f t="shared" ref="P10:P28" si="4">D10/M10</f>
        <v>1754.12951322906</v>
      </c>
      <c r="Q10" s="41">
        <f t="shared" ref="Q10:Q28" si="5">G10/M10</f>
        <v>1754.12951322906</v>
      </c>
      <c r="R10" s="47">
        <f t="shared" si="3"/>
        <v>2034.4155293718743</v>
      </c>
      <c r="S10" s="46">
        <v>1.3681000000000001</v>
      </c>
    </row>
    <row r="11" spans="1:19" x14ac:dyDescent="0.2">
      <c r="B11" s="45">
        <v>46057</v>
      </c>
      <c r="C11" s="44">
        <v>2390</v>
      </c>
      <c r="D11" s="43">
        <v>2400</v>
      </c>
      <c r="E11" s="42">
        <f t="shared" si="0"/>
        <v>2395</v>
      </c>
      <c r="F11" s="44">
        <v>2390</v>
      </c>
      <c r="G11" s="43">
        <v>2400</v>
      </c>
      <c r="H11" s="42">
        <f t="shared" si="1"/>
        <v>2395</v>
      </c>
      <c r="I11" s="44">
        <v>2390</v>
      </c>
      <c r="J11" s="43">
        <v>2400</v>
      </c>
      <c r="K11" s="42">
        <f t="shared" si="2"/>
        <v>2395</v>
      </c>
      <c r="L11" s="50">
        <v>2400</v>
      </c>
      <c r="M11" s="49">
        <v>1.3720000000000001</v>
      </c>
      <c r="N11" s="49">
        <v>1.1821999999999999</v>
      </c>
      <c r="O11" s="48">
        <v>156.63</v>
      </c>
      <c r="P11" s="41">
        <f t="shared" si="4"/>
        <v>1749.2711370262389</v>
      </c>
      <c r="Q11" s="41">
        <f t="shared" si="5"/>
        <v>1749.2711370262389</v>
      </c>
      <c r="R11" s="47">
        <f t="shared" si="3"/>
        <v>2030.1133479952632</v>
      </c>
      <c r="S11" s="46">
        <v>1.3718999999999999</v>
      </c>
    </row>
    <row r="12" spans="1:19" x14ac:dyDescent="0.2">
      <c r="B12" s="45">
        <v>46058</v>
      </c>
      <c r="C12" s="44">
        <v>2390</v>
      </c>
      <c r="D12" s="43">
        <v>2400</v>
      </c>
      <c r="E12" s="42">
        <f t="shared" si="0"/>
        <v>2395</v>
      </c>
      <c r="F12" s="44">
        <v>2390</v>
      </c>
      <c r="G12" s="43">
        <v>2400</v>
      </c>
      <c r="H12" s="42">
        <f t="shared" si="1"/>
        <v>2395</v>
      </c>
      <c r="I12" s="44">
        <v>2390</v>
      </c>
      <c r="J12" s="43">
        <v>2400</v>
      </c>
      <c r="K12" s="42">
        <f t="shared" si="2"/>
        <v>2395</v>
      </c>
      <c r="L12" s="50">
        <v>2400</v>
      </c>
      <c r="M12" s="49">
        <v>1.3582000000000001</v>
      </c>
      <c r="N12" s="49">
        <v>1.18</v>
      </c>
      <c r="O12" s="48">
        <v>156.96</v>
      </c>
      <c r="P12" s="41">
        <f t="shared" si="4"/>
        <v>1767.0446178766013</v>
      </c>
      <c r="Q12" s="41">
        <f t="shared" si="5"/>
        <v>1767.0446178766013</v>
      </c>
      <c r="R12" s="47">
        <f t="shared" si="3"/>
        <v>2033.898305084746</v>
      </c>
      <c r="S12" s="46">
        <v>1.3582000000000001</v>
      </c>
    </row>
    <row r="13" spans="1:19" x14ac:dyDescent="0.2">
      <c r="B13" s="45">
        <v>46059</v>
      </c>
      <c r="C13" s="44">
        <v>2390</v>
      </c>
      <c r="D13" s="43">
        <v>2400</v>
      </c>
      <c r="E13" s="42">
        <f t="shared" si="0"/>
        <v>2395</v>
      </c>
      <c r="F13" s="44">
        <v>2390</v>
      </c>
      <c r="G13" s="43">
        <v>2400</v>
      </c>
      <c r="H13" s="42">
        <f t="shared" si="1"/>
        <v>2395</v>
      </c>
      <c r="I13" s="44">
        <v>2390</v>
      </c>
      <c r="J13" s="43">
        <v>2400</v>
      </c>
      <c r="K13" s="42">
        <f t="shared" si="2"/>
        <v>2395</v>
      </c>
      <c r="L13" s="50">
        <v>2400</v>
      </c>
      <c r="M13" s="49">
        <v>1.359</v>
      </c>
      <c r="N13" s="49">
        <v>1.1793</v>
      </c>
      <c r="O13" s="48">
        <v>157.08000000000001</v>
      </c>
      <c r="P13" s="41">
        <f t="shared" si="4"/>
        <v>1766.0044150110375</v>
      </c>
      <c r="Q13" s="41">
        <f t="shared" si="5"/>
        <v>1766.0044150110375</v>
      </c>
      <c r="R13" s="47">
        <f t="shared" si="3"/>
        <v>2035.1055711015008</v>
      </c>
      <c r="S13" s="46">
        <v>1.359</v>
      </c>
    </row>
    <row r="14" spans="1:19" x14ac:dyDescent="0.2">
      <c r="B14" s="45">
        <v>46062</v>
      </c>
      <c r="C14" s="44">
        <v>2390</v>
      </c>
      <c r="D14" s="43">
        <v>2400</v>
      </c>
      <c r="E14" s="42">
        <f t="shared" si="0"/>
        <v>2395</v>
      </c>
      <c r="F14" s="44">
        <v>2390</v>
      </c>
      <c r="G14" s="43">
        <v>2400</v>
      </c>
      <c r="H14" s="42">
        <f t="shared" si="1"/>
        <v>2395</v>
      </c>
      <c r="I14" s="44">
        <v>2390</v>
      </c>
      <c r="J14" s="43">
        <v>2400</v>
      </c>
      <c r="K14" s="42">
        <f t="shared" si="2"/>
        <v>2395</v>
      </c>
      <c r="L14" s="50">
        <v>2400</v>
      </c>
      <c r="M14" s="49">
        <v>1.3661000000000001</v>
      </c>
      <c r="N14" s="49">
        <v>1.1881999999999999</v>
      </c>
      <c r="O14" s="48">
        <v>156.38999999999999</v>
      </c>
      <c r="P14" s="41">
        <f t="shared" si="4"/>
        <v>1756.826001024815</v>
      </c>
      <c r="Q14" s="41">
        <f t="shared" si="5"/>
        <v>1756.826001024815</v>
      </c>
      <c r="R14" s="47">
        <f t="shared" si="3"/>
        <v>2019.8619760983001</v>
      </c>
      <c r="S14" s="46">
        <v>1.3661000000000001</v>
      </c>
    </row>
    <row r="15" spans="1:19" x14ac:dyDescent="0.2">
      <c r="B15" s="45">
        <v>46063</v>
      </c>
      <c r="C15" s="44">
        <v>2390</v>
      </c>
      <c r="D15" s="43">
        <v>2400</v>
      </c>
      <c r="E15" s="42">
        <f t="shared" si="0"/>
        <v>2395</v>
      </c>
      <c r="F15" s="44">
        <v>2390</v>
      </c>
      <c r="G15" s="43">
        <v>2400</v>
      </c>
      <c r="H15" s="42">
        <f t="shared" si="1"/>
        <v>2395</v>
      </c>
      <c r="I15" s="44">
        <v>2390</v>
      </c>
      <c r="J15" s="43">
        <v>2400</v>
      </c>
      <c r="K15" s="42">
        <f t="shared" si="2"/>
        <v>2395</v>
      </c>
      <c r="L15" s="50">
        <v>2400</v>
      </c>
      <c r="M15" s="49">
        <v>1.3687</v>
      </c>
      <c r="N15" s="49">
        <v>1.1894</v>
      </c>
      <c r="O15" s="48">
        <v>155.19</v>
      </c>
      <c r="P15" s="41">
        <f t="shared" si="4"/>
        <v>1753.4887119164171</v>
      </c>
      <c r="Q15" s="41">
        <f t="shared" si="5"/>
        <v>1753.4887119164171</v>
      </c>
      <c r="R15" s="47">
        <f t="shared" si="3"/>
        <v>2017.8241129981502</v>
      </c>
      <c r="S15" s="46">
        <v>1.3688</v>
      </c>
    </row>
    <row r="16" spans="1:19" x14ac:dyDescent="0.2">
      <c r="B16" s="45">
        <v>46064</v>
      </c>
      <c r="C16" s="44">
        <v>2390</v>
      </c>
      <c r="D16" s="43">
        <v>2400</v>
      </c>
      <c r="E16" s="42">
        <f t="shared" si="0"/>
        <v>2395</v>
      </c>
      <c r="F16" s="44">
        <v>2390</v>
      </c>
      <c r="G16" s="43">
        <v>2400</v>
      </c>
      <c r="H16" s="42">
        <f t="shared" si="1"/>
        <v>2395</v>
      </c>
      <c r="I16" s="44">
        <v>2390</v>
      </c>
      <c r="J16" s="43">
        <v>2400</v>
      </c>
      <c r="K16" s="42">
        <f t="shared" si="2"/>
        <v>2395</v>
      </c>
      <c r="L16" s="50">
        <v>2400</v>
      </c>
      <c r="M16" s="49">
        <v>1.3681000000000001</v>
      </c>
      <c r="N16" s="49">
        <v>1.1900999999999999</v>
      </c>
      <c r="O16" s="48">
        <v>153.61000000000001</v>
      </c>
      <c r="P16" s="41">
        <f t="shared" si="4"/>
        <v>1754.2577296981215</v>
      </c>
      <c r="Q16" s="41">
        <f t="shared" si="5"/>
        <v>1754.2577296981215</v>
      </c>
      <c r="R16" s="47">
        <f t="shared" si="3"/>
        <v>2016.6372573733302</v>
      </c>
      <c r="S16" s="46">
        <v>1.3682000000000001</v>
      </c>
    </row>
    <row r="17" spans="2:19" x14ac:dyDescent="0.2">
      <c r="B17" s="45">
        <v>46065</v>
      </c>
      <c r="C17" s="44">
        <v>2390</v>
      </c>
      <c r="D17" s="43">
        <v>2400</v>
      </c>
      <c r="E17" s="42">
        <f t="shared" si="0"/>
        <v>2395</v>
      </c>
      <c r="F17" s="44">
        <v>2390</v>
      </c>
      <c r="G17" s="43">
        <v>2400</v>
      </c>
      <c r="H17" s="42">
        <f t="shared" si="1"/>
        <v>2395</v>
      </c>
      <c r="I17" s="44">
        <v>2390</v>
      </c>
      <c r="J17" s="43">
        <v>2400</v>
      </c>
      <c r="K17" s="42">
        <f t="shared" si="2"/>
        <v>2395</v>
      </c>
      <c r="L17" s="50">
        <v>2400</v>
      </c>
      <c r="M17" s="49">
        <v>1.363</v>
      </c>
      <c r="N17" s="49">
        <v>1.1874</v>
      </c>
      <c r="O17" s="48">
        <v>153.68</v>
      </c>
      <c r="P17" s="41">
        <f t="shared" si="4"/>
        <v>1760.8217168011738</v>
      </c>
      <c r="Q17" s="41">
        <f t="shared" si="5"/>
        <v>1760.8217168011738</v>
      </c>
      <c r="R17" s="47">
        <f t="shared" si="3"/>
        <v>2021.2228398180898</v>
      </c>
      <c r="S17" s="46">
        <v>1.3632</v>
      </c>
    </row>
    <row r="18" spans="2:19" x14ac:dyDescent="0.2">
      <c r="B18" s="45">
        <v>46066</v>
      </c>
      <c r="C18" s="44">
        <v>2390</v>
      </c>
      <c r="D18" s="43">
        <v>2400</v>
      </c>
      <c r="E18" s="42">
        <f t="shared" si="0"/>
        <v>2395</v>
      </c>
      <c r="F18" s="44">
        <v>2390</v>
      </c>
      <c r="G18" s="43">
        <v>2400</v>
      </c>
      <c r="H18" s="42">
        <f t="shared" si="1"/>
        <v>2395</v>
      </c>
      <c r="I18" s="44">
        <v>2390</v>
      </c>
      <c r="J18" s="43">
        <v>2400</v>
      </c>
      <c r="K18" s="42">
        <f t="shared" si="2"/>
        <v>2395</v>
      </c>
      <c r="L18" s="50">
        <v>2400</v>
      </c>
      <c r="M18" s="49">
        <v>1.3607</v>
      </c>
      <c r="N18" s="49">
        <v>1.1861999999999999</v>
      </c>
      <c r="O18" s="48">
        <v>153.25</v>
      </c>
      <c r="P18" s="41">
        <f t="shared" si="4"/>
        <v>1763.7980451238334</v>
      </c>
      <c r="Q18" s="41">
        <f t="shared" si="5"/>
        <v>1763.7980451238334</v>
      </c>
      <c r="R18" s="47">
        <f t="shared" si="3"/>
        <v>2023.2675771370766</v>
      </c>
      <c r="S18" s="46">
        <v>1.3609</v>
      </c>
    </row>
    <row r="19" spans="2:19" x14ac:dyDescent="0.2">
      <c r="B19" s="45">
        <v>46069</v>
      </c>
      <c r="C19" s="44">
        <v>2390</v>
      </c>
      <c r="D19" s="43">
        <v>2400</v>
      </c>
      <c r="E19" s="42">
        <f t="shared" si="0"/>
        <v>2395</v>
      </c>
      <c r="F19" s="44">
        <v>2390</v>
      </c>
      <c r="G19" s="43">
        <v>2400</v>
      </c>
      <c r="H19" s="42">
        <f t="shared" si="1"/>
        <v>2395</v>
      </c>
      <c r="I19" s="44">
        <v>2390</v>
      </c>
      <c r="J19" s="43">
        <v>2400</v>
      </c>
      <c r="K19" s="42">
        <f t="shared" si="2"/>
        <v>2395</v>
      </c>
      <c r="L19" s="50">
        <v>2400</v>
      </c>
      <c r="M19" s="49">
        <v>1.3643000000000001</v>
      </c>
      <c r="N19" s="49">
        <v>1.1853</v>
      </c>
      <c r="O19" s="48">
        <v>153.38</v>
      </c>
      <c r="P19" s="41">
        <f t="shared" si="4"/>
        <v>1759.1438833101224</v>
      </c>
      <c r="Q19" s="41">
        <f t="shared" si="5"/>
        <v>1759.1438833101224</v>
      </c>
      <c r="R19" s="47">
        <f t="shared" si="3"/>
        <v>2024.8038471273096</v>
      </c>
      <c r="S19" s="46">
        <v>1.3645</v>
      </c>
    </row>
    <row r="20" spans="2:19" x14ac:dyDescent="0.2">
      <c r="B20" s="45">
        <v>46070</v>
      </c>
      <c r="C20" s="44">
        <v>2390</v>
      </c>
      <c r="D20" s="43">
        <v>2400</v>
      </c>
      <c r="E20" s="42">
        <f t="shared" si="0"/>
        <v>2395</v>
      </c>
      <c r="F20" s="44">
        <v>2390</v>
      </c>
      <c r="G20" s="43">
        <v>2400</v>
      </c>
      <c r="H20" s="42">
        <f t="shared" si="1"/>
        <v>2395</v>
      </c>
      <c r="I20" s="44">
        <v>2390</v>
      </c>
      <c r="J20" s="43">
        <v>2400</v>
      </c>
      <c r="K20" s="42">
        <f t="shared" si="2"/>
        <v>2395</v>
      </c>
      <c r="L20" s="50">
        <v>2400</v>
      </c>
      <c r="M20" s="49">
        <v>1.3549</v>
      </c>
      <c r="N20" s="49">
        <v>1.1828000000000001</v>
      </c>
      <c r="O20" s="48">
        <v>153.07</v>
      </c>
      <c r="P20" s="41">
        <f t="shared" si="4"/>
        <v>1771.3484389991881</v>
      </c>
      <c r="Q20" s="41">
        <f t="shared" si="5"/>
        <v>1771.3484389991881</v>
      </c>
      <c r="R20" s="47">
        <f t="shared" si="3"/>
        <v>2029.0835306053432</v>
      </c>
      <c r="S20" s="46">
        <v>1.3551</v>
      </c>
    </row>
    <row r="21" spans="2:19" x14ac:dyDescent="0.2">
      <c r="B21" s="45">
        <v>46071</v>
      </c>
      <c r="C21" s="44">
        <v>2390</v>
      </c>
      <c r="D21" s="43">
        <v>2400</v>
      </c>
      <c r="E21" s="42">
        <f t="shared" si="0"/>
        <v>2395</v>
      </c>
      <c r="F21" s="44">
        <v>2390</v>
      </c>
      <c r="G21" s="43">
        <v>2400</v>
      </c>
      <c r="H21" s="42">
        <f t="shared" si="1"/>
        <v>2395</v>
      </c>
      <c r="I21" s="44">
        <v>2390</v>
      </c>
      <c r="J21" s="43">
        <v>2400</v>
      </c>
      <c r="K21" s="42">
        <f t="shared" si="2"/>
        <v>2395</v>
      </c>
      <c r="L21" s="50">
        <v>2400</v>
      </c>
      <c r="M21" s="49">
        <v>1.3573999999999999</v>
      </c>
      <c r="N21" s="49">
        <v>1.1839999999999999</v>
      </c>
      <c r="O21" s="48">
        <v>153.69</v>
      </c>
      <c r="P21" s="41">
        <f t="shared" si="4"/>
        <v>1768.0860468542803</v>
      </c>
      <c r="Q21" s="41">
        <f t="shared" si="5"/>
        <v>1768.0860468542803</v>
      </c>
      <c r="R21" s="47">
        <f t="shared" si="3"/>
        <v>2027.0270270270271</v>
      </c>
      <c r="S21" s="46">
        <v>1.3576999999999999</v>
      </c>
    </row>
    <row r="22" spans="2:19" x14ac:dyDescent="0.2">
      <c r="B22" s="45">
        <v>46072</v>
      </c>
      <c r="C22" s="44">
        <v>2390</v>
      </c>
      <c r="D22" s="43">
        <v>2400</v>
      </c>
      <c r="E22" s="42">
        <f t="shared" si="0"/>
        <v>2395</v>
      </c>
      <c r="F22" s="44">
        <v>2390</v>
      </c>
      <c r="G22" s="43">
        <v>2400</v>
      </c>
      <c r="H22" s="42">
        <f t="shared" si="1"/>
        <v>2395</v>
      </c>
      <c r="I22" s="44">
        <v>2390</v>
      </c>
      <c r="J22" s="43">
        <v>2400</v>
      </c>
      <c r="K22" s="42">
        <f t="shared" si="2"/>
        <v>2395</v>
      </c>
      <c r="L22" s="50">
        <v>2400</v>
      </c>
      <c r="M22" s="49">
        <v>1.3464</v>
      </c>
      <c r="N22" s="49">
        <v>1.177</v>
      </c>
      <c r="O22" s="48">
        <v>154.81</v>
      </c>
      <c r="P22" s="41">
        <f t="shared" si="4"/>
        <v>1782.5311942959001</v>
      </c>
      <c r="Q22" s="41">
        <f t="shared" si="5"/>
        <v>1782.5311942959001</v>
      </c>
      <c r="R22" s="47">
        <f t="shared" si="3"/>
        <v>2039.0824129141886</v>
      </c>
      <c r="S22" s="46">
        <v>1.3467</v>
      </c>
    </row>
    <row r="23" spans="2:19" x14ac:dyDescent="0.2">
      <c r="B23" s="45">
        <v>46073</v>
      </c>
      <c r="C23" s="44">
        <v>2390</v>
      </c>
      <c r="D23" s="43">
        <v>2400</v>
      </c>
      <c r="E23" s="42">
        <f t="shared" si="0"/>
        <v>2395</v>
      </c>
      <c r="F23" s="44">
        <v>2390</v>
      </c>
      <c r="G23" s="43">
        <v>2400</v>
      </c>
      <c r="H23" s="42">
        <f t="shared" si="1"/>
        <v>2395</v>
      </c>
      <c r="I23" s="44">
        <v>2390</v>
      </c>
      <c r="J23" s="43">
        <v>2400</v>
      </c>
      <c r="K23" s="42">
        <f t="shared" si="2"/>
        <v>2395</v>
      </c>
      <c r="L23" s="50">
        <v>2400</v>
      </c>
      <c r="M23" s="49">
        <v>1.3472999999999999</v>
      </c>
      <c r="N23" s="49">
        <v>1.1766000000000001</v>
      </c>
      <c r="O23" s="48">
        <v>155.26</v>
      </c>
      <c r="P23" s="41">
        <f t="shared" si="4"/>
        <v>1781.3404586951681</v>
      </c>
      <c r="Q23" s="41">
        <f t="shared" si="5"/>
        <v>1781.3404586951681</v>
      </c>
      <c r="R23" s="47">
        <f t="shared" si="3"/>
        <v>2039.7756246812849</v>
      </c>
      <c r="S23" s="46">
        <v>1.3475999999999999</v>
      </c>
    </row>
    <row r="24" spans="2:19" x14ac:dyDescent="0.2">
      <c r="B24" s="45">
        <v>46076</v>
      </c>
      <c r="C24" s="44">
        <v>2390</v>
      </c>
      <c r="D24" s="43">
        <v>2400</v>
      </c>
      <c r="E24" s="42">
        <f t="shared" si="0"/>
        <v>2395</v>
      </c>
      <c r="F24" s="44">
        <v>2390</v>
      </c>
      <c r="G24" s="43">
        <v>2400</v>
      </c>
      <c r="H24" s="42">
        <f t="shared" si="1"/>
        <v>2395</v>
      </c>
      <c r="I24" s="44">
        <v>2390</v>
      </c>
      <c r="J24" s="43">
        <v>2400</v>
      </c>
      <c r="K24" s="42">
        <f t="shared" si="2"/>
        <v>2395</v>
      </c>
      <c r="L24" s="50">
        <v>2400</v>
      </c>
      <c r="M24" s="49">
        <v>1.3487</v>
      </c>
      <c r="N24" s="49">
        <v>1.1781999999999999</v>
      </c>
      <c r="O24" s="48">
        <v>154.9</v>
      </c>
      <c r="P24" s="41">
        <f t="shared" si="4"/>
        <v>1779.4913620523466</v>
      </c>
      <c r="Q24" s="41">
        <f t="shared" si="5"/>
        <v>1779.4913620523466</v>
      </c>
      <c r="R24" s="47">
        <f t="shared" si="3"/>
        <v>2037.0056017654049</v>
      </c>
      <c r="S24" s="46">
        <v>1.3491</v>
      </c>
    </row>
    <row r="25" spans="2:19" x14ac:dyDescent="0.2">
      <c r="B25" s="45">
        <v>46077</v>
      </c>
      <c r="C25" s="44">
        <v>2390</v>
      </c>
      <c r="D25" s="43">
        <v>2400</v>
      </c>
      <c r="E25" s="42">
        <f t="shared" si="0"/>
        <v>2395</v>
      </c>
      <c r="F25" s="44">
        <v>2390</v>
      </c>
      <c r="G25" s="43">
        <v>2400</v>
      </c>
      <c r="H25" s="42">
        <f t="shared" si="1"/>
        <v>2395</v>
      </c>
      <c r="I25" s="44">
        <v>2390</v>
      </c>
      <c r="J25" s="43">
        <v>2400</v>
      </c>
      <c r="K25" s="42">
        <f t="shared" si="2"/>
        <v>2395</v>
      </c>
      <c r="L25" s="50">
        <v>2400</v>
      </c>
      <c r="M25" s="49">
        <v>1.3489</v>
      </c>
      <c r="N25" s="49">
        <v>1.1781999999999999</v>
      </c>
      <c r="O25" s="48">
        <v>155.88999999999999</v>
      </c>
      <c r="P25" s="41">
        <f t="shared" si="4"/>
        <v>1779.2275187189562</v>
      </c>
      <c r="Q25" s="41">
        <f t="shared" si="5"/>
        <v>1779.2275187189562</v>
      </c>
      <c r="R25" s="47">
        <f t="shared" si="3"/>
        <v>2037.0056017654049</v>
      </c>
      <c r="S25" s="46">
        <v>1.3492</v>
      </c>
    </row>
    <row r="26" spans="2:19" x14ac:dyDescent="0.2">
      <c r="B26" s="45">
        <v>46078</v>
      </c>
      <c r="C26" s="44">
        <v>2390</v>
      </c>
      <c r="D26" s="43">
        <v>2400</v>
      </c>
      <c r="E26" s="42">
        <f t="shared" si="0"/>
        <v>2395</v>
      </c>
      <c r="F26" s="44">
        <v>2390</v>
      </c>
      <c r="G26" s="43">
        <v>2400</v>
      </c>
      <c r="H26" s="42">
        <f t="shared" si="1"/>
        <v>2395</v>
      </c>
      <c r="I26" s="44">
        <v>2390</v>
      </c>
      <c r="J26" s="43">
        <v>2400</v>
      </c>
      <c r="K26" s="42">
        <f t="shared" si="2"/>
        <v>2395</v>
      </c>
      <c r="L26" s="50">
        <v>2400</v>
      </c>
      <c r="M26" s="49">
        <v>1.3523000000000001</v>
      </c>
      <c r="N26" s="49">
        <v>1.1786000000000001</v>
      </c>
      <c r="O26" s="48">
        <v>156.69</v>
      </c>
      <c r="P26" s="41">
        <f t="shared" si="4"/>
        <v>1774.7541226059307</v>
      </c>
      <c r="Q26" s="41">
        <f t="shared" si="5"/>
        <v>1774.7541226059307</v>
      </c>
      <c r="R26" s="47">
        <f t="shared" si="3"/>
        <v>2036.3142711691837</v>
      </c>
      <c r="S26" s="46">
        <v>1.3527</v>
      </c>
    </row>
    <row r="27" spans="2:19" x14ac:dyDescent="0.2">
      <c r="B27" s="45">
        <v>46079</v>
      </c>
      <c r="C27" s="44">
        <v>2390</v>
      </c>
      <c r="D27" s="43">
        <v>2400</v>
      </c>
      <c r="E27" s="42">
        <f t="shared" si="0"/>
        <v>2395</v>
      </c>
      <c r="F27" s="44">
        <v>2390</v>
      </c>
      <c r="G27" s="43">
        <v>2400</v>
      </c>
      <c r="H27" s="42">
        <f t="shared" si="1"/>
        <v>2395</v>
      </c>
      <c r="I27" s="44">
        <v>2390</v>
      </c>
      <c r="J27" s="43">
        <v>2400</v>
      </c>
      <c r="K27" s="42">
        <f t="shared" si="2"/>
        <v>2395</v>
      </c>
      <c r="L27" s="50">
        <v>2400</v>
      </c>
      <c r="M27" s="49">
        <v>1.3549</v>
      </c>
      <c r="N27" s="49">
        <v>1.1809000000000001</v>
      </c>
      <c r="O27" s="48">
        <v>156.08000000000001</v>
      </c>
      <c r="P27" s="41">
        <f t="shared" si="4"/>
        <v>1771.3484389991881</v>
      </c>
      <c r="Q27" s="41">
        <f t="shared" si="5"/>
        <v>1771.3484389991881</v>
      </c>
      <c r="R27" s="47">
        <f t="shared" si="3"/>
        <v>2032.3482089931408</v>
      </c>
      <c r="S27" s="46">
        <v>1.3552999999999999</v>
      </c>
    </row>
    <row r="28" spans="2:19" x14ac:dyDescent="0.2">
      <c r="B28" s="45">
        <v>46080</v>
      </c>
      <c r="C28" s="44">
        <v>2390</v>
      </c>
      <c r="D28" s="43">
        <v>2400</v>
      </c>
      <c r="E28" s="42">
        <f t="shared" si="0"/>
        <v>2395</v>
      </c>
      <c r="F28" s="44">
        <v>2390</v>
      </c>
      <c r="G28" s="43">
        <v>2400</v>
      </c>
      <c r="H28" s="42">
        <f t="shared" si="1"/>
        <v>2395</v>
      </c>
      <c r="I28" s="44">
        <v>2390</v>
      </c>
      <c r="J28" s="43">
        <v>2400</v>
      </c>
      <c r="K28" s="42">
        <f t="shared" si="2"/>
        <v>2395</v>
      </c>
      <c r="L28" s="50">
        <v>2400</v>
      </c>
      <c r="M28" s="49">
        <v>1.3471</v>
      </c>
      <c r="N28" s="49">
        <v>1.1802999999999999</v>
      </c>
      <c r="O28" s="48">
        <v>155.9</v>
      </c>
      <c r="P28" s="41">
        <f t="shared" si="4"/>
        <v>1781.6049291069705</v>
      </c>
      <c r="Q28" s="41">
        <f t="shared" si="5"/>
        <v>1781.6049291069705</v>
      </c>
      <c r="R28" s="47">
        <f t="shared" si="3"/>
        <v>2033.3813437261715</v>
      </c>
      <c r="S28" s="46">
        <v>1.3474999999999999</v>
      </c>
    </row>
    <row r="29" spans="2:19" x14ac:dyDescent="0.2">
      <c r="B29" s="40" t="s">
        <v>11</v>
      </c>
      <c r="C29" s="39">
        <f>ROUND(AVERAGE(C9:C28),2)</f>
        <v>2390</v>
      </c>
      <c r="D29" s="38">
        <f>ROUND(AVERAGE(D9:D28),2)</f>
        <v>2400</v>
      </c>
      <c r="E29" s="37">
        <f>ROUND(AVERAGE(C29:D29),2)</f>
        <v>2395</v>
      </c>
      <c r="F29" s="39">
        <f>ROUND(AVERAGE(F9:F28),2)</f>
        <v>2390</v>
      </c>
      <c r="G29" s="38">
        <f>ROUND(AVERAGE(G9:G28),2)</f>
        <v>2400</v>
      </c>
      <c r="H29" s="37">
        <f>ROUND(AVERAGE(F29:G29),2)</f>
        <v>2395</v>
      </c>
      <c r="I29" s="39">
        <f>ROUND(AVERAGE(I9:I28),2)</f>
        <v>2390</v>
      </c>
      <c r="J29" s="38">
        <f>ROUND(AVERAGE(J9:J28),2)</f>
        <v>2400</v>
      </c>
      <c r="K29" s="37">
        <f>ROUND(AVERAGE(I29:J29),2)</f>
        <v>2395</v>
      </c>
      <c r="L29" s="36">
        <f>ROUND(AVERAGE(L9:L28),2)</f>
        <v>2400</v>
      </c>
      <c r="M29" s="35">
        <f>ROUND(AVERAGE(M9:M28),4)</f>
        <v>1.3588</v>
      </c>
      <c r="N29" s="34">
        <f>ROUND(AVERAGE(N9:N28),4)</f>
        <v>1.1825000000000001</v>
      </c>
      <c r="O29" s="115">
        <f>ROUND(AVERAGE(O9:O28),2)</f>
        <v>155.16</v>
      </c>
      <c r="P29" s="33">
        <f>AVERAGE(P9:P28)</f>
        <v>1766.3875401904322</v>
      </c>
      <c r="Q29" s="33">
        <f>AVERAGE(Q9:Q28)</f>
        <v>1766.3875401904322</v>
      </c>
      <c r="R29" s="33">
        <f>AVERAGE(R9:R28)</f>
        <v>2029.6745221224496</v>
      </c>
      <c r="S29" s="32">
        <f>AVERAGE(S9:S28)</f>
        <v>1.3589249999999999</v>
      </c>
    </row>
    <row r="30" spans="2:19" x14ac:dyDescent="0.2">
      <c r="B30" s="31" t="s">
        <v>12</v>
      </c>
      <c r="C30" s="30">
        <f t="shared" ref="C30:S30" si="6">MAX(C9:C28)</f>
        <v>2390</v>
      </c>
      <c r="D30" s="29">
        <f t="shared" si="6"/>
        <v>2400</v>
      </c>
      <c r="E30" s="28">
        <f t="shared" si="6"/>
        <v>2395</v>
      </c>
      <c r="F30" s="30">
        <f t="shared" si="6"/>
        <v>2390</v>
      </c>
      <c r="G30" s="29">
        <f t="shared" si="6"/>
        <v>2400</v>
      </c>
      <c r="H30" s="28">
        <f t="shared" si="6"/>
        <v>2395</v>
      </c>
      <c r="I30" s="30">
        <f t="shared" si="6"/>
        <v>2390</v>
      </c>
      <c r="J30" s="29">
        <f t="shared" si="6"/>
        <v>2400</v>
      </c>
      <c r="K30" s="28">
        <f t="shared" si="6"/>
        <v>2395</v>
      </c>
      <c r="L30" s="27">
        <f t="shared" si="6"/>
        <v>2400</v>
      </c>
      <c r="M30" s="26">
        <f t="shared" si="6"/>
        <v>1.3720000000000001</v>
      </c>
      <c r="N30" s="25">
        <f t="shared" si="6"/>
        <v>1.1900999999999999</v>
      </c>
      <c r="O30" s="24">
        <f t="shared" si="6"/>
        <v>157.08000000000001</v>
      </c>
      <c r="P30" s="23">
        <f t="shared" si="6"/>
        <v>1782.5311942959001</v>
      </c>
      <c r="Q30" s="23">
        <f t="shared" si="6"/>
        <v>1782.5311942959001</v>
      </c>
      <c r="R30" s="23">
        <f t="shared" si="6"/>
        <v>2039.7756246812849</v>
      </c>
      <c r="S30" s="22">
        <f t="shared" si="6"/>
        <v>1.3718999999999999</v>
      </c>
    </row>
    <row r="31" spans="2:19" ht="13.5" thickBot="1" x14ac:dyDescent="0.25">
      <c r="B31" s="21" t="s">
        <v>13</v>
      </c>
      <c r="C31" s="20">
        <f t="shared" ref="C31:S31" si="7">MIN(C9:C28)</f>
        <v>2390</v>
      </c>
      <c r="D31" s="19">
        <f t="shared" si="7"/>
        <v>2400</v>
      </c>
      <c r="E31" s="18">
        <f t="shared" si="7"/>
        <v>2395</v>
      </c>
      <c r="F31" s="20">
        <f t="shared" si="7"/>
        <v>2390</v>
      </c>
      <c r="G31" s="19">
        <f t="shared" si="7"/>
        <v>2400</v>
      </c>
      <c r="H31" s="18">
        <f t="shared" si="7"/>
        <v>2395</v>
      </c>
      <c r="I31" s="20">
        <f t="shared" si="7"/>
        <v>2390</v>
      </c>
      <c r="J31" s="19">
        <f t="shared" si="7"/>
        <v>2400</v>
      </c>
      <c r="K31" s="18">
        <f t="shared" si="7"/>
        <v>2395</v>
      </c>
      <c r="L31" s="17">
        <f t="shared" si="7"/>
        <v>2400</v>
      </c>
      <c r="M31" s="16">
        <f t="shared" si="7"/>
        <v>1.3464</v>
      </c>
      <c r="N31" s="15">
        <f t="shared" si="7"/>
        <v>1.1766000000000001</v>
      </c>
      <c r="O31" s="14">
        <f t="shared" si="7"/>
        <v>153.07</v>
      </c>
      <c r="P31" s="13">
        <f t="shared" si="7"/>
        <v>1749.2711370262389</v>
      </c>
      <c r="Q31" s="13">
        <f t="shared" si="7"/>
        <v>1749.2711370262389</v>
      </c>
      <c r="R31" s="13">
        <f t="shared" si="7"/>
        <v>2016.6372573733302</v>
      </c>
      <c r="S31" s="12">
        <f t="shared" si="7"/>
        <v>1.3467</v>
      </c>
    </row>
    <row r="33" spans="2:14" x14ac:dyDescent="0.2">
      <c r="B33" s="6" t="s">
        <v>14</v>
      </c>
      <c r="C33" s="8"/>
      <c r="D33" s="8"/>
      <c r="E33" s="7"/>
      <c r="F33" s="8"/>
      <c r="G33" s="8"/>
      <c r="H33" s="7"/>
      <c r="I33" s="8"/>
      <c r="J33" s="8"/>
      <c r="K33" s="7"/>
      <c r="L33" s="8"/>
      <c r="M33" s="8"/>
      <c r="N33" s="7"/>
    </row>
    <row r="34" spans="2:14" x14ac:dyDescent="0.2">
      <c r="B34" s="6" t="s">
        <v>15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>
    <oddHeader>&amp;R&amp;"Aptos"&amp;10&amp;KFF0000 Classification: Internal 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Y34"/>
  <sheetViews>
    <sheetView workbookViewId="0">
      <pane ySplit="8" topLeftCell="A9" activePane="bottomLeft" state="frozen"/>
      <selection activeCell="C46" sqref="C46"/>
      <selection pane="bottomLeft" activeCell="V9" sqref="V9:W28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26</v>
      </c>
    </row>
    <row r="6" spans="1:25" ht="13.5" thickBot="1" x14ac:dyDescent="0.25">
      <c r="B6" s="1">
        <v>46055</v>
      </c>
    </row>
    <row r="7" spans="1:25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24" t="s">
        <v>23</v>
      </c>
      <c r="M7" s="125"/>
      <c r="N7" s="126"/>
      <c r="O7" s="124" t="s">
        <v>22</v>
      </c>
      <c r="P7" s="125"/>
      <c r="Q7" s="126"/>
      <c r="R7" s="116" t="s">
        <v>4</v>
      </c>
      <c r="S7" s="118" t="s">
        <v>21</v>
      </c>
      <c r="T7" s="119"/>
      <c r="U7" s="120"/>
      <c r="V7" s="121" t="s">
        <v>5</v>
      </c>
      <c r="W7" s="122"/>
      <c r="X7" s="9" t="s">
        <v>18</v>
      </c>
      <c r="Y7" s="116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17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17" t="s">
        <v>20</v>
      </c>
    </row>
    <row r="9" spans="1:25" x14ac:dyDescent="0.2">
      <c r="B9" s="45">
        <v>46055</v>
      </c>
      <c r="C9" s="44">
        <v>3041</v>
      </c>
      <c r="D9" s="43">
        <v>3042</v>
      </c>
      <c r="E9" s="42">
        <f t="shared" ref="E9:E28" si="0">AVERAGE(C9:D9)</f>
        <v>3041.5</v>
      </c>
      <c r="F9" s="44">
        <v>3065</v>
      </c>
      <c r="G9" s="43">
        <v>3066</v>
      </c>
      <c r="H9" s="42">
        <f t="shared" ref="H9:H28" si="1">AVERAGE(F9:G9)</f>
        <v>3065.5</v>
      </c>
      <c r="I9" s="44">
        <v>3003</v>
      </c>
      <c r="J9" s="43">
        <v>3008</v>
      </c>
      <c r="K9" s="42">
        <f t="shared" ref="K9:K28" si="2">AVERAGE(I9:J9)</f>
        <v>3005.5</v>
      </c>
      <c r="L9" s="44">
        <v>2953</v>
      </c>
      <c r="M9" s="43">
        <v>2958</v>
      </c>
      <c r="N9" s="42">
        <f t="shared" ref="N9:N28" si="3">AVERAGE(L9:M9)</f>
        <v>2955.5</v>
      </c>
      <c r="O9" s="44">
        <v>2903</v>
      </c>
      <c r="P9" s="43">
        <v>2908</v>
      </c>
      <c r="Q9" s="42">
        <f t="shared" ref="Q9:Q28" si="4">AVERAGE(O9:P9)</f>
        <v>2905.5</v>
      </c>
      <c r="R9" s="50">
        <v>3042</v>
      </c>
      <c r="S9" s="49">
        <v>1.3689</v>
      </c>
      <c r="T9" s="51">
        <v>1.1850000000000001</v>
      </c>
      <c r="U9" s="48">
        <v>154.94999999999999</v>
      </c>
      <c r="V9" s="41">
        <f>D9/S9</f>
        <v>2222.2222222222222</v>
      </c>
      <c r="W9" s="41">
        <f>G9/S9</f>
        <v>2239.7545474468552</v>
      </c>
      <c r="X9" s="47">
        <f t="shared" ref="X9:X28" si="5">R9/T9</f>
        <v>2567.0886075949365</v>
      </c>
      <c r="Y9" s="46">
        <v>1.3687</v>
      </c>
    </row>
    <row r="10" spans="1:25" x14ac:dyDescent="0.2">
      <c r="B10" s="45">
        <v>46056</v>
      </c>
      <c r="C10" s="44">
        <v>3102</v>
      </c>
      <c r="D10" s="43">
        <v>3103</v>
      </c>
      <c r="E10" s="42">
        <f t="shared" si="0"/>
        <v>3102.5</v>
      </c>
      <c r="F10" s="44">
        <v>3112.5</v>
      </c>
      <c r="G10" s="43">
        <v>3113</v>
      </c>
      <c r="H10" s="42">
        <f t="shared" si="1"/>
        <v>3112.75</v>
      </c>
      <c r="I10" s="44">
        <v>3035</v>
      </c>
      <c r="J10" s="43">
        <v>3040</v>
      </c>
      <c r="K10" s="42">
        <f t="shared" si="2"/>
        <v>3037.5</v>
      </c>
      <c r="L10" s="44">
        <v>2965</v>
      </c>
      <c r="M10" s="43">
        <v>2970</v>
      </c>
      <c r="N10" s="42">
        <f t="shared" si="3"/>
        <v>2967.5</v>
      </c>
      <c r="O10" s="44">
        <v>2913</v>
      </c>
      <c r="P10" s="43">
        <v>2918</v>
      </c>
      <c r="Q10" s="42">
        <f t="shared" si="4"/>
        <v>2915.5</v>
      </c>
      <c r="R10" s="50">
        <v>3103</v>
      </c>
      <c r="S10" s="49">
        <v>1.3682000000000001</v>
      </c>
      <c r="T10" s="49">
        <v>1.1797</v>
      </c>
      <c r="U10" s="48">
        <v>155.88</v>
      </c>
      <c r="V10" s="41">
        <f t="shared" ref="V10:V28" si="6">D10/S10</f>
        <v>2267.9432831457389</v>
      </c>
      <c r="W10" s="41">
        <f t="shared" ref="W10:W28" si="7">G10/S10</f>
        <v>2275.2521561175267</v>
      </c>
      <c r="X10" s="47">
        <f t="shared" si="5"/>
        <v>2630.3297448503859</v>
      </c>
      <c r="Y10" s="46">
        <v>1.3681000000000001</v>
      </c>
    </row>
    <row r="11" spans="1:25" x14ac:dyDescent="0.2">
      <c r="B11" s="45">
        <v>46057</v>
      </c>
      <c r="C11" s="44">
        <v>3047</v>
      </c>
      <c r="D11" s="43">
        <v>3047.5</v>
      </c>
      <c r="E11" s="42">
        <f t="shared" si="0"/>
        <v>3047.25</v>
      </c>
      <c r="F11" s="44">
        <v>3075</v>
      </c>
      <c r="G11" s="43">
        <v>3076</v>
      </c>
      <c r="H11" s="42">
        <f t="shared" si="1"/>
        <v>3075.5</v>
      </c>
      <c r="I11" s="44">
        <v>3025</v>
      </c>
      <c r="J11" s="43">
        <v>3030</v>
      </c>
      <c r="K11" s="42">
        <f t="shared" si="2"/>
        <v>3027.5</v>
      </c>
      <c r="L11" s="44">
        <v>2968</v>
      </c>
      <c r="M11" s="43">
        <v>2973</v>
      </c>
      <c r="N11" s="42">
        <f t="shared" si="3"/>
        <v>2970.5</v>
      </c>
      <c r="O11" s="44">
        <v>2903</v>
      </c>
      <c r="P11" s="43">
        <v>2908</v>
      </c>
      <c r="Q11" s="42">
        <f t="shared" si="4"/>
        <v>2905.5</v>
      </c>
      <c r="R11" s="50">
        <v>3047.5</v>
      </c>
      <c r="S11" s="49">
        <v>1.3720000000000001</v>
      </c>
      <c r="T11" s="49">
        <v>1.1821999999999999</v>
      </c>
      <c r="U11" s="48">
        <v>156.63</v>
      </c>
      <c r="V11" s="41">
        <f t="shared" si="6"/>
        <v>2221.209912536443</v>
      </c>
      <c r="W11" s="41">
        <f t="shared" si="7"/>
        <v>2241.9825072886297</v>
      </c>
      <c r="X11" s="47">
        <f t="shared" si="5"/>
        <v>2577.821011673152</v>
      </c>
      <c r="Y11" s="46">
        <v>1.3718999999999999</v>
      </c>
    </row>
    <row r="12" spans="1:25" x14ac:dyDescent="0.2">
      <c r="B12" s="45">
        <v>46058</v>
      </c>
      <c r="C12" s="44">
        <v>3013.5</v>
      </c>
      <c r="D12" s="43">
        <v>3014</v>
      </c>
      <c r="E12" s="42">
        <f t="shared" si="0"/>
        <v>3013.75</v>
      </c>
      <c r="F12" s="44">
        <v>3036</v>
      </c>
      <c r="G12" s="43">
        <v>3037</v>
      </c>
      <c r="H12" s="42">
        <f t="shared" si="1"/>
        <v>3036.5</v>
      </c>
      <c r="I12" s="44">
        <v>3003</v>
      </c>
      <c r="J12" s="43">
        <v>3008</v>
      </c>
      <c r="K12" s="42">
        <f t="shared" si="2"/>
        <v>3005.5</v>
      </c>
      <c r="L12" s="44">
        <v>2960</v>
      </c>
      <c r="M12" s="43">
        <v>2965</v>
      </c>
      <c r="N12" s="42">
        <f t="shared" si="3"/>
        <v>2962.5</v>
      </c>
      <c r="O12" s="44">
        <v>2920</v>
      </c>
      <c r="P12" s="43">
        <v>2925</v>
      </c>
      <c r="Q12" s="42">
        <f t="shared" si="4"/>
        <v>2922.5</v>
      </c>
      <c r="R12" s="50">
        <v>3014</v>
      </c>
      <c r="S12" s="49">
        <v>1.3582000000000001</v>
      </c>
      <c r="T12" s="49">
        <v>1.18</v>
      </c>
      <c r="U12" s="48">
        <v>156.96</v>
      </c>
      <c r="V12" s="41">
        <f t="shared" si="6"/>
        <v>2219.1135326166986</v>
      </c>
      <c r="W12" s="41">
        <f t="shared" si="7"/>
        <v>2236.0477102046825</v>
      </c>
      <c r="X12" s="47">
        <f t="shared" si="5"/>
        <v>2554.2372881355932</v>
      </c>
      <c r="Y12" s="46">
        <v>1.3582000000000001</v>
      </c>
    </row>
    <row r="13" spans="1:25" x14ac:dyDescent="0.2">
      <c r="B13" s="45">
        <v>46059</v>
      </c>
      <c r="C13" s="44">
        <v>3044.5</v>
      </c>
      <c r="D13" s="43">
        <v>3045</v>
      </c>
      <c r="E13" s="42">
        <f t="shared" si="0"/>
        <v>3044.75</v>
      </c>
      <c r="F13" s="44">
        <v>3063</v>
      </c>
      <c r="G13" s="43">
        <v>3063.5</v>
      </c>
      <c r="H13" s="42">
        <f t="shared" si="1"/>
        <v>3063.25</v>
      </c>
      <c r="I13" s="44">
        <v>3040</v>
      </c>
      <c r="J13" s="43">
        <v>3045</v>
      </c>
      <c r="K13" s="42">
        <f t="shared" si="2"/>
        <v>3042.5</v>
      </c>
      <c r="L13" s="44">
        <v>3005</v>
      </c>
      <c r="M13" s="43">
        <v>3010</v>
      </c>
      <c r="N13" s="42">
        <f t="shared" si="3"/>
        <v>3007.5</v>
      </c>
      <c r="O13" s="44">
        <v>2970</v>
      </c>
      <c r="P13" s="43">
        <v>2975</v>
      </c>
      <c r="Q13" s="42">
        <f t="shared" si="4"/>
        <v>2972.5</v>
      </c>
      <c r="R13" s="50">
        <v>3045</v>
      </c>
      <c r="S13" s="49">
        <v>1.359</v>
      </c>
      <c r="T13" s="49">
        <v>1.1793</v>
      </c>
      <c r="U13" s="48">
        <v>157.08000000000001</v>
      </c>
      <c r="V13" s="41">
        <f t="shared" si="6"/>
        <v>2240.6181015452539</v>
      </c>
      <c r="W13" s="41">
        <f t="shared" si="7"/>
        <v>2254.2310522442972</v>
      </c>
      <c r="X13" s="47">
        <f t="shared" si="5"/>
        <v>2582.040193335029</v>
      </c>
      <c r="Y13" s="46">
        <v>1.359</v>
      </c>
    </row>
    <row r="14" spans="1:25" x14ac:dyDescent="0.2">
      <c r="B14" s="45">
        <v>46062</v>
      </c>
      <c r="C14" s="44">
        <v>3083</v>
      </c>
      <c r="D14" s="43">
        <v>3083.5</v>
      </c>
      <c r="E14" s="42">
        <f t="shared" si="0"/>
        <v>3083.25</v>
      </c>
      <c r="F14" s="44">
        <v>3107.5</v>
      </c>
      <c r="G14" s="43">
        <v>3108</v>
      </c>
      <c r="H14" s="42">
        <f t="shared" si="1"/>
        <v>3107.75</v>
      </c>
      <c r="I14" s="44">
        <v>3073</v>
      </c>
      <c r="J14" s="43">
        <v>3078</v>
      </c>
      <c r="K14" s="42">
        <f t="shared" si="2"/>
        <v>3075.5</v>
      </c>
      <c r="L14" s="44">
        <v>3012</v>
      </c>
      <c r="M14" s="43">
        <v>3017</v>
      </c>
      <c r="N14" s="42">
        <f t="shared" si="3"/>
        <v>3014.5</v>
      </c>
      <c r="O14" s="44">
        <v>2952</v>
      </c>
      <c r="P14" s="43">
        <v>2957</v>
      </c>
      <c r="Q14" s="42">
        <f t="shared" si="4"/>
        <v>2954.5</v>
      </c>
      <c r="R14" s="50">
        <v>3083.5</v>
      </c>
      <c r="S14" s="49">
        <v>1.3661000000000001</v>
      </c>
      <c r="T14" s="49">
        <v>1.1881999999999999</v>
      </c>
      <c r="U14" s="48">
        <v>156.38999999999999</v>
      </c>
      <c r="V14" s="41">
        <f t="shared" si="6"/>
        <v>2257.1554059000073</v>
      </c>
      <c r="W14" s="41">
        <f t="shared" si="7"/>
        <v>2275.0896713271354</v>
      </c>
      <c r="X14" s="47">
        <f t="shared" si="5"/>
        <v>2595.1018347079616</v>
      </c>
      <c r="Y14" s="46">
        <v>1.3661000000000001</v>
      </c>
    </row>
    <row r="15" spans="1:25" x14ac:dyDescent="0.2">
      <c r="B15" s="45">
        <v>46063</v>
      </c>
      <c r="C15" s="44">
        <v>3062.5</v>
      </c>
      <c r="D15" s="43">
        <v>3063</v>
      </c>
      <c r="E15" s="42">
        <f t="shared" si="0"/>
        <v>3062.75</v>
      </c>
      <c r="F15" s="44">
        <v>3091</v>
      </c>
      <c r="G15" s="43">
        <v>3093</v>
      </c>
      <c r="H15" s="42">
        <f t="shared" si="1"/>
        <v>3092</v>
      </c>
      <c r="I15" s="44">
        <v>3067</v>
      </c>
      <c r="J15" s="43">
        <v>3072</v>
      </c>
      <c r="K15" s="42">
        <f t="shared" si="2"/>
        <v>3069.5</v>
      </c>
      <c r="L15" s="44">
        <v>3030</v>
      </c>
      <c r="M15" s="43">
        <v>3035</v>
      </c>
      <c r="N15" s="42">
        <f t="shared" si="3"/>
        <v>3032.5</v>
      </c>
      <c r="O15" s="44">
        <v>2980</v>
      </c>
      <c r="P15" s="43">
        <v>2985</v>
      </c>
      <c r="Q15" s="42">
        <f t="shared" si="4"/>
        <v>2982.5</v>
      </c>
      <c r="R15" s="50">
        <v>3063</v>
      </c>
      <c r="S15" s="49">
        <v>1.3687</v>
      </c>
      <c r="T15" s="49">
        <v>1.1894</v>
      </c>
      <c r="U15" s="48">
        <v>155.19</v>
      </c>
      <c r="V15" s="41">
        <f t="shared" si="6"/>
        <v>2237.8899685833271</v>
      </c>
      <c r="W15" s="41">
        <f t="shared" si="7"/>
        <v>2259.8085774822825</v>
      </c>
      <c r="X15" s="47">
        <f t="shared" si="5"/>
        <v>2575.2480242138895</v>
      </c>
      <c r="Y15" s="46">
        <v>1.3688</v>
      </c>
    </row>
    <row r="16" spans="1:25" x14ac:dyDescent="0.2">
      <c r="B16" s="45">
        <v>46064</v>
      </c>
      <c r="C16" s="44">
        <v>3096</v>
      </c>
      <c r="D16" s="43">
        <v>3098</v>
      </c>
      <c r="E16" s="42">
        <f t="shared" si="0"/>
        <v>3097</v>
      </c>
      <c r="F16" s="44">
        <v>3126</v>
      </c>
      <c r="G16" s="43">
        <v>3127</v>
      </c>
      <c r="H16" s="42">
        <f t="shared" si="1"/>
        <v>3126.5</v>
      </c>
      <c r="I16" s="44">
        <v>3085</v>
      </c>
      <c r="J16" s="43">
        <v>3090</v>
      </c>
      <c r="K16" s="42">
        <f t="shared" si="2"/>
        <v>3087.5</v>
      </c>
      <c r="L16" s="44">
        <v>3048</v>
      </c>
      <c r="M16" s="43">
        <v>3053</v>
      </c>
      <c r="N16" s="42">
        <f t="shared" si="3"/>
        <v>3050.5</v>
      </c>
      <c r="O16" s="44">
        <v>3003</v>
      </c>
      <c r="P16" s="43">
        <v>3008</v>
      </c>
      <c r="Q16" s="42">
        <f t="shared" si="4"/>
        <v>3005.5</v>
      </c>
      <c r="R16" s="50">
        <v>3098</v>
      </c>
      <c r="S16" s="49">
        <v>1.3681000000000001</v>
      </c>
      <c r="T16" s="49">
        <v>1.1900999999999999</v>
      </c>
      <c r="U16" s="48">
        <v>153.61000000000001</v>
      </c>
      <c r="V16" s="41">
        <f t="shared" si="6"/>
        <v>2264.4543527519918</v>
      </c>
      <c r="W16" s="41">
        <f t="shared" si="7"/>
        <v>2285.6516336525106</v>
      </c>
      <c r="X16" s="47">
        <f t="shared" si="5"/>
        <v>2603.1425930594069</v>
      </c>
      <c r="Y16" s="46">
        <v>1.3682000000000001</v>
      </c>
    </row>
    <row r="17" spans="2:25" x14ac:dyDescent="0.2">
      <c r="B17" s="45">
        <v>46065</v>
      </c>
      <c r="C17" s="44">
        <v>3116.5</v>
      </c>
      <c r="D17" s="43">
        <v>3117</v>
      </c>
      <c r="E17" s="42">
        <f t="shared" si="0"/>
        <v>3116.75</v>
      </c>
      <c r="F17" s="44">
        <v>3145.5</v>
      </c>
      <c r="G17" s="43">
        <v>3146</v>
      </c>
      <c r="H17" s="42">
        <f t="shared" si="1"/>
        <v>3145.75</v>
      </c>
      <c r="I17" s="44">
        <v>3105</v>
      </c>
      <c r="J17" s="43">
        <v>3110</v>
      </c>
      <c r="K17" s="42">
        <f t="shared" si="2"/>
        <v>3107.5</v>
      </c>
      <c r="L17" s="44">
        <v>3070</v>
      </c>
      <c r="M17" s="43">
        <v>3075</v>
      </c>
      <c r="N17" s="42">
        <f t="shared" si="3"/>
        <v>3072.5</v>
      </c>
      <c r="O17" s="44">
        <v>3025</v>
      </c>
      <c r="P17" s="43">
        <v>3030</v>
      </c>
      <c r="Q17" s="42">
        <f t="shared" si="4"/>
        <v>3027.5</v>
      </c>
      <c r="R17" s="50">
        <v>3117</v>
      </c>
      <c r="S17" s="49">
        <v>1.363</v>
      </c>
      <c r="T17" s="49">
        <v>1.1874</v>
      </c>
      <c r="U17" s="48">
        <v>153.68</v>
      </c>
      <c r="V17" s="41">
        <f t="shared" si="6"/>
        <v>2286.8672046955244</v>
      </c>
      <c r="W17" s="41">
        <f t="shared" si="7"/>
        <v>2308.1438004402053</v>
      </c>
      <c r="X17" s="47">
        <f t="shared" si="5"/>
        <v>2625.0631632137442</v>
      </c>
      <c r="Y17" s="46">
        <v>1.3632</v>
      </c>
    </row>
    <row r="18" spans="2:25" x14ac:dyDescent="0.2">
      <c r="B18" s="45">
        <v>46066</v>
      </c>
      <c r="C18" s="44">
        <v>2995.5</v>
      </c>
      <c r="D18" s="43">
        <v>2996</v>
      </c>
      <c r="E18" s="42">
        <f t="shared" si="0"/>
        <v>2995.75</v>
      </c>
      <c r="F18" s="44">
        <v>3027</v>
      </c>
      <c r="G18" s="43">
        <v>3028</v>
      </c>
      <c r="H18" s="42">
        <f t="shared" si="1"/>
        <v>3027.5</v>
      </c>
      <c r="I18" s="44">
        <v>3025</v>
      </c>
      <c r="J18" s="43">
        <v>3030</v>
      </c>
      <c r="K18" s="42">
        <f t="shared" si="2"/>
        <v>3027.5</v>
      </c>
      <c r="L18" s="44">
        <v>3000</v>
      </c>
      <c r="M18" s="43">
        <v>3005</v>
      </c>
      <c r="N18" s="42">
        <f t="shared" si="3"/>
        <v>3002.5</v>
      </c>
      <c r="O18" s="44">
        <v>2970</v>
      </c>
      <c r="P18" s="43">
        <v>2975</v>
      </c>
      <c r="Q18" s="42">
        <f t="shared" si="4"/>
        <v>2972.5</v>
      </c>
      <c r="R18" s="50">
        <v>2996</v>
      </c>
      <c r="S18" s="49">
        <v>1.3607</v>
      </c>
      <c r="T18" s="49">
        <v>1.1861999999999999</v>
      </c>
      <c r="U18" s="48">
        <v>153.25</v>
      </c>
      <c r="V18" s="41">
        <f t="shared" si="6"/>
        <v>2201.8078929962521</v>
      </c>
      <c r="W18" s="41">
        <f t="shared" si="7"/>
        <v>2225.3252002645695</v>
      </c>
      <c r="X18" s="47">
        <f t="shared" si="5"/>
        <v>2525.712358792784</v>
      </c>
      <c r="Y18" s="46">
        <v>1.3609</v>
      </c>
    </row>
    <row r="19" spans="2:25" x14ac:dyDescent="0.2">
      <c r="B19" s="45">
        <v>46069</v>
      </c>
      <c r="C19" s="44">
        <v>3037</v>
      </c>
      <c r="D19" s="43">
        <v>3037.5</v>
      </c>
      <c r="E19" s="42">
        <f t="shared" si="0"/>
        <v>3037.25</v>
      </c>
      <c r="F19" s="44">
        <v>3072</v>
      </c>
      <c r="G19" s="43">
        <v>3074</v>
      </c>
      <c r="H19" s="42">
        <f t="shared" si="1"/>
        <v>3073</v>
      </c>
      <c r="I19" s="44">
        <v>3068</v>
      </c>
      <c r="J19" s="43">
        <v>3073</v>
      </c>
      <c r="K19" s="42">
        <f t="shared" si="2"/>
        <v>3070.5</v>
      </c>
      <c r="L19" s="44">
        <v>3045</v>
      </c>
      <c r="M19" s="43">
        <v>3050</v>
      </c>
      <c r="N19" s="42">
        <f t="shared" si="3"/>
        <v>3047.5</v>
      </c>
      <c r="O19" s="44">
        <v>3020</v>
      </c>
      <c r="P19" s="43">
        <v>3025</v>
      </c>
      <c r="Q19" s="42">
        <f t="shared" si="4"/>
        <v>3022.5</v>
      </c>
      <c r="R19" s="50">
        <v>3037.5</v>
      </c>
      <c r="S19" s="49">
        <v>1.3643000000000001</v>
      </c>
      <c r="T19" s="49">
        <v>1.1853</v>
      </c>
      <c r="U19" s="48">
        <v>153.38</v>
      </c>
      <c r="V19" s="41">
        <f t="shared" si="6"/>
        <v>2226.4164773143734</v>
      </c>
      <c r="W19" s="41">
        <f t="shared" si="7"/>
        <v>2253.1701238730484</v>
      </c>
      <c r="X19" s="47">
        <f t="shared" si="5"/>
        <v>2562.6423690205011</v>
      </c>
      <c r="Y19" s="46">
        <v>1.3645</v>
      </c>
    </row>
    <row r="20" spans="2:25" x14ac:dyDescent="0.2">
      <c r="B20" s="45">
        <v>46070</v>
      </c>
      <c r="C20" s="44">
        <v>3013.5</v>
      </c>
      <c r="D20" s="43">
        <v>3014</v>
      </c>
      <c r="E20" s="42">
        <f t="shared" si="0"/>
        <v>3013.75</v>
      </c>
      <c r="F20" s="44">
        <v>3046</v>
      </c>
      <c r="G20" s="43">
        <v>3047</v>
      </c>
      <c r="H20" s="42">
        <f t="shared" si="1"/>
        <v>3046.5</v>
      </c>
      <c r="I20" s="44">
        <v>3042</v>
      </c>
      <c r="J20" s="43">
        <v>3047</v>
      </c>
      <c r="K20" s="42">
        <f t="shared" si="2"/>
        <v>3044.5</v>
      </c>
      <c r="L20" s="44">
        <v>3022</v>
      </c>
      <c r="M20" s="43">
        <v>3027</v>
      </c>
      <c r="N20" s="42">
        <f t="shared" si="3"/>
        <v>3024.5</v>
      </c>
      <c r="O20" s="44">
        <v>2997</v>
      </c>
      <c r="P20" s="43">
        <v>3002</v>
      </c>
      <c r="Q20" s="42">
        <f t="shared" si="4"/>
        <v>2999.5</v>
      </c>
      <c r="R20" s="50">
        <v>3014</v>
      </c>
      <c r="S20" s="49">
        <v>1.3549</v>
      </c>
      <c r="T20" s="49">
        <v>1.1828000000000001</v>
      </c>
      <c r="U20" s="48">
        <v>153.07</v>
      </c>
      <c r="V20" s="41">
        <f t="shared" si="6"/>
        <v>2224.518414643147</v>
      </c>
      <c r="W20" s="41">
        <f t="shared" si="7"/>
        <v>2248.8744556793858</v>
      </c>
      <c r="X20" s="47">
        <f t="shared" si="5"/>
        <v>2548.1907338518768</v>
      </c>
      <c r="Y20" s="46">
        <v>1.3551</v>
      </c>
    </row>
    <row r="21" spans="2:25" x14ac:dyDescent="0.2">
      <c r="B21" s="45">
        <v>46071</v>
      </c>
      <c r="C21" s="44">
        <v>3034.5</v>
      </c>
      <c r="D21" s="43">
        <v>3035</v>
      </c>
      <c r="E21" s="42">
        <f t="shared" si="0"/>
        <v>3034.75</v>
      </c>
      <c r="F21" s="44">
        <v>3060</v>
      </c>
      <c r="G21" s="43">
        <v>3061</v>
      </c>
      <c r="H21" s="42">
        <f t="shared" si="1"/>
        <v>3060.5</v>
      </c>
      <c r="I21" s="44">
        <v>3058</v>
      </c>
      <c r="J21" s="43">
        <v>3063</v>
      </c>
      <c r="K21" s="42">
        <f t="shared" si="2"/>
        <v>3060.5</v>
      </c>
      <c r="L21" s="44">
        <v>3033</v>
      </c>
      <c r="M21" s="43">
        <v>3038</v>
      </c>
      <c r="N21" s="42">
        <f t="shared" si="3"/>
        <v>3035.5</v>
      </c>
      <c r="O21" s="44">
        <v>3015</v>
      </c>
      <c r="P21" s="43">
        <v>3020</v>
      </c>
      <c r="Q21" s="42">
        <f t="shared" si="4"/>
        <v>3017.5</v>
      </c>
      <c r="R21" s="50">
        <v>3035</v>
      </c>
      <c r="S21" s="49">
        <v>1.3573999999999999</v>
      </c>
      <c r="T21" s="49">
        <v>1.1839999999999999</v>
      </c>
      <c r="U21" s="48">
        <v>153.69</v>
      </c>
      <c r="V21" s="41">
        <f t="shared" si="6"/>
        <v>2235.8921467511418</v>
      </c>
      <c r="W21" s="41">
        <f t="shared" si="7"/>
        <v>2255.04641225873</v>
      </c>
      <c r="X21" s="47">
        <f t="shared" si="5"/>
        <v>2563.3445945945946</v>
      </c>
      <c r="Y21" s="46">
        <v>1.3576999999999999</v>
      </c>
    </row>
    <row r="22" spans="2:25" x14ac:dyDescent="0.2">
      <c r="B22" s="45">
        <v>46072</v>
      </c>
      <c r="C22" s="44">
        <v>3025.5</v>
      </c>
      <c r="D22" s="43">
        <v>3026</v>
      </c>
      <c r="E22" s="42">
        <f t="shared" si="0"/>
        <v>3025.75</v>
      </c>
      <c r="F22" s="44">
        <v>3055</v>
      </c>
      <c r="G22" s="43">
        <v>3055.5</v>
      </c>
      <c r="H22" s="42">
        <f t="shared" si="1"/>
        <v>3055.25</v>
      </c>
      <c r="I22" s="44">
        <v>3040</v>
      </c>
      <c r="J22" s="43">
        <v>3045</v>
      </c>
      <c r="K22" s="42">
        <f t="shared" si="2"/>
        <v>3042.5</v>
      </c>
      <c r="L22" s="44">
        <v>3007</v>
      </c>
      <c r="M22" s="43">
        <v>3012</v>
      </c>
      <c r="N22" s="42">
        <f t="shared" si="3"/>
        <v>3009.5</v>
      </c>
      <c r="O22" s="44">
        <v>2982</v>
      </c>
      <c r="P22" s="43">
        <v>2987</v>
      </c>
      <c r="Q22" s="42">
        <f t="shared" si="4"/>
        <v>2984.5</v>
      </c>
      <c r="R22" s="50">
        <v>3026</v>
      </c>
      <c r="S22" s="49">
        <v>1.3464</v>
      </c>
      <c r="T22" s="49">
        <v>1.177</v>
      </c>
      <c r="U22" s="48">
        <v>154.81</v>
      </c>
      <c r="V22" s="41">
        <f t="shared" si="6"/>
        <v>2247.4747474747473</v>
      </c>
      <c r="W22" s="41">
        <f t="shared" si="7"/>
        <v>2269.385026737968</v>
      </c>
      <c r="X22" s="47">
        <f t="shared" si="5"/>
        <v>2570.9430756159727</v>
      </c>
      <c r="Y22" s="46">
        <v>1.3467</v>
      </c>
    </row>
    <row r="23" spans="2:25" x14ac:dyDescent="0.2">
      <c r="B23" s="45">
        <v>46073</v>
      </c>
      <c r="C23" s="44">
        <v>3052</v>
      </c>
      <c r="D23" s="43">
        <v>3053</v>
      </c>
      <c r="E23" s="42">
        <f t="shared" si="0"/>
        <v>3052.5</v>
      </c>
      <c r="F23" s="44">
        <v>3078</v>
      </c>
      <c r="G23" s="43">
        <v>3079</v>
      </c>
      <c r="H23" s="42">
        <f t="shared" si="1"/>
        <v>3078.5</v>
      </c>
      <c r="I23" s="44">
        <v>3042</v>
      </c>
      <c r="J23" s="43">
        <v>3047</v>
      </c>
      <c r="K23" s="42">
        <f t="shared" si="2"/>
        <v>3044.5</v>
      </c>
      <c r="L23" s="44">
        <v>3002</v>
      </c>
      <c r="M23" s="43">
        <v>3007</v>
      </c>
      <c r="N23" s="42">
        <f t="shared" si="3"/>
        <v>3004.5</v>
      </c>
      <c r="O23" s="44">
        <v>2967</v>
      </c>
      <c r="P23" s="43">
        <v>2972</v>
      </c>
      <c r="Q23" s="42">
        <f t="shared" si="4"/>
        <v>2969.5</v>
      </c>
      <c r="R23" s="50">
        <v>3053</v>
      </c>
      <c r="S23" s="49">
        <v>1.3472999999999999</v>
      </c>
      <c r="T23" s="49">
        <v>1.1766000000000001</v>
      </c>
      <c r="U23" s="48">
        <v>155.26</v>
      </c>
      <c r="V23" s="41">
        <f t="shared" si="6"/>
        <v>2266.0135084984786</v>
      </c>
      <c r="W23" s="41">
        <f t="shared" si="7"/>
        <v>2285.3113634676761</v>
      </c>
      <c r="X23" s="47">
        <f t="shared" si="5"/>
        <v>2594.764575896651</v>
      </c>
      <c r="Y23" s="46">
        <v>1.3475999999999999</v>
      </c>
    </row>
    <row r="24" spans="2:25" x14ac:dyDescent="0.2">
      <c r="B24" s="45">
        <v>46076</v>
      </c>
      <c r="C24" s="44">
        <v>3068</v>
      </c>
      <c r="D24" s="43">
        <v>3070</v>
      </c>
      <c r="E24" s="42">
        <f t="shared" si="0"/>
        <v>3069</v>
      </c>
      <c r="F24" s="44">
        <v>3096</v>
      </c>
      <c r="G24" s="43">
        <v>3097</v>
      </c>
      <c r="H24" s="42">
        <f t="shared" si="1"/>
        <v>3096.5</v>
      </c>
      <c r="I24" s="44">
        <v>3043</v>
      </c>
      <c r="J24" s="43">
        <v>3048</v>
      </c>
      <c r="K24" s="42">
        <f t="shared" si="2"/>
        <v>3045.5</v>
      </c>
      <c r="L24" s="44">
        <v>2993</v>
      </c>
      <c r="M24" s="43">
        <v>2998</v>
      </c>
      <c r="N24" s="42">
        <f t="shared" si="3"/>
        <v>2995.5</v>
      </c>
      <c r="O24" s="44">
        <v>2948</v>
      </c>
      <c r="P24" s="43">
        <v>2953</v>
      </c>
      <c r="Q24" s="42">
        <f t="shared" si="4"/>
        <v>2950.5</v>
      </c>
      <c r="R24" s="50">
        <v>3070</v>
      </c>
      <c r="S24" s="49">
        <v>1.3487</v>
      </c>
      <c r="T24" s="49">
        <v>1.1781999999999999</v>
      </c>
      <c r="U24" s="48">
        <v>154.9</v>
      </c>
      <c r="V24" s="41">
        <f t="shared" si="6"/>
        <v>2276.2660339586268</v>
      </c>
      <c r="W24" s="41">
        <f t="shared" si="7"/>
        <v>2296.2853117817158</v>
      </c>
      <c r="X24" s="47">
        <f t="shared" si="5"/>
        <v>2605.6696655915807</v>
      </c>
      <c r="Y24" s="46">
        <v>1.3491</v>
      </c>
    </row>
    <row r="25" spans="2:25" x14ac:dyDescent="0.2">
      <c r="B25" s="45">
        <v>46077</v>
      </c>
      <c r="C25" s="44">
        <v>3075</v>
      </c>
      <c r="D25" s="43">
        <v>3077</v>
      </c>
      <c r="E25" s="42">
        <f t="shared" si="0"/>
        <v>3076</v>
      </c>
      <c r="F25" s="44">
        <v>3101</v>
      </c>
      <c r="G25" s="43">
        <v>3102</v>
      </c>
      <c r="H25" s="42">
        <f t="shared" si="1"/>
        <v>3101.5</v>
      </c>
      <c r="I25" s="44">
        <v>3067</v>
      </c>
      <c r="J25" s="43">
        <v>3072</v>
      </c>
      <c r="K25" s="42">
        <f t="shared" si="2"/>
        <v>3069.5</v>
      </c>
      <c r="L25" s="44">
        <v>3012</v>
      </c>
      <c r="M25" s="43">
        <v>3017</v>
      </c>
      <c r="N25" s="42">
        <f t="shared" si="3"/>
        <v>3014.5</v>
      </c>
      <c r="O25" s="44">
        <v>2967</v>
      </c>
      <c r="P25" s="43">
        <v>2972</v>
      </c>
      <c r="Q25" s="42">
        <f t="shared" si="4"/>
        <v>2969.5</v>
      </c>
      <c r="R25" s="50">
        <v>3077</v>
      </c>
      <c r="S25" s="49">
        <v>1.3489</v>
      </c>
      <c r="T25" s="49">
        <v>1.1781999999999999</v>
      </c>
      <c r="U25" s="48">
        <v>155.88999999999999</v>
      </c>
      <c r="V25" s="41">
        <f t="shared" si="6"/>
        <v>2281.1179479575949</v>
      </c>
      <c r="W25" s="41">
        <f t="shared" si="7"/>
        <v>2299.6515679442509</v>
      </c>
      <c r="X25" s="47">
        <f t="shared" si="5"/>
        <v>2611.6109319300631</v>
      </c>
      <c r="Y25" s="46">
        <v>1.3492</v>
      </c>
    </row>
    <row r="26" spans="2:25" x14ac:dyDescent="0.2">
      <c r="B26" s="45">
        <v>46078</v>
      </c>
      <c r="C26" s="44">
        <v>3106.5</v>
      </c>
      <c r="D26" s="43">
        <v>3107</v>
      </c>
      <c r="E26" s="42">
        <f t="shared" si="0"/>
        <v>3106.75</v>
      </c>
      <c r="F26" s="44">
        <v>3131</v>
      </c>
      <c r="G26" s="43">
        <v>3131.5</v>
      </c>
      <c r="H26" s="42">
        <f t="shared" si="1"/>
        <v>3131.25</v>
      </c>
      <c r="I26" s="44">
        <v>3070</v>
      </c>
      <c r="J26" s="43">
        <v>3075</v>
      </c>
      <c r="K26" s="42">
        <f t="shared" si="2"/>
        <v>3072.5</v>
      </c>
      <c r="L26" s="44">
        <v>3025</v>
      </c>
      <c r="M26" s="43">
        <v>3030</v>
      </c>
      <c r="N26" s="42">
        <f t="shared" si="3"/>
        <v>3027.5</v>
      </c>
      <c r="O26" s="44">
        <v>2970</v>
      </c>
      <c r="P26" s="43">
        <v>2975</v>
      </c>
      <c r="Q26" s="42">
        <f t="shared" si="4"/>
        <v>2972.5</v>
      </c>
      <c r="R26" s="50">
        <v>3107</v>
      </c>
      <c r="S26" s="49">
        <v>1.3523000000000001</v>
      </c>
      <c r="T26" s="49">
        <v>1.1786000000000001</v>
      </c>
      <c r="U26" s="48">
        <v>156.69</v>
      </c>
      <c r="V26" s="41">
        <f t="shared" si="6"/>
        <v>2297.567107890261</v>
      </c>
      <c r="W26" s="41">
        <f t="shared" si="7"/>
        <v>2315.6843895585298</v>
      </c>
      <c r="X26" s="47">
        <f t="shared" si="5"/>
        <v>2636.178516884439</v>
      </c>
      <c r="Y26" s="46">
        <v>1.3527</v>
      </c>
    </row>
    <row r="27" spans="2:25" x14ac:dyDescent="0.2">
      <c r="B27" s="45">
        <v>46079</v>
      </c>
      <c r="C27" s="44">
        <v>3120.5</v>
      </c>
      <c r="D27" s="43">
        <v>3121</v>
      </c>
      <c r="E27" s="42">
        <f t="shared" si="0"/>
        <v>3120.75</v>
      </c>
      <c r="F27" s="44">
        <v>3146</v>
      </c>
      <c r="G27" s="43">
        <v>3147</v>
      </c>
      <c r="H27" s="42">
        <f t="shared" si="1"/>
        <v>3146.5</v>
      </c>
      <c r="I27" s="44">
        <v>3083</v>
      </c>
      <c r="J27" s="43">
        <v>3088</v>
      </c>
      <c r="K27" s="42">
        <f t="shared" si="2"/>
        <v>3085.5</v>
      </c>
      <c r="L27" s="44">
        <v>3037</v>
      </c>
      <c r="M27" s="43">
        <v>3042</v>
      </c>
      <c r="N27" s="42">
        <f t="shared" si="3"/>
        <v>3039.5</v>
      </c>
      <c r="O27" s="44">
        <v>2982</v>
      </c>
      <c r="P27" s="43">
        <v>2987</v>
      </c>
      <c r="Q27" s="42">
        <f t="shared" si="4"/>
        <v>2984.5</v>
      </c>
      <c r="R27" s="50">
        <v>3121</v>
      </c>
      <c r="S27" s="49">
        <v>1.3549</v>
      </c>
      <c r="T27" s="49">
        <v>1.1809000000000001</v>
      </c>
      <c r="U27" s="48">
        <v>156.08000000000001</v>
      </c>
      <c r="V27" s="41">
        <f t="shared" si="6"/>
        <v>2303.4910325485275</v>
      </c>
      <c r="W27" s="41">
        <f t="shared" si="7"/>
        <v>2322.6806406376854</v>
      </c>
      <c r="X27" s="47">
        <f t="shared" si="5"/>
        <v>2642.8994834448299</v>
      </c>
      <c r="Y27" s="46">
        <v>1.3552999999999999</v>
      </c>
    </row>
    <row r="28" spans="2:25" x14ac:dyDescent="0.2">
      <c r="B28" s="45">
        <v>46080</v>
      </c>
      <c r="C28" s="44">
        <v>3156.5</v>
      </c>
      <c r="D28" s="43">
        <v>3157.5</v>
      </c>
      <c r="E28" s="42">
        <f t="shared" si="0"/>
        <v>3157</v>
      </c>
      <c r="F28" s="44">
        <v>3163</v>
      </c>
      <c r="G28" s="43">
        <v>3165</v>
      </c>
      <c r="H28" s="42">
        <f t="shared" si="1"/>
        <v>3164</v>
      </c>
      <c r="I28" s="44">
        <v>3107</v>
      </c>
      <c r="J28" s="43">
        <v>3112</v>
      </c>
      <c r="K28" s="42">
        <f t="shared" si="2"/>
        <v>3109.5</v>
      </c>
      <c r="L28" s="44">
        <v>3053</v>
      </c>
      <c r="M28" s="43">
        <v>3058</v>
      </c>
      <c r="N28" s="42">
        <f t="shared" si="3"/>
        <v>3055.5</v>
      </c>
      <c r="O28" s="44">
        <v>3003</v>
      </c>
      <c r="P28" s="43">
        <v>3008</v>
      </c>
      <c r="Q28" s="42">
        <f t="shared" si="4"/>
        <v>3005.5</v>
      </c>
      <c r="R28" s="50">
        <v>3157.5</v>
      </c>
      <c r="S28" s="49">
        <v>1.3471</v>
      </c>
      <c r="T28" s="49">
        <v>1.1802999999999999</v>
      </c>
      <c r="U28" s="48">
        <v>155.9</v>
      </c>
      <c r="V28" s="41">
        <f t="shared" si="6"/>
        <v>2343.9239848563579</v>
      </c>
      <c r="W28" s="41">
        <f t="shared" si="7"/>
        <v>2349.4915002598173</v>
      </c>
      <c r="X28" s="47">
        <f t="shared" si="5"/>
        <v>2675.1673303397442</v>
      </c>
      <c r="Y28" s="46">
        <v>1.3474999999999999</v>
      </c>
    </row>
    <row r="29" spans="2:25" x14ac:dyDescent="0.2">
      <c r="B29" s="40" t="s">
        <v>11</v>
      </c>
      <c r="C29" s="39">
        <f>ROUND(AVERAGE(C9:C28),2)</f>
        <v>3064.53</v>
      </c>
      <c r="D29" s="38">
        <f>ROUND(AVERAGE(D9:D28),2)</f>
        <v>3065.35</v>
      </c>
      <c r="E29" s="37">
        <f>ROUND(AVERAGE(C29:D29),2)</f>
        <v>3064.94</v>
      </c>
      <c r="F29" s="39">
        <f>ROUND(AVERAGE(F9:F28),2)</f>
        <v>3089.83</v>
      </c>
      <c r="G29" s="38">
        <f>ROUND(AVERAGE(G9:G28),2)</f>
        <v>3090.83</v>
      </c>
      <c r="H29" s="37">
        <f>ROUND(AVERAGE(F29:G29),2)</f>
        <v>3090.33</v>
      </c>
      <c r="I29" s="39">
        <f>ROUND(AVERAGE(I9:I28),2)</f>
        <v>3054.05</v>
      </c>
      <c r="J29" s="38">
        <f>ROUND(AVERAGE(J9:J28),2)</f>
        <v>3059.05</v>
      </c>
      <c r="K29" s="37">
        <f>ROUND(AVERAGE(I29:J29),2)</f>
        <v>3056.55</v>
      </c>
      <c r="L29" s="39">
        <f>ROUND(AVERAGE(L9:L28),2)</f>
        <v>3012</v>
      </c>
      <c r="M29" s="38">
        <f>ROUND(AVERAGE(M9:M28),2)</f>
        <v>3017</v>
      </c>
      <c r="N29" s="37">
        <f>ROUND(AVERAGE(L29:M29),2)</f>
        <v>3014.5</v>
      </c>
      <c r="O29" s="39">
        <f>ROUND(AVERAGE(O9:O28),2)</f>
        <v>2969.5</v>
      </c>
      <c r="P29" s="38">
        <f>ROUND(AVERAGE(P9:P28),2)</f>
        <v>2974.5</v>
      </c>
      <c r="Q29" s="37">
        <f>ROUND(AVERAGE(O29:P29),2)</f>
        <v>2972</v>
      </c>
      <c r="R29" s="36">
        <f>ROUND(AVERAGE(R9:R28),2)</f>
        <v>3065.35</v>
      </c>
      <c r="S29" s="35">
        <f>ROUND(AVERAGE(S9:S28),4)</f>
        <v>1.3588</v>
      </c>
      <c r="T29" s="34">
        <f>ROUND(AVERAGE(T9:T28),4)</f>
        <v>1.1825000000000001</v>
      </c>
      <c r="U29" s="115">
        <f>ROUND(AVERAGE(U9:U28),2)</f>
        <v>155.16</v>
      </c>
      <c r="V29" s="33">
        <f>AVERAGE(V9:V28)</f>
        <v>2256.0981639443357</v>
      </c>
      <c r="W29" s="33">
        <f>AVERAGE(W9:W28)</f>
        <v>2274.8433824333747</v>
      </c>
      <c r="X29" s="33">
        <f>AVERAGE(X9:X28)</f>
        <v>2592.3598048373569</v>
      </c>
      <c r="Y29" s="32">
        <f>AVERAGE(Y9:Y28)</f>
        <v>1.3589249999999999</v>
      </c>
    </row>
    <row r="30" spans="2:25" x14ac:dyDescent="0.2">
      <c r="B30" s="31" t="s">
        <v>12</v>
      </c>
      <c r="C30" s="30">
        <f t="shared" ref="C30:Y30" si="8">MAX(C9:C28)</f>
        <v>3156.5</v>
      </c>
      <c r="D30" s="29">
        <f t="shared" si="8"/>
        <v>3157.5</v>
      </c>
      <c r="E30" s="28">
        <f t="shared" si="8"/>
        <v>3157</v>
      </c>
      <c r="F30" s="30">
        <f t="shared" si="8"/>
        <v>3163</v>
      </c>
      <c r="G30" s="29">
        <f t="shared" si="8"/>
        <v>3165</v>
      </c>
      <c r="H30" s="28">
        <f t="shared" si="8"/>
        <v>3164</v>
      </c>
      <c r="I30" s="30">
        <f t="shared" si="8"/>
        <v>3107</v>
      </c>
      <c r="J30" s="29">
        <f t="shared" si="8"/>
        <v>3112</v>
      </c>
      <c r="K30" s="28">
        <f t="shared" si="8"/>
        <v>3109.5</v>
      </c>
      <c r="L30" s="30">
        <f t="shared" si="8"/>
        <v>3070</v>
      </c>
      <c r="M30" s="29">
        <f t="shared" si="8"/>
        <v>3075</v>
      </c>
      <c r="N30" s="28">
        <f t="shared" si="8"/>
        <v>3072.5</v>
      </c>
      <c r="O30" s="30">
        <f t="shared" si="8"/>
        <v>3025</v>
      </c>
      <c r="P30" s="29">
        <f t="shared" si="8"/>
        <v>3030</v>
      </c>
      <c r="Q30" s="28">
        <f t="shared" si="8"/>
        <v>3027.5</v>
      </c>
      <c r="R30" s="27">
        <f t="shared" si="8"/>
        <v>3157.5</v>
      </c>
      <c r="S30" s="26">
        <f t="shared" si="8"/>
        <v>1.3720000000000001</v>
      </c>
      <c r="T30" s="25">
        <f t="shared" si="8"/>
        <v>1.1900999999999999</v>
      </c>
      <c r="U30" s="24">
        <f t="shared" si="8"/>
        <v>157.08000000000001</v>
      </c>
      <c r="V30" s="23">
        <f t="shared" si="8"/>
        <v>2343.9239848563579</v>
      </c>
      <c r="W30" s="23">
        <f t="shared" si="8"/>
        <v>2349.4915002598173</v>
      </c>
      <c r="X30" s="23">
        <f t="shared" si="8"/>
        <v>2675.1673303397442</v>
      </c>
      <c r="Y30" s="22">
        <f t="shared" si="8"/>
        <v>1.3718999999999999</v>
      </c>
    </row>
    <row r="31" spans="2:25" ht="13.5" thickBot="1" x14ac:dyDescent="0.25">
      <c r="B31" s="21" t="s">
        <v>13</v>
      </c>
      <c r="C31" s="20">
        <f t="shared" ref="C31:Y31" si="9">MIN(C9:C28)</f>
        <v>2995.5</v>
      </c>
      <c r="D31" s="19">
        <f t="shared" si="9"/>
        <v>2996</v>
      </c>
      <c r="E31" s="18">
        <f t="shared" si="9"/>
        <v>2995.75</v>
      </c>
      <c r="F31" s="20">
        <f t="shared" si="9"/>
        <v>3027</v>
      </c>
      <c r="G31" s="19">
        <f t="shared" si="9"/>
        <v>3028</v>
      </c>
      <c r="H31" s="18">
        <f t="shared" si="9"/>
        <v>3027.5</v>
      </c>
      <c r="I31" s="20">
        <f t="shared" si="9"/>
        <v>3003</v>
      </c>
      <c r="J31" s="19">
        <f t="shared" si="9"/>
        <v>3008</v>
      </c>
      <c r="K31" s="18">
        <f t="shared" si="9"/>
        <v>3005.5</v>
      </c>
      <c r="L31" s="20">
        <f t="shared" si="9"/>
        <v>2953</v>
      </c>
      <c r="M31" s="19">
        <f t="shared" si="9"/>
        <v>2958</v>
      </c>
      <c r="N31" s="18">
        <f t="shared" si="9"/>
        <v>2955.5</v>
      </c>
      <c r="O31" s="20">
        <f t="shared" si="9"/>
        <v>2903</v>
      </c>
      <c r="P31" s="19">
        <f t="shared" si="9"/>
        <v>2908</v>
      </c>
      <c r="Q31" s="18">
        <f t="shared" si="9"/>
        <v>2905.5</v>
      </c>
      <c r="R31" s="17">
        <f t="shared" si="9"/>
        <v>2996</v>
      </c>
      <c r="S31" s="16">
        <f t="shared" si="9"/>
        <v>1.3464</v>
      </c>
      <c r="T31" s="15">
        <f t="shared" si="9"/>
        <v>1.1766000000000001</v>
      </c>
      <c r="U31" s="14">
        <f t="shared" si="9"/>
        <v>153.07</v>
      </c>
      <c r="V31" s="13">
        <f t="shared" si="9"/>
        <v>2201.8078929962521</v>
      </c>
      <c r="W31" s="13">
        <f t="shared" si="9"/>
        <v>2225.3252002645695</v>
      </c>
      <c r="X31" s="13">
        <f t="shared" si="9"/>
        <v>2525.712358792784</v>
      </c>
      <c r="Y31" s="12">
        <f t="shared" si="9"/>
        <v>1.3467</v>
      </c>
    </row>
    <row r="33" spans="2:14" x14ac:dyDescent="0.2">
      <c r="B33" s="6" t="s">
        <v>14</v>
      </c>
      <c r="C33" s="8"/>
      <c r="D33" s="8"/>
      <c r="E33" s="7"/>
      <c r="F33" s="8"/>
      <c r="G33" s="8"/>
      <c r="H33" s="7"/>
      <c r="I33" s="8"/>
      <c r="J33" s="8"/>
      <c r="K33" s="7"/>
      <c r="L33" s="8"/>
      <c r="M33" s="8"/>
      <c r="N33" s="7"/>
    </row>
    <row r="34" spans="2:14" x14ac:dyDescent="0.2">
      <c r="B34" s="6" t="s">
        <v>15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>
    <oddHeader>&amp;R&amp;"Aptos"&amp;10&amp;KFF0000 Classification: Internal 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Y34"/>
  <sheetViews>
    <sheetView workbookViewId="0">
      <pane ySplit="8" topLeftCell="A9" activePane="bottomLeft" state="frozen"/>
      <selection activeCell="C46" sqref="C46"/>
      <selection pane="bottomLeft" activeCell="V9" sqref="V9:W28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27</v>
      </c>
    </row>
    <row r="6" spans="1:25" ht="13.5" thickBot="1" x14ac:dyDescent="0.25">
      <c r="B6" s="1">
        <v>46055</v>
      </c>
    </row>
    <row r="7" spans="1:25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24" t="s">
        <v>23</v>
      </c>
      <c r="M7" s="125"/>
      <c r="N7" s="126"/>
      <c r="O7" s="124" t="s">
        <v>22</v>
      </c>
      <c r="P7" s="125"/>
      <c r="Q7" s="126"/>
      <c r="R7" s="116" t="s">
        <v>4</v>
      </c>
      <c r="S7" s="118" t="s">
        <v>21</v>
      </c>
      <c r="T7" s="119"/>
      <c r="U7" s="120"/>
      <c r="V7" s="121" t="s">
        <v>5</v>
      </c>
      <c r="W7" s="122"/>
      <c r="X7" s="9" t="s">
        <v>18</v>
      </c>
      <c r="Y7" s="116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17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17" t="s">
        <v>20</v>
      </c>
    </row>
    <row r="9" spans="1:25" x14ac:dyDescent="0.2">
      <c r="B9" s="45">
        <v>46055</v>
      </c>
      <c r="C9" s="44">
        <v>3370</v>
      </c>
      <c r="D9" s="43">
        <v>3372</v>
      </c>
      <c r="E9" s="42">
        <f t="shared" ref="E9:E28" si="0">AVERAGE(C9:D9)</f>
        <v>3371</v>
      </c>
      <c r="F9" s="44">
        <v>3359.5</v>
      </c>
      <c r="G9" s="43">
        <v>3360</v>
      </c>
      <c r="H9" s="42">
        <f t="shared" ref="H9:H28" si="1">AVERAGE(F9:G9)</f>
        <v>3359.75</v>
      </c>
      <c r="I9" s="44">
        <v>3118</v>
      </c>
      <c r="J9" s="43">
        <v>3123</v>
      </c>
      <c r="K9" s="42">
        <f t="shared" ref="K9:K28" si="2">AVERAGE(I9:J9)</f>
        <v>3120.5</v>
      </c>
      <c r="L9" s="44">
        <v>2868</v>
      </c>
      <c r="M9" s="43">
        <v>2873</v>
      </c>
      <c r="N9" s="42">
        <f t="shared" ref="N9:N28" si="3">AVERAGE(L9:M9)</f>
        <v>2870.5</v>
      </c>
      <c r="O9" s="44">
        <v>2868</v>
      </c>
      <c r="P9" s="43">
        <v>2873</v>
      </c>
      <c r="Q9" s="42">
        <f t="shared" ref="Q9:Q28" si="4">AVERAGE(O9:P9)</f>
        <v>2870.5</v>
      </c>
      <c r="R9" s="50">
        <v>3372</v>
      </c>
      <c r="S9" s="49">
        <v>1.3689</v>
      </c>
      <c r="T9" s="51">
        <v>1.1850000000000001</v>
      </c>
      <c r="U9" s="48">
        <v>154.94999999999999</v>
      </c>
      <c r="V9" s="41">
        <f>D9/S9</f>
        <v>2463.2916940609248</v>
      </c>
      <c r="W9" s="41">
        <f>G9/S9</f>
        <v>2454.5255314486085</v>
      </c>
      <c r="X9" s="47">
        <f t="shared" ref="X9:X28" si="5">R9/T9</f>
        <v>2845.5696202531644</v>
      </c>
      <c r="Y9" s="46">
        <v>1.3687</v>
      </c>
    </row>
    <row r="10" spans="1:25" x14ac:dyDescent="0.2">
      <c r="B10" s="45">
        <v>46056</v>
      </c>
      <c r="C10" s="44">
        <v>3288</v>
      </c>
      <c r="D10" s="43">
        <v>3290</v>
      </c>
      <c r="E10" s="42">
        <f t="shared" si="0"/>
        <v>3289</v>
      </c>
      <c r="F10" s="44">
        <v>3320</v>
      </c>
      <c r="G10" s="43">
        <v>3322</v>
      </c>
      <c r="H10" s="42">
        <f t="shared" si="1"/>
        <v>3321</v>
      </c>
      <c r="I10" s="44">
        <v>3150</v>
      </c>
      <c r="J10" s="43">
        <v>3155</v>
      </c>
      <c r="K10" s="42">
        <f t="shared" si="2"/>
        <v>3152.5</v>
      </c>
      <c r="L10" s="44">
        <v>2900</v>
      </c>
      <c r="M10" s="43">
        <v>2905</v>
      </c>
      <c r="N10" s="42">
        <f t="shared" si="3"/>
        <v>2902.5</v>
      </c>
      <c r="O10" s="44">
        <v>2900</v>
      </c>
      <c r="P10" s="43">
        <v>2905</v>
      </c>
      <c r="Q10" s="42">
        <f t="shared" si="4"/>
        <v>2902.5</v>
      </c>
      <c r="R10" s="50">
        <v>3290</v>
      </c>
      <c r="S10" s="49">
        <v>1.3682000000000001</v>
      </c>
      <c r="T10" s="49">
        <v>1.1797</v>
      </c>
      <c r="U10" s="48">
        <v>155.88</v>
      </c>
      <c r="V10" s="41">
        <f t="shared" ref="V10:V28" si="6">D10/S10</f>
        <v>2404.6192077181695</v>
      </c>
      <c r="W10" s="41">
        <f t="shared" ref="W10:W28" si="7">G10/S10</f>
        <v>2428.0076012278905</v>
      </c>
      <c r="X10" s="47">
        <f t="shared" si="5"/>
        <v>2788.8446215139443</v>
      </c>
      <c r="Y10" s="46">
        <v>1.3681000000000001</v>
      </c>
    </row>
    <row r="11" spans="1:25" x14ac:dyDescent="0.2">
      <c r="B11" s="45">
        <v>46057</v>
      </c>
      <c r="C11" s="44">
        <v>3333</v>
      </c>
      <c r="D11" s="43">
        <v>3333.5</v>
      </c>
      <c r="E11" s="42">
        <f t="shared" si="0"/>
        <v>3333.25</v>
      </c>
      <c r="F11" s="44">
        <v>3356</v>
      </c>
      <c r="G11" s="43">
        <v>3357</v>
      </c>
      <c r="H11" s="42">
        <f t="shared" si="1"/>
        <v>3356.5</v>
      </c>
      <c r="I11" s="44">
        <v>3207</v>
      </c>
      <c r="J11" s="43">
        <v>3212</v>
      </c>
      <c r="K11" s="42">
        <f t="shared" si="2"/>
        <v>3209.5</v>
      </c>
      <c r="L11" s="44">
        <v>2968</v>
      </c>
      <c r="M11" s="43">
        <v>2973</v>
      </c>
      <c r="N11" s="42">
        <f t="shared" si="3"/>
        <v>2970.5</v>
      </c>
      <c r="O11" s="44">
        <v>2968</v>
      </c>
      <c r="P11" s="43">
        <v>2973</v>
      </c>
      <c r="Q11" s="42">
        <f t="shared" si="4"/>
        <v>2970.5</v>
      </c>
      <c r="R11" s="50">
        <v>3333.5</v>
      </c>
      <c r="S11" s="49">
        <v>1.3720000000000001</v>
      </c>
      <c r="T11" s="49">
        <v>1.1821999999999999</v>
      </c>
      <c r="U11" s="48">
        <v>156.63</v>
      </c>
      <c r="V11" s="41">
        <f t="shared" si="6"/>
        <v>2429.6647230320696</v>
      </c>
      <c r="W11" s="41">
        <f t="shared" si="7"/>
        <v>2446.7930029154518</v>
      </c>
      <c r="X11" s="47">
        <f t="shared" si="5"/>
        <v>2819.742852309254</v>
      </c>
      <c r="Y11" s="46">
        <v>1.3718999999999999</v>
      </c>
    </row>
    <row r="12" spans="1:25" x14ac:dyDescent="0.2">
      <c r="B12" s="45">
        <v>46058</v>
      </c>
      <c r="C12" s="44">
        <v>3254</v>
      </c>
      <c r="D12" s="43">
        <v>3255</v>
      </c>
      <c r="E12" s="42">
        <f t="shared" si="0"/>
        <v>3254.5</v>
      </c>
      <c r="F12" s="44">
        <v>3276</v>
      </c>
      <c r="G12" s="43">
        <v>3278</v>
      </c>
      <c r="H12" s="42">
        <f t="shared" si="1"/>
        <v>3277</v>
      </c>
      <c r="I12" s="44">
        <v>3140</v>
      </c>
      <c r="J12" s="43">
        <v>3145</v>
      </c>
      <c r="K12" s="42">
        <f t="shared" si="2"/>
        <v>3142.5</v>
      </c>
      <c r="L12" s="44">
        <v>2985</v>
      </c>
      <c r="M12" s="43">
        <v>2990</v>
      </c>
      <c r="N12" s="42">
        <f t="shared" si="3"/>
        <v>2987.5</v>
      </c>
      <c r="O12" s="44">
        <v>2985</v>
      </c>
      <c r="P12" s="43">
        <v>2990</v>
      </c>
      <c r="Q12" s="42">
        <f t="shared" si="4"/>
        <v>2987.5</v>
      </c>
      <c r="R12" s="50">
        <v>3255</v>
      </c>
      <c r="S12" s="49">
        <v>1.3582000000000001</v>
      </c>
      <c r="T12" s="49">
        <v>1.18</v>
      </c>
      <c r="U12" s="48">
        <v>156.96</v>
      </c>
      <c r="V12" s="41">
        <f t="shared" si="6"/>
        <v>2396.5542629951406</v>
      </c>
      <c r="W12" s="41">
        <f t="shared" si="7"/>
        <v>2413.4884405831244</v>
      </c>
      <c r="X12" s="47">
        <f t="shared" si="5"/>
        <v>2758.4745762711864</v>
      </c>
      <c r="Y12" s="46">
        <v>1.3582000000000001</v>
      </c>
    </row>
    <row r="13" spans="1:25" x14ac:dyDescent="0.2">
      <c r="B13" s="45">
        <v>46059</v>
      </c>
      <c r="C13" s="44">
        <v>3288</v>
      </c>
      <c r="D13" s="43">
        <v>3290</v>
      </c>
      <c r="E13" s="42">
        <f t="shared" si="0"/>
        <v>3289</v>
      </c>
      <c r="F13" s="44">
        <v>3306</v>
      </c>
      <c r="G13" s="43">
        <v>3306.5</v>
      </c>
      <c r="H13" s="42">
        <f t="shared" si="1"/>
        <v>3306.25</v>
      </c>
      <c r="I13" s="44">
        <v>3172</v>
      </c>
      <c r="J13" s="43">
        <v>3177</v>
      </c>
      <c r="K13" s="42">
        <f t="shared" si="2"/>
        <v>3174.5</v>
      </c>
      <c r="L13" s="44">
        <v>3002</v>
      </c>
      <c r="M13" s="43">
        <v>3007</v>
      </c>
      <c r="N13" s="42">
        <f t="shared" si="3"/>
        <v>3004.5</v>
      </c>
      <c r="O13" s="44">
        <v>3002</v>
      </c>
      <c r="P13" s="43">
        <v>3007</v>
      </c>
      <c r="Q13" s="42">
        <f t="shared" si="4"/>
        <v>3004.5</v>
      </c>
      <c r="R13" s="50">
        <v>3290</v>
      </c>
      <c r="S13" s="49">
        <v>1.359</v>
      </c>
      <c r="T13" s="49">
        <v>1.1793</v>
      </c>
      <c r="U13" s="48">
        <v>157.08000000000001</v>
      </c>
      <c r="V13" s="41">
        <f t="shared" si="6"/>
        <v>2420.8977189109642</v>
      </c>
      <c r="W13" s="41">
        <f t="shared" si="7"/>
        <v>2433.0389992641649</v>
      </c>
      <c r="X13" s="47">
        <f t="shared" si="5"/>
        <v>2789.7905537183074</v>
      </c>
      <c r="Y13" s="46">
        <v>1.359</v>
      </c>
    </row>
    <row r="14" spans="1:25" x14ac:dyDescent="0.2">
      <c r="B14" s="45">
        <v>46062</v>
      </c>
      <c r="C14" s="44">
        <v>3324.5</v>
      </c>
      <c r="D14" s="43">
        <v>3325.5</v>
      </c>
      <c r="E14" s="42">
        <f t="shared" si="0"/>
        <v>3325</v>
      </c>
      <c r="F14" s="44">
        <v>3346</v>
      </c>
      <c r="G14" s="43">
        <v>3348</v>
      </c>
      <c r="H14" s="42">
        <f t="shared" si="1"/>
        <v>3347</v>
      </c>
      <c r="I14" s="44">
        <v>3210</v>
      </c>
      <c r="J14" s="43">
        <v>3215</v>
      </c>
      <c r="K14" s="42">
        <f t="shared" si="2"/>
        <v>3212.5</v>
      </c>
      <c r="L14" s="44">
        <v>3040</v>
      </c>
      <c r="M14" s="43">
        <v>3045</v>
      </c>
      <c r="N14" s="42">
        <f t="shared" si="3"/>
        <v>3042.5</v>
      </c>
      <c r="O14" s="44">
        <v>3040</v>
      </c>
      <c r="P14" s="43">
        <v>3045</v>
      </c>
      <c r="Q14" s="42">
        <f t="shared" si="4"/>
        <v>3042.5</v>
      </c>
      <c r="R14" s="50">
        <v>3325.5</v>
      </c>
      <c r="S14" s="49">
        <v>1.3661000000000001</v>
      </c>
      <c r="T14" s="49">
        <v>1.1881999999999999</v>
      </c>
      <c r="U14" s="48">
        <v>156.38999999999999</v>
      </c>
      <c r="V14" s="41">
        <f t="shared" si="6"/>
        <v>2434.3020276700095</v>
      </c>
      <c r="W14" s="41">
        <f t="shared" si="7"/>
        <v>2450.7722714296169</v>
      </c>
      <c r="X14" s="47">
        <f t="shared" si="5"/>
        <v>2798.7712506312068</v>
      </c>
      <c r="Y14" s="46">
        <v>1.3661000000000001</v>
      </c>
    </row>
    <row r="15" spans="1:25" x14ac:dyDescent="0.2">
      <c r="B15" s="45">
        <v>46063</v>
      </c>
      <c r="C15" s="44">
        <v>3340</v>
      </c>
      <c r="D15" s="43">
        <v>3342</v>
      </c>
      <c r="E15" s="42">
        <f t="shared" si="0"/>
        <v>3341</v>
      </c>
      <c r="F15" s="44">
        <v>3366</v>
      </c>
      <c r="G15" s="43">
        <v>3367</v>
      </c>
      <c r="H15" s="42">
        <f t="shared" si="1"/>
        <v>3366.5</v>
      </c>
      <c r="I15" s="44">
        <v>3215</v>
      </c>
      <c r="J15" s="43">
        <v>3220</v>
      </c>
      <c r="K15" s="42">
        <f t="shared" si="2"/>
        <v>3217.5</v>
      </c>
      <c r="L15" s="44">
        <v>3055</v>
      </c>
      <c r="M15" s="43">
        <v>3060</v>
      </c>
      <c r="N15" s="42">
        <f t="shared" si="3"/>
        <v>3057.5</v>
      </c>
      <c r="O15" s="44">
        <v>3055</v>
      </c>
      <c r="P15" s="43">
        <v>3060</v>
      </c>
      <c r="Q15" s="42">
        <f t="shared" si="4"/>
        <v>3057.5</v>
      </c>
      <c r="R15" s="50">
        <v>3342</v>
      </c>
      <c r="S15" s="49">
        <v>1.3687</v>
      </c>
      <c r="T15" s="49">
        <v>1.1894</v>
      </c>
      <c r="U15" s="48">
        <v>155.19</v>
      </c>
      <c r="V15" s="41">
        <f t="shared" si="6"/>
        <v>2441.7330313436105</v>
      </c>
      <c r="W15" s="41">
        <f t="shared" si="7"/>
        <v>2459.9985387594065</v>
      </c>
      <c r="X15" s="47">
        <f t="shared" si="5"/>
        <v>2809.8200773499243</v>
      </c>
      <c r="Y15" s="46">
        <v>1.3688</v>
      </c>
    </row>
    <row r="16" spans="1:25" x14ac:dyDescent="0.2">
      <c r="B16" s="45">
        <v>46064</v>
      </c>
      <c r="C16" s="44">
        <v>3435</v>
      </c>
      <c r="D16" s="43">
        <v>3437</v>
      </c>
      <c r="E16" s="42">
        <f t="shared" si="0"/>
        <v>3436</v>
      </c>
      <c r="F16" s="44">
        <v>3446</v>
      </c>
      <c r="G16" s="43">
        <v>3447</v>
      </c>
      <c r="H16" s="42">
        <f t="shared" si="1"/>
        <v>3446.5</v>
      </c>
      <c r="I16" s="44">
        <v>3260</v>
      </c>
      <c r="J16" s="43">
        <v>3265</v>
      </c>
      <c r="K16" s="42">
        <f t="shared" si="2"/>
        <v>3262.5</v>
      </c>
      <c r="L16" s="44">
        <v>3050</v>
      </c>
      <c r="M16" s="43">
        <v>3055</v>
      </c>
      <c r="N16" s="42">
        <f t="shared" si="3"/>
        <v>3052.5</v>
      </c>
      <c r="O16" s="44">
        <v>3050</v>
      </c>
      <c r="P16" s="43">
        <v>3055</v>
      </c>
      <c r="Q16" s="42">
        <f t="shared" si="4"/>
        <v>3052.5</v>
      </c>
      <c r="R16" s="50">
        <v>3437</v>
      </c>
      <c r="S16" s="49">
        <v>1.3681000000000001</v>
      </c>
      <c r="T16" s="49">
        <v>1.1900999999999999</v>
      </c>
      <c r="U16" s="48">
        <v>153.61000000000001</v>
      </c>
      <c r="V16" s="41">
        <f t="shared" si="6"/>
        <v>2512.2432570718511</v>
      </c>
      <c r="W16" s="41">
        <f t="shared" si="7"/>
        <v>2519.5526642789268</v>
      </c>
      <c r="X16" s="47">
        <f t="shared" si="5"/>
        <v>2887.9926056633899</v>
      </c>
      <c r="Y16" s="46">
        <v>1.3682000000000001</v>
      </c>
    </row>
    <row r="17" spans="2:25" x14ac:dyDescent="0.2">
      <c r="B17" s="45">
        <v>46065</v>
      </c>
      <c r="C17" s="44">
        <v>3395</v>
      </c>
      <c r="D17" s="43">
        <v>3396</v>
      </c>
      <c r="E17" s="42">
        <f t="shared" si="0"/>
        <v>3395.5</v>
      </c>
      <c r="F17" s="44">
        <v>3417</v>
      </c>
      <c r="G17" s="43">
        <v>3418</v>
      </c>
      <c r="H17" s="42">
        <f t="shared" si="1"/>
        <v>3417.5</v>
      </c>
      <c r="I17" s="44">
        <v>3262</v>
      </c>
      <c r="J17" s="43">
        <v>3267</v>
      </c>
      <c r="K17" s="42">
        <f t="shared" si="2"/>
        <v>3264.5</v>
      </c>
      <c r="L17" s="44">
        <v>3082</v>
      </c>
      <c r="M17" s="43">
        <v>3087</v>
      </c>
      <c r="N17" s="42">
        <f t="shared" si="3"/>
        <v>3084.5</v>
      </c>
      <c r="O17" s="44">
        <v>3082</v>
      </c>
      <c r="P17" s="43">
        <v>3087</v>
      </c>
      <c r="Q17" s="42">
        <f t="shared" si="4"/>
        <v>3084.5</v>
      </c>
      <c r="R17" s="50">
        <v>3396</v>
      </c>
      <c r="S17" s="49">
        <v>1.363</v>
      </c>
      <c r="T17" s="49">
        <v>1.1874</v>
      </c>
      <c r="U17" s="48">
        <v>153.68</v>
      </c>
      <c r="V17" s="41">
        <f t="shared" si="6"/>
        <v>2491.5627292736613</v>
      </c>
      <c r="W17" s="41">
        <f t="shared" si="7"/>
        <v>2507.7035950110053</v>
      </c>
      <c r="X17" s="47">
        <f t="shared" si="5"/>
        <v>2860.0303183425972</v>
      </c>
      <c r="Y17" s="46">
        <v>1.3632</v>
      </c>
    </row>
    <row r="18" spans="2:25" x14ac:dyDescent="0.2">
      <c r="B18" s="45">
        <v>46066</v>
      </c>
      <c r="C18" s="44">
        <v>3293</v>
      </c>
      <c r="D18" s="43">
        <v>3295</v>
      </c>
      <c r="E18" s="42">
        <f t="shared" si="0"/>
        <v>3294</v>
      </c>
      <c r="F18" s="44">
        <v>3324</v>
      </c>
      <c r="G18" s="43">
        <v>3325</v>
      </c>
      <c r="H18" s="42">
        <f t="shared" si="1"/>
        <v>3324.5</v>
      </c>
      <c r="I18" s="44">
        <v>3203</v>
      </c>
      <c r="J18" s="43">
        <v>3208</v>
      </c>
      <c r="K18" s="42">
        <f t="shared" si="2"/>
        <v>3205.5</v>
      </c>
      <c r="L18" s="44">
        <v>3043</v>
      </c>
      <c r="M18" s="43">
        <v>3048</v>
      </c>
      <c r="N18" s="42">
        <f t="shared" si="3"/>
        <v>3045.5</v>
      </c>
      <c r="O18" s="44">
        <v>3043</v>
      </c>
      <c r="P18" s="43">
        <v>3048</v>
      </c>
      <c r="Q18" s="42">
        <f t="shared" si="4"/>
        <v>3045.5</v>
      </c>
      <c r="R18" s="50">
        <v>3295</v>
      </c>
      <c r="S18" s="49">
        <v>1.3607</v>
      </c>
      <c r="T18" s="49">
        <v>1.1861999999999999</v>
      </c>
      <c r="U18" s="48">
        <v>153.25</v>
      </c>
      <c r="V18" s="41">
        <f t="shared" si="6"/>
        <v>2421.5477327845961</v>
      </c>
      <c r="W18" s="41">
        <f t="shared" si="7"/>
        <v>2443.5952083486441</v>
      </c>
      <c r="X18" s="47">
        <f t="shared" si="5"/>
        <v>2777.7777777777778</v>
      </c>
      <c r="Y18" s="46">
        <v>1.3609</v>
      </c>
    </row>
    <row r="19" spans="2:25" x14ac:dyDescent="0.2">
      <c r="B19" s="45">
        <v>46069</v>
      </c>
      <c r="C19" s="44">
        <v>3255</v>
      </c>
      <c r="D19" s="43">
        <v>3256</v>
      </c>
      <c r="E19" s="42">
        <f t="shared" si="0"/>
        <v>3255.5</v>
      </c>
      <c r="F19" s="44">
        <v>3293</v>
      </c>
      <c r="G19" s="43">
        <v>3295</v>
      </c>
      <c r="H19" s="42">
        <f t="shared" si="1"/>
        <v>3294</v>
      </c>
      <c r="I19" s="44">
        <v>3168</v>
      </c>
      <c r="J19" s="43">
        <v>3173</v>
      </c>
      <c r="K19" s="42">
        <f t="shared" si="2"/>
        <v>3170.5</v>
      </c>
      <c r="L19" s="44">
        <v>3008</v>
      </c>
      <c r="M19" s="43">
        <v>3013</v>
      </c>
      <c r="N19" s="42">
        <f t="shared" si="3"/>
        <v>3010.5</v>
      </c>
      <c r="O19" s="44">
        <v>3008</v>
      </c>
      <c r="P19" s="43">
        <v>3013</v>
      </c>
      <c r="Q19" s="42">
        <f t="shared" si="4"/>
        <v>3010.5</v>
      </c>
      <c r="R19" s="50">
        <v>3256</v>
      </c>
      <c r="S19" s="49">
        <v>1.3643000000000001</v>
      </c>
      <c r="T19" s="49">
        <v>1.1853</v>
      </c>
      <c r="U19" s="48">
        <v>153.38</v>
      </c>
      <c r="V19" s="41">
        <f t="shared" si="6"/>
        <v>2386.5718683573991</v>
      </c>
      <c r="W19" s="41">
        <f t="shared" si="7"/>
        <v>2415.1579564611889</v>
      </c>
      <c r="X19" s="47">
        <f t="shared" si="5"/>
        <v>2746.9838859360498</v>
      </c>
      <c r="Y19" s="46">
        <v>1.3645</v>
      </c>
    </row>
    <row r="20" spans="2:25" x14ac:dyDescent="0.2">
      <c r="B20" s="45">
        <v>46070</v>
      </c>
      <c r="C20" s="44">
        <v>3249</v>
      </c>
      <c r="D20" s="43">
        <v>3250</v>
      </c>
      <c r="E20" s="42">
        <f t="shared" si="0"/>
        <v>3249.5</v>
      </c>
      <c r="F20" s="44">
        <v>3281</v>
      </c>
      <c r="G20" s="43">
        <v>3281.5</v>
      </c>
      <c r="H20" s="42">
        <f t="shared" si="1"/>
        <v>3281.25</v>
      </c>
      <c r="I20" s="44">
        <v>3158</v>
      </c>
      <c r="J20" s="43">
        <v>3163</v>
      </c>
      <c r="K20" s="42">
        <f t="shared" si="2"/>
        <v>3160.5</v>
      </c>
      <c r="L20" s="44">
        <v>3023</v>
      </c>
      <c r="M20" s="43">
        <v>3028</v>
      </c>
      <c r="N20" s="42">
        <f t="shared" si="3"/>
        <v>3025.5</v>
      </c>
      <c r="O20" s="44">
        <v>3023</v>
      </c>
      <c r="P20" s="43">
        <v>3028</v>
      </c>
      <c r="Q20" s="42">
        <f t="shared" si="4"/>
        <v>3025.5</v>
      </c>
      <c r="R20" s="50">
        <v>3250</v>
      </c>
      <c r="S20" s="49">
        <v>1.3549</v>
      </c>
      <c r="T20" s="49">
        <v>1.1828000000000001</v>
      </c>
      <c r="U20" s="48">
        <v>153.07</v>
      </c>
      <c r="V20" s="41">
        <f t="shared" si="6"/>
        <v>2398.7010111447339</v>
      </c>
      <c r="W20" s="41">
        <f t="shared" si="7"/>
        <v>2421.9499594065983</v>
      </c>
      <c r="X20" s="47">
        <f t="shared" si="5"/>
        <v>2747.717281028069</v>
      </c>
      <c r="Y20" s="46">
        <v>1.3551</v>
      </c>
    </row>
    <row r="21" spans="2:25" x14ac:dyDescent="0.2">
      <c r="B21" s="45">
        <v>46071</v>
      </c>
      <c r="C21" s="44">
        <v>3276.5</v>
      </c>
      <c r="D21" s="43">
        <v>3277</v>
      </c>
      <c r="E21" s="42">
        <f t="shared" si="0"/>
        <v>3276.75</v>
      </c>
      <c r="F21" s="44">
        <v>3305</v>
      </c>
      <c r="G21" s="43">
        <v>3307</v>
      </c>
      <c r="H21" s="42">
        <f t="shared" si="1"/>
        <v>3306</v>
      </c>
      <c r="I21" s="44">
        <v>3183</v>
      </c>
      <c r="J21" s="43">
        <v>3188</v>
      </c>
      <c r="K21" s="42">
        <f t="shared" si="2"/>
        <v>3185.5</v>
      </c>
      <c r="L21" s="44">
        <v>3043</v>
      </c>
      <c r="M21" s="43">
        <v>3048</v>
      </c>
      <c r="N21" s="42">
        <f t="shared" si="3"/>
        <v>3045.5</v>
      </c>
      <c r="O21" s="44">
        <v>3043</v>
      </c>
      <c r="P21" s="43">
        <v>3048</v>
      </c>
      <c r="Q21" s="42">
        <f t="shared" si="4"/>
        <v>3045.5</v>
      </c>
      <c r="R21" s="50">
        <v>3277</v>
      </c>
      <c r="S21" s="49">
        <v>1.3573999999999999</v>
      </c>
      <c r="T21" s="49">
        <v>1.1839999999999999</v>
      </c>
      <c r="U21" s="48">
        <v>153.69</v>
      </c>
      <c r="V21" s="41">
        <f t="shared" si="6"/>
        <v>2414.1741564756153</v>
      </c>
      <c r="W21" s="41">
        <f t="shared" si="7"/>
        <v>2436.2752320612935</v>
      </c>
      <c r="X21" s="47">
        <f t="shared" si="5"/>
        <v>2767.7364864864867</v>
      </c>
      <c r="Y21" s="46">
        <v>1.3576999999999999</v>
      </c>
    </row>
    <row r="22" spans="2:25" x14ac:dyDescent="0.2">
      <c r="B22" s="45">
        <v>46072</v>
      </c>
      <c r="C22" s="44">
        <v>3291</v>
      </c>
      <c r="D22" s="43">
        <v>3292</v>
      </c>
      <c r="E22" s="42">
        <f t="shared" si="0"/>
        <v>3291.5</v>
      </c>
      <c r="F22" s="44">
        <v>3323.5</v>
      </c>
      <c r="G22" s="43">
        <v>3324</v>
      </c>
      <c r="H22" s="42">
        <f t="shared" si="1"/>
        <v>3323.75</v>
      </c>
      <c r="I22" s="44">
        <v>3198</v>
      </c>
      <c r="J22" s="43">
        <v>3203</v>
      </c>
      <c r="K22" s="42">
        <f t="shared" si="2"/>
        <v>3200.5</v>
      </c>
      <c r="L22" s="44">
        <v>3058</v>
      </c>
      <c r="M22" s="43">
        <v>3063</v>
      </c>
      <c r="N22" s="42">
        <f t="shared" si="3"/>
        <v>3060.5</v>
      </c>
      <c r="O22" s="44">
        <v>3058</v>
      </c>
      <c r="P22" s="43">
        <v>3063</v>
      </c>
      <c r="Q22" s="42">
        <f t="shared" si="4"/>
        <v>3060.5</v>
      </c>
      <c r="R22" s="50">
        <v>3292</v>
      </c>
      <c r="S22" s="49">
        <v>1.3464</v>
      </c>
      <c r="T22" s="49">
        <v>1.177</v>
      </c>
      <c r="U22" s="48">
        <v>154.81</v>
      </c>
      <c r="V22" s="41">
        <f t="shared" si="6"/>
        <v>2445.0386215092099</v>
      </c>
      <c r="W22" s="41">
        <f t="shared" si="7"/>
        <v>2468.8057040998215</v>
      </c>
      <c r="X22" s="47">
        <f t="shared" si="5"/>
        <v>2796.9413763806288</v>
      </c>
      <c r="Y22" s="46">
        <v>1.3467</v>
      </c>
    </row>
    <row r="23" spans="2:25" x14ac:dyDescent="0.2">
      <c r="B23" s="45">
        <v>46073</v>
      </c>
      <c r="C23" s="44">
        <v>3308</v>
      </c>
      <c r="D23" s="43">
        <v>3309</v>
      </c>
      <c r="E23" s="42">
        <f t="shared" si="0"/>
        <v>3308.5</v>
      </c>
      <c r="F23" s="44">
        <v>3343</v>
      </c>
      <c r="G23" s="43">
        <v>3343.5</v>
      </c>
      <c r="H23" s="42">
        <f t="shared" si="1"/>
        <v>3343.25</v>
      </c>
      <c r="I23" s="44">
        <v>3220</v>
      </c>
      <c r="J23" s="43">
        <v>3225</v>
      </c>
      <c r="K23" s="42">
        <f t="shared" si="2"/>
        <v>3222.5</v>
      </c>
      <c r="L23" s="44">
        <v>3087</v>
      </c>
      <c r="M23" s="43">
        <v>3092</v>
      </c>
      <c r="N23" s="42">
        <f t="shared" si="3"/>
        <v>3089.5</v>
      </c>
      <c r="O23" s="44">
        <v>3087</v>
      </c>
      <c r="P23" s="43">
        <v>3092</v>
      </c>
      <c r="Q23" s="42">
        <f t="shared" si="4"/>
        <v>3089.5</v>
      </c>
      <c r="R23" s="50">
        <v>3309</v>
      </c>
      <c r="S23" s="49">
        <v>1.3472999999999999</v>
      </c>
      <c r="T23" s="49">
        <v>1.1766000000000001</v>
      </c>
      <c r="U23" s="48">
        <v>155.26</v>
      </c>
      <c r="V23" s="41">
        <f t="shared" si="6"/>
        <v>2456.0231574259633</v>
      </c>
      <c r="W23" s="41">
        <f t="shared" si="7"/>
        <v>2481.6299265197063</v>
      </c>
      <c r="X23" s="47">
        <f t="shared" si="5"/>
        <v>2812.3406425293215</v>
      </c>
      <c r="Y23" s="46">
        <v>1.3475999999999999</v>
      </c>
    </row>
    <row r="24" spans="2:25" x14ac:dyDescent="0.2">
      <c r="B24" s="45">
        <v>46076</v>
      </c>
      <c r="C24" s="44">
        <v>3323</v>
      </c>
      <c r="D24" s="43">
        <v>3324</v>
      </c>
      <c r="E24" s="42">
        <f t="shared" si="0"/>
        <v>3323.5</v>
      </c>
      <c r="F24" s="44">
        <v>3353</v>
      </c>
      <c r="G24" s="43">
        <v>3354</v>
      </c>
      <c r="H24" s="42">
        <f t="shared" si="1"/>
        <v>3353.5</v>
      </c>
      <c r="I24" s="44">
        <v>3213</v>
      </c>
      <c r="J24" s="43">
        <v>3218</v>
      </c>
      <c r="K24" s="42">
        <f t="shared" si="2"/>
        <v>3215.5</v>
      </c>
      <c r="L24" s="44">
        <v>3038</v>
      </c>
      <c r="M24" s="43">
        <v>3043</v>
      </c>
      <c r="N24" s="42">
        <f t="shared" si="3"/>
        <v>3040.5</v>
      </c>
      <c r="O24" s="44">
        <v>3038</v>
      </c>
      <c r="P24" s="43">
        <v>3043</v>
      </c>
      <c r="Q24" s="42">
        <f t="shared" si="4"/>
        <v>3040.5</v>
      </c>
      <c r="R24" s="50">
        <v>3324</v>
      </c>
      <c r="S24" s="49">
        <v>1.3487</v>
      </c>
      <c r="T24" s="49">
        <v>1.1781999999999999</v>
      </c>
      <c r="U24" s="48">
        <v>154.9</v>
      </c>
      <c r="V24" s="41">
        <f t="shared" si="6"/>
        <v>2464.5955364425004</v>
      </c>
      <c r="W24" s="41">
        <f t="shared" si="7"/>
        <v>2486.8391784681544</v>
      </c>
      <c r="X24" s="47">
        <f t="shared" si="5"/>
        <v>2821.2527584450859</v>
      </c>
      <c r="Y24" s="46">
        <v>1.3491</v>
      </c>
    </row>
    <row r="25" spans="2:25" x14ac:dyDescent="0.2">
      <c r="B25" s="45">
        <v>46077</v>
      </c>
      <c r="C25" s="44">
        <v>3350</v>
      </c>
      <c r="D25" s="43">
        <v>3351</v>
      </c>
      <c r="E25" s="42">
        <f t="shared" si="0"/>
        <v>3350.5</v>
      </c>
      <c r="F25" s="44">
        <v>3383</v>
      </c>
      <c r="G25" s="43">
        <v>3383.5</v>
      </c>
      <c r="H25" s="42">
        <f t="shared" si="1"/>
        <v>3383.25</v>
      </c>
      <c r="I25" s="44">
        <v>3255</v>
      </c>
      <c r="J25" s="43">
        <v>3260</v>
      </c>
      <c r="K25" s="42">
        <f t="shared" si="2"/>
        <v>3257.5</v>
      </c>
      <c r="L25" s="44">
        <v>3080</v>
      </c>
      <c r="M25" s="43">
        <v>3085</v>
      </c>
      <c r="N25" s="42">
        <f t="shared" si="3"/>
        <v>3082.5</v>
      </c>
      <c r="O25" s="44">
        <v>3080</v>
      </c>
      <c r="P25" s="43">
        <v>3085</v>
      </c>
      <c r="Q25" s="42">
        <f t="shared" si="4"/>
        <v>3082.5</v>
      </c>
      <c r="R25" s="50">
        <v>3351</v>
      </c>
      <c r="S25" s="49">
        <v>1.3489</v>
      </c>
      <c r="T25" s="49">
        <v>1.1781999999999999</v>
      </c>
      <c r="U25" s="48">
        <v>155.88999999999999</v>
      </c>
      <c r="V25" s="41">
        <f t="shared" si="6"/>
        <v>2484.2464230113428</v>
      </c>
      <c r="W25" s="41">
        <f t="shared" si="7"/>
        <v>2508.3401289939952</v>
      </c>
      <c r="X25" s="47">
        <f t="shared" si="5"/>
        <v>2844.1690714649467</v>
      </c>
      <c r="Y25" s="46">
        <v>1.3492</v>
      </c>
    </row>
    <row r="26" spans="2:25" x14ac:dyDescent="0.2">
      <c r="B26" s="45">
        <v>46078</v>
      </c>
      <c r="C26" s="44">
        <v>3351.5</v>
      </c>
      <c r="D26" s="43">
        <v>3352</v>
      </c>
      <c r="E26" s="42">
        <f t="shared" si="0"/>
        <v>3351.75</v>
      </c>
      <c r="F26" s="44">
        <v>3381</v>
      </c>
      <c r="G26" s="43">
        <v>3382</v>
      </c>
      <c r="H26" s="42">
        <f t="shared" si="1"/>
        <v>3381.5</v>
      </c>
      <c r="I26" s="44">
        <v>3235</v>
      </c>
      <c r="J26" s="43">
        <v>3240</v>
      </c>
      <c r="K26" s="42">
        <f t="shared" si="2"/>
        <v>3237.5</v>
      </c>
      <c r="L26" s="44">
        <v>3085</v>
      </c>
      <c r="M26" s="43">
        <v>3090</v>
      </c>
      <c r="N26" s="42">
        <f t="shared" si="3"/>
        <v>3087.5</v>
      </c>
      <c r="O26" s="44">
        <v>3085</v>
      </c>
      <c r="P26" s="43">
        <v>3090</v>
      </c>
      <c r="Q26" s="42">
        <f t="shared" si="4"/>
        <v>3087.5</v>
      </c>
      <c r="R26" s="50">
        <v>3352</v>
      </c>
      <c r="S26" s="49">
        <v>1.3523000000000001</v>
      </c>
      <c r="T26" s="49">
        <v>1.1786000000000001</v>
      </c>
      <c r="U26" s="48">
        <v>156.69</v>
      </c>
      <c r="V26" s="41">
        <f t="shared" si="6"/>
        <v>2478.7399245729498</v>
      </c>
      <c r="W26" s="41">
        <f t="shared" si="7"/>
        <v>2500.9243511055238</v>
      </c>
      <c r="X26" s="47">
        <f t="shared" si="5"/>
        <v>2844.0522653996263</v>
      </c>
      <c r="Y26" s="46">
        <v>1.3527</v>
      </c>
    </row>
    <row r="27" spans="2:25" x14ac:dyDescent="0.2">
      <c r="B27" s="45">
        <v>46079</v>
      </c>
      <c r="C27" s="44">
        <v>3340</v>
      </c>
      <c r="D27" s="43">
        <v>3342</v>
      </c>
      <c r="E27" s="42">
        <f t="shared" si="0"/>
        <v>3341</v>
      </c>
      <c r="F27" s="44">
        <v>3368</v>
      </c>
      <c r="G27" s="43">
        <v>3369</v>
      </c>
      <c r="H27" s="42">
        <f t="shared" si="1"/>
        <v>3368.5</v>
      </c>
      <c r="I27" s="44">
        <v>3230</v>
      </c>
      <c r="J27" s="43">
        <v>3235</v>
      </c>
      <c r="K27" s="42">
        <f t="shared" si="2"/>
        <v>3232.5</v>
      </c>
      <c r="L27" s="44">
        <v>3070</v>
      </c>
      <c r="M27" s="43">
        <v>3075</v>
      </c>
      <c r="N27" s="42">
        <f t="shared" si="3"/>
        <v>3072.5</v>
      </c>
      <c r="O27" s="44">
        <v>3070</v>
      </c>
      <c r="P27" s="43">
        <v>3075</v>
      </c>
      <c r="Q27" s="42">
        <f t="shared" si="4"/>
        <v>3072.5</v>
      </c>
      <c r="R27" s="50">
        <v>3342</v>
      </c>
      <c r="S27" s="49">
        <v>1.3549</v>
      </c>
      <c r="T27" s="49">
        <v>1.1809000000000001</v>
      </c>
      <c r="U27" s="48">
        <v>156.08000000000001</v>
      </c>
      <c r="V27" s="41">
        <f t="shared" si="6"/>
        <v>2466.6027013063695</v>
      </c>
      <c r="W27" s="41">
        <f t="shared" si="7"/>
        <v>2486.5303712451105</v>
      </c>
      <c r="X27" s="47">
        <f t="shared" si="5"/>
        <v>2830.0448810229486</v>
      </c>
      <c r="Y27" s="46">
        <v>1.3552999999999999</v>
      </c>
    </row>
    <row r="28" spans="2:25" x14ac:dyDescent="0.2">
      <c r="B28" s="45">
        <v>46080</v>
      </c>
      <c r="C28" s="44">
        <v>3325</v>
      </c>
      <c r="D28" s="43">
        <v>3327</v>
      </c>
      <c r="E28" s="42">
        <f t="shared" si="0"/>
        <v>3326</v>
      </c>
      <c r="F28" s="44">
        <v>3348</v>
      </c>
      <c r="G28" s="43">
        <v>3348.5</v>
      </c>
      <c r="H28" s="42">
        <f t="shared" si="1"/>
        <v>3348.25</v>
      </c>
      <c r="I28" s="44">
        <v>3200</v>
      </c>
      <c r="J28" s="43">
        <v>3205</v>
      </c>
      <c r="K28" s="42">
        <f t="shared" si="2"/>
        <v>3202.5</v>
      </c>
      <c r="L28" s="44">
        <v>3040</v>
      </c>
      <c r="M28" s="43">
        <v>3045</v>
      </c>
      <c r="N28" s="42">
        <f t="shared" si="3"/>
        <v>3042.5</v>
      </c>
      <c r="O28" s="44">
        <v>3040</v>
      </c>
      <c r="P28" s="43">
        <v>3045</v>
      </c>
      <c r="Q28" s="42">
        <f t="shared" si="4"/>
        <v>3042.5</v>
      </c>
      <c r="R28" s="50">
        <v>3327</v>
      </c>
      <c r="S28" s="49">
        <v>1.3471</v>
      </c>
      <c r="T28" s="49">
        <v>1.1802999999999999</v>
      </c>
      <c r="U28" s="48">
        <v>155.9</v>
      </c>
      <c r="V28" s="41">
        <f t="shared" si="6"/>
        <v>2469.7498329745381</v>
      </c>
      <c r="W28" s="41">
        <f t="shared" si="7"/>
        <v>2485.7100437977879</v>
      </c>
      <c r="X28" s="47">
        <f t="shared" si="5"/>
        <v>2818.7748877404051</v>
      </c>
      <c r="Y28" s="46">
        <v>1.3474999999999999</v>
      </c>
    </row>
    <row r="29" spans="2:25" x14ac:dyDescent="0.2">
      <c r="B29" s="40" t="s">
        <v>11</v>
      </c>
      <c r="C29" s="39">
        <f>ROUND(AVERAGE(C9:C28),2)</f>
        <v>3319.48</v>
      </c>
      <c r="D29" s="38">
        <f>ROUND(AVERAGE(D9:D28),2)</f>
        <v>3320.8</v>
      </c>
      <c r="E29" s="37">
        <f>ROUND(AVERAGE(C29:D29),2)</f>
        <v>3320.14</v>
      </c>
      <c r="F29" s="39">
        <f>ROUND(AVERAGE(F9:F28),2)</f>
        <v>3344.75</v>
      </c>
      <c r="G29" s="38">
        <f>ROUND(AVERAGE(G9:G28),2)</f>
        <v>3345.83</v>
      </c>
      <c r="H29" s="37">
        <f>ROUND(AVERAGE(F29:G29),2)</f>
        <v>3345.29</v>
      </c>
      <c r="I29" s="39">
        <f>ROUND(AVERAGE(I9:I28),2)</f>
        <v>3199.85</v>
      </c>
      <c r="J29" s="38">
        <f>ROUND(AVERAGE(J9:J28),2)</f>
        <v>3204.85</v>
      </c>
      <c r="K29" s="37">
        <f>ROUND(AVERAGE(I29:J29),2)</f>
        <v>3202.35</v>
      </c>
      <c r="L29" s="39">
        <f>ROUND(AVERAGE(L9:L28),2)</f>
        <v>3026.25</v>
      </c>
      <c r="M29" s="38">
        <f>ROUND(AVERAGE(M9:M28),2)</f>
        <v>3031.25</v>
      </c>
      <c r="N29" s="37">
        <f>ROUND(AVERAGE(L29:M29),2)</f>
        <v>3028.75</v>
      </c>
      <c r="O29" s="39">
        <f>ROUND(AVERAGE(O9:O28),2)</f>
        <v>3026.25</v>
      </c>
      <c r="P29" s="38">
        <f>ROUND(AVERAGE(P9:P28),2)</f>
        <v>3031.25</v>
      </c>
      <c r="Q29" s="37">
        <f>ROUND(AVERAGE(O29:P29),2)</f>
        <v>3028.75</v>
      </c>
      <c r="R29" s="36">
        <f>ROUND(AVERAGE(R9:R28),2)</f>
        <v>3320.8</v>
      </c>
      <c r="S29" s="35">
        <f>ROUND(AVERAGE(S9:S28),4)</f>
        <v>1.3588</v>
      </c>
      <c r="T29" s="34">
        <f>ROUND(AVERAGE(T9:T28),4)</f>
        <v>1.1825000000000001</v>
      </c>
      <c r="U29" s="115">
        <f>ROUND(AVERAGE(U9:U28),2)</f>
        <v>155.16</v>
      </c>
      <c r="V29" s="33">
        <f>AVERAGE(V9:V28)</f>
        <v>2444.0429809040807</v>
      </c>
      <c r="W29" s="33">
        <f>AVERAGE(W9:W28)</f>
        <v>2462.4819352713012</v>
      </c>
      <c r="X29" s="33">
        <f>AVERAGE(X9:X28)</f>
        <v>2808.3413895132157</v>
      </c>
      <c r="Y29" s="32">
        <f>AVERAGE(Y9:Y28)</f>
        <v>1.3589249999999999</v>
      </c>
    </row>
    <row r="30" spans="2:25" x14ac:dyDescent="0.2">
      <c r="B30" s="31" t="s">
        <v>12</v>
      </c>
      <c r="C30" s="30">
        <f t="shared" ref="C30:Y30" si="8">MAX(C9:C28)</f>
        <v>3435</v>
      </c>
      <c r="D30" s="29">
        <f t="shared" si="8"/>
        <v>3437</v>
      </c>
      <c r="E30" s="28">
        <f t="shared" si="8"/>
        <v>3436</v>
      </c>
      <c r="F30" s="30">
        <f t="shared" si="8"/>
        <v>3446</v>
      </c>
      <c r="G30" s="29">
        <f t="shared" si="8"/>
        <v>3447</v>
      </c>
      <c r="H30" s="28">
        <f t="shared" si="8"/>
        <v>3446.5</v>
      </c>
      <c r="I30" s="30">
        <f t="shared" si="8"/>
        <v>3262</v>
      </c>
      <c r="J30" s="29">
        <f t="shared" si="8"/>
        <v>3267</v>
      </c>
      <c r="K30" s="28">
        <f t="shared" si="8"/>
        <v>3264.5</v>
      </c>
      <c r="L30" s="30">
        <f t="shared" si="8"/>
        <v>3087</v>
      </c>
      <c r="M30" s="29">
        <f t="shared" si="8"/>
        <v>3092</v>
      </c>
      <c r="N30" s="28">
        <f t="shared" si="8"/>
        <v>3089.5</v>
      </c>
      <c r="O30" s="30">
        <f t="shared" si="8"/>
        <v>3087</v>
      </c>
      <c r="P30" s="29">
        <f t="shared" si="8"/>
        <v>3092</v>
      </c>
      <c r="Q30" s="28">
        <f t="shared" si="8"/>
        <v>3089.5</v>
      </c>
      <c r="R30" s="27">
        <f t="shared" si="8"/>
        <v>3437</v>
      </c>
      <c r="S30" s="26">
        <f t="shared" si="8"/>
        <v>1.3720000000000001</v>
      </c>
      <c r="T30" s="25">
        <f t="shared" si="8"/>
        <v>1.1900999999999999</v>
      </c>
      <c r="U30" s="24">
        <f t="shared" si="8"/>
        <v>157.08000000000001</v>
      </c>
      <c r="V30" s="23">
        <f t="shared" si="8"/>
        <v>2512.2432570718511</v>
      </c>
      <c r="W30" s="23">
        <f t="shared" si="8"/>
        <v>2519.5526642789268</v>
      </c>
      <c r="X30" s="23">
        <f t="shared" si="8"/>
        <v>2887.9926056633899</v>
      </c>
      <c r="Y30" s="22">
        <f t="shared" si="8"/>
        <v>1.3718999999999999</v>
      </c>
    </row>
    <row r="31" spans="2:25" ht="13.5" thickBot="1" x14ac:dyDescent="0.25">
      <c r="B31" s="21" t="s">
        <v>13</v>
      </c>
      <c r="C31" s="20">
        <f t="shared" ref="C31:Y31" si="9">MIN(C9:C28)</f>
        <v>3249</v>
      </c>
      <c r="D31" s="19">
        <f t="shared" si="9"/>
        <v>3250</v>
      </c>
      <c r="E31" s="18">
        <f t="shared" si="9"/>
        <v>3249.5</v>
      </c>
      <c r="F31" s="20">
        <f t="shared" si="9"/>
        <v>3276</v>
      </c>
      <c r="G31" s="19">
        <f t="shared" si="9"/>
        <v>3278</v>
      </c>
      <c r="H31" s="18">
        <f t="shared" si="9"/>
        <v>3277</v>
      </c>
      <c r="I31" s="20">
        <f t="shared" si="9"/>
        <v>3118</v>
      </c>
      <c r="J31" s="19">
        <f t="shared" si="9"/>
        <v>3123</v>
      </c>
      <c r="K31" s="18">
        <f t="shared" si="9"/>
        <v>3120.5</v>
      </c>
      <c r="L31" s="20">
        <f t="shared" si="9"/>
        <v>2868</v>
      </c>
      <c r="M31" s="19">
        <f t="shared" si="9"/>
        <v>2873</v>
      </c>
      <c r="N31" s="18">
        <f t="shared" si="9"/>
        <v>2870.5</v>
      </c>
      <c r="O31" s="20">
        <f t="shared" si="9"/>
        <v>2868</v>
      </c>
      <c r="P31" s="19">
        <f t="shared" si="9"/>
        <v>2873</v>
      </c>
      <c r="Q31" s="18">
        <f t="shared" si="9"/>
        <v>2870.5</v>
      </c>
      <c r="R31" s="17">
        <f t="shared" si="9"/>
        <v>3250</v>
      </c>
      <c r="S31" s="16">
        <f t="shared" si="9"/>
        <v>1.3464</v>
      </c>
      <c r="T31" s="15">
        <f t="shared" si="9"/>
        <v>1.1766000000000001</v>
      </c>
      <c r="U31" s="14">
        <f t="shared" si="9"/>
        <v>153.07</v>
      </c>
      <c r="V31" s="13">
        <f t="shared" si="9"/>
        <v>2386.5718683573991</v>
      </c>
      <c r="W31" s="13">
        <f t="shared" si="9"/>
        <v>2413.4884405831244</v>
      </c>
      <c r="X31" s="13">
        <f t="shared" si="9"/>
        <v>2746.9838859360498</v>
      </c>
      <c r="Y31" s="12">
        <f t="shared" si="9"/>
        <v>1.3467</v>
      </c>
    </row>
    <row r="33" spans="2:14" x14ac:dyDescent="0.2">
      <c r="B33" s="6" t="s">
        <v>14</v>
      </c>
      <c r="C33" s="8"/>
      <c r="D33" s="8"/>
      <c r="E33" s="7"/>
      <c r="F33" s="8"/>
      <c r="G33" s="8"/>
      <c r="H33" s="7"/>
      <c r="I33" s="8"/>
      <c r="J33" s="8"/>
      <c r="K33" s="7"/>
      <c r="L33" s="8"/>
      <c r="M33" s="8"/>
      <c r="N33" s="7"/>
    </row>
    <row r="34" spans="2:14" x14ac:dyDescent="0.2">
      <c r="B34" s="6" t="s">
        <v>15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>
    <oddHeader>&amp;R&amp;"Aptos"&amp;10&amp;KFF0000 Classification: Internal 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Y34"/>
  <sheetViews>
    <sheetView workbookViewId="0">
      <pane ySplit="8" topLeftCell="A9" activePane="bottomLeft" state="frozen"/>
      <selection activeCell="C46" sqref="C46"/>
      <selection pane="bottomLeft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28</v>
      </c>
    </row>
    <row r="6" spans="1:25" ht="13.5" thickBot="1" x14ac:dyDescent="0.25">
      <c r="B6" s="1">
        <v>46055</v>
      </c>
    </row>
    <row r="7" spans="1:25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24" t="s">
        <v>23</v>
      </c>
      <c r="M7" s="125"/>
      <c r="N7" s="126"/>
      <c r="O7" s="124" t="s">
        <v>22</v>
      </c>
      <c r="P7" s="125"/>
      <c r="Q7" s="126"/>
      <c r="R7" s="116" t="s">
        <v>4</v>
      </c>
      <c r="S7" s="118" t="s">
        <v>21</v>
      </c>
      <c r="T7" s="119"/>
      <c r="U7" s="120"/>
      <c r="V7" s="121" t="s">
        <v>5</v>
      </c>
      <c r="W7" s="122"/>
      <c r="X7" s="9" t="s">
        <v>18</v>
      </c>
      <c r="Y7" s="116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17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17" t="s">
        <v>20</v>
      </c>
    </row>
    <row r="9" spans="1:25" x14ac:dyDescent="0.2">
      <c r="B9" s="45">
        <v>46055</v>
      </c>
      <c r="C9" s="44">
        <v>1930</v>
      </c>
      <c r="D9" s="43">
        <v>1932</v>
      </c>
      <c r="E9" s="42">
        <f t="shared" ref="E9:E28" si="0">AVERAGE(C9:D9)</f>
        <v>1931</v>
      </c>
      <c r="F9" s="44">
        <v>1979</v>
      </c>
      <c r="G9" s="43">
        <v>1980</v>
      </c>
      <c r="H9" s="42">
        <f t="shared" ref="H9:H28" si="1">AVERAGE(F9:G9)</f>
        <v>1979.5</v>
      </c>
      <c r="I9" s="44">
        <v>2160</v>
      </c>
      <c r="J9" s="43">
        <v>2165</v>
      </c>
      <c r="K9" s="42">
        <f t="shared" ref="K9:K28" si="2">AVERAGE(I9:J9)</f>
        <v>2162.5</v>
      </c>
      <c r="L9" s="44">
        <v>2222</v>
      </c>
      <c r="M9" s="43">
        <v>2227</v>
      </c>
      <c r="N9" s="42">
        <f t="shared" ref="N9:N28" si="3">AVERAGE(L9:M9)</f>
        <v>2224.5</v>
      </c>
      <c r="O9" s="44">
        <v>2262</v>
      </c>
      <c r="P9" s="43">
        <v>2267</v>
      </c>
      <c r="Q9" s="42">
        <f t="shared" ref="Q9:Q28" si="4">AVERAGE(O9:P9)</f>
        <v>2264.5</v>
      </c>
      <c r="R9" s="50">
        <v>1932</v>
      </c>
      <c r="S9" s="49">
        <v>1.3689</v>
      </c>
      <c r="T9" s="51">
        <v>1.1850000000000001</v>
      </c>
      <c r="U9" s="48">
        <v>154.94999999999999</v>
      </c>
      <c r="V9" s="41">
        <v>1411.35</v>
      </c>
      <c r="W9" s="41">
        <v>1446.63</v>
      </c>
      <c r="X9" s="47">
        <f t="shared" ref="X9:X28" si="5">R9/T9</f>
        <v>1630.379746835443</v>
      </c>
      <c r="Y9" s="46">
        <v>1.3687</v>
      </c>
    </row>
    <row r="10" spans="1:25" x14ac:dyDescent="0.2">
      <c r="B10" s="45">
        <v>46056</v>
      </c>
      <c r="C10" s="44">
        <v>1933.5</v>
      </c>
      <c r="D10" s="43">
        <v>1934</v>
      </c>
      <c r="E10" s="42">
        <f t="shared" si="0"/>
        <v>1933.75</v>
      </c>
      <c r="F10" s="44">
        <v>1976</v>
      </c>
      <c r="G10" s="43">
        <v>1978</v>
      </c>
      <c r="H10" s="42">
        <f t="shared" si="1"/>
        <v>1977</v>
      </c>
      <c r="I10" s="44">
        <v>2168</v>
      </c>
      <c r="J10" s="43">
        <v>2173</v>
      </c>
      <c r="K10" s="42">
        <f t="shared" si="2"/>
        <v>2170.5</v>
      </c>
      <c r="L10" s="44">
        <v>2228</v>
      </c>
      <c r="M10" s="43">
        <v>2233</v>
      </c>
      <c r="N10" s="42">
        <f t="shared" si="3"/>
        <v>2230.5</v>
      </c>
      <c r="O10" s="44">
        <v>2268</v>
      </c>
      <c r="P10" s="43">
        <v>2273</v>
      </c>
      <c r="Q10" s="42">
        <f t="shared" si="4"/>
        <v>2270.5</v>
      </c>
      <c r="R10" s="50">
        <v>1934</v>
      </c>
      <c r="S10" s="49">
        <v>1.3682000000000001</v>
      </c>
      <c r="T10" s="49">
        <v>1.1797</v>
      </c>
      <c r="U10" s="48">
        <v>155.88</v>
      </c>
      <c r="V10" s="41">
        <v>1413.54</v>
      </c>
      <c r="W10" s="41">
        <v>1445.8</v>
      </c>
      <c r="X10" s="47">
        <f t="shared" si="5"/>
        <v>1639.3998474188354</v>
      </c>
      <c r="Y10" s="46">
        <v>1.3681000000000001</v>
      </c>
    </row>
    <row r="11" spans="1:25" x14ac:dyDescent="0.2">
      <c r="B11" s="45">
        <v>46057</v>
      </c>
      <c r="C11" s="44">
        <v>1908</v>
      </c>
      <c r="D11" s="43">
        <v>1910</v>
      </c>
      <c r="E11" s="42">
        <f t="shared" si="0"/>
        <v>1909</v>
      </c>
      <c r="F11" s="44">
        <v>1959</v>
      </c>
      <c r="G11" s="43">
        <v>1961</v>
      </c>
      <c r="H11" s="42">
        <f t="shared" si="1"/>
        <v>1960</v>
      </c>
      <c r="I11" s="44">
        <v>2150</v>
      </c>
      <c r="J11" s="43">
        <v>2155</v>
      </c>
      <c r="K11" s="42">
        <f t="shared" si="2"/>
        <v>2152.5</v>
      </c>
      <c r="L11" s="44">
        <v>2225</v>
      </c>
      <c r="M11" s="43">
        <v>2230</v>
      </c>
      <c r="N11" s="42">
        <f t="shared" si="3"/>
        <v>2227.5</v>
      </c>
      <c r="O11" s="44">
        <v>2265</v>
      </c>
      <c r="P11" s="43">
        <v>2270</v>
      </c>
      <c r="Q11" s="42">
        <f t="shared" si="4"/>
        <v>2267.5</v>
      </c>
      <c r="R11" s="50">
        <v>1910</v>
      </c>
      <c r="S11" s="49">
        <v>1.3720000000000001</v>
      </c>
      <c r="T11" s="49">
        <v>1.1821999999999999</v>
      </c>
      <c r="U11" s="48">
        <v>156.63</v>
      </c>
      <c r="V11" s="41">
        <v>1392.13</v>
      </c>
      <c r="W11" s="41">
        <v>1429.4</v>
      </c>
      <c r="X11" s="47">
        <f t="shared" si="5"/>
        <v>1615.6318727795635</v>
      </c>
      <c r="Y11" s="46">
        <v>1.3718999999999999</v>
      </c>
    </row>
    <row r="12" spans="1:25" x14ac:dyDescent="0.2">
      <c r="B12" s="45">
        <v>46058</v>
      </c>
      <c r="C12" s="44">
        <v>1903</v>
      </c>
      <c r="D12" s="43">
        <v>1904</v>
      </c>
      <c r="E12" s="42">
        <f t="shared" si="0"/>
        <v>1903.5</v>
      </c>
      <c r="F12" s="44">
        <v>1954.5</v>
      </c>
      <c r="G12" s="43">
        <v>1955</v>
      </c>
      <c r="H12" s="42">
        <f t="shared" si="1"/>
        <v>1954.75</v>
      </c>
      <c r="I12" s="44">
        <v>2147</v>
      </c>
      <c r="J12" s="43">
        <v>2152</v>
      </c>
      <c r="K12" s="42">
        <f t="shared" si="2"/>
        <v>2149.5</v>
      </c>
      <c r="L12" s="44">
        <v>2222</v>
      </c>
      <c r="M12" s="43">
        <v>2227</v>
      </c>
      <c r="N12" s="42">
        <f t="shared" si="3"/>
        <v>2224.5</v>
      </c>
      <c r="O12" s="44">
        <v>2262</v>
      </c>
      <c r="P12" s="43">
        <v>2267</v>
      </c>
      <c r="Q12" s="42">
        <f t="shared" si="4"/>
        <v>2264.5</v>
      </c>
      <c r="R12" s="50">
        <v>1904</v>
      </c>
      <c r="S12" s="49">
        <v>1.3582000000000001</v>
      </c>
      <c r="T12" s="49">
        <v>1.18</v>
      </c>
      <c r="U12" s="48">
        <v>156.96</v>
      </c>
      <c r="V12" s="41">
        <v>1401.86</v>
      </c>
      <c r="W12" s="41">
        <v>1439.41</v>
      </c>
      <c r="X12" s="47">
        <f t="shared" si="5"/>
        <v>1613.5593220338983</v>
      </c>
      <c r="Y12" s="46">
        <v>1.3582000000000001</v>
      </c>
    </row>
    <row r="13" spans="1:25" x14ac:dyDescent="0.2">
      <c r="B13" s="45">
        <v>46059</v>
      </c>
      <c r="C13" s="44">
        <v>1905.5</v>
      </c>
      <c r="D13" s="43">
        <v>1906</v>
      </c>
      <c r="E13" s="42">
        <f t="shared" si="0"/>
        <v>1905.75</v>
      </c>
      <c r="F13" s="44">
        <v>1949</v>
      </c>
      <c r="G13" s="43">
        <v>1950</v>
      </c>
      <c r="H13" s="42">
        <f t="shared" si="1"/>
        <v>1949.5</v>
      </c>
      <c r="I13" s="44">
        <v>2135</v>
      </c>
      <c r="J13" s="43">
        <v>2140</v>
      </c>
      <c r="K13" s="42">
        <f t="shared" si="2"/>
        <v>2137.5</v>
      </c>
      <c r="L13" s="44">
        <v>2215</v>
      </c>
      <c r="M13" s="43">
        <v>2220</v>
      </c>
      <c r="N13" s="42">
        <f t="shared" si="3"/>
        <v>2217.5</v>
      </c>
      <c r="O13" s="44">
        <v>2230</v>
      </c>
      <c r="P13" s="43">
        <v>2235</v>
      </c>
      <c r="Q13" s="42">
        <f t="shared" si="4"/>
        <v>2232.5</v>
      </c>
      <c r="R13" s="50">
        <v>1906</v>
      </c>
      <c r="S13" s="49">
        <v>1.359</v>
      </c>
      <c r="T13" s="49">
        <v>1.1793</v>
      </c>
      <c r="U13" s="48">
        <v>157.08000000000001</v>
      </c>
      <c r="V13" s="41">
        <v>1402.5</v>
      </c>
      <c r="W13" s="41">
        <v>1434.88</v>
      </c>
      <c r="X13" s="47">
        <f t="shared" si="5"/>
        <v>1616.213007716442</v>
      </c>
      <c r="Y13" s="46">
        <v>1.359</v>
      </c>
    </row>
    <row r="14" spans="1:25" x14ac:dyDescent="0.2">
      <c r="B14" s="45">
        <v>46062</v>
      </c>
      <c r="C14" s="44">
        <v>1902</v>
      </c>
      <c r="D14" s="43">
        <v>1903</v>
      </c>
      <c r="E14" s="42">
        <f t="shared" si="0"/>
        <v>1902.5</v>
      </c>
      <c r="F14" s="44">
        <v>1953</v>
      </c>
      <c r="G14" s="43">
        <v>1954</v>
      </c>
      <c r="H14" s="42">
        <f t="shared" si="1"/>
        <v>1953.5</v>
      </c>
      <c r="I14" s="44">
        <v>2133</v>
      </c>
      <c r="J14" s="43">
        <v>2138</v>
      </c>
      <c r="K14" s="42">
        <f t="shared" si="2"/>
        <v>2135.5</v>
      </c>
      <c r="L14" s="44">
        <v>2205</v>
      </c>
      <c r="M14" s="43">
        <v>2210</v>
      </c>
      <c r="N14" s="42">
        <f t="shared" si="3"/>
        <v>2207.5</v>
      </c>
      <c r="O14" s="44">
        <v>2220</v>
      </c>
      <c r="P14" s="43">
        <v>2225</v>
      </c>
      <c r="Q14" s="42">
        <f t="shared" si="4"/>
        <v>2222.5</v>
      </c>
      <c r="R14" s="50">
        <v>1903</v>
      </c>
      <c r="S14" s="49">
        <v>1.3661000000000001</v>
      </c>
      <c r="T14" s="49">
        <v>1.1881999999999999</v>
      </c>
      <c r="U14" s="48">
        <v>156.38999999999999</v>
      </c>
      <c r="V14" s="41">
        <v>1393.02</v>
      </c>
      <c r="W14" s="41">
        <v>1430.35</v>
      </c>
      <c r="X14" s="47">
        <f t="shared" si="5"/>
        <v>1601.5822252146104</v>
      </c>
      <c r="Y14" s="46">
        <v>1.3661000000000001</v>
      </c>
    </row>
    <row r="15" spans="1:25" x14ac:dyDescent="0.2">
      <c r="B15" s="45">
        <v>46063</v>
      </c>
      <c r="C15" s="44">
        <v>1909.5</v>
      </c>
      <c r="D15" s="43">
        <v>1910.5</v>
      </c>
      <c r="E15" s="42">
        <f t="shared" si="0"/>
        <v>1910</v>
      </c>
      <c r="F15" s="44">
        <v>1964</v>
      </c>
      <c r="G15" s="43">
        <v>1966</v>
      </c>
      <c r="H15" s="42">
        <f t="shared" si="1"/>
        <v>1965</v>
      </c>
      <c r="I15" s="44">
        <v>2142</v>
      </c>
      <c r="J15" s="43">
        <v>2147</v>
      </c>
      <c r="K15" s="42">
        <f t="shared" si="2"/>
        <v>2144.5</v>
      </c>
      <c r="L15" s="44">
        <v>2212</v>
      </c>
      <c r="M15" s="43">
        <v>2217</v>
      </c>
      <c r="N15" s="42">
        <f t="shared" si="3"/>
        <v>2214.5</v>
      </c>
      <c r="O15" s="44">
        <v>2217</v>
      </c>
      <c r="P15" s="43">
        <v>2222</v>
      </c>
      <c r="Q15" s="42">
        <f t="shared" si="4"/>
        <v>2219.5</v>
      </c>
      <c r="R15" s="50">
        <v>1910.5</v>
      </c>
      <c r="S15" s="49">
        <v>1.3687</v>
      </c>
      <c r="T15" s="49">
        <v>1.1894</v>
      </c>
      <c r="U15" s="48">
        <v>155.19</v>
      </c>
      <c r="V15" s="41">
        <v>1395.85</v>
      </c>
      <c r="W15" s="41">
        <v>1436.29</v>
      </c>
      <c r="X15" s="47">
        <f t="shared" si="5"/>
        <v>1606.2720699512358</v>
      </c>
      <c r="Y15" s="46">
        <v>1.3688</v>
      </c>
    </row>
    <row r="16" spans="1:25" x14ac:dyDescent="0.2">
      <c r="B16" s="45">
        <v>46064</v>
      </c>
      <c r="C16" s="44">
        <v>1937.5</v>
      </c>
      <c r="D16" s="43">
        <v>1938.5</v>
      </c>
      <c r="E16" s="42">
        <f t="shared" si="0"/>
        <v>1938</v>
      </c>
      <c r="F16" s="44">
        <v>1985.5</v>
      </c>
      <c r="G16" s="43">
        <v>1986.5</v>
      </c>
      <c r="H16" s="42">
        <f t="shared" si="1"/>
        <v>1986</v>
      </c>
      <c r="I16" s="44">
        <v>2155</v>
      </c>
      <c r="J16" s="43">
        <v>2160</v>
      </c>
      <c r="K16" s="42">
        <f t="shared" si="2"/>
        <v>2157.5</v>
      </c>
      <c r="L16" s="44">
        <v>2225</v>
      </c>
      <c r="M16" s="43">
        <v>2230</v>
      </c>
      <c r="N16" s="42">
        <f t="shared" si="3"/>
        <v>2227.5</v>
      </c>
      <c r="O16" s="44">
        <v>2230</v>
      </c>
      <c r="P16" s="43">
        <v>2235</v>
      </c>
      <c r="Q16" s="42">
        <f t="shared" si="4"/>
        <v>2232.5</v>
      </c>
      <c r="R16" s="50">
        <v>1938.5</v>
      </c>
      <c r="S16" s="49">
        <v>1.3681000000000001</v>
      </c>
      <c r="T16" s="49">
        <v>1.1900999999999999</v>
      </c>
      <c r="U16" s="48">
        <v>153.61000000000001</v>
      </c>
      <c r="V16" s="41">
        <v>1416.93</v>
      </c>
      <c r="W16" s="41">
        <v>1451.91</v>
      </c>
      <c r="X16" s="47">
        <f t="shared" si="5"/>
        <v>1628.8547180909168</v>
      </c>
      <c r="Y16" s="46">
        <v>1.3682000000000001</v>
      </c>
    </row>
    <row r="17" spans="2:25" x14ac:dyDescent="0.2">
      <c r="B17" s="45">
        <v>46065</v>
      </c>
      <c r="C17" s="44">
        <v>1948</v>
      </c>
      <c r="D17" s="43">
        <v>1949</v>
      </c>
      <c r="E17" s="42">
        <f t="shared" si="0"/>
        <v>1948.5</v>
      </c>
      <c r="F17" s="44">
        <v>1996</v>
      </c>
      <c r="G17" s="43">
        <v>1997</v>
      </c>
      <c r="H17" s="42">
        <f t="shared" si="1"/>
        <v>1996.5</v>
      </c>
      <c r="I17" s="44">
        <v>2165</v>
      </c>
      <c r="J17" s="43">
        <v>2170</v>
      </c>
      <c r="K17" s="42">
        <f t="shared" si="2"/>
        <v>2167.5</v>
      </c>
      <c r="L17" s="44">
        <v>2230</v>
      </c>
      <c r="M17" s="43">
        <v>2235</v>
      </c>
      <c r="N17" s="42">
        <f t="shared" si="3"/>
        <v>2232.5</v>
      </c>
      <c r="O17" s="44">
        <v>2235</v>
      </c>
      <c r="P17" s="43">
        <v>2240</v>
      </c>
      <c r="Q17" s="42">
        <f t="shared" si="4"/>
        <v>2237.5</v>
      </c>
      <c r="R17" s="50">
        <v>1949</v>
      </c>
      <c r="S17" s="49">
        <v>1.363</v>
      </c>
      <c r="T17" s="49">
        <v>1.1874</v>
      </c>
      <c r="U17" s="48">
        <v>153.68</v>
      </c>
      <c r="V17" s="41">
        <v>1429.93</v>
      </c>
      <c r="W17" s="41">
        <v>1464.94</v>
      </c>
      <c r="X17" s="47">
        <f t="shared" si="5"/>
        <v>1641.4013811689406</v>
      </c>
      <c r="Y17" s="46">
        <v>1.3632</v>
      </c>
    </row>
    <row r="18" spans="2:25" x14ac:dyDescent="0.2">
      <c r="B18" s="45">
        <v>46066</v>
      </c>
      <c r="C18" s="44">
        <v>1917</v>
      </c>
      <c r="D18" s="43">
        <v>1918</v>
      </c>
      <c r="E18" s="42">
        <f t="shared" si="0"/>
        <v>1917.5</v>
      </c>
      <c r="F18" s="44">
        <v>1962</v>
      </c>
      <c r="G18" s="43">
        <v>1963</v>
      </c>
      <c r="H18" s="42">
        <f t="shared" si="1"/>
        <v>1962.5</v>
      </c>
      <c r="I18" s="44">
        <v>2132</v>
      </c>
      <c r="J18" s="43">
        <v>2137</v>
      </c>
      <c r="K18" s="42">
        <f t="shared" si="2"/>
        <v>2134.5</v>
      </c>
      <c r="L18" s="44">
        <v>2197</v>
      </c>
      <c r="M18" s="43">
        <v>2202</v>
      </c>
      <c r="N18" s="42">
        <f t="shared" si="3"/>
        <v>2199.5</v>
      </c>
      <c r="O18" s="44">
        <v>2202</v>
      </c>
      <c r="P18" s="43">
        <v>2207</v>
      </c>
      <c r="Q18" s="42">
        <f t="shared" si="4"/>
        <v>2204.5</v>
      </c>
      <c r="R18" s="50">
        <v>1918</v>
      </c>
      <c r="S18" s="49">
        <v>1.3607</v>
      </c>
      <c r="T18" s="49">
        <v>1.1861999999999999</v>
      </c>
      <c r="U18" s="48">
        <v>153.25</v>
      </c>
      <c r="V18" s="41">
        <v>1409.57</v>
      </c>
      <c r="W18" s="41">
        <v>1442.43</v>
      </c>
      <c r="X18" s="47">
        <f t="shared" si="5"/>
        <v>1616.9280053953803</v>
      </c>
      <c r="Y18" s="46">
        <v>1.3609</v>
      </c>
    </row>
    <row r="19" spans="2:25" x14ac:dyDescent="0.2">
      <c r="B19" s="45">
        <v>46069</v>
      </c>
      <c r="C19" s="44">
        <v>1902</v>
      </c>
      <c r="D19" s="43">
        <v>1902.5</v>
      </c>
      <c r="E19" s="42">
        <f t="shared" si="0"/>
        <v>1902.25</v>
      </c>
      <c r="F19" s="44">
        <v>1949</v>
      </c>
      <c r="G19" s="43">
        <v>1950</v>
      </c>
      <c r="H19" s="42">
        <f t="shared" si="1"/>
        <v>1949.5</v>
      </c>
      <c r="I19" s="44">
        <v>2110</v>
      </c>
      <c r="J19" s="43">
        <v>2115</v>
      </c>
      <c r="K19" s="42">
        <f t="shared" si="2"/>
        <v>2112.5</v>
      </c>
      <c r="L19" s="44">
        <v>2175</v>
      </c>
      <c r="M19" s="43">
        <v>2180</v>
      </c>
      <c r="N19" s="42">
        <f t="shared" si="3"/>
        <v>2177.5</v>
      </c>
      <c r="O19" s="44">
        <v>2180</v>
      </c>
      <c r="P19" s="43">
        <v>2185</v>
      </c>
      <c r="Q19" s="42">
        <f t="shared" si="4"/>
        <v>2182.5</v>
      </c>
      <c r="R19" s="50">
        <v>1902.5</v>
      </c>
      <c r="S19" s="49">
        <v>1.3643000000000001</v>
      </c>
      <c r="T19" s="49">
        <v>1.1853</v>
      </c>
      <c r="U19" s="48">
        <v>153.38</v>
      </c>
      <c r="V19" s="41">
        <v>1394.49</v>
      </c>
      <c r="W19" s="41">
        <v>1429.09</v>
      </c>
      <c r="X19" s="47">
        <f t="shared" si="5"/>
        <v>1605.0788829832109</v>
      </c>
      <c r="Y19" s="46">
        <v>1.3645</v>
      </c>
    </row>
    <row r="20" spans="2:25" x14ac:dyDescent="0.2">
      <c r="B20" s="45">
        <v>46070</v>
      </c>
      <c r="C20" s="44">
        <v>1898</v>
      </c>
      <c r="D20" s="43">
        <v>1899</v>
      </c>
      <c r="E20" s="42">
        <f t="shared" si="0"/>
        <v>1898.5</v>
      </c>
      <c r="F20" s="44">
        <v>1946</v>
      </c>
      <c r="G20" s="43">
        <v>1947</v>
      </c>
      <c r="H20" s="42">
        <f t="shared" si="1"/>
        <v>1946.5</v>
      </c>
      <c r="I20" s="44">
        <v>2108</v>
      </c>
      <c r="J20" s="43">
        <v>2113</v>
      </c>
      <c r="K20" s="42">
        <f t="shared" si="2"/>
        <v>2110.5</v>
      </c>
      <c r="L20" s="44">
        <v>2173</v>
      </c>
      <c r="M20" s="43">
        <v>2178</v>
      </c>
      <c r="N20" s="42">
        <f t="shared" si="3"/>
        <v>2175.5</v>
      </c>
      <c r="O20" s="44">
        <v>2178</v>
      </c>
      <c r="P20" s="43">
        <v>2183</v>
      </c>
      <c r="Q20" s="42">
        <f t="shared" si="4"/>
        <v>2180.5</v>
      </c>
      <c r="R20" s="50">
        <v>1899</v>
      </c>
      <c r="S20" s="49">
        <v>1.3549</v>
      </c>
      <c r="T20" s="49">
        <v>1.1828000000000001</v>
      </c>
      <c r="U20" s="48">
        <v>153.07</v>
      </c>
      <c r="V20" s="41">
        <v>1401.58</v>
      </c>
      <c r="W20" s="41">
        <v>1436.79</v>
      </c>
      <c r="X20" s="47">
        <f t="shared" si="5"/>
        <v>1605.5123435914777</v>
      </c>
      <c r="Y20" s="46">
        <v>1.3551</v>
      </c>
    </row>
    <row r="21" spans="2:25" x14ac:dyDescent="0.2">
      <c r="B21" s="45">
        <v>46071</v>
      </c>
      <c r="C21" s="44">
        <v>1903</v>
      </c>
      <c r="D21" s="43">
        <v>1904</v>
      </c>
      <c r="E21" s="42">
        <f t="shared" si="0"/>
        <v>1903.5</v>
      </c>
      <c r="F21" s="44">
        <v>1952</v>
      </c>
      <c r="G21" s="43">
        <v>1953</v>
      </c>
      <c r="H21" s="42">
        <f t="shared" si="1"/>
        <v>1952.5</v>
      </c>
      <c r="I21" s="44">
        <v>2115</v>
      </c>
      <c r="J21" s="43">
        <v>2120</v>
      </c>
      <c r="K21" s="42">
        <f t="shared" si="2"/>
        <v>2117.5</v>
      </c>
      <c r="L21" s="44">
        <v>2180</v>
      </c>
      <c r="M21" s="43">
        <v>2185</v>
      </c>
      <c r="N21" s="42">
        <f t="shared" si="3"/>
        <v>2182.5</v>
      </c>
      <c r="O21" s="44">
        <v>2185</v>
      </c>
      <c r="P21" s="43">
        <v>2190</v>
      </c>
      <c r="Q21" s="42">
        <f t="shared" si="4"/>
        <v>2187.5</v>
      </c>
      <c r="R21" s="50">
        <v>1904</v>
      </c>
      <c r="S21" s="49">
        <v>1.3573999999999999</v>
      </c>
      <c r="T21" s="49">
        <v>1.1839999999999999</v>
      </c>
      <c r="U21" s="48">
        <v>153.69</v>
      </c>
      <c r="V21" s="41">
        <v>1402.68</v>
      </c>
      <c r="W21" s="41">
        <v>1438.46</v>
      </c>
      <c r="X21" s="47">
        <f t="shared" si="5"/>
        <v>1608.1081081081081</v>
      </c>
      <c r="Y21" s="46">
        <v>1.3576999999999999</v>
      </c>
    </row>
    <row r="22" spans="2:25" x14ac:dyDescent="0.2">
      <c r="B22" s="45">
        <v>46072</v>
      </c>
      <c r="C22" s="44">
        <v>1908</v>
      </c>
      <c r="D22" s="43">
        <v>1908.5</v>
      </c>
      <c r="E22" s="42">
        <f t="shared" si="0"/>
        <v>1908.25</v>
      </c>
      <c r="F22" s="44">
        <v>1956</v>
      </c>
      <c r="G22" s="43">
        <v>1957</v>
      </c>
      <c r="H22" s="42">
        <f t="shared" si="1"/>
        <v>1956.5</v>
      </c>
      <c r="I22" s="44">
        <v>2117</v>
      </c>
      <c r="J22" s="43">
        <v>2122</v>
      </c>
      <c r="K22" s="42">
        <f t="shared" si="2"/>
        <v>2119.5</v>
      </c>
      <c r="L22" s="44">
        <v>2182</v>
      </c>
      <c r="M22" s="43">
        <v>2187</v>
      </c>
      <c r="N22" s="42">
        <f t="shared" si="3"/>
        <v>2184.5</v>
      </c>
      <c r="O22" s="44">
        <v>2187</v>
      </c>
      <c r="P22" s="43">
        <v>2192</v>
      </c>
      <c r="Q22" s="42">
        <f t="shared" si="4"/>
        <v>2189.5</v>
      </c>
      <c r="R22" s="50">
        <v>1908.5</v>
      </c>
      <c r="S22" s="49">
        <v>1.3464</v>
      </c>
      <c r="T22" s="49">
        <v>1.177</v>
      </c>
      <c r="U22" s="48">
        <v>154.81</v>
      </c>
      <c r="V22" s="41">
        <v>1417.48</v>
      </c>
      <c r="W22" s="41">
        <v>1453.18</v>
      </c>
      <c r="X22" s="47">
        <f t="shared" si="5"/>
        <v>1621.4953271028037</v>
      </c>
      <c r="Y22" s="46">
        <v>1.3467</v>
      </c>
    </row>
    <row r="23" spans="2:25" x14ac:dyDescent="0.2">
      <c r="B23" s="45">
        <v>46073</v>
      </c>
      <c r="C23" s="44">
        <v>1900</v>
      </c>
      <c r="D23" s="43">
        <v>1902</v>
      </c>
      <c r="E23" s="42">
        <f t="shared" si="0"/>
        <v>1901</v>
      </c>
      <c r="F23" s="44">
        <v>1947</v>
      </c>
      <c r="G23" s="43">
        <v>1949</v>
      </c>
      <c r="H23" s="42">
        <f t="shared" si="1"/>
        <v>1948</v>
      </c>
      <c r="I23" s="44">
        <v>2118</v>
      </c>
      <c r="J23" s="43">
        <v>2123</v>
      </c>
      <c r="K23" s="42">
        <f t="shared" si="2"/>
        <v>2120.5</v>
      </c>
      <c r="L23" s="44">
        <v>2183</v>
      </c>
      <c r="M23" s="43">
        <v>2188</v>
      </c>
      <c r="N23" s="42">
        <f t="shared" si="3"/>
        <v>2185.5</v>
      </c>
      <c r="O23" s="44">
        <v>2188</v>
      </c>
      <c r="P23" s="43">
        <v>2193</v>
      </c>
      <c r="Q23" s="42">
        <f t="shared" si="4"/>
        <v>2190.5</v>
      </c>
      <c r="R23" s="50">
        <v>1902</v>
      </c>
      <c r="S23" s="49">
        <v>1.3472999999999999</v>
      </c>
      <c r="T23" s="49">
        <v>1.1766000000000001</v>
      </c>
      <c r="U23" s="48">
        <v>155.26</v>
      </c>
      <c r="V23" s="41">
        <v>1411.71</v>
      </c>
      <c r="W23" s="41">
        <v>1446.27</v>
      </c>
      <c r="X23" s="47">
        <f t="shared" si="5"/>
        <v>1616.5221825599183</v>
      </c>
      <c r="Y23" s="46">
        <v>1.3475999999999999</v>
      </c>
    </row>
    <row r="24" spans="2:25" x14ac:dyDescent="0.2">
      <c r="B24" s="45">
        <v>46076</v>
      </c>
      <c r="C24" s="44">
        <v>1910</v>
      </c>
      <c r="D24" s="43">
        <v>1911</v>
      </c>
      <c r="E24" s="42">
        <f t="shared" si="0"/>
        <v>1910.5</v>
      </c>
      <c r="F24" s="44">
        <v>1958</v>
      </c>
      <c r="G24" s="43">
        <v>1960</v>
      </c>
      <c r="H24" s="42">
        <f t="shared" si="1"/>
        <v>1959</v>
      </c>
      <c r="I24" s="44">
        <v>2125</v>
      </c>
      <c r="J24" s="43">
        <v>2130</v>
      </c>
      <c r="K24" s="42">
        <f t="shared" si="2"/>
        <v>2127.5</v>
      </c>
      <c r="L24" s="44">
        <v>2190</v>
      </c>
      <c r="M24" s="43">
        <v>2195</v>
      </c>
      <c r="N24" s="42">
        <f t="shared" si="3"/>
        <v>2192.5</v>
      </c>
      <c r="O24" s="44">
        <v>2195</v>
      </c>
      <c r="P24" s="43">
        <v>2200</v>
      </c>
      <c r="Q24" s="42">
        <f t="shared" si="4"/>
        <v>2197.5</v>
      </c>
      <c r="R24" s="50">
        <v>1911</v>
      </c>
      <c r="S24" s="49">
        <v>1.3487</v>
      </c>
      <c r="T24" s="49">
        <v>1.1781999999999999</v>
      </c>
      <c r="U24" s="48">
        <v>154.9</v>
      </c>
      <c r="V24" s="41">
        <v>1416.92</v>
      </c>
      <c r="W24" s="41">
        <v>1452.82</v>
      </c>
      <c r="X24" s="47">
        <f t="shared" si="5"/>
        <v>1621.9657104057037</v>
      </c>
      <c r="Y24" s="46">
        <v>1.3491</v>
      </c>
    </row>
    <row r="25" spans="2:25" x14ac:dyDescent="0.2">
      <c r="B25" s="45">
        <v>46077</v>
      </c>
      <c r="C25" s="44">
        <v>1902</v>
      </c>
      <c r="D25" s="43">
        <v>1903</v>
      </c>
      <c r="E25" s="42">
        <f t="shared" si="0"/>
        <v>1902.5</v>
      </c>
      <c r="F25" s="44">
        <v>1953</v>
      </c>
      <c r="G25" s="43">
        <v>1955</v>
      </c>
      <c r="H25" s="42">
        <f t="shared" si="1"/>
        <v>1954</v>
      </c>
      <c r="I25" s="44">
        <v>2123</v>
      </c>
      <c r="J25" s="43">
        <v>2128</v>
      </c>
      <c r="K25" s="42">
        <f t="shared" si="2"/>
        <v>2125.5</v>
      </c>
      <c r="L25" s="44">
        <v>2188</v>
      </c>
      <c r="M25" s="43">
        <v>2193</v>
      </c>
      <c r="N25" s="42">
        <f t="shared" si="3"/>
        <v>2190.5</v>
      </c>
      <c r="O25" s="44">
        <v>2193</v>
      </c>
      <c r="P25" s="43">
        <v>2198</v>
      </c>
      <c r="Q25" s="42">
        <f t="shared" si="4"/>
        <v>2195.5</v>
      </c>
      <c r="R25" s="50">
        <v>1903</v>
      </c>
      <c r="S25" s="49">
        <v>1.3489</v>
      </c>
      <c r="T25" s="49">
        <v>1.1781999999999999</v>
      </c>
      <c r="U25" s="48">
        <v>155.88999999999999</v>
      </c>
      <c r="V25" s="41">
        <v>1410.78</v>
      </c>
      <c r="W25" s="41">
        <v>1449.01</v>
      </c>
      <c r="X25" s="47">
        <f t="shared" si="5"/>
        <v>1615.1756917331525</v>
      </c>
      <c r="Y25" s="46">
        <v>1.3492</v>
      </c>
    </row>
    <row r="26" spans="2:25" x14ac:dyDescent="0.2">
      <c r="B26" s="45">
        <v>46078</v>
      </c>
      <c r="C26" s="44">
        <v>1914.5</v>
      </c>
      <c r="D26" s="43">
        <v>1915</v>
      </c>
      <c r="E26" s="42">
        <f t="shared" si="0"/>
        <v>1914.75</v>
      </c>
      <c r="F26" s="44">
        <v>1963.5</v>
      </c>
      <c r="G26" s="43">
        <v>1965</v>
      </c>
      <c r="H26" s="42">
        <f t="shared" si="1"/>
        <v>1964.25</v>
      </c>
      <c r="I26" s="44">
        <v>2133</v>
      </c>
      <c r="J26" s="43">
        <v>2138</v>
      </c>
      <c r="K26" s="42">
        <f t="shared" si="2"/>
        <v>2135.5</v>
      </c>
      <c r="L26" s="44">
        <v>2198</v>
      </c>
      <c r="M26" s="43">
        <v>2203</v>
      </c>
      <c r="N26" s="42">
        <f t="shared" si="3"/>
        <v>2200.5</v>
      </c>
      <c r="O26" s="44">
        <v>2203</v>
      </c>
      <c r="P26" s="43">
        <v>2208</v>
      </c>
      <c r="Q26" s="42">
        <f t="shared" si="4"/>
        <v>2205.5</v>
      </c>
      <c r="R26" s="50">
        <v>1915</v>
      </c>
      <c r="S26" s="49">
        <v>1.3523000000000001</v>
      </c>
      <c r="T26" s="49">
        <v>1.1786000000000001</v>
      </c>
      <c r="U26" s="48">
        <v>156.69</v>
      </c>
      <c r="V26" s="41">
        <v>1416.11</v>
      </c>
      <c r="W26" s="41">
        <v>1452.65</v>
      </c>
      <c r="X26" s="47">
        <f t="shared" si="5"/>
        <v>1624.8090955370778</v>
      </c>
      <c r="Y26" s="46">
        <v>1.3527</v>
      </c>
    </row>
    <row r="27" spans="2:25" x14ac:dyDescent="0.2">
      <c r="B27" s="45">
        <v>46079</v>
      </c>
      <c r="C27" s="44">
        <v>1942</v>
      </c>
      <c r="D27" s="43">
        <v>1944</v>
      </c>
      <c r="E27" s="42">
        <f t="shared" si="0"/>
        <v>1943</v>
      </c>
      <c r="F27" s="44">
        <v>1987</v>
      </c>
      <c r="G27" s="43">
        <v>1989</v>
      </c>
      <c r="H27" s="42">
        <f t="shared" si="1"/>
        <v>1988</v>
      </c>
      <c r="I27" s="44">
        <v>2158</v>
      </c>
      <c r="J27" s="43">
        <v>2163</v>
      </c>
      <c r="K27" s="42">
        <f t="shared" si="2"/>
        <v>2160.5</v>
      </c>
      <c r="L27" s="44">
        <v>2223</v>
      </c>
      <c r="M27" s="43">
        <v>2228</v>
      </c>
      <c r="N27" s="42">
        <f t="shared" si="3"/>
        <v>2225.5</v>
      </c>
      <c r="O27" s="44">
        <v>2228</v>
      </c>
      <c r="P27" s="43">
        <v>2233</v>
      </c>
      <c r="Q27" s="42">
        <f t="shared" si="4"/>
        <v>2230.5</v>
      </c>
      <c r="R27" s="50">
        <v>1944</v>
      </c>
      <c r="S27" s="49">
        <v>1.3549</v>
      </c>
      <c r="T27" s="49">
        <v>1.1809000000000001</v>
      </c>
      <c r="U27" s="48">
        <v>156.08000000000001</v>
      </c>
      <c r="V27" s="41">
        <v>1434.79</v>
      </c>
      <c r="W27" s="41">
        <v>1467.57</v>
      </c>
      <c r="X27" s="47">
        <f t="shared" si="5"/>
        <v>1646.202049284444</v>
      </c>
      <c r="Y27" s="46">
        <v>1.3552999999999999</v>
      </c>
    </row>
    <row r="28" spans="2:25" x14ac:dyDescent="0.2">
      <c r="B28" s="45">
        <v>46080</v>
      </c>
      <c r="C28" s="44">
        <v>1927</v>
      </c>
      <c r="D28" s="43">
        <v>1928</v>
      </c>
      <c r="E28" s="42">
        <f t="shared" si="0"/>
        <v>1927.5</v>
      </c>
      <c r="F28" s="44">
        <v>1975</v>
      </c>
      <c r="G28" s="43">
        <v>1977</v>
      </c>
      <c r="H28" s="42">
        <f t="shared" si="1"/>
        <v>1976</v>
      </c>
      <c r="I28" s="44">
        <v>2145</v>
      </c>
      <c r="J28" s="43">
        <v>2150</v>
      </c>
      <c r="K28" s="42">
        <f t="shared" si="2"/>
        <v>2147.5</v>
      </c>
      <c r="L28" s="44">
        <v>2207</v>
      </c>
      <c r="M28" s="43">
        <v>2212</v>
      </c>
      <c r="N28" s="42">
        <f t="shared" si="3"/>
        <v>2209.5</v>
      </c>
      <c r="O28" s="44">
        <v>2212</v>
      </c>
      <c r="P28" s="43">
        <v>2217</v>
      </c>
      <c r="Q28" s="42">
        <f t="shared" si="4"/>
        <v>2214.5</v>
      </c>
      <c r="R28" s="50">
        <v>1928</v>
      </c>
      <c r="S28" s="49">
        <v>1.3471</v>
      </c>
      <c r="T28" s="49">
        <v>1.1802999999999999</v>
      </c>
      <c r="U28" s="48">
        <v>155.9</v>
      </c>
      <c r="V28" s="41">
        <v>1431.22</v>
      </c>
      <c r="W28" s="41">
        <v>1467.16</v>
      </c>
      <c r="X28" s="47">
        <f t="shared" si="5"/>
        <v>1633.4830127933578</v>
      </c>
      <c r="Y28" s="46">
        <v>1.3474999999999999</v>
      </c>
    </row>
    <row r="29" spans="2:25" x14ac:dyDescent="0.2">
      <c r="B29" s="40" t="s">
        <v>11</v>
      </c>
      <c r="C29" s="39">
        <f>ROUND(AVERAGE(C9:C28),2)</f>
        <v>1915.03</v>
      </c>
      <c r="D29" s="38">
        <f>ROUND(AVERAGE(D9:D28),2)</f>
        <v>1916.1</v>
      </c>
      <c r="E29" s="37">
        <f>ROUND(AVERAGE(C29:D29),2)</f>
        <v>1915.57</v>
      </c>
      <c r="F29" s="39">
        <f>ROUND(AVERAGE(F9:F28),2)</f>
        <v>1963.23</v>
      </c>
      <c r="G29" s="38">
        <f>ROUND(AVERAGE(G9:G28),2)</f>
        <v>1964.63</v>
      </c>
      <c r="H29" s="37">
        <f>ROUND(AVERAGE(F29:G29),2)</f>
        <v>1963.93</v>
      </c>
      <c r="I29" s="39">
        <f>ROUND(AVERAGE(I9:I28),2)</f>
        <v>2136.9499999999998</v>
      </c>
      <c r="J29" s="38">
        <f>ROUND(AVERAGE(J9:J28),2)</f>
        <v>2141.9499999999998</v>
      </c>
      <c r="K29" s="37">
        <f>ROUND(AVERAGE(I29:J29),2)</f>
        <v>2139.4499999999998</v>
      </c>
      <c r="L29" s="39">
        <f>ROUND(AVERAGE(L9:L28),2)</f>
        <v>2204</v>
      </c>
      <c r="M29" s="38">
        <f>ROUND(AVERAGE(M9:M28),2)</f>
        <v>2209</v>
      </c>
      <c r="N29" s="37">
        <f>ROUND(AVERAGE(L29:M29),2)</f>
        <v>2206.5</v>
      </c>
      <c r="O29" s="39">
        <f>ROUND(AVERAGE(O9:O28),2)</f>
        <v>2217</v>
      </c>
      <c r="P29" s="38">
        <f>ROUND(AVERAGE(P9:P28),2)</f>
        <v>2222</v>
      </c>
      <c r="Q29" s="37">
        <f>ROUND(AVERAGE(O29:P29),2)</f>
        <v>2219.5</v>
      </c>
      <c r="R29" s="36">
        <f>ROUND(AVERAGE(R9:R28),2)</f>
        <v>1916.1</v>
      </c>
      <c r="S29" s="35">
        <f>ROUND(AVERAGE(S9:S28),4)</f>
        <v>1.3588</v>
      </c>
      <c r="T29" s="34">
        <f>ROUND(AVERAGE(T9:T28),4)</f>
        <v>1.1825000000000001</v>
      </c>
      <c r="U29" s="115">
        <f>ROUND(AVERAGE(U9:U28),2)</f>
        <v>155.16</v>
      </c>
      <c r="V29" s="33">
        <f>AVERAGE(V9:V28)</f>
        <v>1410.2220000000002</v>
      </c>
      <c r="W29" s="33">
        <f>AVERAGE(W9:W28)</f>
        <v>1445.752</v>
      </c>
      <c r="X29" s="33">
        <f>AVERAGE(X9:X28)</f>
        <v>1620.428730035226</v>
      </c>
      <c r="Y29" s="32">
        <f>AVERAGE(Y9:Y28)</f>
        <v>1.3589249999999999</v>
      </c>
    </row>
    <row r="30" spans="2:25" x14ac:dyDescent="0.2">
      <c r="B30" s="31" t="s">
        <v>12</v>
      </c>
      <c r="C30" s="30">
        <f t="shared" ref="C30:Y30" si="6">MAX(C9:C28)</f>
        <v>1948</v>
      </c>
      <c r="D30" s="29">
        <f t="shared" si="6"/>
        <v>1949</v>
      </c>
      <c r="E30" s="28">
        <f t="shared" si="6"/>
        <v>1948.5</v>
      </c>
      <c r="F30" s="30">
        <f t="shared" si="6"/>
        <v>1996</v>
      </c>
      <c r="G30" s="29">
        <f t="shared" si="6"/>
        <v>1997</v>
      </c>
      <c r="H30" s="28">
        <f t="shared" si="6"/>
        <v>1996.5</v>
      </c>
      <c r="I30" s="30">
        <f t="shared" si="6"/>
        <v>2168</v>
      </c>
      <c r="J30" s="29">
        <f t="shared" si="6"/>
        <v>2173</v>
      </c>
      <c r="K30" s="28">
        <f t="shared" si="6"/>
        <v>2170.5</v>
      </c>
      <c r="L30" s="30">
        <f t="shared" si="6"/>
        <v>2230</v>
      </c>
      <c r="M30" s="29">
        <f t="shared" si="6"/>
        <v>2235</v>
      </c>
      <c r="N30" s="28">
        <f t="shared" si="6"/>
        <v>2232.5</v>
      </c>
      <c r="O30" s="30">
        <f t="shared" si="6"/>
        <v>2268</v>
      </c>
      <c r="P30" s="29">
        <f t="shared" si="6"/>
        <v>2273</v>
      </c>
      <c r="Q30" s="28">
        <f t="shared" si="6"/>
        <v>2270.5</v>
      </c>
      <c r="R30" s="27">
        <f t="shared" si="6"/>
        <v>1949</v>
      </c>
      <c r="S30" s="26">
        <f t="shared" si="6"/>
        <v>1.3720000000000001</v>
      </c>
      <c r="T30" s="25">
        <f t="shared" si="6"/>
        <v>1.1900999999999999</v>
      </c>
      <c r="U30" s="24">
        <f t="shared" si="6"/>
        <v>157.08000000000001</v>
      </c>
      <c r="V30" s="23">
        <f t="shared" si="6"/>
        <v>1434.79</v>
      </c>
      <c r="W30" s="23">
        <f t="shared" si="6"/>
        <v>1467.57</v>
      </c>
      <c r="X30" s="23">
        <f t="shared" si="6"/>
        <v>1646.202049284444</v>
      </c>
      <c r="Y30" s="22">
        <f t="shared" si="6"/>
        <v>1.3718999999999999</v>
      </c>
    </row>
    <row r="31" spans="2:25" ht="13.5" thickBot="1" x14ac:dyDescent="0.25">
      <c r="B31" s="21" t="s">
        <v>13</v>
      </c>
      <c r="C31" s="20">
        <f t="shared" ref="C31:Y31" si="7">MIN(C9:C28)</f>
        <v>1898</v>
      </c>
      <c r="D31" s="19">
        <f t="shared" si="7"/>
        <v>1899</v>
      </c>
      <c r="E31" s="18">
        <f t="shared" si="7"/>
        <v>1898.5</v>
      </c>
      <c r="F31" s="20">
        <f t="shared" si="7"/>
        <v>1946</v>
      </c>
      <c r="G31" s="19">
        <f t="shared" si="7"/>
        <v>1947</v>
      </c>
      <c r="H31" s="18">
        <f t="shared" si="7"/>
        <v>1946.5</v>
      </c>
      <c r="I31" s="20">
        <f t="shared" si="7"/>
        <v>2108</v>
      </c>
      <c r="J31" s="19">
        <f t="shared" si="7"/>
        <v>2113</v>
      </c>
      <c r="K31" s="18">
        <f t="shared" si="7"/>
        <v>2110.5</v>
      </c>
      <c r="L31" s="20">
        <f t="shared" si="7"/>
        <v>2173</v>
      </c>
      <c r="M31" s="19">
        <f t="shared" si="7"/>
        <v>2178</v>
      </c>
      <c r="N31" s="18">
        <f t="shared" si="7"/>
        <v>2175.5</v>
      </c>
      <c r="O31" s="20">
        <f t="shared" si="7"/>
        <v>2178</v>
      </c>
      <c r="P31" s="19">
        <f t="shared" si="7"/>
        <v>2183</v>
      </c>
      <c r="Q31" s="18">
        <f t="shared" si="7"/>
        <v>2180.5</v>
      </c>
      <c r="R31" s="17">
        <f t="shared" si="7"/>
        <v>1899</v>
      </c>
      <c r="S31" s="16">
        <f t="shared" si="7"/>
        <v>1.3464</v>
      </c>
      <c r="T31" s="15">
        <f t="shared" si="7"/>
        <v>1.1766000000000001</v>
      </c>
      <c r="U31" s="14">
        <f t="shared" si="7"/>
        <v>153.07</v>
      </c>
      <c r="V31" s="13">
        <f t="shared" si="7"/>
        <v>1392.13</v>
      </c>
      <c r="W31" s="13">
        <f t="shared" si="7"/>
        <v>1429.09</v>
      </c>
      <c r="X31" s="13">
        <f t="shared" si="7"/>
        <v>1601.5822252146104</v>
      </c>
      <c r="Y31" s="12">
        <f t="shared" si="7"/>
        <v>1.3467</v>
      </c>
    </row>
    <row r="33" spans="2:14" x14ac:dyDescent="0.2">
      <c r="B33" s="6" t="s">
        <v>14</v>
      </c>
      <c r="C33" s="8"/>
      <c r="D33" s="8"/>
      <c r="E33" s="7"/>
      <c r="F33" s="8"/>
      <c r="G33" s="8"/>
      <c r="H33" s="7"/>
      <c r="I33" s="8"/>
      <c r="J33" s="8"/>
      <c r="K33" s="7"/>
      <c r="L33" s="8"/>
      <c r="M33" s="8"/>
      <c r="N33" s="7"/>
    </row>
    <row r="34" spans="2:14" x14ac:dyDescent="0.2">
      <c r="B34" s="6" t="s">
        <v>15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>
    <oddHeader>&amp;R&amp;"Aptos"&amp;10&amp;KFF0000 Classification: Internal 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S34"/>
  <sheetViews>
    <sheetView workbookViewId="0">
      <pane ySplit="8" topLeftCell="A9" activePane="bottomLeft" state="frozen"/>
      <selection activeCell="C46" sqref="C46"/>
      <selection pane="bottomLeft" activeCell="P9" sqref="P9:Q28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29</v>
      </c>
    </row>
    <row r="6" spans="1:19" ht="13.5" thickBot="1" x14ac:dyDescent="0.25">
      <c r="B6" s="1">
        <v>46055</v>
      </c>
    </row>
    <row r="7" spans="1:19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3</v>
      </c>
      <c r="J7" s="125"/>
      <c r="K7" s="126"/>
      <c r="L7" s="116" t="s">
        <v>4</v>
      </c>
      <c r="M7" s="118" t="s">
        <v>21</v>
      </c>
      <c r="N7" s="119"/>
      <c r="O7" s="120"/>
      <c r="P7" s="121" t="s">
        <v>5</v>
      </c>
      <c r="Q7" s="122"/>
      <c r="R7" s="9" t="s">
        <v>18</v>
      </c>
      <c r="S7" s="116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17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17" t="s">
        <v>20</v>
      </c>
    </row>
    <row r="9" spans="1:19" x14ac:dyDescent="0.2">
      <c r="B9" s="45">
        <v>46055</v>
      </c>
      <c r="C9" s="44">
        <v>49500</v>
      </c>
      <c r="D9" s="43">
        <v>49600</v>
      </c>
      <c r="E9" s="42">
        <f t="shared" ref="E9:E28" si="0">AVERAGE(C9:D9)</f>
        <v>49550</v>
      </c>
      <c r="F9" s="44">
        <v>49700</v>
      </c>
      <c r="G9" s="43">
        <v>49800</v>
      </c>
      <c r="H9" s="42">
        <f t="shared" ref="H9:H28" si="1">AVERAGE(F9:G9)</f>
        <v>49750</v>
      </c>
      <c r="I9" s="44">
        <v>49700</v>
      </c>
      <c r="J9" s="43">
        <v>49750</v>
      </c>
      <c r="K9" s="42">
        <f t="shared" ref="K9:K28" si="2">AVERAGE(I9:J9)</f>
        <v>49725</v>
      </c>
      <c r="L9" s="50">
        <v>49600</v>
      </c>
      <c r="M9" s="49">
        <v>1.3689</v>
      </c>
      <c r="N9" s="51">
        <v>1.1850000000000001</v>
      </c>
      <c r="O9" s="48">
        <v>154.94999999999999</v>
      </c>
      <c r="P9" s="41">
        <f>D9/M9</f>
        <v>36233.472130908027</v>
      </c>
      <c r="Q9" s="41">
        <f>G9/M9</f>
        <v>36379.574841113303</v>
      </c>
      <c r="R9" s="47">
        <f t="shared" ref="R9:R28" si="3">L9/N9</f>
        <v>41856.540084388187</v>
      </c>
      <c r="S9" s="46">
        <v>1.3687</v>
      </c>
    </row>
    <row r="10" spans="1:19" x14ac:dyDescent="0.2">
      <c r="B10" s="45">
        <v>46056</v>
      </c>
      <c r="C10" s="44">
        <v>48500</v>
      </c>
      <c r="D10" s="43">
        <v>48600</v>
      </c>
      <c r="E10" s="42">
        <f t="shared" si="0"/>
        <v>48550</v>
      </c>
      <c r="F10" s="44">
        <v>48700</v>
      </c>
      <c r="G10" s="43">
        <v>48800</v>
      </c>
      <c r="H10" s="42">
        <f t="shared" si="1"/>
        <v>48750</v>
      </c>
      <c r="I10" s="44">
        <v>48770</v>
      </c>
      <c r="J10" s="43">
        <v>48820</v>
      </c>
      <c r="K10" s="42">
        <f t="shared" si="2"/>
        <v>48795</v>
      </c>
      <c r="L10" s="50">
        <v>48600</v>
      </c>
      <c r="M10" s="49">
        <v>1.3682000000000001</v>
      </c>
      <c r="N10" s="49">
        <v>1.1797</v>
      </c>
      <c r="O10" s="48">
        <v>155.88</v>
      </c>
      <c r="P10" s="41">
        <f t="shared" ref="P10:P28" si="4">D10/M10</f>
        <v>35521.122642888462</v>
      </c>
      <c r="Q10" s="41">
        <f t="shared" ref="Q10:Q28" si="5">G10/M10</f>
        <v>35667.300102324218</v>
      </c>
      <c r="R10" s="47">
        <f t="shared" si="3"/>
        <v>41196.914469780451</v>
      </c>
      <c r="S10" s="46">
        <v>1.3681000000000001</v>
      </c>
    </row>
    <row r="11" spans="1:19" x14ac:dyDescent="0.2">
      <c r="B11" s="45">
        <v>46057</v>
      </c>
      <c r="C11" s="44">
        <v>48200</v>
      </c>
      <c r="D11" s="43">
        <v>48300</v>
      </c>
      <c r="E11" s="42">
        <f t="shared" si="0"/>
        <v>48250</v>
      </c>
      <c r="F11" s="44">
        <v>49050</v>
      </c>
      <c r="G11" s="43">
        <v>49100</v>
      </c>
      <c r="H11" s="42">
        <f t="shared" si="1"/>
        <v>49075</v>
      </c>
      <c r="I11" s="44">
        <v>49060</v>
      </c>
      <c r="J11" s="43">
        <v>49110</v>
      </c>
      <c r="K11" s="42">
        <f t="shared" si="2"/>
        <v>49085</v>
      </c>
      <c r="L11" s="50">
        <v>48300</v>
      </c>
      <c r="M11" s="49">
        <v>1.3720000000000001</v>
      </c>
      <c r="N11" s="49">
        <v>1.1821999999999999</v>
      </c>
      <c r="O11" s="48">
        <v>156.63</v>
      </c>
      <c r="P11" s="41">
        <f t="shared" si="4"/>
        <v>35204.081632653055</v>
      </c>
      <c r="Q11" s="41">
        <f t="shared" si="5"/>
        <v>35787.172011661802</v>
      </c>
      <c r="R11" s="47">
        <f t="shared" si="3"/>
        <v>40856.031128404669</v>
      </c>
      <c r="S11" s="46">
        <v>1.3718999999999999</v>
      </c>
    </row>
    <row r="12" spans="1:19" x14ac:dyDescent="0.2">
      <c r="B12" s="45">
        <v>46058</v>
      </c>
      <c r="C12" s="44">
        <v>46690</v>
      </c>
      <c r="D12" s="43">
        <v>46700</v>
      </c>
      <c r="E12" s="42">
        <f t="shared" si="0"/>
        <v>46695</v>
      </c>
      <c r="F12" s="44">
        <v>46100</v>
      </c>
      <c r="G12" s="43">
        <v>46200</v>
      </c>
      <c r="H12" s="42">
        <f t="shared" si="1"/>
        <v>46150</v>
      </c>
      <c r="I12" s="44">
        <v>46180</v>
      </c>
      <c r="J12" s="43">
        <v>46230</v>
      </c>
      <c r="K12" s="42">
        <f t="shared" si="2"/>
        <v>46205</v>
      </c>
      <c r="L12" s="50">
        <v>46700</v>
      </c>
      <c r="M12" s="49">
        <v>1.3582000000000001</v>
      </c>
      <c r="N12" s="49">
        <v>1.18</v>
      </c>
      <c r="O12" s="48">
        <v>156.96</v>
      </c>
      <c r="P12" s="41">
        <f t="shared" si="4"/>
        <v>34383.743189515531</v>
      </c>
      <c r="Q12" s="41">
        <f t="shared" si="5"/>
        <v>34015.608894124576</v>
      </c>
      <c r="R12" s="47">
        <f t="shared" si="3"/>
        <v>39576.271186440681</v>
      </c>
      <c r="S12" s="46">
        <v>1.3582000000000001</v>
      </c>
    </row>
    <row r="13" spans="1:19" x14ac:dyDescent="0.2">
      <c r="B13" s="45">
        <v>46059</v>
      </c>
      <c r="C13" s="44">
        <v>45825</v>
      </c>
      <c r="D13" s="43">
        <v>45845</v>
      </c>
      <c r="E13" s="42">
        <f t="shared" si="0"/>
        <v>45835</v>
      </c>
      <c r="F13" s="44">
        <v>46390</v>
      </c>
      <c r="G13" s="43">
        <v>46400</v>
      </c>
      <c r="H13" s="42">
        <f t="shared" si="1"/>
        <v>46395</v>
      </c>
      <c r="I13" s="44">
        <v>46410</v>
      </c>
      <c r="J13" s="43">
        <v>46460</v>
      </c>
      <c r="K13" s="42">
        <f t="shared" si="2"/>
        <v>46435</v>
      </c>
      <c r="L13" s="50">
        <v>45845</v>
      </c>
      <c r="M13" s="49">
        <v>1.359</v>
      </c>
      <c r="N13" s="49">
        <v>1.1793</v>
      </c>
      <c r="O13" s="48">
        <v>157.08000000000001</v>
      </c>
      <c r="P13" s="41">
        <f t="shared" si="4"/>
        <v>33734.363502575427</v>
      </c>
      <c r="Q13" s="41">
        <f t="shared" si="5"/>
        <v>34142.752023546724</v>
      </c>
      <c r="R13" s="47">
        <f t="shared" si="3"/>
        <v>38874.756211311797</v>
      </c>
      <c r="S13" s="46">
        <v>1.359</v>
      </c>
    </row>
    <row r="14" spans="1:19" x14ac:dyDescent="0.2">
      <c r="B14" s="45">
        <v>46062</v>
      </c>
      <c r="C14" s="44">
        <v>48100</v>
      </c>
      <c r="D14" s="43">
        <v>48110</v>
      </c>
      <c r="E14" s="42">
        <f t="shared" si="0"/>
        <v>48105</v>
      </c>
      <c r="F14" s="44">
        <v>48600</v>
      </c>
      <c r="G14" s="43">
        <v>48625</v>
      </c>
      <c r="H14" s="42">
        <f t="shared" si="1"/>
        <v>48612.5</v>
      </c>
      <c r="I14" s="44">
        <v>48650</v>
      </c>
      <c r="J14" s="43">
        <v>48700</v>
      </c>
      <c r="K14" s="42">
        <f t="shared" si="2"/>
        <v>48675</v>
      </c>
      <c r="L14" s="50">
        <v>48110</v>
      </c>
      <c r="M14" s="49">
        <v>1.3661000000000001</v>
      </c>
      <c r="N14" s="49">
        <v>1.1881999999999999</v>
      </c>
      <c r="O14" s="48">
        <v>156.38999999999999</v>
      </c>
      <c r="P14" s="41">
        <f t="shared" si="4"/>
        <v>35217.041212209937</v>
      </c>
      <c r="Q14" s="41">
        <f t="shared" si="5"/>
        <v>35594.026791596516</v>
      </c>
      <c r="R14" s="47">
        <f t="shared" si="3"/>
        <v>40489.816529203839</v>
      </c>
      <c r="S14" s="46">
        <v>1.3661000000000001</v>
      </c>
    </row>
    <row r="15" spans="1:19" x14ac:dyDescent="0.2">
      <c r="B15" s="45">
        <v>46063</v>
      </c>
      <c r="C15" s="44">
        <v>47950</v>
      </c>
      <c r="D15" s="43">
        <v>47975</v>
      </c>
      <c r="E15" s="42">
        <f t="shared" si="0"/>
        <v>47962.5</v>
      </c>
      <c r="F15" s="44">
        <v>48100</v>
      </c>
      <c r="G15" s="43">
        <v>48125</v>
      </c>
      <c r="H15" s="42">
        <f t="shared" si="1"/>
        <v>48112.5</v>
      </c>
      <c r="I15" s="44">
        <v>48165</v>
      </c>
      <c r="J15" s="43">
        <v>48215</v>
      </c>
      <c r="K15" s="42">
        <f t="shared" si="2"/>
        <v>48190</v>
      </c>
      <c r="L15" s="50">
        <v>47975</v>
      </c>
      <c r="M15" s="49">
        <v>1.3687</v>
      </c>
      <c r="N15" s="49">
        <v>1.1894</v>
      </c>
      <c r="O15" s="48">
        <v>155.19</v>
      </c>
      <c r="P15" s="41">
        <f t="shared" si="4"/>
        <v>35051.508730912545</v>
      </c>
      <c r="Q15" s="41">
        <f t="shared" si="5"/>
        <v>35161.101775407318</v>
      </c>
      <c r="R15" s="47">
        <f t="shared" si="3"/>
        <v>40335.463258785945</v>
      </c>
      <c r="S15" s="46">
        <v>1.3688</v>
      </c>
    </row>
    <row r="16" spans="1:19" x14ac:dyDescent="0.2">
      <c r="B16" s="45">
        <v>46064</v>
      </c>
      <c r="C16" s="44">
        <v>50250</v>
      </c>
      <c r="D16" s="43">
        <v>50350</v>
      </c>
      <c r="E16" s="42">
        <f t="shared" si="0"/>
        <v>50300</v>
      </c>
      <c r="F16" s="44">
        <v>50450</v>
      </c>
      <c r="G16" s="43">
        <v>50500</v>
      </c>
      <c r="H16" s="42">
        <f t="shared" si="1"/>
        <v>50475</v>
      </c>
      <c r="I16" s="44">
        <v>50545</v>
      </c>
      <c r="J16" s="43">
        <v>50595</v>
      </c>
      <c r="K16" s="42">
        <f t="shared" si="2"/>
        <v>50570</v>
      </c>
      <c r="L16" s="50">
        <v>50350</v>
      </c>
      <c r="M16" s="49">
        <v>1.3681000000000001</v>
      </c>
      <c r="N16" s="49">
        <v>1.1900999999999999</v>
      </c>
      <c r="O16" s="48">
        <v>153.61000000000001</v>
      </c>
      <c r="P16" s="41">
        <f t="shared" si="4"/>
        <v>36802.865287625173</v>
      </c>
      <c r="Q16" s="41">
        <f t="shared" si="5"/>
        <v>36912.506395731303</v>
      </c>
      <c r="R16" s="47">
        <f t="shared" si="3"/>
        <v>42307.369128644656</v>
      </c>
      <c r="S16" s="46">
        <v>1.3682000000000001</v>
      </c>
    </row>
    <row r="17" spans="2:19" x14ac:dyDescent="0.2">
      <c r="B17" s="45">
        <v>46065</v>
      </c>
      <c r="C17" s="44">
        <v>49450</v>
      </c>
      <c r="D17" s="43">
        <v>49500</v>
      </c>
      <c r="E17" s="42">
        <f t="shared" si="0"/>
        <v>49475</v>
      </c>
      <c r="F17" s="44">
        <v>49050</v>
      </c>
      <c r="G17" s="43">
        <v>49100</v>
      </c>
      <c r="H17" s="42">
        <f t="shared" si="1"/>
        <v>49075</v>
      </c>
      <c r="I17" s="44">
        <v>49140</v>
      </c>
      <c r="J17" s="43">
        <v>49190</v>
      </c>
      <c r="K17" s="42">
        <f t="shared" si="2"/>
        <v>49165</v>
      </c>
      <c r="L17" s="50">
        <v>49500</v>
      </c>
      <c r="M17" s="49">
        <v>1.363</v>
      </c>
      <c r="N17" s="49">
        <v>1.1874</v>
      </c>
      <c r="O17" s="48">
        <v>153.68</v>
      </c>
      <c r="P17" s="41">
        <f t="shared" si="4"/>
        <v>36316.947909024209</v>
      </c>
      <c r="Q17" s="41">
        <f t="shared" si="5"/>
        <v>36023.477622890685</v>
      </c>
      <c r="R17" s="47">
        <f t="shared" si="3"/>
        <v>41687.721071248103</v>
      </c>
      <c r="S17" s="46">
        <v>1.3632</v>
      </c>
    </row>
    <row r="18" spans="2:19" x14ac:dyDescent="0.2">
      <c r="B18" s="45">
        <v>46066</v>
      </c>
      <c r="C18" s="44">
        <v>48200</v>
      </c>
      <c r="D18" s="43">
        <v>48300</v>
      </c>
      <c r="E18" s="42">
        <f t="shared" si="0"/>
        <v>48250</v>
      </c>
      <c r="F18" s="44">
        <v>48595</v>
      </c>
      <c r="G18" s="43">
        <v>48600</v>
      </c>
      <c r="H18" s="42">
        <f t="shared" si="1"/>
        <v>48597.5</v>
      </c>
      <c r="I18" s="44">
        <v>48670</v>
      </c>
      <c r="J18" s="43">
        <v>48720</v>
      </c>
      <c r="K18" s="42">
        <f t="shared" si="2"/>
        <v>48695</v>
      </c>
      <c r="L18" s="50">
        <v>48300</v>
      </c>
      <c r="M18" s="49">
        <v>1.3607</v>
      </c>
      <c r="N18" s="49">
        <v>1.1861999999999999</v>
      </c>
      <c r="O18" s="48">
        <v>153.25</v>
      </c>
      <c r="P18" s="41">
        <f t="shared" si="4"/>
        <v>35496.435658117145</v>
      </c>
      <c r="Q18" s="41">
        <f t="shared" si="5"/>
        <v>35716.910413757621</v>
      </c>
      <c r="R18" s="47">
        <f t="shared" si="3"/>
        <v>40718.259989883663</v>
      </c>
      <c r="S18" s="46">
        <v>1.3609</v>
      </c>
    </row>
    <row r="19" spans="2:19" x14ac:dyDescent="0.2">
      <c r="B19" s="45">
        <v>46069</v>
      </c>
      <c r="C19" s="44">
        <v>46290</v>
      </c>
      <c r="D19" s="43">
        <v>46295</v>
      </c>
      <c r="E19" s="42">
        <f t="shared" si="0"/>
        <v>46292.5</v>
      </c>
      <c r="F19" s="44">
        <v>46200</v>
      </c>
      <c r="G19" s="43">
        <v>46300</v>
      </c>
      <c r="H19" s="42">
        <f t="shared" si="1"/>
        <v>46250</v>
      </c>
      <c r="I19" s="44">
        <v>46320</v>
      </c>
      <c r="J19" s="43">
        <v>46370</v>
      </c>
      <c r="K19" s="42">
        <f t="shared" si="2"/>
        <v>46345</v>
      </c>
      <c r="L19" s="50">
        <v>46295</v>
      </c>
      <c r="M19" s="49">
        <v>1.3643000000000001</v>
      </c>
      <c r="N19" s="49">
        <v>1.1853</v>
      </c>
      <c r="O19" s="48">
        <v>153.38</v>
      </c>
      <c r="P19" s="41">
        <f t="shared" si="4"/>
        <v>33933.152532434215</v>
      </c>
      <c r="Q19" s="41">
        <f t="shared" si="5"/>
        <v>33936.817415524441</v>
      </c>
      <c r="R19" s="47">
        <f t="shared" si="3"/>
        <v>39057.622542816163</v>
      </c>
      <c r="S19" s="46">
        <v>1.3645</v>
      </c>
    </row>
    <row r="20" spans="2:19" x14ac:dyDescent="0.2">
      <c r="B20" s="45">
        <v>46070</v>
      </c>
      <c r="C20" s="44">
        <v>45950</v>
      </c>
      <c r="D20" s="43">
        <v>46000</v>
      </c>
      <c r="E20" s="42">
        <f t="shared" si="0"/>
        <v>45975</v>
      </c>
      <c r="F20" s="44">
        <v>45650</v>
      </c>
      <c r="G20" s="43">
        <v>45655</v>
      </c>
      <c r="H20" s="42">
        <f t="shared" si="1"/>
        <v>45652.5</v>
      </c>
      <c r="I20" s="44">
        <v>45695</v>
      </c>
      <c r="J20" s="43">
        <v>45745</v>
      </c>
      <c r="K20" s="42">
        <f t="shared" si="2"/>
        <v>45720</v>
      </c>
      <c r="L20" s="50">
        <v>46000</v>
      </c>
      <c r="M20" s="49">
        <v>1.3549</v>
      </c>
      <c r="N20" s="49">
        <v>1.1828000000000001</v>
      </c>
      <c r="O20" s="48">
        <v>153.07</v>
      </c>
      <c r="P20" s="41">
        <f t="shared" si="4"/>
        <v>33950.845080817773</v>
      </c>
      <c r="Q20" s="41">
        <f t="shared" si="5"/>
        <v>33696.213742711639</v>
      </c>
      <c r="R20" s="47">
        <f t="shared" si="3"/>
        <v>38890.76766993574</v>
      </c>
      <c r="S20" s="46">
        <v>1.3551</v>
      </c>
    </row>
    <row r="21" spans="2:19" x14ac:dyDescent="0.2">
      <c r="B21" s="45">
        <v>46071</v>
      </c>
      <c r="C21" s="44">
        <v>45850</v>
      </c>
      <c r="D21" s="43">
        <v>45950</v>
      </c>
      <c r="E21" s="42">
        <f t="shared" si="0"/>
        <v>45900</v>
      </c>
      <c r="F21" s="44">
        <v>45900</v>
      </c>
      <c r="G21" s="43">
        <v>46000</v>
      </c>
      <c r="H21" s="42">
        <f t="shared" si="1"/>
        <v>45950</v>
      </c>
      <c r="I21" s="44">
        <v>46015</v>
      </c>
      <c r="J21" s="43">
        <v>46065</v>
      </c>
      <c r="K21" s="42">
        <f t="shared" si="2"/>
        <v>46040</v>
      </c>
      <c r="L21" s="50">
        <v>45950</v>
      </c>
      <c r="M21" s="49">
        <v>1.3573999999999999</v>
      </c>
      <c r="N21" s="49">
        <v>1.1839999999999999</v>
      </c>
      <c r="O21" s="48">
        <v>153.69</v>
      </c>
      <c r="P21" s="41">
        <f t="shared" si="4"/>
        <v>33851.480772064242</v>
      </c>
      <c r="Q21" s="41">
        <f t="shared" si="5"/>
        <v>33888.315898040375</v>
      </c>
      <c r="R21" s="47">
        <f t="shared" si="3"/>
        <v>38809.121621621627</v>
      </c>
      <c r="S21" s="46">
        <v>1.3576999999999999</v>
      </c>
    </row>
    <row r="22" spans="2:19" x14ac:dyDescent="0.2">
      <c r="B22" s="45">
        <v>46072</v>
      </c>
      <c r="C22" s="44">
        <v>46040</v>
      </c>
      <c r="D22" s="43">
        <v>46045</v>
      </c>
      <c r="E22" s="42">
        <f t="shared" si="0"/>
        <v>46042.5</v>
      </c>
      <c r="F22" s="44">
        <v>45875</v>
      </c>
      <c r="G22" s="43">
        <v>45925</v>
      </c>
      <c r="H22" s="42">
        <f t="shared" si="1"/>
        <v>45900</v>
      </c>
      <c r="I22" s="44">
        <v>45955</v>
      </c>
      <c r="J22" s="43">
        <v>46005</v>
      </c>
      <c r="K22" s="42">
        <f t="shared" si="2"/>
        <v>45980</v>
      </c>
      <c r="L22" s="50">
        <v>46045</v>
      </c>
      <c r="M22" s="49">
        <v>1.3464</v>
      </c>
      <c r="N22" s="49">
        <v>1.177</v>
      </c>
      <c r="O22" s="48">
        <v>154.81</v>
      </c>
      <c r="P22" s="41">
        <f t="shared" si="4"/>
        <v>34198.603683897803</v>
      </c>
      <c r="Q22" s="41">
        <f t="shared" si="5"/>
        <v>34109.477124183002</v>
      </c>
      <c r="R22" s="47">
        <f t="shared" si="3"/>
        <v>39120.645709430755</v>
      </c>
      <c r="S22" s="46">
        <v>1.3467</v>
      </c>
    </row>
    <row r="23" spans="2:19" x14ac:dyDescent="0.2">
      <c r="B23" s="45">
        <v>46073</v>
      </c>
      <c r="C23" s="44">
        <v>45400</v>
      </c>
      <c r="D23" s="43">
        <v>45500</v>
      </c>
      <c r="E23" s="42">
        <f t="shared" si="0"/>
        <v>45450</v>
      </c>
      <c r="F23" s="44">
        <v>45500</v>
      </c>
      <c r="G23" s="43">
        <v>45600</v>
      </c>
      <c r="H23" s="42">
        <f t="shared" si="1"/>
        <v>45550</v>
      </c>
      <c r="I23" s="44">
        <v>45635</v>
      </c>
      <c r="J23" s="43">
        <v>45685</v>
      </c>
      <c r="K23" s="42">
        <f t="shared" si="2"/>
        <v>45660</v>
      </c>
      <c r="L23" s="50">
        <v>45500</v>
      </c>
      <c r="M23" s="49">
        <v>1.3472999999999999</v>
      </c>
      <c r="N23" s="49">
        <v>1.1766000000000001</v>
      </c>
      <c r="O23" s="48">
        <v>155.26</v>
      </c>
      <c r="P23" s="41">
        <f t="shared" si="4"/>
        <v>33771.246196095897</v>
      </c>
      <c r="Q23" s="41">
        <f t="shared" si="5"/>
        <v>33845.468715208197</v>
      </c>
      <c r="R23" s="47">
        <f t="shared" si="3"/>
        <v>38670.746217916028</v>
      </c>
      <c r="S23" s="46">
        <v>1.3475999999999999</v>
      </c>
    </row>
    <row r="24" spans="2:19" x14ac:dyDescent="0.2">
      <c r="B24" s="45">
        <v>46076</v>
      </c>
      <c r="C24" s="44">
        <v>47490</v>
      </c>
      <c r="D24" s="43">
        <v>47500</v>
      </c>
      <c r="E24" s="42">
        <f t="shared" si="0"/>
        <v>47495</v>
      </c>
      <c r="F24" s="44">
        <v>47425</v>
      </c>
      <c r="G24" s="43">
        <v>47475</v>
      </c>
      <c r="H24" s="42">
        <f t="shared" si="1"/>
        <v>47450</v>
      </c>
      <c r="I24" s="44">
        <v>47530</v>
      </c>
      <c r="J24" s="43">
        <v>47580</v>
      </c>
      <c r="K24" s="42">
        <f t="shared" si="2"/>
        <v>47555</v>
      </c>
      <c r="L24" s="50">
        <v>47500</v>
      </c>
      <c r="M24" s="49">
        <v>1.3487</v>
      </c>
      <c r="N24" s="49">
        <v>1.1781999999999999</v>
      </c>
      <c r="O24" s="48">
        <v>154.9</v>
      </c>
      <c r="P24" s="41">
        <f t="shared" si="4"/>
        <v>35219.099873952699</v>
      </c>
      <c r="Q24" s="41">
        <f t="shared" si="5"/>
        <v>35200.56350559798</v>
      </c>
      <c r="R24" s="47">
        <f t="shared" si="3"/>
        <v>40315.735868273638</v>
      </c>
      <c r="S24" s="46">
        <v>1.3491</v>
      </c>
    </row>
    <row r="25" spans="2:19" x14ac:dyDescent="0.2">
      <c r="B25" s="45">
        <v>46077</v>
      </c>
      <c r="C25" s="44">
        <v>48900</v>
      </c>
      <c r="D25" s="43">
        <v>48905</v>
      </c>
      <c r="E25" s="42">
        <f t="shared" si="0"/>
        <v>48902.5</v>
      </c>
      <c r="F25" s="44">
        <v>48890</v>
      </c>
      <c r="G25" s="43">
        <v>48900</v>
      </c>
      <c r="H25" s="42">
        <f t="shared" si="1"/>
        <v>48895</v>
      </c>
      <c r="I25" s="44">
        <v>48970</v>
      </c>
      <c r="J25" s="43">
        <v>49020</v>
      </c>
      <c r="K25" s="42">
        <f t="shared" si="2"/>
        <v>48995</v>
      </c>
      <c r="L25" s="50">
        <v>48905</v>
      </c>
      <c r="M25" s="49">
        <v>1.3489</v>
      </c>
      <c r="N25" s="49">
        <v>1.1781999999999999</v>
      </c>
      <c r="O25" s="48">
        <v>155.88999999999999</v>
      </c>
      <c r="P25" s="41">
        <f t="shared" si="4"/>
        <v>36255.467417896063</v>
      </c>
      <c r="Q25" s="41">
        <f t="shared" si="5"/>
        <v>36251.76069389873</v>
      </c>
      <c r="R25" s="47">
        <f t="shared" si="3"/>
        <v>41508.232897640475</v>
      </c>
      <c r="S25" s="46">
        <v>1.3492</v>
      </c>
    </row>
    <row r="26" spans="2:19" x14ac:dyDescent="0.2">
      <c r="B26" s="45">
        <v>46078</v>
      </c>
      <c r="C26" s="44">
        <v>52950</v>
      </c>
      <c r="D26" s="43">
        <v>53000</v>
      </c>
      <c r="E26" s="42">
        <f t="shared" si="0"/>
        <v>52975</v>
      </c>
      <c r="F26" s="44">
        <v>52880</v>
      </c>
      <c r="G26" s="43">
        <v>52920</v>
      </c>
      <c r="H26" s="42">
        <f t="shared" si="1"/>
        <v>52900</v>
      </c>
      <c r="I26" s="44">
        <v>52960</v>
      </c>
      <c r="J26" s="43">
        <v>53010</v>
      </c>
      <c r="K26" s="42">
        <f t="shared" si="2"/>
        <v>52985</v>
      </c>
      <c r="L26" s="50">
        <v>53000</v>
      </c>
      <c r="M26" s="49">
        <v>1.3523000000000001</v>
      </c>
      <c r="N26" s="49">
        <v>1.1786000000000001</v>
      </c>
      <c r="O26" s="48">
        <v>156.69</v>
      </c>
      <c r="P26" s="41">
        <f t="shared" si="4"/>
        <v>39192.486874214301</v>
      </c>
      <c r="Q26" s="41">
        <f t="shared" si="5"/>
        <v>39133.328403460771</v>
      </c>
      <c r="R26" s="47">
        <f t="shared" si="3"/>
        <v>44968.606821652807</v>
      </c>
      <c r="S26" s="46">
        <v>1.3527</v>
      </c>
    </row>
    <row r="27" spans="2:19" x14ac:dyDescent="0.2">
      <c r="B27" s="45">
        <v>46079</v>
      </c>
      <c r="C27" s="44">
        <v>53550</v>
      </c>
      <c r="D27" s="43">
        <v>53600</v>
      </c>
      <c r="E27" s="42">
        <f t="shared" si="0"/>
        <v>53575</v>
      </c>
      <c r="F27" s="44">
        <v>53450</v>
      </c>
      <c r="G27" s="43">
        <v>53500</v>
      </c>
      <c r="H27" s="42">
        <f t="shared" si="1"/>
        <v>53475</v>
      </c>
      <c r="I27" s="44">
        <v>53540</v>
      </c>
      <c r="J27" s="43">
        <v>53590</v>
      </c>
      <c r="K27" s="42">
        <f t="shared" si="2"/>
        <v>53565</v>
      </c>
      <c r="L27" s="50">
        <v>53600</v>
      </c>
      <c r="M27" s="49">
        <v>1.3549</v>
      </c>
      <c r="N27" s="49">
        <v>1.1809000000000001</v>
      </c>
      <c r="O27" s="48">
        <v>156.08000000000001</v>
      </c>
      <c r="P27" s="41">
        <f t="shared" si="4"/>
        <v>39560.115137648536</v>
      </c>
      <c r="Q27" s="41">
        <f t="shared" si="5"/>
        <v>39486.308952690233</v>
      </c>
      <c r="R27" s="47">
        <f t="shared" si="3"/>
        <v>45389.110000846813</v>
      </c>
      <c r="S27" s="46">
        <v>1.3552999999999999</v>
      </c>
    </row>
    <row r="28" spans="2:19" x14ac:dyDescent="0.2">
      <c r="B28" s="45">
        <v>46080</v>
      </c>
      <c r="C28" s="44">
        <v>57375</v>
      </c>
      <c r="D28" s="43">
        <v>57425</v>
      </c>
      <c r="E28" s="42">
        <f t="shared" si="0"/>
        <v>57400</v>
      </c>
      <c r="F28" s="44">
        <v>57125</v>
      </c>
      <c r="G28" s="43">
        <v>57175</v>
      </c>
      <c r="H28" s="42">
        <f t="shared" si="1"/>
        <v>57150</v>
      </c>
      <c r="I28" s="44">
        <v>57225</v>
      </c>
      <c r="J28" s="43">
        <v>57275</v>
      </c>
      <c r="K28" s="42">
        <f t="shared" si="2"/>
        <v>57250</v>
      </c>
      <c r="L28" s="50">
        <v>57425</v>
      </c>
      <c r="M28" s="49">
        <v>1.3471</v>
      </c>
      <c r="N28" s="49">
        <v>1.1802999999999999</v>
      </c>
      <c r="O28" s="48">
        <v>155.9</v>
      </c>
      <c r="P28" s="41">
        <f t="shared" si="4"/>
        <v>42628.609605819911</v>
      </c>
      <c r="Q28" s="41">
        <f t="shared" si="5"/>
        <v>42443.025759037933</v>
      </c>
      <c r="R28" s="47">
        <f t="shared" si="3"/>
        <v>48652.884859781414</v>
      </c>
      <c r="S28" s="46">
        <v>1.3474999999999999</v>
      </c>
    </row>
    <row r="29" spans="2:19" x14ac:dyDescent="0.2">
      <c r="B29" s="40" t="s">
        <v>11</v>
      </c>
      <c r="C29" s="39">
        <f>ROUND(AVERAGE(C9:C28),2)</f>
        <v>48623</v>
      </c>
      <c r="D29" s="38">
        <f>ROUND(AVERAGE(D9:D28),2)</f>
        <v>48675</v>
      </c>
      <c r="E29" s="37">
        <f>ROUND(AVERAGE(C29:D29),2)</f>
        <v>48649</v>
      </c>
      <c r="F29" s="39">
        <f>ROUND(AVERAGE(F9:F28),2)</f>
        <v>48681.5</v>
      </c>
      <c r="G29" s="38">
        <f>ROUND(AVERAGE(G9:G28),2)</f>
        <v>48735</v>
      </c>
      <c r="H29" s="37">
        <f>ROUND(AVERAGE(F29:G29),2)</f>
        <v>48708.25</v>
      </c>
      <c r="I29" s="39">
        <f>ROUND(AVERAGE(I9:I28),2)</f>
        <v>48756.75</v>
      </c>
      <c r="J29" s="38">
        <f>ROUND(AVERAGE(J9:J28),2)</f>
        <v>48806.75</v>
      </c>
      <c r="K29" s="37">
        <f>ROUND(AVERAGE(I29:J29),2)</f>
        <v>48781.75</v>
      </c>
      <c r="L29" s="36">
        <f>ROUND(AVERAGE(L9:L28),2)</f>
        <v>48675</v>
      </c>
      <c r="M29" s="35">
        <f>ROUND(AVERAGE(M9:M28),4)</f>
        <v>1.3588</v>
      </c>
      <c r="N29" s="34">
        <f>ROUND(AVERAGE(N9:N28),4)</f>
        <v>1.1825000000000001</v>
      </c>
      <c r="O29" s="115">
        <f>ROUND(AVERAGE(O9:O28),2)</f>
        <v>155.16</v>
      </c>
      <c r="P29" s="33">
        <f>AVERAGE(P9:P28)</f>
        <v>35826.134453563544</v>
      </c>
      <c r="Q29" s="33">
        <f>AVERAGE(Q9:Q28)</f>
        <v>35869.585554125377</v>
      </c>
      <c r="R29" s="33">
        <f>AVERAGE(R9:R28)</f>
        <v>41164.130863400373</v>
      </c>
      <c r="S29" s="32">
        <f>AVERAGE(S9:S28)</f>
        <v>1.3589249999999999</v>
      </c>
    </row>
    <row r="30" spans="2:19" x14ac:dyDescent="0.2">
      <c r="B30" s="31" t="s">
        <v>12</v>
      </c>
      <c r="C30" s="30">
        <f t="shared" ref="C30:S30" si="6">MAX(C9:C28)</f>
        <v>57375</v>
      </c>
      <c r="D30" s="29">
        <f t="shared" si="6"/>
        <v>57425</v>
      </c>
      <c r="E30" s="28">
        <f t="shared" si="6"/>
        <v>57400</v>
      </c>
      <c r="F30" s="30">
        <f t="shared" si="6"/>
        <v>57125</v>
      </c>
      <c r="G30" s="29">
        <f t="shared" si="6"/>
        <v>57175</v>
      </c>
      <c r="H30" s="28">
        <f t="shared" si="6"/>
        <v>57150</v>
      </c>
      <c r="I30" s="30">
        <f t="shared" si="6"/>
        <v>57225</v>
      </c>
      <c r="J30" s="29">
        <f t="shared" si="6"/>
        <v>57275</v>
      </c>
      <c r="K30" s="28">
        <f t="shared" si="6"/>
        <v>57250</v>
      </c>
      <c r="L30" s="27">
        <f t="shared" si="6"/>
        <v>57425</v>
      </c>
      <c r="M30" s="26">
        <f t="shared" si="6"/>
        <v>1.3720000000000001</v>
      </c>
      <c r="N30" s="25">
        <f t="shared" si="6"/>
        <v>1.1900999999999999</v>
      </c>
      <c r="O30" s="24">
        <f t="shared" si="6"/>
        <v>157.08000000000001</v>
      </c>
      <c r="P30" s="23">
        <f t="shared" si="6"/>
        <v>42628.609605819911</v>
      </c>
      <c r="Q30" s="23">
        <f t="shared" si="6"/>
        <v>42443.025759037933</v>
      </c>
      <c r="R30" s="23">
        <f t="shared" si="6"/>
        <v>48652.884859781414</v>
      </c>
      <c r="S30" s="22">
        <f t="shared" si="6"/>
        <v>1.3718999999999999</v>
      </c>
    </row>
    <row r="31" spans="2:19" ht="13.5" thickBot="1" x14ac:dyDescent="0.25">
      <c r="B31" s="21" t="s">
        <v>13</v>
      </c>
      <c r="C31" s="20">
        <f t="shared" ref="C31:S31" si="7">MIN(C9:C28)</f>
        <v>45400</v>
      </c>
      <c r="D31" s="19">
        <f t="shared" si="7"/>
        <v>45500</v>
      </c>
      <c r="E31" s="18">
        <f t="shared" si="7"/>
        <v>45450</v>
      </c>
      <c r="F31" s="20">
        <f t="shared" si="7"/>
        <v>45500</v>
      </c>
      <c r="G31" s="19">
        <f t="shared" si="7"/>
        <v>45600</v>
      </c>
      <c r="H31" s="18">
        <f t="shared" si="7"/>
        <v>45550</v>
      </c>
      <c r="I31" s="20">
        <f t="shared" si="7"/>
        <v>45635</v>
      </c>
      <c r="J31" s="19">
        <f t="shared" si="7"/>
        <v>45685</v>
      </c>
      <c r="K31" s="18">
        <f t="shared" si="7"/>
        <v>45660</v>
      </c>
      <c r="L31" s="17">
        <f t="shared" si="7"/>
        <v>45500</v>
      </c>
      <c r="M31" s="16">
        <f t="shared" si="7"/>
        <v>1.3464</v>
      </c>
      <c r="N31" s="15">
        <f t="shared" si="7"/>
        <v>1.1766000000000001</v>
      </c>
      <c r="O31" s="14">
        <f t="shared" si="7"/>
        <v>153.07</v>
      </c>
      <c r="P31" s="13">
        <f t="shared" si="7"/>
        <v>33734.363502575427</v>
      </c>
      <c r="Q31" s="13">
        <f t="shared" si="7"/>
        <v>33696.213742711639</v>
      </c>
      <c r="R31" s="13">
        <f t="shared" si="7"/>
        <v>38670.746217916028</v>
      </c>
      <c r="S31" s="12">
        <f t="shared" si="7"/>
        <v>1.3467</v>
      </c>
    </row>
    <row r="33" spans="2:14" x14ac:dyDescent="0.2">
      <c r="B33" s="6" t="s">
        <v>14</v>
      </c>
      <c r="C33" s="8"/>
      <c r="D33" s="8"/>
      <c r="E33" s="7"/>
      <c r="F33" s="8"/>
      <c r="G33" s="8"/>
      <c r="H33" s="7"/>
      <c r="I33" s="8"/>
      <c r="J33" s="8"/>
      <c r="K33" s="7"/>
      <c r="L33" s="8"/>
      <c r="M33" s="8"/>
      <c r="N33" s="7"/>
    </row>
    <row r="34" spans="2:14" x14ac:dyDescent="0.2">
      <c r="B34" s="6" t="s">
        <v>15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>
    <oddHeader>&amp;R&amp;"Aptos"&amp;10&amp;KFF0000 Classification: Internal 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Y34"/>
  <sheetViews>
    <sheetView workbookViewId="0">
      <pane ySplit="8" topLeftCell="A9" activePane="bottomLeft" state="frozen"/>
      <selection activeCell="C46" sqref="C46"/>
      <selection pane="bottomLeft" activeCell="V9" sqref="V9:W28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25</v>
      </c>
    </row>
    <row r="6" spans="1:25" ht="13.5" thickBot="1" x14ac:dyDescent="0.25">
      <c r="B6" s="1">
        <v>46055</v>
      </c>
    </row>
    <row r="7" spans="1:25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24</v>
      </c>
      <c r="J7" s="125"/>
      <c r="K7" s="126"/>
      <c r="L7" s="124" t="s">
        <v>23</v>
      </c>
      <c r="M7" s="125"/>
      <c r="N7" s="126"/>
      <c r="O7" s="124" t="s">
        <v>22</v>
      </c>
      <c r="P7" s="125"/>
      <c r="Q7" s="126"/>
      <c r="R7" s="116" t="s">
        <v>4</v>
      </c>
      <c r="S7" s="118" t="s">
        <v>21</v>
      </c>
      <c r="T7" s="119"/>
      <c r="U7" s="120"/>
      <c r="V7" s="121" t="s">
        <v>5</v>
      </c>
      <c r="W7" s="122"/>
      <c r="X7" s="9" t="s">
        <v>18</v>
      </c>
      <c r="Y7" s="116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17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17" t="s">
        <v>20</v>
      </c>
    </row>
    <row r="9" spans="1:25" x14ac:dyDescent="0.2">
      <c r="B9" s="45">
        <v>46055</v>
      </c>
      <c r="C9" s="44">
        <v>16535</v>
      </c>
      <c r="D9" s="43">
        <v>16540</v>
      </c>
      <c r="E9" s="42">
        <f t="shared" ref="E9:E28" si="0">AVERAGE(C9:D9)</f>
        <v>16537.5</v>
      </c>
      <c r="F9" s="44">
        <v>16775</v>
      </c>
      <c r="G9" s="43">
        <v>16825</v>
      </c>
      <c r="H9" s="42">
        <f t="shared" ref="H9:H28" si="1">AVERAGE(F9:G9)</f>
        <v>16800</v>
      </c>
      <c r="I9" s="44">
        <v>17755</v>
      </c>
      <c r="J9" s="43">
        <v>17805</v>
      </c>
      <c r="K9" s="42">
        <f t="shared" ref="K9:K28" si="2">AVERAGE(I9:J9)</f>
        <v>17780</v>
      </c>
      <c r="L9" s="44">
        <v>18280</v>
      </c>
      <c r="M9" s="43">
        <v>18330</v>
      </c>
      <c r="N9" s="42">
        <f t="shared" ref="N9:N28" si="3">AVERAGE(L9:M9)</f>
        <v>18305</v>
      </c>
      <c r="O9" s="44">
        <v>18805</v>
      </c>
      <c r="P9" s="43">
        <v>18855</v>
      </c>
      <c r="Q9" s="42">
        <f t="shared" ref="Q9:Q28" si="4">AVERAGE(O9:P9)</f>
        <v>18830</v>
      </c>
      <c r="R9" s="50">
        <v>16540</v>
      </c>
      <c r="S9" s="49">
        <v>1.3689</v>
      </c>
      <c r="T9" s="51">
        <v>1.1850000000000001</v>
      </c>
      <c r="U9" s="48">
        <v>154.94999999999999</v>
      </c>
      <c r="V9" s="41">
        <f>D9/S9</f>
        <v>12082.694133976185</v>
      </c>
      <c r="W9" s="41">
        <f>G9/S9</f>
        <v>12290.890496018701</v>
      </c>
      <c r="X9" s="47">
        <f t="shared" ref="X9:X28" si="5">R9/T9</f>
        <v>13957.805907172995</v>
      </c>
      <c r="Y9" s="46">
        <v>1.3687</v>
      </c>
    </row>
    <row r="10" spans="1:25" x14ac:dyDescent="0.2">
      <c r="B10" s="45">
        <v>46056</v>
      </c>
      <c r="C10" s="44">
        <v>17170</v>
      </c>
      <c r="D10" s="43">
        <v>17175</v>
      </c>
      <c r="E10" s="42">
        <f t="shared" si="0"/>
        <v>17172.5</v>
      </c>
      <c r="F10" s="44">
        <v>17430</v>
      </c>
      <c r="G10" s="43">
        <v>17440</v>
      </c>
      <c r="H10" s="42">
        <f t="shared" si="1"/>
        <v>17435</v>
      </c>
      <c r="I10" s="44">
        <v>18375</v>
      </c>
      <c r="J10" s="43">
        <v>18425</v>
      </c>
      <c r="K10" s="42">
        <f t="shared" si="2"/>
        <v>18400</v>
      </c>
      <c r="L10" s="44">
        <v>18900</v>
      </c>
      <c r="M10" s="43">
        <v>18950</v>
      </c>
      <c r="N10" s="42">
        <f t="shared" si="3"/>
        <v>18925</v>
      </c>
      <c r="O10" s="44">
        <v>19425</v>
      </c>
      <c r="P10" s="43">
        <v>19475</v>
      </c>
      <c r="Q10" s="42">
        <f t="shared" si="4"/>
        <v>19450</v>
      </c>
      <c r="R10" s="50">
        <v>17175</v>
      </c>
      <c r="S10" s="49">
        <v>1.3682000000000001</v>
      </c>
      <c r="T10" s="49">
        <v>1.1797</v>
      </c>
      <c r="U10" s="48">
        <v>155.88</v>
      </c>
      <c r="V10" s="41">
        <f t="shared" ref="V10:V28" si="6">D10/S10</f>
        <v>12552.98932904546</v>
      </c>
      <c r="W10" s="41">
        <f t="shared" ref="W10:W28" si="7">G10/S10</f>
        <v>12746.674462797835</v>
      </c>
      <c r="X10" s="47">
        <f t="shared" si="5"/>
        <v>14558.786132067475</v>
      </c>
      <c r="Y10" s="46">
        <v>1.3681000000000001</v>
      </c>
    </row>
    <row r="11" spans="1:25" x14ac:dyDescent="0.2">
      <c r="B11" s="45">
        <v>46057</v>
      </c>
      <c r="C11" s="44">
        <v>17215</v>
      </c>
      <c r="D11" s="43">
        <v>17220</v>
      </c>
      <c r="E11" s="42">
        <f t="shared" si="0"/>
        <v>17217.5</v>
      </c>
      <c r="F11" s="44">
        <v>17435</v>
      </c>
      <c r="G11" s="43">
        <v>17440</v>
      </c>
      <c r="H11" s="42">
        <f t="shared" si="1"/>
        <v>17437.5</v>
      </c>
      <c r="I11" s="44">
        <v>18370</v>
      </c>
      <c r="J11" s="43">
        <v>18420</v>
      </c>
      <c r="K11" s="42">
        <f t="shared" si="2"/>
        <v>18395</v>
      </c>
      <c r="L11" s="44">
        <v>18895</v>
      </c>
      <c r="M11" s="43">
        <v>18945</v>
      </c>
      <c r="N11" s="42">
        <f t="shared" si="3"/>
        <v>18920</v>
      </c>
      <c r="O11" s="44">
        <v>19420</v>
      </c>
      <c r="P11" s="43">
        <v>19470</v>
      </c>
      <c r="Q11" s="42">
        <f t="shared" si="4"/>
        <v>19445</v>
      </c>
      <c r="R11" s="50">
        <v>17220</v>
      </c>
      <c r="S11" s="49">
        <v>1.3720000000000001</v>
      </c>
      <c r="T11" s="49">
        <v>1.1821999999999999</v>
      </c>
      <c r="U11" s="48">
        <v>156.63</v>
      </c>
      <c r="V11" s="41">
        <f t="shared" si="6"/>
        <v>12551.020408163264</v>
      </c>
      <c r="W11" s="41">
        <f t="shared" si="7"/>
        <v>12711.37026239067</v>
      </c>
      <c r="X11" s="47">
        <f t="shared" si="5"/>
        <v>14566.063271866013</v>
      </c>
      <c r="Y11" s="46">
        <v>1.3718999999999999</v>
      </c>
    </row>
    <row r="12" spans="1:25" x14ac:dyDescent="0.2">
      <c r="B12" s="45">
        <v>46058</v>
      </c>
      <c r="C12" s="44">
        <v>16675</v>
      </c>
      <c r="D12" s="43">
        <v>16680</v>
      </c>
      <c r="E12" s="42">
        <f t="shared" si="0"/>
        <v>16677.5</v>
      </c>
      <c r="F12" s="44">
        <v>16960</v>
      </c>
      <c r="G12" s="43">
        <v>16970</v>
      </c>
      <c r="H12" s="42">
        <f t="shared" si="1"/>
        <v>16965</v>
      </c>
      <c r="I12" s="44">
        <v>17905</v>
      </c>
      <c r="J12" s="43">
        <v>17955</v>
      </c>
      <c r="K12" s="42">
        <f t="shared" si="2"/>
        <v>17930</v>
      </c>
      <c r="L12" s="44">
        <v>18430</v>
      </c>
      <c r="M12" s="43">
        <v>18480</v>
      </c>
      <c r="N12" s="42">
        <f t="shared" si="3"/>
        <v>18455</v>
      </c>
      <c r="O12" s="44">
        <v>18955</v>
      </c>
      <c r="P12" s="43">
        <v>19005</v>
      </c>
      <c r="Q12" s="42">
        <f t="shared" si="4"/>
        <v>18980</v>
      </c>
      <c r="R12" s="50">
        <v>16680</v>
      </c>
      <c r="S12" s="49">
        <v>1.3582000000000001</v>
      </c>
      <c r="T12" s="49">
        <v>1.18</v>
      </c>
      <c r="U12" s="48">
        <v>156.96</v>
      </c>
      <c r="V12" s="41">
        <f t="shared" si="6"/>
        <v>12280.960094242379</v>
      </c>
      <c r="W12" s="41">
        <f t="shared" si="7"/>
        <v>12494.477985569134</v>
      </c>
      <c r="X12" s="47">
        <f t="shared" si="5"/>
        <v>14135.593220338984</v>
      </c>
      <c r="Y12" s="46">
        <v>1.3582000000000001</v>
      </c>
    </row>
    <row r="13" spans="1:25" x14ac:dyDescent="0.2">
      <c r="B13" s="45">
        <v>46059</v>
      </c>
      <c r="C13" s="44">
        <v>16775</v>
      </c>
      <c r="D13" s="43">
        <v>16800</v>
      </c>
      <c r="E13" s="42">
        <f t="shared" si="0"/>
        <v>16787.5</v>
      </c>
      <c r="F13" s="44">
        <v>17020</v>
      </c>
      <c r="G13" s="43">
        <v>17050</v>
      </c>
      <c r="H13" s="42">
        <f t="shared" si="1"/>
        <v>17035</v>
      </c>
      <c r="I13" s="44">
        <v>17990</v>
      </c>
      <c r="J13" s="43">
        <v>18040</v>
      </c>
      <c r="K13" s="42">
        <f t="shared" si="2"/>
        <v>18015</v>
      </c>
      <c r="L13" s="44">
        <v>18515</v>
      </c>
      <c r="M13" s="43">
        <v>18565</v>
      </c>
      <c r="N13" s="42">
        <f t="shared" si="3"/>
        <v>18540</v>
      </c>
      <c r="O13" s="44">
        <v>19040</v>
      </c>
      <c r="P13" s="43">
        <v>19090</v>
      </c>
      <c r="Q13" s="42">
        <f t="shared" si="4"/>
        <v>19065</v>
      </c>
      <c r="R13" s="50">
        <v>16800</v>
      </c>
      <c r="S13" s="49">
        <v>1.359</v>
      </c>
      <c r="T13" s="49">
        <v>1.1793</v>
      </c>
      <c r="U13" s="48">
        <v>157.08000000000001</v>
      </c>
      <c r="V13" s="41">
        <f t="shared" si="6"/>
        <v>12362.030905077263</v>
      </c>
      <c r="W13" s="41">
        <f t="shared" si="7"/>
        <v>12545.98969830758</v>
      </c>
      <c r="X13" s="47">
        <f t="shared" si="5"/>
        <v>14245.738997710507</v>
      </c>
      <c r="Y13" s="46">
        <v>1.359</v>
      </c>
    </row>
    <row r="14" spans="1:25" x14ac:dyDescent="0.2">
      <c r="B14" s="45">
        <v>46062</v>
      </c>
      <c r="C14" s="44">
        <v>17040</v>
      </c>
      <c r="D14" s="43">
        <v>17050</v>
      </c>
      <c r="E14" s="42">
        <f t="shared" si="0"/>
        <v>17045</v>
      </c>
      <c r="F14" s="44">
        <v>17250</v>
      </c>
      <c r="G14" s="43">
        <v>17300</v>
      </c>
      <c r="H14" s="42">
        <f t="shared" si="1"/>
        <v>17275</v>
      </c>
      <c r="I14" s="44">
        <v>18235</v>
      </c>
      <c r="J14" s="43">
        <v>18285</v>
      </c>
      <c r="K14" s="42">
        <f t="shared" si="2"/>
        <v>18260</v>
      </c>
      <c r="L14" s="44">
        <v>18760</v>
      </c>
      <c r="M14" s="43">
        <v>18810</v>
      </c>
      <c r="N14" s="42">
        <f t="shared" si="3"/>
        <v>18785</v>
      </c>
      <c r="O14" s="44">
        <v>19285</v>
      </c>
      <c r="P14" s="43">
        <v>19335</v>
      </c>
      <c r="Q14" s="42">
        <f t="shared" si="4"/>
        <v>19310</v>
      </c>
      <c r="R14" s="50">
        <v>17050</v>
      </c>
      <c r="S14" s="49">
        <v>1.3661000000000001</v>
      </c>
      <c r="T14" s="49">
        <v>1.1881999999999999</v>
      </c>
      <c r="U14" s="48">
        <v>156.38999999999999</v>
      </c>
      <c r="V14" s="41">
        <f t="shared" si="6"/>
        <v>12480.78471561379</v>
      </c>
      <c r="W14" s="41">
        <f t="shared" si="7"/>
        <v>12663.787424053875</v>
      </c>
      <c r="X14" s="47">
        <f t="shared" si="5"/>
        <v>14349.436121865006</v>
      </c>
      <c r="Y14" s="46">
        <v>1.3661000000000001</v>
      </c>
    </row>
    <row r="15" spans="1:25" x14ac:dyDescent="0.2">
      <c r="B15" s="45">
        <v>46063</v>
      </c>
      <c r="C15" s="44">
        <v>16975</v>
      </c>
      <c r="D15" s="43">
        <v>16980</v>
      </c>
      <c r="E15" s="42">
        <f t="shared" si="0"/>
        <v>16977.5</v>
      </c>
      <c r="F15" s="44">
        <v>17180</v>
      </c>
      <c r="G15" s="43">
        <v>17185</v>
      </c>
      <c r="H15" s="42">
        <f t="shared" si="1"/>
        <v>17182.5</v>
      </c>
      <c r="I15" s="44">
        <v>18170</v>
      </c>
      <c r="J15" s="43">
        <v>18220</v>
      </c>
      <c r="K15" s="42">
        <f t="shared" si="2"/>
        <v>18195</v>
      </c>
      <c r="L15" s="44">
        <v>18695</v>
      </c>
      <c r="M15" s="43">
        <v>18745</v>
      </c>
      <c r="N15" s="42">
        <f t="shared" si="3"/>
        <v>18720</v>
      </c>
      <c r="O15" s="44">
        <v>19220</v>
      </c>
      <c r="P15" s="43">
        <v>19270</v>
      </c>
      <c r="Q15" s="42">
        <f t="shared" si="4"/>
        <v>19245</v>
      </c>
      <c r="R15" s="50">
        <v>16980</v>
      </c>
      <c r="S15" s="49">
        <v>1.3687</v>
      </c>
      <c r="T15" s="49">
        <v>1.1894</v>
      </c>
      <c r="U15" s="48">
        <v>155.19</v>
      </c>
      <c r="V15" s="41">
        <f t="shared" si="6"/>
        <v>12405.932636808649</v>
      </c>
      <c r="W15" s="41">
        <f t="shared" si="7"/>
        <v>12555.709797618178</v>
      </c>
      <c r="X15" s="47">
        <f t="shared" si="5"/>
        <v>14276.105599461913</v>
      </c>
      <c r="Y15" s="46">
        <v>1.3688</v>
      </c>
    </row>
    <row r="16" spans="1:25" x14ac:dyDescent="0.2">
      <c r="B16" s="45">
        <v>46064</v>
      </c>
      <c r="C16" s="44">
        <v>17710</v>
      </c>
      <c r="D16" s="43">
        <v>17720</v>
      </c>
      <c r="E16" s="42">
        <f t="shared" si="0"/>
        <v>17715</v>
      </c>
      <c r="F16" s="44">
        <v>17925</v>
      </c>
      <c r="G16" s="43">
        <v>17940</v>
      </c>
      <c r="H16" s="42">
        <f t="shared" si="1"/>
        <v>17932.5</v>
      </c>
      <c r="I16" s="44">
        <v>18910</v>
      </c>
      <c r="J16" s="43">
        <v>18960</v>
      </c>
      <c r="K16" s="42">
        <f t="shared" si="2"/>
        <v>18935</v>
      </c>
      <c r="L16" s="44">
        <v>19435</v>
      </c>
      <c r="M16" s="43">
        <v>19485</v>
      </c>
      <c r="N16" s="42">
        <f t="shared" si="3"/>
        <v>19460</v>
      </c>
      <c r="O16" s="44">
        <v>19960</v>
      </c>
      <c r="P16" s="43">
        <v>20010</v>
      </c>
      <c r="Q16" s="42">
        <f t="shared" si="4"/>
        <v>19985</v>
      </c>
      <c r="R16" s="50">
        <v>17720</v>
      </c>
      <c r="S16" s="49">
        <v>1.3681000000000001</v>
      </c>
      <c r="T16" s="49">
        <v>1.1900999999999999</v>
      </c>
      <c r="U16" s="48">
        <v>153.61000000000001</v>
      </c>
      <c r="V16" s="41">
        <f t="shared" si="6"/>
        <v>12952.269570937797</v>
      </c>
      <c r="W16" s="41">
        <f t="shared" si="7"/>
        <v>13113.076529493457</v>
      </c>
      <c r="X16" s="47">
        <f t="shared" si="5"/>
        <v>14889.50508360642</v>
      </c>
      <c r="Y16" s="46">
        <v>1.3682000000000001</v>
      </c>
    </row>
    <row r="17" spans="2:25" x14ac:dyDescent="0.2">
      <c r="B17" s="45">
        <v>46065</v>
      </c>
      <c r="C17" s="44">
        <v>17460</v>
      </c>
      <c r="D17" s="43">
        <v>17465</v>
      </c>
      <c r="E17" s="42">
        <f t="shared" si="0"/>
        <v>17462.5</v>
      </c>
      <c r="F17" s="44">
        <v>17660</v>
      </c>
      <c r="G17" s="43">
        <v>17670</v>
      </c>
      <c r="H17" s="42">
        <f t="shared" si="1"/>
        <v>17665</v>
      </c>
      <c r="I17" s="44">
        <v>18630</v>
      </c>
      <c r="J17" s="43">
        <v>18680</v>
      </c>
      <c r="K17" s="42">
        <f t="shared" si="2"/>
        <v>18655</v>
      </c>
      <c r="L17" s="44">
        <v>19155</v>
      </c>
      <c r="M17" s="43">
        <v>19205</v>
      </c>
      <c r="N17" s="42">
        <f t="shared" si="3"/>
        <v>19180</v>
      </c>
      <c r="O17" s="44">
        <v>19680</v>
      </c>
      <c r="P17" s="43">
        <v>19730</v>
      </c>
      <c r="Q17" s="42">
        <f t="shared" si="4"/>
        <v>19705</v>
      </c>
      <c r="R17" s="50">
        <v>17465</v>
      </c>
      <c r="S17" s="49">
        <v>1.363</v>
      </c>
      <c r="T17" s="49">
        <v>1.1874</v>
      </c>
      <c r="U17" s="48">
        <v>153.68</v>
      </c>
      <c r="V17" s="41">
        <f t="shared" si="6"/>
        <v>12813.64636830521</v>
      </c>
      <c r="W17" s="41">
        <f t="shared" si="7"/>
        <v>12964.049889948643</v>
      </c>
      <c r="X17" s="47">
        <f t="shared" si="5"/>
        <v>14708.607040592891</v>
      </c>
      <c r="Y17" s="46">
        <v>1.3632</v>
      </c>
    </row>
    <row r="18" spans="2:25" x14ac:dyDescent="0.2">
      <c r="B18" s="45">
        <v>46066</v>
      </c>
      <c r="C18" s="44">
        <v>16790</v>
      </c>
      <c r="D18" s="43">
        <v>16810</v>
      </c>
      <c r="E18" s="42">
        <f t="shared" si="0"/>
        <v>16800</v>
      </c>
      <c r="F18" s="44">
        <v>16970</v>
      </c>
      <c r="G18" s="43">
        <v>17010</v>
      </c>
      <c r="H18" s="42">
        <f t="shared" si="1"/>
        <v>16990</v>
      </c>
      <c r="I18" s="44">
        <v>17955</v>
      </c>
      <c r="J18" s="43">
        <v>18005</v>
      </c>
      <c r="K18" s="42">
        <f t="shared" si="2"/>
        <v>17980</v>
      </c>
      <c r="L18" s="44">
        <v>18480</v>
      </c>
      <c r="M18" s="43">
        <v>18530</v>
      </c>
      <c r="N18" s="42">
        <f t="shared" si="3"/>
        <v>18505</v>
      </c>
      <c r="O18" s="44">
        <v>19005</v>
      </c>
      <c r="P18" s="43">
        <v>19055</v>
      </c>
      <c r="Q18" s="42">
        <f t="shared" si="4"/>
        <v>19030</v>
      </c>
      <c r="R18" s="50">
        <v>16810</v>
      </c>
      <c r="S18" s="49">
        <v>1.3607</v>
      </c>
      <c r="T18" s="49">
        <v>1.1861999999999999</v>
      </c>
      <c r="U18" s="48">
        <v>153.25</v>
      </c>
      <c r="V18" s="41">
        <f t="shared" si="6"/>
        <v>12353.935474388183</v>
      </c>
      <c r="W18" s="41">
        <f t="shared" si="7"/>
        <v>12500.918644815169</v>
      </c>
      <c r="X18" s="47">
        <f t="shared" si="5"/>
        <v>14171.303321530941</v>
      </c>
      <c r="Y18" s="46">
        <v>1.3609</v>
      </c>
    </row>
    <row r="19" spans="2:25" x14ac:dyDescent="0.2">
      <c r="B19" s="45">
        <v>46069</v>
      </c>
      <c r="C19" s="44">
        <v>16755</v>
      </c>
      <c r="D19" s="43">
        <v>16760</v>
      </c>
      <c r="E19" s="42">
        <f t="shared" si="0"/>
        <v>16757.5</v>
      </c>
      <c r="F19" s="44">
        <v>16960</v>
      </c>
      <c r="G19" s="43">
        <v>17000</v>
      </c>
      <c r="H19" s="42">
        <f t="shared" si="1"/>
        <v>16980</v>
      </c>
      <c r="I19" s="44">
        <v>17920</v>
      </c>
      <c r="J19" s="43">
        <v>17970</v>
      </c>
      <c r="K19" s="42">
        <f t="shared" si="2"/>
        <v>17945</v>
      </c>
      <c r="L19" s="44">
        <v>18445</v>
      </c>
      <c r="M19" s="43">
        <v>18495</v>
      </c>
      <c r="N19" s="42">
        <f t="shared" si="3"/>
        <v>18470</v>
      </c>
      <c r="O19" s="44">
        <v>18970</v>
      </c>
      <c r="P19" s="43">
        <v>19020</v>
      </c>
      <c r="Q19" s="42">
        <f t="shared" si="4"/>
        <v>18995</v>
      </c>
      <c r="R19" s="50">
        <v>16760</v>
      </c>
      <c r="S19" s="49">
        <v>1.3643000000000001</v>
      </c>
      <c r="T19" s="49">
        <v>1.1853</v>
      </c>
      <c r="U19" s="48">
        <v>153.38</v>
      </c>
      <c r="V19" s="41">
        <f t="shared" si="6"/>
        <v>12284.688118449021</v>
      </c>
      <c r="W19" s="41">
        <f t="shared" si="7"/>
        <v>12460.602506780033</v>
      </c>
      <c r="X19" s="47">
        <f t="shared" si="5"/>
        <v>14139.880199105712</v>
      </c>
      <c r="Y19" s="46">
        <v>1.3645</v>
      </c>
    </row>
    <row r="20" spans="2:25" x14ac:dyDescent="0.2">
      <c r="B20" s="45">
        <v>46070</v>
      </c>
      <c r="C20" s="44">
        <v>16660</v>
      </c>
      <c r="D20" s="43">
        <v>16665</v>
      </c>
      <c r="E20" s="42">
        <f t="shared" si="0"/>
        <v>16662.5</v>
      </c>
      <c r="F20" s="44">
        <v>16870</v>
      </c>
      <c r="G20" s="43">
        <v>16875</v>
      </c>
      <c r="H20" s="42">
        <f t="shared" si="1"/>
        <v>16872.5</v>
      </c>
      <c r="I20" s="44">
        <v>17835</v>
      </c>
      <c r="J20" s="43">
        <v>17885</v>
      </c>
      <c r="K20" s="42">
        <f t="shared" si="2"/>
        <v>17860</v>
      </c>
      <c r="L20" s="44">
        <v>18365</v>
      </c>
      <c r="M20" s="43">
        <v>18415</v>
      </c>
      <c r="N20" s="42">
        <f t="shared" si="3"/>
        <v>18390</v>
      </c>
      <c r="O20" s="44">
        <v>18890</v>
      </c>
      <c r="P20" s="43">
        <v>18940</v>
      </c>
      <c r="Q20" s="42">
        <f t="shared" si="4"/>
        <v>18915</v>
      </c>
      <c r="R20" s="50">
        <v>16665</v>
      </c>
      <c r="S20" s="49">
        <v>1.3549</v>
      </c>
      <c r="T20" s="49">
        <v>1.1828000000000001</v>
      </c>
      <c r="U20" s="48">
        <v>153.07</v>
      </c>
      <c r="V20" s="41">
        <f t="shared" si="6"/>
        <v>12299.800723300612</v>
      </c>
      <c r="W20" s="41">
        <f t="shared" si="7"/>
        <v>12454.793711713042</v>
      </c>
      <c r="X20" s="47">
        <f t="shared" si="5"/>
        <v>14089.448765640851</v>
      </c>
      <c r="Y20" s="46">
        <v>1.3551</v>
      </c>
    </row>
    <row r="21" spans="2:25" x14ac:dyDescent="0.2">
      <c r="B21" s="45">
        <v>46071</v>
      </c>
      <c r="C21" s="44">
        <v>16830</v>
      </c>
      <c r="D21" s="43">
        <v>16840</v>
      </c>
      <c r="E21" s="42">
        <f t="shared" si="0"/>
        <v>16835</v>
      </c>
      <c r="F21" s="44">
        <v>17040</v>
      </c>
      <c r="G21" s="43">
        <v>17060</v>
      </c>
      <c r="H21" s="42">
        <f t="shared" si="1"/>
        <v>17050</v>
      </c>
      <c r="I21" s="44">
        <v>18005</v>
      </c>
      <c r="J21" s="43">
        <v>18055</v>
      </c>
      <c r="K21" s="42">
        <f t="shared" si="2"/>
        <v>18030</v>
      </c>
      <c r="L21" s="44">
        <v>18535</v>
      </c>
      <c r="M21" s="43">
        <v>18585</v>
      </c>
      <c r="N21" s="42">
        <f t="shared" si="3"/>
        <v>18560</v>
      </c>
      <c r="O21" s="44">
        <v>19060</v>
      </c>
      <c r="P21" s="43">
        <v>19110</v>
      </c>
      <c r="Q21" s="42">
        <f t="shared" si="4"/>
        <v>19085</v>
      </c>
      <c r="R21" s="50">
        <v>16840</v>
      </c>
      <c r="S21" s="49">
        <v>1.3573999999999999</v>
      </c>
      <c r="T21" s="49">
        <v>1.1839999999999999</v>
      </c>
      <c r="U21" s="48">
        <v>153.69</v>
      </c>
      <c r="V21" s="41">
        <f t="shared" si="6"/>
        <v>12406.070428760868</v>
      </c>
      <c r="W21" s="41">
        <f t="shared" si="7"/>
        <v>12568.144983055843</v>
      </c>
      <c r="X21" s="47">
        <f t="shared" si="5"/>
        <v>14222.972972972973</v>
      </c>
      <c r="Y21" s="46">
        <v>1.3576999999999999</v>
      </c>
    </row>
    <row r="22" spans="2:25" x14ac:dyDescent="0.2">
      <c r="B22" s="45">
        <v>46072</v>
      </c>
      <c r="C22" s="44">
        <v>16930</v>
      </c>
      <c r="D22" s="43">
        <v>16940</v>
      </c>
      <c r="E22" s="42">
        <f t="shared" si="0"/>
        <v>16935</v>
      </c>
      <c r="F22" s="44">
        <v>17140</v>
      </c>
      <c r="G22" s="43">
        <v>17150</v>
      </c>
      <c r="H22" s="42">
        <f t="shared" si="1"/>
        <v>17145</v>
      </c>
      <c r="I22" s="44">
        <v>18090</v>
      </c>
      <c r="J22" s="43">
        <v>18140</v>
      </c>
      <c r="K22" s="42">
        <f t="shared" si="2"/>
        <v>18115</v>
      </c>
      <c r="L22" s="44">
        <v>18620</v>
      </c>
      <c r="M22" s="43">
        <v>18670</v>
      </c>
      <c r="N22" s="42">
        <f t="shared" si="3"/>
        <v>18645</v>
      </c>
      <c r="O22" s="44">
        <v>19145</v>
      </c>
      <c r="P22" s="43">
        <v>19195</v>
      </c>
      <c r="Q22" s="42">
        <f t="shared" si="4"/>
        <v>19170</v>
      </c>
      <c r="R22" s="50">
        <v>16940</v>
      </c>
      <c r="S22" s="49">
        <v>1.3464</v>
      </c>
      <c r="T22" s="49">
        <v>1.177</v>
      </c>
      <c r="U22" s="48">
        <v>154.81</v>
      </c>
      <c r="V22" s="41">
        <f t="shared" si="6"/>
        <v>12581.699346405228</v>
      </c>
      <c r="W22" s="41">
        <f t="shared" si="7"/>
        <v>12737.67082590612</v>
      </c>
      <c r="X22" s="47">
        <f t="shared" si="5"/>
        <v>14392.52336448598</v>
      </c>
      <c r="Y22" s="46">
        <v>1.3467</v>
      </c>
    </row>
    <row r="23" spans="2:25" x14ac:dyDescent="0.2">
      <c r="B23" s="45">
        <v>46073</v>
      </c>
      <c r="C23" s="44">
        <v>17150</v>
      </c>
      <c r="D23" s="43">
        <v>17155</v>
      </c>
      <c r="E23" s="42">
        <f t="shared" si="0"/>
        <v>17152.5</v>
      </c>
      <c r="F23" s="44">
        <v>17330</v>
      </c>
      <c r="G23" s="43">
        <v>17350</v>
      </c>
      <c r="H23" s="42">
        <f t="shared" si="1"/>
        <v>17340</v>
      </c>
      <c r="I23" s="44">
        <v>18300</v>
      </c>
      <c r="J23" s="43">
        <v>18350</v>
      </c>
      <c r="K23" s="42">
        <f t="shared" si="2"/>
        <v>18325</v>
      </c>
      <c r="L23" s="44">
        <v>18850</v>
      </c>
      <c r="M23" s="43">
        <v>18900</v>
      </c>
      <c r="N23" s="42">
        <f t="shared" si="3"/>
        <v>18875</v>
      </c>
      <c r="O23" s="44">
        <v>19375</v>
      </c>
      <c r="P23" s="43">
        <v>19425</v>
      </c>
      <c r="Q23" s="42">
        <f t="shared" si="4"/>
        <v>19400</v>
      </c>
      <c r="R23" s="50">
        <v>17155</v>
      </c>
      <c r="S23" s="49">
        <v>1.3472999999999999</v>
      </c>
      <c r="T23" s="49">
        <v>1.1766000000000001</v>
      </c>
      <c r="U23" s="48">
        <v>155.26</v>
      </c>
      <c r="V23" s="41">
        <f t="shared" si="6"/>
        <v>12732.873153714838</v>
      </c>
      <c r="W23" s="41">
        <f t="shared" si="7"/>
        <v>12877.607065983821</v>
      </c>
      <c r="X23" s="47">
        <f t="shared" si="5"/>
        <v>14580.146183919767</v>
      </c>
      <c r="Y23" s="46">
        <v>1.3475999999999999</v>
      </c>
    </row>
    <row r="24" spans="2:25" x14ac:dyDescent="0.2">
      <c r="B24" s="45">
        <v>46076</v>
      </c>
      <c r="C24" s="44">
        <v>17350</v>
      </c>
      <c r="D24" s="43">
        <v>17355</v>
      </c>
      <c r="E24" s="42">
        <f t="shared" si="0"/>
        <v>17352.5</v>
      </c>
      <c r="F24" s="44">
        <v>17560</v>
      </c>
      <c r="G24" s="43">
        <v>17570</v>
      </c>
      <c r="H24" s="42">
        <f t="shared" si="1"/>
        <v>17565</v>
      </c>
      <c r="I24" s="44">
        <v>18530</v>
      </c>
      <c r="J24" s="43">
        <v>18580</v>
      </c>
      <c r="K24" s="42">
        <f t="shared" si="2"/>
        <v>18555</v>
      </c>
      <c r="L24" s="44">
        <v>19080</v>
      </c>
      <c r="M24" s="43">
        <v>19130</v>
      </c>
      <c r="N24" s="42">
        <f t="shared" si="3"/>
        <v>19105</v>
      </c>
      <c r="O24" s="44">
        <v>19605</v>
      </c>
      <c r="P24" s="43">
        <v>19655</v>
      </c>
      <c r="Q24" s="42">
        <f t="shared" si="4"/>
        <v>19630</v>
      </c>
      <c r="R24" s="50">
        <v>17355</v>
      </c>
      <c r="S24" s="49">
        <v>1.3487</v>
      </c>
      <c r="T24" s="49">
        <v>1.1781999999999999</v>
      </c>
      <c r="U24" s="48">
        <v>154.9</v>
      </c>
      <c r="V24" s="41">
        <f t="shared" si="6"/>
        <v>12867.946911841032</v>
      </c>
      <c r="W24" s="41">
        <f t="shared" si="7"/>
        <v>13027.359679691555</v>
      </c>
      <c r="X24" s="47">
        <f t="shared" si="5"/>
        <v>14730.096757766085</v>
      </c>
      <c r="Y24" s="46">
        <v>1.3491</v>
      </c>
    </row>
    <row r="25" spans="2:25" x14ac:dyDescent="0.2">
      <c r="B25" s="45">
        <v>46077</v>
      </c>
      <c r="C25" s="44">
        <v>17580</v>
      </c>
      <c r="D25" s="43">
        <v>17585</v>
      </c>
      <c r="E25" s="42">
        <f t="shared" si="0"/>
        <v>17582.5</v>
      </c>
      <c r="F25" s="44">
        <v>17780</v>
      </c>
      <c r="G25" s="43">
        <v>17810</v>
      </c>
      <c r="H25" s="42">
        <f t="shared" si="1"/>
        <v>17795</v>
      </c>
      <c r="I25" s="44">
        <v>18760</v>
      </c>
      <c r="J25" s="43">
        <v>18810</v>
      </c>
      <c r="K25" s="42">
        <f t="shared" si="2"/>
        <v>18785</v>
      </c>
      <c r="L25" s="44">
        <v>19310</v>
      </c>
      <c r="M25" s="43">
        <v>19360</v>
      </c>
      <c r="N25" s="42">
        <f t="shared" si="3"/>
        <v>19335</v>
      </c>
      <c r="O25" s="44">
        <v>19835</v>
      </c>
      <c r="P25" s="43">
        <v>19885</v>
      </c>
      <c r="Q25" s="42">
        <f t="shared" si="4"/>
        <v>19860</v>
      </c>
      <c r="R25" s="50">
        <v>17585</v>
      </c>
      <c r="S25" s="49">
        <v>1.3489</v>
      </c>
      <c r="T25" s="49">
        <v>1.1781999999999999</v>
      </c>
      <c r="U25" s="48">
        <v>155.88999999999999</v>
      </c>
      <c r="V25" s="41">
        <f t="shared" si="6"/>
        <v>13036.548298613685</v>
      </c>
      <c r="W25" s="41">
        <f t="shared" si="7"/>
        <v>13203.350878493588</v>
      </c>
      <c r="X25" s="47">
        <f t="shared" si="5"/>
        <v>14925.309794601937</v>
      </c>
      <c r="Y25" s="46">
        <v>1.3492</v>
      </c>
    </row>
    <row r="26" spans="2:25" x14ac:dyDescent="0.2">
      <c r="B26" s="45">
        <v>46078</v>
      </c>
      <c r="C26" s="44">
        <v>17745</v>
      </c>
      <c r="D26" s="43">
        <v>17750</v>
      </c>
      <c r="E26" s="42">
        <f t="shared" si="0"/>
        <v>17747.5</v>
      </c>
      <c r="F26" s="44">
        <v>17950</v>
      </c>
      <c r="G26" s="43">
        <v>18000</v>
      </c>
      <c r="H26" s="42">
        <f t="shared" si="1"/>
        <v>17975</v>
      </c>
      <c r="I26" s="44">
        <v>18955</v>
      </c>
      <c r="J26" s="43">
        <v>19005</v>
      </c>
      <c r="K26" s="42">
        <f t="shared" si="2"/>
        <v>18980</v>
      </c>
      <c r="L26" s="44">
        <v>19510</v>
      </c>
      <c r="M26" s="43">
        <v>19560</v>
      </c>
      <c r="N26" s="42">
        <f t="shared" si="3"/>
        <v>19535</v>
      </c>
      <c r="O26" s="44">
        <v>20035</v>
      </c>
      <c r="P26" s="43">
        <v>20085</v>
      </c>
      <c r="Q26" s="42">
        <f t="shared" si="4"/>
        <v>20060</v>
      </c>
      <c r="R26" s="50">
        <v>17750</v>
      </c>
      <c r="S26" s="49">
        <v>1.3523000000000001</v>
      </c>
      <c r="T26" s="49">
        <v>1.1786000000000001</v>
      </c>
      <c r="U26" s="48">
        <v>156.69</v>
      </c>
      <c r="V26" s="41">
        <f t="shared" si="6"/>
        <v>13125.785698439695</v>
      </c>
      <c r="W26" s="41">
        <f t="shared" si="7"/>
        <v>13310.655919544479</v>
      </c>
      <c r="X26" s="47">
        <f t="shared" si="5"/>
        <v>15060.24096385542</v>
      </c>
      <c r="Y26" s="46">
        <v>1.3527</v>
      </c>
    </row>
    <row r="27" spans="2:25" x14ac:dyDescent="0.2">
      <c r="B27" s="45">
        <v>46079</v>
      </c>
      <c r="C27" s="44">
        <v>17475</v>
      </c>
      <c r="D27" s="43">
        <v>17480</v>
      </c>
      <c r="E27" s="42">
        <f t="shared" si="0"/>
        <v>17477.5</v>
      </c>
      <c r="F27" s="44">
        <v>17700</v>
      </c>
      <c r="G27" s="43">
        <v>17720</v>
      </c>
      <c r="H27" s="42">
        <f t="shared" si="1"/>
        <v>17710</v>
      </c>
      <c r="I27" s="44">
        <v>18700</v>
      </c>
      <c r="J27" s="43">
        <v>18750</v>
      </c>
      <c r="K27" s="42">
        <f t="shared" si="2"/>
        <v>18725</v>
      </c>
      <c r="L27" s="44">
        <v>19255</v>
      </c>
      <c r="M27" s="43">
        <v>19305</v>
      </c>
      <c r="N27" s="42">
        <f t="shared" si="3"/>
        <v>19280</v>
      </c>
      <c r="O27" s="44">
        <v>19780</v>
      </c>
      <c r="P27" s="43">
        <v>19830</v>
      </c>
      <c r="Q27" s="42">
        <f t="shared" si="4"/>
        <v>19805</v>
      </c>
      <c r="R27" s="50">
        <v>17480</v>
      </c>
      <c r="S27" s="49">
        <v>1.3549</v>
      </c>
      <c r="T27" s="49">
        <v>1.1809000000000001</v>
      </c>
      <c r="U27" s="48">
        <v>156.08000000000001</v>
      </c>
      <c r="V27" s="41">
        <f t="shared" si="6"/>
        <v>12901.321130710754</v>
      </c>
      <c r="W27" s="41">
        <f t="shared" si="7"/>
        <v>13078.455974610672</v>
      </c>
      <c r="X27" s="47">
        <f t="shared" si="5"/>
        <v>14802.269455500042</v>
      </c>
      <c r="Y27" s="46">
        <v>1.3552999999999999</v>
      </c>
    </row>
    <row r="28" spans="2:25" x14ac:dyDescent="0.2">
      <c r="B28" s="45">
        <v>46080</v>
      </c>
      <c r="C28" s="44">
        <v>17680</v>
      </c>
      <c r="D28" s="43">
        <v>17685</v>
      </c>
      <c r="E28" s="42">
        <f t="shared" si="0"/>
        <v>17682.5</v>
      </c>
      <c r="F28" s="44">
        <v>17880</v>
      </c>
      <c r="G28" s="43">
        <v>17890</v>
      </c>
      <c r="H28" s="42">
        <f t="shared" si="1"/>
        <v>17885</v>
      </c>
      <c r="I28" s="44">
        <v>18880</v>
      </c>
      <c r="J28" s="43">
        <v>18930</v>
      </c>
      <c r="K28" s="42">
        <f t="shared" si="2"/>
        <v>18905</v>
      </c>
      <c r="L28" s="44">
        <v>19420</v>
      </c>
      <c r="M28" s="43">
        <v>19470</v>
      </c>
      <c r="N28" s="42">
        <f t="shared" si="3"/>
        <v>19445</v>
      </c>
      <c r="O28" s="44">
        <v>19945</v>
      </c>
      <c r="P28" s="43">
        <v>19995</v>
      </c>
      <c r="Q28" s="42">
        <f t="shared" si="4"/>
        <v>19970</v>
      </c>
      <c r="R28" s="50">
        <v>17685</v>
      </c>
      <c r="S28" s="49">
        <v>1.3471</v>
      </c>
      <c r="T28" s="49">
        <v>1.1802999999999999</v>
      </c>
      <c r="U28" s="48">
        <v>155.9</v>
      </c>
      <c r="V28" s="41">
        <f t="shared" si="6"/>
        <v>13128.20132135699</v>
      </c>
      <c r="W28" s="41">
        <f t="shared" si="7"/>
        <v>13280.380075718211</v>
      </c>
      <c r="X28" s="47">
        <f t="shared" si="5"/>
        <v>14983.478776582226</v>
      </c>
      <c r="Y28" s="46">
        <v>1.3474999999999999</v>
      </c>
    </row>
    <row r="29" spans="2:25" x14ac:dyDescent="0.2">
      <c r="B29" s="40" t="s">
        <v>11</v>
      </c>
      <c r="C29" s="39">
        <f>ROUND(AVERAGE(C9:C28),2)</f>
        <v>17125</v>
      </c>
      <c r="D29" s="38">
        <f>ROUND(AVERAGE(D9:D28),2)</f>
        <v>17132.75</v>
      </c>
      <c r="E29" s="37">
        <f>ROUND(AVERAGE(C29:D29),2)</f>
        <v>17128.88</v>
      </c>
      <c r="F29" s="39">
        <f>ROUND(AVERAGE(F9:F28),2)</f>
        <v>17340.75</v>
      </c>
      <c r="G29" s="38">
        <f>ROUND(AVERAGE(G9:G28),2)</f>
        <v>17362.75</v>
      </c>
      <c r="H29" s="37">
        <f>ROUND(AVERAGE(F29:G29),2)</f>
        <v>17351.75</v>
      </c>
      <c r="I29" s="39">
        <f>ROUND(AVERAGE(I9:I28),2)</f>
        <v>18313.5</v>
      </c>
      <c r="J29" s="38">
        <f>ROUND(AVERAGE(J9:J28),2)</f>
        <v>18363.5</v>
      </c>
      <c r="K29" s="37">
        <f>ROUND(AVERAGE(I29:J29),2)</f>
        <v>18338.5</v>
      </c>
      <c r="L29" s="39">
        <f>ROUND(AVERAGE(L9:L28),2)</f>
        <v>18846.75</v>
      </c>
      <c r="M29" s="38">
        <f>ROUND(AVERAGE(M9:M28),2)</f>
        <v>18896.75</v>
      </c>
      <c r="N29" s="37">
        <f>ROUND(AVERAGE(L29:M29),2)</f>
        <v>18871.75</v>
      </c>
      <c r="O29" s="39">
        <f>ROUND(AVERAGE(O9:O28),2)</f>
        <v>19371.75</v>
      </c>
      <c r="P29" s="38">
        <f>ROUND(AVERAGE(P9:P28),2)</f>
        <v>19421.75</v>
      </c>
      <c r="Q29" s="37">
        <f>ROUND(AVERAGE(O29:P29),2)</f>
        <v>19396.75</v>
      </c>
      <c r="R29" s="36">
        <f>ROUND(AVERAGE(R9:R28),2)</f>
        <v>17132.75</v>
      </c>
      <c r="S29" s="35">
        <f>ROUND(AVERAGE(S9:S28),4)</f>
        <v>1.3588</v>
      </c>
      <c r="T29" s="34">
        <f>ROUND(AVERAGE(T9:T28),4)</f>
        <v>1.1825000000000001</v>
      </c>
      <c r="U29" s="115">
        <f>ROUND(AVERAGE(U9:U28),2)</f>
        <v>155.16</v>
      </c>
      <c r="V29" s="33">
        <f>AVERAGE(V9:V28)</f>
        <v>12610.059938407543</v>
      </c>
      <c r="W29" s="33">
        <f>AVERAGE(W9:W28)</f>
        <v>12779.298340625533</v>
      </c>
      <c r="X29" s="33">
        <f>AVERAGE(X9:X28)</f>
        <v>14489.265596532205</v>
      </c>
      <c r="Y29" s="32">
        <f>AVERAGE(Y9:Y28)</f>
        <v>1.3589249999999999</v>
      </c>
    </row>
    <row r="30" spans="2:25" x14ac:dyDescent="0.2">
      <c r="B30" s="31" t="s">
        <v>12</v>
      </c>
      <c r="C30" s="30">
        <f t="shared" ref="C30:Y30" si="8">MAX(C9:C28)</f>
        <v>17745</v>
      </c>
      <c r="D30" s="29">
        <f t="shared" si="8"/>
        <v>17750</v>
      </c>
      <c r="E30" s="28">
        <f t="shared" si="8"/>
        <v>17747.5</v>
      </c>
      <c r="F30" s="30">
        <f t="shared" si="8"/>
        <v>17950</v>
      </c>
      <c r="G30" s="29">
        <f t="shared" si="8"/>
        <v>18000</v>
      </c>
      <c r="H30" s="28">
        <f t="shared" si="8"/>
        <v>17975</v>
      </c>
      <c r="I30" s="30">
        <f t="shared" si="8"/>
        <v>18955</v>
      </c>
      <c r="J30" s="29">
        <f t="shared" si="8"/>
        <v>19005</v>
      </c>
      <c r="K30" s="28">
        <f t="shared" si="8"/>
        <v>18980</v>
      </c>
      <c r="L30" s="30">
        <f t="shared" si="8"/>
        <v>19510</v>
      </c>
      <c r="M30" s="29">
        <f t="shared" si="8"/>
        <v>19560</v>
      </c>
      <c r="N30" s="28">
        <f t="shared" si="8"/>
        <v>19535</v>
      </c>
      <c r="O30" s="30">
        <f t="shared" si="8"/>
        <v>20035</v>
      </c>
      <c r="P30" s="29">
        <f t="shared" si="8"/>
        <v>20085</v>
      </c>
      <c r="Q30" s="28">
        <f t="shared" si="8"/>
        <v>20060</v>
      </c>
      <c r="R30" s="27">
        <f t="shared" si="8"/>
        <v>17750</v>
      </c>
      <c r="S30" s="26">
        <f t="shared" si="8"/>
        <v>1.3720000000000001</v>
      </c>
      <c r="T30" s="25">
        <f t="shared" si="8"/>
        <v>1.1900999999999999</v>
      </c>
      <c r="U30" s="24">
        <f t="shared" si="8"/>
        <v>157.08000000000001</v>
      </c>
      <c r="V30" s="23">
        <f t="shared" si="8"/>
        <v>13128.20132135699</v>
      </c>
      <c r="W30" s="23">
        <f t="shared" si="8"/>
        <v>13310.655919544479</v>
      </c>
      <c r="X30" s="23">
        <f t="shared" si="8"/>
        <v>15060.24096385542</v>
      </c>
      <c r="Y30" s="22">
        <f t="shared" si="8"/>
        <v>1.3718999999999999</v>
      </c>
    </row>
    <row r="31" spans="2:25" ht="13.5" thickBot="1" x14ac:dyDescent="0.25">
      <c r="B31" s="21" t="s">
        <v>13</v>
      </c>
      <c r="C31" s="20">
        <f t="shared" ref="C31:Y31" si="9">MIN(C9:C28)</f>
        <v>16535</v>
      </c>
      <c r="D31" s="19">
        <f t="shared" si="9"/>
        <v>16540</v>
      </c>
      <c r="E31" s="18">
        <f t="shared" si="9"/>
        <v>16537.5</v>
      </c>
      <c r="F31" s="20">
        <f t="shared" si="9"/>
        <v>16775</v>
      </c>
      <c r="G31" s="19">
        <f t="shared" si="9"/>
        <v>16825</v>
      </c>
      <c r="H31" s="18">
        <f t="shared" si="9"/>
        <v>16800</v>
      </c>
      <c r="I31" s="20">
        <f t="shared" si="9"/>
        <v>17755</v>
      </c>
      <c r="J31" s="19">
        <f t="shared" si="9"/>
        <v>17805</v>
      </c>
      <c r="K31" s="18">
        <f t="shared" si="9"/>
        <v>17780</v>
      </c>
      <c r="L31" s="20">
        <f t="shared" si="9"/>
        <v>18280</v>
      </c>
      <c r="M31" s="19">
        <f t="shared" si="9"/>
        <v>18330</v>
      </c>
      <c r="N31" s="18">
        <f t="shared" si="9"/>
        <v>18305</v>
      </c>
      <c r="O31" s="20">
        <f t="shared" si="9"/>
        <v>18805</v>
      </c>
      <c r="P31" s="19">
        <f t="shared" si="9"/>
        <v>18855</v>
      </c>
      <c r="Q31" s="18">
        <f t="shared" si="9"/>
        <v>18830</v>
      </c>
      <c r="R31" s="17">
        <f t="shared" si="9"/>
        <v>16540</v>
      </c>
      <c r="S31" s="16">
        <f t="shared" si="9"/>
        <v>1.3464</v>
      </c>
      <c r="T31" s="15">
        <f t="shared" si="9"/>
        <v>1.1766000000000001</v>
      </c>
      <c r="U31" s="14">
        <f t="shared" si="9"/>
        <v>153.07</v>
      </c>
      <c r="V31" s="13">
        <f t="shared" si="9"/>
        <v>12082.694133976185</v>
      </c>
      <c r="W31" s="13">
        <f t="shared" si="9"/>
        <v>12290.890496018701</v>
      </c>
      <c r="X31" s="13">
        <f t="shared" si="9"/>
        <v>13957.805907172995</v>
      </c>
      <c r="Y31" s="12">
        <f t="shared" si="9"/>
        <v>1.3467</v>
      </c>
    </row>
    <row r="33" spans="2:14" x14ac:dyDescent="0.2">
      <c r="B33" s="6" t="s">
        <v>14</v>
      </c>
      <c r="C33" s="8"/>
      <c r="D33" s="8"/>
      <c r="E33" s="7"/>
      <c r="F33" s="8"/>
      <c r="G33" s="8"/>
      <c r="H33" s="7"/>
      <c r="I33" s="8"/>
      <c r="J33" s="8"/>
      <c r="K33" s="7"/>
      <c r="L33" s="8"/>
      <c r="M33" s="8"/>
      <c r="N33" s="7"/>
    </row>
    <row r="34" spans="2:14" x14ac:dyDescent="0.2">
      <c r="B34" s="6" t="s">
        <v>15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>
    <oddHeader>&amp;R&amp;"Aptos"&amp;10&amp;KFF0000 Classification: Internal 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S34"/>
  <sheetViews>
    <sheetView workbookViewId="0">
      <pane ySplit="8" topLeftCell="A9" activePane="bottomLeft" state="frozen"/>
      <selection activeCell="C46" sqref="C46"/>
      <selection pane="bottomLeft" activeCell="P9" sqref="P9:Q28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33</v>
      </c>
    </row>
    <row r="6" spans="1:19" ht="13.5" thickBot="1" x14ac:dyDescent="0.25">
      <c r="B6" s="1">
        <v>46055</v>
      </c>
    </row>
    <row r="7" spans="1:19" ht="13.5" thickBot="1" x14ac:dyDescent="0.25">
      <c r="B7" s="57"/>
      <c r="C7" s="121" t="s">
        <v>0</v>
      </c>
      <c r="D7" s="123"/>
      <c r="E7" s="122"/>
      <c r="F7" s="121" t="s">
        <v>2</v>
      </c>
      <c r="G7" s="123"/>
      <c r="H7" s="122"/>
      <c r="I7" s="124" t="s">
        <v>3</v>
      </c>
      <c r="J7" s="125"/>
      <c r="K7" s="126"/>
      <c r="L7" s="116" t="s">
        <v>4</v>
      </c>
      <c r="M7" s="118" t="s">
        <v>21</v>
      </c>
      <c r="N7" s="119"/>
      <c r="O7" s="120"/>
      <c r="P7" s="121" t="s">
        <v>5</v>
      </c>
      <c r="Q7" s="122"/>
      <c r="R7" s="9" t="s">
        <v>18</v>
      </c>
      <c r="S7" s="116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17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17" t="s">
        <v>20</v>
      </c>
    </row>
    <row r="9" spans="1:19" x14ac:dyDescent="0.2">
      <c r="B9" s="45">
        <v>46055</v>
      </c>
      <c r="C9" s="44">
        <v>55345</v>
      </c>
      <c r="D9" s="43">
        <v>55845</v>
      </c>
      <c r="E9" s="42">
        <f t="shared" ref="E9:E28" si="0">AVERAGE(C9:D9)</f>
        <v>55595</v>
      </c>
      <c r="F9" s="44">
        <v>55790</v>
      </c>
      <c r="G9" s="43">
        <v>56290</v>
      </c>
      <c r="H9" s="42">
        <f t="shared" ref="H9:H28" si="1">AVERAGE(F9:G9)</f>
        <v>56040</v>
      </c>
      <c r="I9" s="44">
        <v>57425</v>
      </c>
      <c r="J9" s="43">
        <v>58425</v>
      </c>
      <c r="K9" s="42">
        <f t="shared" ref="K9:K28" si="2">AVERAGE(I9:J9)</f>
        <v>57925</v>
      </c>
      <c r="L9" s="50">
        <v>55845</v>
      </c>
      <c r="M9" s="49">
        <v>1.3689</v>
      </c>
      <c r="N9" s="51">
        <v>1.1850000000000001</v>
      </c>
      <c r="O9" s="48">
        <v>154.94999999999999</v>
      </c>
      <c r="P9" s="41">
        <f>D9/M9</f>
        <v>40795.529257067719</v>
      </c>
      <c r="Q9" s="41">
        <f>G9/M9</f>
        <v>41120.607787274457</v>
      </c>
      <c r="R9" s="47">
        <f t="shared" ref="R9:R28" si="3">L9/N9</f>
        <v>47126.582278481008</v>
      </c>
      <c r="S9" s="46">
        <v>1.3687</v>
      </c>
    </row>
    <row r="10" spans="1:19" x14ac:dyDescent="0.2">
      <c r="B10" s="45">
        <v>46056</v>
      </c>
      <c r="C10" s="44">
        <v>55335</v>
      </c>
      <c r="D10" s="43">
        <v>55835</v>
      </c>
      <c r="E10" s="42">
        <f t="shared" si="0"/>
        <v>55585</v>
      </c>
      <c r="F10" s="44">
        <v>55790</v>
      </c>
      <c r="G10" s="43">
        <v>56290</v>
      </c>
      <c r="H10" s="42">
        <f t="shared" si="1"/>
        <v>56040</v>
      </c>
      <c r="I10" s="44">
        <v>57405</v>
      </c>
      <c r="J10" s="43">
        <v>58405</v>
      </c>
      <c r="K10" s="42">
        <f t="shared" si="2"/>
        <v>57905</v>
      </c>
      <c r="L10" s="50">
        <v>55835</v>
      </c>
      <c r="M10" s="49">
        <v>1.3682000000000001</v>
      </c>
      <c r="N10" s="49">
        <v>1.1797</v>
      </c>
      <c r="O10" s="48">
        <v>155.88</v>
      </c>
      <c r="P10" s="41">
        <f t="shared" ref="P10:P28" si="4">D10/M10</f>
        <v>40809.092237976904</v>
      </c>
      <c r="Q10" s="41">
        <f t="shared" ref="Q10:Q28" si="5">G10/M10</f>
        <v>41141.645958193243</v>
      </c>
      <c r="R10" s="47">
        <f t="shared" si="3"/>
        <v>47329.829617699419</v>
      </c>
      <c r="S10" s="46">
        <v>1.3681000000000001</v>
      </c>
    </row>
    <row r="11" spans="1:19" x14ac:dyDescent="0.2">
      <c r="B11" s="45">
        <v>46057</v>
      </c>
      <c r="C11" s="44">
        <v>55340</v>
      </c>
      <c r="D11" s="43">
        <v>55840</v>
      </c>
      <c r="E11" s="42">
        <f t="shared" si="0"/>
        <v>55590</v>
      </c>
      <c r="F11" s="44">
        <v>55790</v>
      </c>
      <c r="G11" s="43">
        <v>56290</v>
      </c>
      <c r="H11" s="42">
        <f t="shared" si="1"/>
        <v>56040</v>
      </c>
      <c r="I11" s="44">
        <v>57405</v>
      </c>
      <c r="J11" s="43">
        <v>58405</v>
      </c>
      <c r="K11" s="42">
        <f t="shared" si="2"/>
        <v>57905</v>
      </c>
      <c r="L11" s="50">
        <v>55840</v>
      </c>
      <c r="M11" s="49">
        <v>1.3720000000000001</v>
      </c>
      <c r="N11" s="49">
        <v>1.1821999999999999</v>
      </c>
      <c r="O11" s="48">
        <v>156.63</v>
      </c>
      <c r="P11" s="41">
        <f t="shared" si="4"/>
        <v>40699.70845481049</v>
      </c>
      <c r="Q11" s="41">
        <f t="shared" si="5"/>
        <v>41027.696793002913</v>
      </c>
      <c r="R11" s="47">
        <f t="shared" si="3"/>
        <v>47233.970563356459</v>
      </c>
      <c r="S11" s="46">
        <v>1.3718999999999999</v>
      </c>
    </row>
    <row r="12" spans="1:19" x14ac:dyDescent="0.2">
      <c r="B12" s="45">
        <v>46058</v>
      </c>
      <c r="C12" s="44">
        <v>55355</v>
      </c>
      <c r="D12" s="43">
        <v>55855</v>
      </c>
      <c r="E12" s="42">
        <f t="shared" si="0"/>
        <v>55605</v>
      </c>
      <c r="F12" s="44">
        <v>55790</v>
      </c>
      <c r="G12" s="43">
        <v>56290</v>
      </c>
      <c r="H12" s="42">
        <f t="shared" si="1"/>
        <v>56040</v>
      </c>
      <c r="I12" s="44">
        <v>57405</v>
      </c>
      <c r="J12" s="43">
        <v>58405</v>
      </c>
      <c r="K12" s="42">
        <f t="shared" si="2"/>
        <v>57905</v>
      </c>
      <c r="L12" s="50">
        <v>55855</v>
      </c>
      <c r="M12" s="49">
        <v>1.3582000000000001</v>
      </c>
      <c r="N12" s="49">
        <v>1.18</v>
      </c>
      <c r="O12" s="48">
        <v>156.96</v>
      </c>
      <c r="P12" s="41">
        <f t="shared" si="4"/>
        <v>41124.282138123985</v>
      </c>
      <c r="Q12" s="41">
        <f t="shared" si="5"/>
        <v>41444.558975114116</v>
      </c>
      <c r="R12" s="47">
        <f t="shared" si="3"/>
        <v>47334.745762711864</v>
      </c>
      <c r="S12" s="46">
        <v>1.3582000000000001</v>
      </c>
    </row>
    <row r="13" spans="1:19" x14ac:dyDescent="0.2">
      <c r="B13" s="45">
        <v>46059</v>
      </c>
      <c r="C13" s="44">
        <v>55360</v>
      </c>
      <c r="D13" s="43">
        <v>55860</v>
      </c>
      <c r="E13" s="42">
        <f t="shared" si="0"/>
        <v>55610</v>
      </c>
      <c r="F13" s="44">
        <v>55790</v>
      </c>
      <c r="G13" s="43">
        <v>56290</v>
      </c>
      <c r="H13" s="42">
        <f t="shared" si="1"/>
        <v>56040</v>
      </c>
      <c r="I13" s="44">
        <v>57400</v>
      </c>
      <c r="J13" s="43">
        <v>58400</v>
      </c>
      <c r="K13" s="42">
        <f t="shared" si="2"/>
        <v>57900</v>
      </c>
      <c r="L13" s="50">
        <v>55860</v>
      </c>
      <c r="M13" s="49">
        <v>1.359</v>
      </c>
      <c r="N13" s="49">
        <v>1.1793</v>
      </c>
      <c r="O13" s="48">
        <v>157.08000000000001</v>
      </c>
      <c r="P13" s="41">
        <f t="shared" si="4"/>
        <v>41103.752759381896</v>
      </c>
      <c r="Q13" s="41">
        <f t="shared" si="5"/>
        <v>41420.161883738045</v>
      </c>
      <c r="R13" s="47">
        <f t="shared" si="3"/>
        <v>47367.082167387431</v>
      </c>
      <c r="S13" s="46">
        <v>1.359</v>
      </c>
    </row>
    <row r="14" spans="1:19" x14ac:dyDescent="0.2">
      <c r="B14" s="45">
        <v>46062</v>
      </c>
      <c r="C14" s="44">
        <v>55355</v>
      </c>
      <c r="D14" s="43">
        <v>55855</v>
      </c>
      <c r="E14" s="42">
        <f t="shared" si="0"/>
        <v>55605</v>
      </c>
      <c r="F14" s="44">
        <v>55790</v>
      </c>
      <c r="G14" s="43">
        <v>56290</v>
      </c>
      <c r="H14" s="42">
        <f t="shared" si="1"/>
        <v>56040</v>
      </c>
      <c r="I14" s="44">
        <v>57395</v>
      </c>
      <c r="J14" s="43">
        <v>58395</v>
      </c>
      <c r="K14" s="42">
        <f t="shared" si="2"/>
        <v>57895</v>
      </c>
      <c r="L14" s="50">
        <v>55855</v>
      </c>
      <c r="M14" s="49">
        <v>1.3661000000000001</v>
      </c>
      <c r="N14" s="49">
        <v>1.1881999999999999</v>
      </c>
      <c r="O14" s="48">
        <v>156.38999999999999</v>
      </c>
      <c r="P14" s="41">
        <f t="shared" si="4"/>
        <v>40886.465119683766</v>
      </c>
      <c r="Q14" s="41">
        <f t="shared" si="5"/>
        <v>41204.889832369518</v>
      </c>
      <c r="R14" s="47">
        <f t="shared" si="3"/>
        <v>47008.079447904398</v>
      </c>
      <c r="S14" s="46">
        <v>1.3661000000000001</v>
      </c>
    </row>
    <row r="15" spans="1:19" x14ac:dyDescent="0.2">
      <c r="B15" s="45">
        <v>46063</v>
      </c>
      <c r="C15" s="44">
        <v>55345</v>
      </c>
      <c r="D15" s="43">
        <v>55845</v>
      </c>
      <c r="E15" s="42">
        <f t="shared" si="0"/>
        <v>55595</v>
      </c>
      <c r="F15" s="44">
        <v>55790</v>
      </c>
      <c r="G15" s="43">
        <v>56290</v>
      </c>
      <c r="H15" s="42">
        <f t="shared" si="1"/>
        <v>56040</v>
      </c>
      <c r="I15" s="44">
        <v>57380</v>
      </c>
      <c r="J15" s="43">
        <v>58380</v>
      </c>
      <c r="K15" s="42">
        <f t="shared" si="2"/>
        <v>57880</v>
      </c>
      <c r="L15" s="50">
        <v>55845</v>
      </c>
      <c r="M15" s="49">
        <v>1.3687</v>
      </c>
      <c r="N15" s="49">
        <v>1.1894</v>
      </c>
      <c r="O15" s="48">
        <v>155.19</v>
      </c>
      <c r="P15" s="41">
        <f t="shared" si="4"/>
        <v>40801.490465405128</v>
      </c>
      <c r="Q15" s="41">
        <f t="shared" si="5"/>
        <v>41126.616497406299</v>
      </c>
      <c r="R15" s="47">
        <f t="shared" si="3"/>
        <v>46952.244829325711</v>
      </c>
      <c r="S15" s="46">
        <v>1.3688</v>
      </c>
    </row>
    <row r="16" spans="1:19" x14ac:dyDescent="0.2">
      <c r="B16" s="45">
        <v>46064</v>
      </c>
      <c r="C16" s="44">
        <v>55350</v>
      </c>
      <c r="D16" s="43">
        <v>55850</v>
      </c>
      <c r="E16" s="42">
        <f t="shared" si="0"/>
        <v>55600</v>
      </c>
      <c r="F16" s="44">
        <v>55790</v>
      </c>
      <c r="G16" s="43">
        <v>56290</v>
      </c>
      <c r="H16" s="42">
        <f t="shared" si="1"/>
        <v>56040</v>
      </c>
      <c r="I16" s="44">
        <v>57380</v>
      </c>
      <c r="J16" s="43">
        <v>58380</v>
      </c>
      <c r="K16" s="42">
        <f t="shared" si="2"/>
        <v>57880</v>
      </c>
      <c r="L16" s="50">
        <v>55850</v>
      </c>
      <c r="M16" s="49">
        <v>1.3681000000000001</v>
      </c>
      <c r="N16" s="49">
        <v>1.1900999999999999</v>
      </c>
      <c r="O16" s="48">
        <v>153.61000000000001</v>
      </c>
      <c r="P16" s="41">
        <f t="shared" si="4"/>
        <v>40823.039251516697</v>
      </c>
      <c r="Q16" s="41">
        <f t="shared" si="5"/>
        <v>41144.653168628021</v>
      </c>
      <c r="R16" s="47">
        <f t="shared" si="3"/>
        <v>46928.829510125201</v>
      </c>
      <c r="S16" s="46">
        <v>1.3682000000000001</v>
      </c>
    </row>
    <row r="17" spans="2:19" x14ac:dyDescent="0.2">
      <c r="B17" s="45">
        <v>46065</v>
      </c>
      <c r="C17" s="44">
        <v>55370</v>
      </c>
      <c r="D17" s="43">
        <v>55870</v>
      </c>
      <c r="E17" s="42">
        <f t="shared" si="0"/>
        <v>55620</v>
      </c>
      <c r="F17" s="44">
        <v>55790</v>
      </c>
      <c r="G17" s="43">
        <v>56290</v>
      </c>
      <c r="H17" s="42">
        <f t="shared" si="1"/>
        <v>56040</v>
      </c>
      <c r="I17" s="44">
        <v>57375</v>
      </c>
      <c r="J17" s="43">
        <v>58375</v>
      </c>
      <c r="K17" s="42">
        <f t="shared" si="2"/>
        <v>57875</v>
      </c>
      <c r="L17" s="50">
        <v>55870</v>
      </c>
      <c r="M17" s="49">
        <v>1.363</v>
      </c>
      <c r="N17" s="49">
        <v>1.1874</v>
      </c>
      <c r="O17" s="48">
        <v>153.68</v>
      </c>
      <c r="P17" s="41">
        <f t="shared" si="4"/>
        <v>40990.46221570066</v>
      </c>
      <c r="Q17" s="41">
        <f t="shared" si="5"/>
        <v>41298.606016140868</v>
      </c>
      <c r="R17" s="47">
        <f t="shared" si="3"/>
        <v>47052.383358598621</v>
      </c>
      <c r="S17" s="46">
        <v>1.3632</v>
      </c>
    </row>
    <row r="18" spans="2:19" x14ac:dyDescent="0.2">
      <c r="B18" s="45">
        <v>46066</v>
      </c>
      <c r="C18" s="44">
        <v>55365</v>
      </c>
      <c r="D18" s="43">
        <v>55865</v>
      </c>
      <c r="E18" s="42">
        <f t="shared" si="0"/>
        <v>55615</v>
      </c>
      <c r="F18" s="44">
        <v>55790</v>
      </c>
      <c r="G18" s="43">
        <v>56290</v>
      </c>
      <c r="H18" s="42">
        <f t="shared" si="1"/>
        <v>56040</v>
      </c>
      <c r="I18" s="44">
        <v>57370</v>
      </c>
      <c r="J18" s="43">
        <v>58370</v>
      </c>
      <c r="K18" s="42">
        <f t="shared" si="2"/>
        <v>57870</v>
      </c>
      <c r="L18" s="50">
        <v>55865</v>
      </c>
      <c r="M18" s="49">
        <v>1.3607</v>
      </c>
      <c r="N18" s="49">
        <v>1.1861999999999999</v>
      </c>
      <c r="O18" s="48">
        <v>153.25</v>
      </c>
      <c r="P18" s="41">
        <f t="shared" si="4"/>
        <v>41056.074079517894</v>
      </c>
      <c r="Q18" s="41">
        <f t="shared" si="5"/>
        <v>41368.413316675244</v>
      </c>
      <c r="R18" s="47">
        <f t="shared" si="3"/>
        <v>47095.767998651158</v>
      </c>
      <c r="S18" s="46">
        <v>1.3609</v>
      </c>
    </row>
    <row r="19" spans="2:19" x14ac:dyDescent="0.2">
      <c r="B19" s="45">
        <v>46069</v>
      </c>
      <c r="C19" s="44">
        <v>55360</v>
      </c>
      <c r="D19" s="43">
        <v>55860</v>
      </c>
      <c r="E19" s="42">
        <f t="shared" si="0"/>
        <v>55610</v>
      </c>
      <c r="F19" s="44">
        <v>55790</v>
      </c>
      <c r="G19" s="43">
        <v>56290</v>
      </c>
      <c r="H19" s="42">
        <f t="shared" si="1"/>
        <v>56040</v>
      </c>
      <c r="I19" s="44">
        <v>57610</v>
      </c>
      <c r="J19" s="43">
        <v>58610</v>
      </c>
      <c r="K19" s="42">
        <f t="shared" si="2"/>
        <v>58110</v>
      </c>
      <c r="L19" s="50">
        <v>55860</v>
      </c>
      <c r="M19" s="49">
        <v>1.3643000000000001</v>
      </c>
      <c r="N19" s="49">
        <v>1.1853</v>
      </c>
      <c r="O19" s="48">
        <v>153.38</v>
      </c>
      <c r="P19" s="41">
        <f t="shared" si="4"/>
        <v>40944.0738840431</v>
      </c>
      <c r="Q19" s="41">
        <f t="shared" si="5"/>
        <v>41259.25382980283</v>
      </c>
      <c r="R19" s="47">
        <f t="shared" si="3"/>
        <v>47127.309541888128</v>
      </c>
      <c r="S19" s="46">
        <v>1.3645</v>
      </c>
    </row>
    <row r="20" spans="2:19" x14ac:dyDescent="0.2">
      <c r="B20" s="45">
        <v>46070</v>
      </c>
      <c r="C20" s="44">
        <v>55355</v>
      </c>
      <c r="D20" s="43">
        <v>55855</v>
      </c>
      <c r="E20" s="42">
        <f t="shared" si="0"/>
        <v>55605</v>
      </c>
      <c r="F20" s="44">
        <v>55790</v>
      </c>
      <c r="G20" s="43">
        <v>56290</v>
      </c>
      <c r="H20" s="42">
        <f t="shared" si="1"/>
        <v>56040</v>
      </c>
      <c r="I20" s="44">
        <v>57350</v>
      </c>
      <c r="J20" s="43">
        <v>58350</v>
      </c>
      <c r="K20" s="42">
        <f t="shared" si="2"/>
        <v>57850</v>
      </c>
      <c r="L20" s="50">
        <v>55855</v>
      </c>
      <c r="M20" s="49">
        <v>1.3549</v>
      </c>
      <c r="N20" s="49">
        <v>1.1828000000000001</v>
      </c>
      <c r="O20" s="48">
        <v>153.07</v>
      </c>
      <c r="P20" s="41">
        <f t="shared" si="4"/>
        <v>41224.444608458187</v>
      </c>
      <c r="Q20" s="41">
        <f t="shared" si="5"/>
        <v>41545.501513026793</v>
      </c>
      <c r="R20" s="47">
        <f t="shared" si="3"/>
        <v>47222.691917483935</v>
      </c>
      <c r="S20" s="46">
        <v>1.3551</v>
      </c>
    </row>
    <row r="21" spans="2:19" x14ac:dyDescent="0.2">
      <c r="B21" s="45">
        <v>46071</v>
      </c>
      <c r="C21" s="44">
        <v>55360</v>
      </c>
      <c r="D21" s="43">
        <v>55860</v>
      </c>
      <c r="E21" s="42">
        <f t="shared" si="0"/>
        <v>55610</v>
      </c>
      <c r="F21" s="44">
        <v>55790</v>
      </c>
      <c r="G21" s="43">
        <v>56290</v>
      </c>
      <c r="H21" s="42">
        <f t="shared" si="1"/>
        <v>56040</v>
      </c>
      <c r="I21" s="44">
        <v>57350</v>
      </c>
      <c r="J21" s="43">
        <v>58350</v>
      </c>
      <c r="K21" s="42">
        <f t="shared" si="2"/>
        <v>57850</v>
      </c>
      <c r="L21" s="50">
        <v>55860</v>
      </c>
      <c r="M21" s="49">
        <v>1.3573999999999999</v>
      </c>
      <c r="N21" s="49">
        <v>1.1839999999999999</v>
      </c>
      <c r="O21" s="48">
        <v>153.69</v>
      </c>
      <c r="P21" s="41">
        <f t="shared" si="4"/>
        <v>41152.202740533372</v>
      </c>
      <c r="Q21" s="41">
        <f t="shared" si="5"/>
        <v>41468.984823928098</v>
      </c>
      <c r="R21" s="47">
        <f t="shared" si="3"/>
        <v>47179.054054054053</v>
      </c>
      <c r="S21" s="46">
        <v>1.3576999999999999</v>
      </c>
    </row>
    <row r="22" spans="2:19" x14ac:dyDescent="0.2">
      <c r="B22" s="45">
        <v>46072</v>
      </c>
      <c r="C22" s="44">
        <v>55370</v>
      </c>
      <c r="D22" s="43">
        <v>55870</v>
      </c>
      <c r="E22" s="42">
        <f t="shared" si="0"/>
        <v>55620</v>
      </c>
      <c r="F22" s="44">
        <v>55790</v>
      </c>
      <c r="G22" s="43">
        <v>56290</v>
      </c>
      <c r="H22" s="42">
        <f t="shared" si="1"/>
        <v>56040</v>
      </c>
      <c r="I22" s="44">
        <v>57345</v>
      </c>
      <c r="J22" s="43">
        <v>58345</v>
      </c>
      <c r="K22" s="42">
        <f t="shared" si="2"/>
        <v>57845</v>
      </c>
      <c r="L22" s="50">
        <v>55870</v>
      </c>
      <c r="M22" s="49">
        <v>1.3464</v>
      </c>
      <c r="N22" s="49">
        <v>1.177</v>
      </c>
      <c r="O22" s="48">
        <v>154.81</v>
      </c>
      <c r="P22" s="41">
        <f t="shared" si="4"/>
        <v>41495.840760546642</v>
      </c>
      <c r="Q22" s="41">
        <f t="shared" si="5"/>
        <v>41807.783719548424</v>
      </c>
      <c r="R22" s="47">
        <f t="shared" si="3"/>
        <v>47468.139337298213</v>
      </c>
      <c r="S22" s="46">
        <v>1.3467</v>
      </c>
    </row>
    <row r="23" spans="2:19" x14ac:dyDescent="0.2">
      <c r="B23" s="45">
        <v>46073</v>
      </c>
      <c r="C23" s="44">
        <v>55370</v>
      </c>
      <c r="D23" s="43">
        <v>55870</v>
      </c>
      <c r="E23" s="42">
        <f t="shared" si="0"/>
        <v>55620</v>
      </c>
      <c r="F23" s="44">
        <v>55790</v>
      </c>
      <c r="G23" s="43">
        <v>56290</v>
      </c>
      <c r="H23" s="42">
        <f t="shared" si="1"/>
        <v>56040</v>
      </c>
      <c r="I23" s="44">
        <v>57340</v>
      </c>
      <c r="J23" s="43">
        <v>58340</v>
      </c>
      <c r="K23" s="42">
        <f t="shared" si="2"/>
        <v>57840</v>
      </c>
      <c r="L23" s="50">
        <v>55870</v>
      </c>
      <c r="M23" s="49">
        <v>1.3472999999999999</v>
      </c>
      <c r="N23" s="49">
        <v>1.1766000000000001</v>
      </c>
      <c r="O23" s="48">
        <v>155.26</v>
      </c>
      <c r="P23" s="41">
        <f t="shared" si="4"/>
        <v>41468.121428041268</v>
      </c>
      <c r="Q23" s="41">
        <f t="shared" si="5"/>
        <v>41779.856008312927</v>
      </c>
      <c r="R23" s="47">
        <f t="shared" si="3"/>
        <v>47484.276729559744</v>
      </c>
      <c r="S23" s="46">
        <v>1.3475999999999999</v>
      </c>
    </row>
    <row r="24" spans="2:19" x14ac:dyDescent="0.2">
      <c r="B24" s="45">
        <v>46076</v>
      </c>
      <c r="C24" s="44">
        <v>55365</v>
      </c>
      <c r="D24" s="43">
        <v>55865</v>
      </c>
      <c r="E24" s="42">
        <f t="shared" si="0"/>
        <v>55615</v>
      </c>
      <c r="F24" s="44">
        <v>55790</v>
      </c>
      <c r="G24" s="43">
        <v>56290</v>
      </c>
      <c r="H24" s="42">
        <f t="shared" si="1"/>
        <v>56040</v>
      </c>
      <c r="I24" s="44">
        <v>57330</v>
      </c>
      <c r="J24" s="43">
        <v>58330</v>
      </c>
      <c r="K24" s="42">
        <f t="shared" si="2"/>
        <v>57830</v>
      </c>
      <c r="L24" s="50">
        <v>55865</v>
      </c>
      <c r="M24" s="49">
        <v>1.3487</v>
      </c>
      <c r="N24" s="49">
        <v>1.1781999999999999</v>
      </c>
      <c r="O24" s="48">
        <v>154.9</v>
      </c>
      <c r="P24" s="41">
        <f t="shared" si="4"/>
        <v>41421.368725439308</v>
      </c>
      <c r="Q24" s="41">
        <f t="shared" si="5"/>
        <v>41736.486987469412</v>
      </c>
      <c r="R24" s="47">
        <f t="shared" si="3"/>
        <v>47415.549142760145</v>
      </c>
      <c r="S24" s="46">
        <v>1.3491</v>
      </c>
    </row>
    <row r="25" spans="2:19" x14ac:dyDescent="0.2">
      <c r="B25" s="45">
        <v>46077</v>
      </c>
      <c r="C25" s="44">
        <v>55350</v>
      </c>
      <c r="D25" s="43">
        <v>55850</v>
      </c>
      <c r="E25" s="42">
        <f t="shared" si="0"/>
        <v>55600</v>
      </c>
      <c r="F25" s="44">
        <v>55790</v>
      </c>
      <c r="G25" s="43">
        <v>56290</v>
      </c>
      <c r="H25" s="42">
        <f t="shared" si="1"/>
        <v>56040</v>
      </c>
      <c r="I25" s="44">
        <v>57310</v>
      </c>
      <c r="J25" s="43">
        <v>58310</v>
      </c>
      <c r="K25" s="42">
        <f t="shared" si="2"/>
        <v>57810</v>
      </c>
      <c r="L25" s="50">
        <v>55850</v>
      </c>
      <c r="M25" s="49">
        <v>1.3489</v>
      </c>
      <c r="N25" s="49">
        <v>1.1781999999999999</v>
      </c>
      <c r="O25" s="48">
        <v>155.88999999999999</v>
      </c>
      <c r="P25" s="41">
        <f t="shared" si="4"/>
        <v>41404.107050189043</v>
      </c>
      <c r="Q25" s="41">
        <f t="shared" si="5"/>
        <v>41730.298761954182</v>
      </c>
      <c r="R25" s="47">
        <f t="shared" si="3"/>
        <v>47402.817857749113</v>
      </c>
      <c r="S25" s="46">
        <v>1.3492</v>
      </c>
    </row>
    <row r="26" spans="2:19" x14ac:dyDescent="0.2">
      <c r="B26" s="45">
        <v>46078</v>
      </c>
      <c r="C26" s="44">
        <v>55355</v>
      </c>
      <c r="D26" s="43">
        <v>55855</v>
      </c>
      <c r="E26" s="42">
        <f t="shared" si="0"/>
        <v>55605</v>
      </c>
      <c r="F26" s="44">
        <v>55790</v>
      </c>
      <c r="G26" s="43">
        <v>56290</v>
      </c>
      <c r="H26" s="42">
        <f t="shared" si="1"/>
        <v>56040</v>
      </c>
      <c r="I26" s="44">
        <v>57310</v>
      </c>
      <c r="J26" s="43">
        <v>58310</v>
      </c>
      <c r="K26" s="42">
        <f t="shared" si="2"/>
        <v>57810</v>
      </c>
      <c r="L26" s="50">
        <v>55855</v>
      </c>
      <c r="M26" s="49">
        <v>1.3523000000000001</v>
      </c>
      <c r="N26" s="49">
        <v>1.1786000000000001</v>
      </c>
      <c r="O26" s="48">
        <v>156.69</v>
      </c>
      <c r="P26" s="41">
        <f t="shared" si="4"/>
        <v>41303.704799230938</v>
      </c>
      <c r="Q26" s="41">
        <f t="shared" si="5"/>
        <v>41625.378983953262</v>
      </c>
      <c r="R26" s="47">
        <f t="shared" si="3"/>
        <v>47390.97234006448</v>
      </c>
      <c r="S26" s="46">
        <v>1.3527</v>
      </c>
    </row>
    <row r="27" spans="2:19" x14ac:dyDescent="0.2">
      <c r="B27" s="45">
        <v>46079</v>
      </c>
      <c r="C27" s="44">
        <v>55370</v>
      </c>
      <c r="D27" s="43">
        <v>55870</v>
      </c>
      <c r="E27" s="42">
        <f t="shared" si="0"/>
        <v>55620</v>
      </c>
      <c r="F27" s="44">
        <v>55790</v>
      </c>
      <c r="G27" s="43">
        <v>56290</v>
      </c>
      <c r="H27" s="42">
        <f t="shared" si="1"/>
        <v>56040</v>
      </c>
      <c r="I27" s="44">
        <v>57310</v>
      </c>
      <c r="J27" s="43">
        <v>58310</v>
      </c>
      <c r="K27" s="42">
        <f t="shared" si="2"/>
        <v>57810</v>
      </c>
      <c r="L27" s="50">
        <v>55870</v>
      </c>
      <c r="M27" s="49">
        <v>1.3549</v>
      </c>
      <c r="N27" s="49">
        <v>1.1809000000000001</v>
      </c>
      <c r="O27" s="48">
        <v>156.08000000000001</v>
      </c>
      <c r="P27" s="41">
        <f t="shared" si="4"/>
        <v>41235.515536201936</v>
      </c>
      <c r="Q27" s="41">
        <f t="shared" si="5"/>
        <v>41545.501513026793</v>
      </c>
      <c r="R27" s="47">
        <f t="shared" si="3"/>
        <v>47311.372681852823</v>
      </c>
      <c r="S27" s="46">
        <v>1.3552999999999999</v>
      </c>
    </row>
    <row r="28" spans="2:19" x14ac:dyDescent="0.2">
      <c r="B28" s="45">
        <v>46080</v>
      </c>
      <c r="C28" s="44">
        <v>55375</v>
      </c>
      <c r="D28" s="43">
        <v>55875</v>
      </c>
      <c r="E28" s="42">
        <f t="shared" si="0"/>
        <v>55625</v>
      </c>
      <c r="F28" s="44">
        <v>55790</v>
      </c>
      <c r="G28" s="43">
        <v>56290</v>
      </c>
      <c r="H28" s="42">
        <f t="shared" si="1"/>
        <v>56040</v>
      </c>
      <c r="I28" s="44">
        <v>57305</v>
      </c>
      <c r="J28" s="43">
        <v>58305</v>
      </c>
      <c r="K28" s="42">
        <f t="shared" si="2"/>
        <v>57805</v>
      </c>
      <c r="L28" s="50">
        <v>55875</v>
      </c>
      <c r="M28" s="49">
        <v>1.3471</v>
      </c>
      <c r="N28" s="49">
        <v>1.1802999999999999</v>
      </c>
      <c r="O28" s="48">
        <v>155.9</v>
      </c>
      <c r="P28" s="41">
        <f t="shared" si="4"/>
        <v>41477.989755771661</v>
      </c>
      <c r="Q28" s="41">
        <f t="shared" si="5"/>
        <v>41786.058941429736</v>
      </c>
      <c r="R28" s="47">
        <f t="shared" si="3"/>
        <v>47339.659408624932</v>
      </c>
      <c r="S28" s="46">
        <v>1.3474999999999999</v>
      </c>
    </row>
    <row r="29" spans="2:19" x14ac:dyDescent="0.2">
      <c r="B29" s="40" t="s">
        <v>11</v>
      </c>
      <c r="C29" s="39">
        <f>ROUND(AVERAGE(C9:C28),2)</f>
        <v>55357.5</v>
      </c>
      <c r="D29" s="38">
        <f>ROUND(AVERAGE(D9:D28),2)</f>
        <v>55857.5</v>
      </c>
      <c r="E29" s="37">
        <f>ROUND(AVERAGE(C29:D29),2)</f>
        <v>55607.5</v>
      </c>
      <c r="F29" s="39">
        <f>ROUND(AVERAGE(F9:F28),2)</f>
        <v>55790</v>
      </c>
      <c r="G29" s="38">
        <f>ROUND(AVERAGE(G9:G28),2)</f>
        <v>56290</v>
      </c>
      <c r="H29" s="37">
        <f>ROUND(AVERAGE(F29:G29),2)</f>
        <v>56040</v>
      </c>
      <c r="I29" s="39">
        <f>ROUND(AVERAGE(I9:I28),2)</f>
        <v>57375</v>
      </c>
      <c r="J29" s="38">
        <f>ROUND(AVERAGE(J9:J28),2)</f>
        <v>58375</v>
      </c>
      <c r="K29" s="37">
        <f>ROUND(AVERAGE(I29:J29),2)</f>
        <v>57875</v>
      </c>
      <c r="L29" s="36">
        <f>ROUND(AVERAGE(L9:L28),2)</f>
        <v>55857.5</v>
      </c>
      <c r="M29" s="35">
        <f>ROUND(AVERAGE(M9:M28),4)</f>
        <v>1.3588</v>
      </c>
      <c r="N29" s="34">
        <f>ROUND(AVERAGE(N9:N28),4)</f>
        <v>1.1825000000000001</v>
      </c>
      <c r="O29" s="115">
        <f>ROUND(AVERAGE(O9:O28),2)</f>
        <v>155.16</v>
      </c>
      <c r="P29" s="33">
        <f>AVERAGE(P9:P28)</f>
        <v>41110.863263382023</v>
      </c>
      <c r="Q29" s="33">
        <f>AVERAGE(Q9:Q28)</f>
        <v>41429.147765549751</v>
      </c>
      <c r="R29" s="33">
        <f>AVERAGE(R9:R28)</f>
        <v>47238.56792727884</v>
      </c>
      <c r="S29" s="32">
        <f>AVERAGE(S9:S28)</f>
        <v>1.3589249999999999</v>
      </c>
    </row>
    <row r="30" spans="2:19" x14ac:dyDescent="0.2">
      <c r="B30" s="31" t="s">
        <v>12</v>
      </c>
      <c r="C30" s="30">
        <f t="shared" ref="C30:S30" si="6">MAX(C9:C28)</f>
        <v>55375</v>
      </c>
      <c r="D30" s="29">
        <f t="shared" si="6"/>
        <v>55875</v>
      </c>
      <c r="E30" s="28">
        <f t="shared" si="6"/>
        <v>55625</v>
      </c>
      <c r="F30" s="30">
        <f t="shared" si="6"/>
        <v>55790</v>
      </c>
      <c r="G30" s="29">
        <f t="shared" si="6"/>
        <v>56290</v>
      </c>
      <c r="H30" s="28">
        <f t="shared" si="6"/>
        <v>56040</v>
      </c>
      <c r="I30" s="30">
        <f t="shared" si="6"/>
        <v>57610</v>
      </c>
      <c r="J30" s="29">
        <f t="shared" si="6"/>
        <v>58610</v>
      </c>
      <c r="K30" s="28">
        <f t="shared" si="6"/>
        <v>58110</v>
      </c>
      <c r="L30" s="27">
        <f t="shared" si="6"/>
        <v>55875</v>
      </c>
      <c r="M30" s="26">
        <f t="shared" si="6"/>
        <v>1.3720000000000001</v>
      </c>
      <c r="N30" s="25">
        <f t="shared" si="6"/>
        <v>1.1900999999999999</v>
      </c>
      <c r="O30" s="24">
        <f t="shared" si="6"/>
        <v>157.08000000000001</v>
      </c>
      <c r="P30" s="23">
        <f t="shared" si="6"/>
        <v>41495.840760546642</v>
      </c>
      <c r="Q30" s="23">
        <f t="shared" si="6"/>
        <v>41807.783719548424</v>
      </c>
      <c r="R30" s="23">
        <f t="shared" si="6"/>
        <v>47484.276729559744</v>
      </c>
      <c r="S30" s="22">
        <f t="shared" si="6"/>
        <v>1.3718999999999999</v>
      </c>
    </row>
    <row r="31" spans="2:19" ht="13.5" thickBot="1" x14ac:dyDescent="0.25">
      <c r="B31" s="21" t="s">
        <v>13</v>
      </c>
      <c r="C31" s="20">
        <f t="shared" ref="C31:S31" si="7">MIN(C9:C28)</f>
        <v>55335</v>
      </c>
      <c r="D31" s="19">
        <f t="shared" si="7"/>
        <v>55835</v>
      </c>
      <c r="E31" s="18">
        <f t="shared" si="7"/>
        <v>55585</v>
      </c>
      <c r="F31" s="20">
        <f t="shared" si="7"/>
        <v>55790</v>
      </c>
      <c r="G31" s="19">
        <f t="shared" si="7"/>
        <v>56290</v>
      </c>
      <c r="H31" s="18">
        <f t="shared" si="7"/>
        <v>56040</v>
      </c>
      <c r="I31" s="20">
        <f t="shared" si="7"/>
        <v>57305</v>
      </c>
      <c r="J31" s="19">
        <f t="shared" si="7"/>
        <v>58305</v>
      </c>
      <c r="K31" s="18">
        <f t="shared" si="7"/>
        <v>57805</v>
      </c>
      <c r="L31" s="17">
        <f t="shared" si="7"/>
        <v>55835</v>
      </c>
      <c r="M31" s="16">
        <f t="shared" si="7"/>
        <v>1.3464</v>
      </c>
      <c r="N31" s="15">
        <f t="shared" si="7"/>
        <v>1.1766000000000001</v>
      </c>
      <c r="O31" s="14">
        <f t="shared" si="7"/>
        <v>153.07</v>
      </c>
      <c r="P31" s="13">
        <f t="shared" si="7"/>
        <v>40699.70845481049</v>
      </c>
      <c r="Q31" s="13">
        <f t="shared" si="7"/>
        <v>41027.696793002913</v>
      </c>
      <c r="R31" s="13">
        <f t="shared" si="7"/>
        <v>46928.829510125201</v>
      </c>
      <c r="S31" s="12">
        <f t="shared" si="7"/>
        <v>1.3467</v>
      </c>
    </row>
    <row r="33" spans="2:14" x14ac:dyDescent="0.2">
      <c r="B33" s="6" t="s">
        <v>14</v>
      </c>
      <c r="C33" s="8"/>
      <c r="D33" s="8"/>
      <c r="E33" s="7"/>
      <c r="F33" s="8"/>
      <c r="G33" s="8"/>
      <c r="H33" s="7"/>
      <c r="I33" s="8"/>
      <c r="J33" s="8"/>
      <c r="K33" s="7"/>
      <c r="L33" s="8"/>
      <c r="M33" s="8"/>
      <c r="N33" s="7"/>
    </row>
    <row r="34" spans="2:14" x14ac:dyDescent="0.2">
      <c r="B34" s="6" t="s">
        <v>15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6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>
    <oddHeader>&amp;R&amp;"Aptos"&amp;10&amp;KFF0000 Classification: Internal 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Copper</vt:lpstr>
      <vt:lpstr>Aluminium Alloy</vt:lpstr>
      <vt:lpstr>NA Alloy</vt:lpstr>
      <vt:lpstr>Primary Aluminium</vt:lpstr>
      <vt:lpstr>Zinc</vt:lpstr>
      <vt:lpstr>Lead</vt:lpstr>
      <vt:lpstr>Tin</vt:lpstr>
      <vt:lpstr>Nickel</vt:lpstr>
      <vt:lpstr>Cobalt</vt:lpstr>
      <vt:lpstr>Averages Inc. Euro 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LMEprice Averages Export for Global Steel</dc:title>
  <dc:creator>kiran.kaur</dc:creator>
  <cp:lastModifiedBy>Patrick Heisch</cp:lastModifiedBy>
  <cp:lastPrinted>2011-08-25T10:07:39Z</cp:lastPrinted>
  <dcterms:created xsi:type="dcterms:W3CDTF">2012-05-31T12:49:12Z</dcterms:created>
  <dcterms:modified xsi:type="dcterms:W3CDTF">2026-03-02T06:47:31Z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d2771d7-7845-4253-8ff8-0e17cf0bc4b4_Enabled">
    <vt:lpwstr>true</vt:lpwstr>
  </property>
  <property fmtid="{D5CDD505-2E9C-101B-9397-08002B2CF9AE}" pid="3" name="MSIP_Label_fd2771d7-7845-4253-8ff8-0e17cf0bc4b4_SetDate">
    <vt:lpwstr>2026-02-27T13:26:30Z</vt:lpwstr>
  </property>
  <property fmtid="{D5CDD505-2E9C-101B-9397-08002B2CF9AE}" pid="4" name="MSIP_Label_fd2771d7-7845-4253-8ff8-0e17cf0bc4b4_Method">
    <vt:lpwstr>Privileged</vt:lpwstr>
  </property>
  <property fmtid="{D5CDD505-2E9C-101B-9397-08002B2CF9AE}" pid="5" name="MSIP_Label_fd2771d7-7845-4253-8ff8-0e17cf0bc4b4_Name">
    <vt:lpwstr>Internal</vt:lpwstr>
  </property>
  <property fmtid="{D5CDD505-2E9C-101B-9397-08002B2CF9AE}" pid="6" name="MSIP_Label_fd2771d7-7845-4253-8ff8-0e17cf0bc4b4_SiteId">
    <vt:lpwstr>5ed5099a-e295-40d5-9360-2302959f84b0</vt:lpwstr>
  </property>
  <property fmtid="{D5CDD505-2E9C-101B-9397-08002B2CF9AE}" pid="7" name="MSIP_Label_fd2771d7-7845-4253-8ff8-0e17cf0bc4b4_ActionId">
    <vt:lpwstr>a3de7cea-260d-47e1-beca-1aa5d0171312</vt:lpwstr>
  </property>
  <property fmtid="{D5CDD505-2E9C-101B-9397-08002B2CF9AE}" pid="8" name="MSIP_Label_fd2771d7-7845-4253-8ff8-0e17cf0bc4b4_ContentBits">
    <vt:lpwstr>1</vt:lpwstr>
  </property>
  <property fmtid="{D5CDD505-2E9C-101B-9397-08002B2CF9AE}" pid="9" name="MSIP_Label_fd2771d7-7845-4253-8ff8-0e17cf0bc4b4_Tag">
    <vt:lpwstr>10, 0, 1, 1</vt:lpwstr>
  </property>
</Properties>
</file>