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etalquote\LME\LME Average Official Prices\2026\"/>
    </mc:Choice>
  </mc:AlternateContent>
  <xr:revisionPtr revIDLastSave="0" documentId="8_{E083FBCA-3B53-4882-B439-1DC1128E03BF}" xr6:coauthVersionLast="47" xr6:coauthVersionMax="47" xr10:uidLastSave="{00000000-0000-0000-0000-000000000000}"/>
  <bookViews>
    <workbookView xWindow="-120" yWindow="-120" windowWidth="29040" windowHeight="15720" tabRatio="993" xr2:uid="{00000000-000D-0000-FFFF-FFFF00000000}"/>
  </bookViews>
  <sheets>
    <sheet name="Copper" sheetId="1" r:id="rId1"/>
    <sheet name="Aluminium Alloy" sheetId="2" r:id="rId2"/>
    <sheet name="NA Alloy" sheetId="3" r:id="rId3"/>
    <sheet name="Primary Aluminium" sheetId="4" r:id="rId4"/>
    <sheet name="Zinc" sheetId="5" r:id="rId5"/>
    <sheet name="Lead" sheetId="6" r:id="rId6"/>
    <sheet name="Tin" sheetId="7" r:id="rId7"/>
    <sheet name="Nickel" sheetId="8" r:id="rId8"/>
    <sheet name="Cobalt" sheetId="10" r:id="rId9"/>
    <sheet name="ABR" sheetId="12" r:id="rId10"/>
    <sheet name="ABR Avg" sheetId="13" r:id="rId11"/>
    <sheet name="Averages Inc. Euro Eq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3" l="1"/>
  <c r="Q17" i="3"/>
  <c r="Q15" i="7"/>
  <c r="P11" i="7"/>
  <c r="W29" i="8"/>
  <c r="V29" i="8"/>
  <c r="W28" i="8"/>
  <c r="V28" i="8"/>
  <c r="W27" i="8"/>
  <c r="V27" i="8"/>
  <c r="W26" i="8"/>
  <c r="V26" i="8"/>
  <c r="W25" i="8"/>
  <c r="V25" i="8"/>
  <c r="W24" i="8"/>
  <c r="V24" i="8"/>
  <c r="W23" i="8"/>
  <c r="V23" i="8"/>
  <c r="W22" i="8"/>
  <c r="V22" i="8"/>
  <c r="W21" i="8"/>
  <c r="V21" i="8"/>
  <c r="W20" i="8"/>
  <c r="V20" i="8"/>
  <c r="W19" i="8"/>
  <c r="V19" i="8"/>
  <c r="W18" i="8"/>
  <c r="V18" i="8"/>
  <c r="W17" i="8"/>
  <c r="V17" i="8"/>
  <c r="W16" i="8"/>
  <c r="V16" i="8"/>
  <c r="W15" i="8"/>
  <c r="V15" i="8"/>
  <c r="W14" i="8"/>
  <c r="V14" i="8"/>
  <c r="W13" i="8"/>
  <c r="V13" i="8"/>
  <c r="W12" i="8"/>
  <c r="V12" i="8"/>
  <c r="W11" i="8"/>
  <c r="V11" i="8"/>
  <c r="W10" i="8"/>
  <c r="V10" i="8"/>
  <c r="W9" i="8"/>
  <c r="V9" i="8"/>
  <c r="W29" i="5"/>
  <c r="V29" i="5"/>
  <c r="W28" i="5"/>
  <c r="V28" i="5"/>
  <c r="W27" i="5"/>
  <c r="V27" i="5"/>
  <c r="W26" i="5"/>
  <c r="V26" i="5"/>
  <c r="W25" i="5"/>
  <c r="V25" i="5"/>
  <c r="W24" i="5"/>
  <c r="V24" i="5"/>
  <c r="W23" i="5"/>
  <c r="V23" i="5"/>
  <c r="W22" i="5"/>
  <c r="V22" i="5"/>
  <c r="W21" i="5"/>
  <c r="V21" i="5"/>
  <c r="W20" i="5"/>
  <c r="V20" i="5"/>
  <c r="W19" i="5"/>
  <c r="V19" i="5"/>
  <c r="W18" i="5"/>
  <c r="V18" i="5"/>
  <c r="W17" i="5"/>
  <c r="V17" i="5"/>
  <c r="W16" i="5"/>
  <c r="V16" i="5"/>
  <c r="W15" i="5"/>
  <c r="V15" i="5"/>
  <c r="W14" i="5"/>
  <c r="V14" i="5"/>
  <c r="W13" i="5"/>
  <c r="V13" i="5"/>
  <c r="W12" i="5"/>
  <c r="V12" i="5"/>
  <c r="W11" i="5"/>
  <c r="V11" i="5"/>
  <c r="W10" i="5"/>
  <c r="V10" i="5"/>
  <c r="W9" i="5"/>
  <c r="V9" i="5"/>
  <c r="W29" i="4"/>
  <c r="V29" i="4"/>
  <c r="W28" i="4"/>
  <c r="V28" i="4"/>
  <c r="W27" i="4"/>
  <c r="V27" i="4"/>
  <c r="W26" i="4"/>
  <c r="V26" i="4"/>
  <c r="W25" i="4"/>
  <c r="V25" i="4"/>
  <c r="W24" i="4"/>
  <c r="V24" i="4"/>
  <c r="W23" i="4"/>
  <c r="V23" i="4"/>
  <c r="W22" i="4"/>
  <c r="V22" i="4"/>
  <c r="W21" i="4"/>
  <c r="V21" i="4"/>
  <c r="W20" i="4"/>
  <c r="V20" i="4"/>
  <c r="W19" i="4"/>
  <c r="V19" i="4"/>
  <c r="W18" i="4"/>
  <c r="V18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V9" i="4"/>
  <c r="W9" i="4"/>
  <c r="Q29" i="10"/>
  <c r="P29" i="10"/>
  <c r="Q28" i="10"/>
  <c r="P28" i="10"/>
  <c r="Q27" i="10"/>
  <c r="P27" i="10"/>
  <c r="Q26" i="10"/>
  <c r="P26" i="10"/>
  <c r="Q25" i="10"/>
  <c r="P25" i="10"/>
  <c r="Q24" i="10"/>
  <c r="P24" i="10"/>
  <c r="Q23" i="10"/>
  <c r="P23" i="10"/>
  <c r="Q22" i="10"/>
  <c r="P22" i="10"/>
  <c r="Q21" i="10"/>
  <c r="P21" i="10"/>
  <c r="Q20" i="10"/>
  <c r="P20" i="10"/>
  <c r="Q19" i="10"/>
  <c r="P19" i="10"/>
  <c r="Q18" i="10"/>
  <c r="P18" i="10"/>
  <c r="Q17" i="10"/>
  <c r="P17" i="10"/>
  <c r="Q16" i="10"/>
  <c r="P16" i="10"/>
  <c r="Q15" i="10"/>
  <c r="P15" i="10"/>
  <c r="Q14" i="10"/>
  <c r="P14" i="10"/>
  <c r="Q13" i="10"/>
  <c r="P13" i="10"/>
  <c r="Q12" i="10"/>
  <c r="P12" i="10"/>
  <c r="Q11" i="10"/>
  <c r="P11" i="10"/>
  <c r="Q10" i="10"/>
  <c r="P10" i="10"/>
  <c r="Q9" i="10"/>
  <c r="P9" i="10"/>
  <c r="Q29" i="7"/>
  <c r="P29" i="7"/>
  <c r="Q28" i="7"/>
  <c r="P28" i="7"/>
  <c r="Q27" i="7"/>
  <c r="P27" i="7"/>
  <c r="Q26" i="7"/>
  <c r="P26" i="7"/>
  <c r="Q25" i="7"/>
  <c r="P25" i="7"/>
  <c r="Q24" i="7"/>
  <c r="P24" i="7"/>
  <c r="Q23" i="7"/>
  <c r="P23" i="7"/>
  <c r="Q22" i="7"/>
  <c r="P22" i="7"/>
  <c r="Q21" i="7"/>
  <c r="P21" i="7"/>
  <c r="Q20" i="7"/>
  <c r="P20" i="7"/>
  <c r="Q19" i="7"/>
  <c r="P19" i="7"/>
  <c r="Q18" i="7"/>
  <c r="P18" i="7"/>
  <c r="Q17" i="7"/>
  <c r="P17" i="7"/>
  <c r="Q16" i="7"/>
  <c r="P16" i="7"/>
  <c r="P15" i="7"/>
  <c r="Q14" i="7"/>
  <c r="P14" i="7"/>
  <c r="Q13" i="7"/>
  <c r="P13" i="7"/>
  <c r="Q12" i="7"/>
  <c r="P12" i="7"/>
  <c r="Q11" i="7"/>
  <c r="Q10" i="7"/>
  <c r="P10" i="7"/>
  <c r="Q9" i="7"/>
  <c r="P9" i="7"/>
  <c r="Q29" i="3"/>
  <c r="P29" i="3"/>
  <c r="Q28" i="3"/>
  <c r="P28" i="3"/>
  <c r="Q27" i="3"/>
  <c r="P27" i="3"/>
  <c r="Q26" i="3"/>
  <c r="P26" i="3"/>
  <c r="Q25" i="3"/>
  <c r="P25" i="3"/>
  <c r="Q24" i="3"/>
  <c r="P24" i="3"/>
  <c r="Q23" i="3"/>
  <c r="P23" i="3"/>
  <c r="Q22" i="3"/>
  <c r="P22" i="3"/>
  <c r="Q21" i="3"/>
  <c r="P21" i="3"/>
  <c r="Q20" i="3"/>
  <c r="P20" i="3"/>
  <c r="Q19" i="3"/>
  <c r="P19" i="3"/>
  <c r="Q18" i="3"/>
  <c r="P18" i="3"/>
  <c r="Q16" i="3"/>
  <c r="P16" i="3"/>
  <c r="Q15" i="3"/>
  <c r="P15" i="3"/>
  <c r="Q14" i="3"/>
  <c r="P14" i="3"/>
  <c r="Q13" i="3"/>
  <c r="P13" i="3"/>
  <c r="Q12" i="3"/>
  <c r="P12" i="3"/>
  <c r="Q11" i="3"/>
  <c r="P11" i="3"/>
  <c r="Q10" i="3"/>
  <c r="P10" i="3"/>
  <c r="Q9" i="3"/>
  <c r="P9" i="3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C19" i="13" l="1"/>
  <c r="C18" i="13"/>
  <c r="C17" i="13"/>
  <c r="C11" i="13"/>
  <c r="J31" i="12"/>
  <c r="G31" i="12"/>
  <c r="D31" i="12"/>
  <c r="J30" i="12"/>
  <c r="G30" i="12"/>
  <c r="D30" i="12"/>
  <c r="J29" i="12"/>
  <c r="E11" i="13" s="1"/>
  <c r="G29" i="12"/>
  <c r="D11" i="13" s="1"/>
  <c r="D29" i="12"/>
  <c r="I28" i="12"/>
  <c r="F28" i="12"/>
  <c r="I27" i="12"/>
  <c r="F27" i="12"/>
  <c r="I26" i="12"/>
  <c r="F26" i="12"/>
  <c r="I25" i="12"/>
  <c r="F25" i="12"/>
  <c r="I24" i="12"/>
  <c r="F24" i="12"/>
  <c r="I23" i="12"/>
  <c r="F23" i="12"/>
  <c r="I22" i="12"/>
  <c r="F22" i="12"/>
  <c r="I21" i="12"/>
  <c r="F21" i="12"/>
  <c r="I20" i="12"/>
  <c r="F20" i="12"/>
  <c r="I19" i="12"/>
  <c r="F19" i="12"/>
  <c r="I18" i="12"/>
  <c r="F18" i="12"/>
  <c r="I17" i="12"/>
  <c r="F17" i="12"/>
  <c r="I16" i="12"/>
  <c r="F16" i="12"/>
  <c r="I15" i="12"/>
  <c r="F15" i="12"/>
  <c r="I14" i="12"/>
  <c r="F14" i="12"/>
  <c r="I13" i="12"/>
  <c r="F13" i="12"/>
  <c r="I12" i="12"/>
  <c r="F12" i="12"/>
  <c r="I11" i="12"/>
  <c r="F11" i="12"/>
  <c r="I10" i="12"/>
  <c r="F10" i="12"/>
  <c r="I9" i="12"/>
  <c r="F9" i="12"/>
  <c r="I8" i="12"/>
  <c r="F8" i="12"/>
  <c r="S32" i="10"/>
  <c r="Q32" i="10"/>
  <c r="P32" i="10"/>
  <c r="O32" i="10"/>
  <c r="N32" i="10"/>
  <c r="M32" i="10"/>
  <c r="L32" i="10"/>
  <c r="J32" i="10"/>
  <c r="I32" i="10"/>
  <c r="G32" i="10"/>
  <c r="F32" i="10"/>
  <c r="D32" i="10"/>
  <c r="C32" i="10"/>
  <c r="S31" i="10"/>
  <c r="Q31" i="10"/>
  <c r="P31" i="10"/>
  <c r="O31" i="10"/>
  <c r="N31" i="10"/>
  <c r="M31" i="10"/>
  <c r="L31" i="10"/>
  <c r="J31" i="10"/>
  <c r="I31" i="10"/>
  <c r="G31" i="10"/>
  <c r="F31" i="10"/>
  <c r="D31" i="10"/>
  <c r="C31" i="10"/>
  <c r="S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R29" i="10"/>
  <c r="K29" i="10"/>
  <c r="H29" i="10"/>
  <c r="E29" i="10"/>
  <c r="R28" i="10"/>
  <c r="K28" i="10"/>
  <c r="H28" i="10"/>
  <c r="E28" i="10"/>
  <c r="R27" i="10"/>
  <c r="K27" i="10"/>
  <c r="H27" i="10"/>
  <c r="E27" i="10"/>
  <c r="R26" i="10"/>
  <c r="K26" i="10"/>
  <c r="H26" i="10"/>
  <c r="E26" i="10"/>
  <c r="R25" i="10"/>
  <c r="K25" i="10"/>
  <c r="H25" i="10"/>
  <c r="E25" i="10"/>
  <c r="R24" i="10"/>
  <c r="K24" i="10"/>
  <c r="H24" i="10"/>
  <c r="E24" i="10"/>
  <c r="R23" i="10"/>
  <c r="K23" i="10"/>
  <c r="H23" i="10"/>
  <c r="E23" i="10"/>
  <c r="R22" i="10"/>
  <c r="K22" i="10"/>
  <c r="H22" i="10"/>
  <c r="E22" i="10"/>
  <c r="R21" i="10"/>
  <c r="K21" i="10"/>
  <c r="H21" i="10"/>
  <c r="E21" i="10"/>
  <c r="R20" i="10"/>
  <c r="K20" i="10"/>
  <c r="H20" i="10"/>
  <c r="E20" i="10"/>
  <c r="R19" i="10"/>
  <c r="K19" i="10"/>
  <c r="H19" i="10"/>
  <c r="E19" i="10"/>
  <c r="R18" i="10"/>
  <c r="K18" i="10"/>
  <c r="H18" i="10"/>
  <c r="E18" i="10"/>
  <c r="R17" i="10"/>
  <c r="K17" i="10"/>
  <c r="H17" i="10"/>
  <c r="E17" i="10"/>
  <c r="R16" i="10"/>
  <c r="K16" i="10"/>
  <c r="H16" i="10"/>
  <c r="E16" i="10"/>
  <c r="R15" i="10"/>
  <c r="K15" i="10"/>
  <c r="H15" i="10"/>
  <c r="E15" i="10"/>
  <c r="R14" i="10"/>
  <c r="K14" i="10"/>
  <c r="H14" i="10"/>
  <c r="E14" i="10"/>
  <c r="R13" i="10"/>
  <c r="K13" i="10"/>
  <c r="H13" i="10"/>
  <c r="E13" i="10"/>
  <c r="R12" i="10"/>
  <c r="K12" i="10"/>
  <c r="K32" i="10" s="1"/>
  <c r="H12" i="10"/>
  <c r="E12" i="10"/>
  <c r="R11" i="10"/>
  <c r="K11" i="10"/>
  <c r="H11" i="10"/>
  <c r="E11" i="10"/>
  <c r="R10" i="10"/>
  <c r="K10" i="10"/>
  <c r="H10" i="10"/>
  <c r="E10" i="10"/>
  <c r="R9" i="10"/>
  <c r="R32" i="10" s="1"/>
  <c r="K9" i="10"/>
  <c r="H9" i="10"/>
  <c r="H32" i="10" s="1"/>
  <c r="E9" i="10"/>
  <c r="E32" i="10" s="1"/>
  <c r="Y32" i="8"/>
  <c r="W32" i="8"/>
  <c r="V32" i="8"/>
  <c r="U32" i="8"/>
  <c r="T32" i="8"/>
  <c r="S32" i="8"/>
  <c r="R32" i="8"/>
  <c r="P32" i="8"/>
  <c r="O32" i="8"/>
  <c r="M32" i="8"/>
  <c r="L32" i="8"/>
  <c r="J32" i="8"/>
  <c r="I32" i="8"/>
  <c r="G32" i="8"/>
  <c r="F32" i="8"/>
  <c r="D32" i="8"/>
  <c r="C32" i="8"/>
  <c r="Y31" i="8"/>
  <c r="X31" i="8"/>
  <c r="W31" i="8"/>
  <c r="V31" i="8"/>
  <c r="U31" i="8"/>
  <c r="T31" i="8"/>
  <c r="S31" i="8"/>
  <c r="R31" i="8"/>
  <c r="P31" i="8"/>
  <c r="O31" i="8"/>
  <c r="M31" i="8"/>
  <c r="L31" i="8"/>
  <c r="J31" i="8"/>
  <c r="I31" i="8"/>
  <c r="H31" i="8"/>
  <c r="G31" i="8"/>
  <c r="F31" i="8"/>
  <c r="D31" i="8"/>
  <c r="C31" i="8"/>
  <c r="Y30" i="8"/>
  <c r="W30" i="8"/>
  <c r="V30" i="8"/>
  <c r="U30" i="8"/>
  <c r="T30" i="8"/>
  <c r="S30" i="8"/>
  <c r="R30" i="8"/>
  <c r="P30" i="8"/>
  <c r="O30" i="8"/>
  <c r="Q30" i="8" s="1"/>
  <c r="M30" i="8"/>
  <c r="N30" i="8" s="1"/>
  <c r="L30" i="8"/>
  <c r="K30" i="8"/>
  <c r="J30" i="8"/>
  <c r="I30" i="8"/>
  <c r="H30" i="8"/>
  <c r="G30" i="8"/>
  <c r="F30" i="8"/>
  <c r="D30" i="8"/>
  <c r="C30" i="8"/>
  <c r="E30" i="8" s="1"/>
  <c r="X29" i="8"/>
  <c r="Q29" i="8"/>
  <c r="N29" i="8"/>
  <c r="K29" i="8"/>
  <c r="H29" i="8"/>
  <c r="E29" i="8"/>
  <c r="X28" i="8"/>
  <c r="Q28" i="8"/>
  <c r="N28" i="8"/>
  <c r="K28" i="8"/>
  <c r="H28" i="8"/>
  <c r="E28" i="8"/>
  <c r="X27" i="8"/>
  <c r="Q27" i="8"/>
  <c r="N27" i="8"/>
  <c r="K27" i="8"/>
  <c r="H27" i="8"/>
  <c r="E27" i="8"/>
  <c r="X26" i="8"/>
  <c r="Q26" i="8"/>
  <c r="N26" i="8"/>
  <c r="K26" i="8"/>
  <c r="H26" i="8"/>
  <c r="E26" i="8"/>
  <c r="X25" i="8"/>
  <c r="Q25" i="8"/>
  <c r="N25" i="8"/>
  <c r="K25" i="8"/>
  <c r="H25" i="8"/>
  <c r="E25" i="8"/>
  <c r="X24" i="8"/>
  <c r="Q24" i="8"/>
  <c r="N24" i="8"/>
  <c r="K24" i="8"/>
  <c r="H24" i="8"/>
  <c r="E24" i="8"/>
  <c r="X23" i="8"/>
  <c r="Q23" i="8"/>
  <c r="N23" i="8"/>
  <c r="K23" i="8"/>
  <c r="H23" i="8"/>
  <c r="E23" i="8"/>
  <c r="X22" i="8"/>
  <c r="Q22" i="8"/>
  <c r="N22" i="8"/>
  <c r="K22" i="8"/>
  <c r="H22" i="8"/>
  <c r="E22" i="8"/>
  <c r="X21" i="8"/>
  <c r="Q21" i="8"/>
  <c r="N21" i="8"/>
  <c r="K21" i="8"/>
  <c r="H21" i="8"/>
  <c r="E21" i="8"/>
  <c r="X20" i="8"/>
  <c r="Q20" i="8"/>
  <c r="N20" i="8"/>
  <c r="K20" i="8"/>
  <c r="H20" i="8"/>
  <c r="E20" i="8"/>
  <c r="X19" i="8"/>
  <c r="Q19" i="8"/>
  <c r="N19" i="8"/>
  <c r="K19" i="8"/>
  <c r="H19" i="8"/>
  <c r="E19" i="8"/>
  <c r="X18" i="8"/>
  <c r="Q18" i="8"/>
  <c r="N18" i="8"/>
  <c r="K18" i="8"/>
  <c r="H18" i="8"/>
  <c r="E18" i="8"/>
  <c r="X17" i="8"/>
  <c r="Q17" i="8"/>
  <c r="N17" i="8"/>
  <c r="K17" i="8"/>
  <c r="H17" i="8"/>
  <c r="E17" i="8"/>
  <c r="X16" i="8"/>
  <c r="Q16" i="8"/>
  <c r="N16" i="8"/>
  <c r="K16" i="8"/>
  <c r="H16" i="8"/>
  <c r="E16" i="8"/>
  <c r="X15" i="8"/>
  <c r="Q15" i="8"/>
  <c r="N15" i="8"/>
  <c r="K15" i="8"/>
  <c r="H15" i="8"/>
  <c r="E15" i="8"/>
  <c r="X14" i="8"/>
  <c r="Q14" i="8"/>
  <c r="N14" i="8"/>
  <c r="K14" i="8"/>
  <c r="H14" i="8"/>
  <c r="E14" i="8"/>
  <c r="X13" i="8"/>
  <c r="Q13" i="8"/>
  <c r="N13" i="8"/>
  <c r="K13" i="8"/>
  <c r="H13" i="8"/>
  <c r="E13" i="8"/>
  <c r="X12" i="8"/>
  <c r="Q12" i="8"/>
  <c r="N12" i="8"/>
  <c r="K12" i="8"/>
  <c r="H12" i="8"/>
  <c r="E12" i="8"/>
  <c r="X11" i="8"/>
  <c r="Q11" i="8"/>
  <c r="N11" i="8"/>
  <c r="K11" i="8"/>
  <c r="H11" i="8"/>
  <c r="E11" i="8"/>
  <c r="X10" i="8"/>
  <c r="Q10" i="8"/>
  <c r="Q32" i="8" s="1"/>
  <c r="N10" i="8"/>
  <c r="N32" i="8" s="1"/>
  <c r="K10" i="8"/>
  <c r="K32" i="8" s="1"/>
  <c r="H10" i="8"/>
  <c r="E10" i="8"/>
  <c r="E31" i="8" s="1"/>
  <c r="X9" i="8"/>
  <c r="X30" i="8" s="1"/>
  <c r="Q9" i="8"/>
  <c r="Q31" i="8" s="1"/>
  <c r="N9" i="8"/>
  <c r="N31" i="8" s="1"/>
  <c r="K9" i="8"/>
  <c r="K31" i="8" s="1"/>
  <c r="H9" i="8"/>
  <c r="H32" i="8" s="1"/>
  <c r="E9" i="8"/>
  <c r="E32" i="8" s="1"/>
  <c r="S32" i="7"/>
  <c r="Q32" i="7"/>
  <c r="P32" i="7"/>
  <c r="O32" i="7"/>
  <c r="N32" i="7"/>
  <c r="M32" i="7"/>
  <c r="L32" i="7"/>
  <c r="J32" i="7"/>
  <c r="I32" i="7"/>
  <c r="G32" i="7"/>
  <c r="F32" i="7"/>
  <c r="D32" i="7"/>
  <c r="C32" i="7"/>
  <c r="S31" i="7"/>
  <c r="Q31" i="7"/>
  <c r="P31" i="7"/>
  <c r="O31" i="7"/>
  <c r="N31" i="7"/>
  <c r="M31" i="7"/>
  <c r="L31" i="7"/>
  <c r="J31" i="7"/>
  <c r="I31" i="7"/>
  <c r="G31" i="7"/>
  <c r="F31" i="7"/>
  <c r="D31" i="7"/>
  <c r="C31" i="7"/>
  <c r="S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R29" i="7"/>
  <c r="K29" i="7"/>
  <c r="H29" i="7"/>
  <c r="E29" i="7"/>
  <c r="R28" i="7"/>
  <c r="K28" i="7"/>
  <c r="H28" i="7"/>
  <c r="E28" i="7"/>
  <c r="R27" i="7"/>
  <c r="K27" i="7"/>
  <c r="H27" i="7"/>
  <c r="E27" i="7"/>
  <c r="R26" i="7"/>
  <c r="K26" i="7"/>
  <c r="H26" i="7"/>
  <c r="E26" i="7"/>
  <c r="R25" i="7"/>
  <c r="K25" i="7"/>
  <c r="H25" i="7"/>
  <c r="E25" i="7"/>
  <c r="R24" i="7"/>
  <c r="K24" i="7"/>
  <c r="H24" i="7"/>
  <c r="E24" i="7"/>
  <c r="R23" i="7"/>
  <c r="K23" i="7"/>
  <c r="H23" i="7"/>
  <c r="E23" i="7"/>
  <c r="R22" i="7"/>
  <c r="K22" i="7"/>
  <c r="H22" i="7"/>
  <c r="E22" i="7"/>
  <c r="R21" i="7"/>
  <c r="K21" i="7"/>
  <c r="H21" i="7"/>
  <c r="E21" i="7"/>
  <c r="R20" i="7"/>
  <c r="K20" i="7"/>
  <c r="H20" i="7"/>
  <c r="E20" i="7"/>
  <c r="R19" i="7"/>
  <c r="K19" i="7"/>
  <c r="H19" i="7"/>
  <c r="E19" i="7"/>
  <c r="R18" i="7"/>
  <c r="K18" i="7"/>
  <c r="H18" i="7"/>
  <c r="E18" i="7"/>
  <c r="R17" i="7"/>
  <c r="K17" i="7"/>
  <c r="H17" i="7"/>
  <c r="E17" i="7"/>
  <c r="R16" i="7"/>
  <c r="K16" i="7"/>
  <c r="H16" i="7"/>
  <c r="E16" i="7"/>
  <c r="R15" i="7"/>
  <c r="K15" i="7"/>
  <c r="H15" i="7"/>
  <c r="E15" i="7"/>
  <c r="R14" i="7"/>
  <c r="K14" i="7"/>
  <c r="H14" i="7"/>
  <c r="E14" i="7"/>
  <c r="R13" i="7"/>
  <c r="K13" i="7"/>
  <c r="H13" i="7"/>
  <c r="E13" i="7"/>
  <c r="R12" i="7"/>
  <c r="K12" i="7"/>
  <c r="H12" i="7"/>
  <c r="E12" i="7"/>
  <c r="R11" i="7"/>
  <c r="K11" i="7"/>
  <c r="H11" i="7"/>
  <c r="E11" i="7"/>
  <c r="R10" i="7"/>
  <c r="K10" i="7"/>
  <c r="H10" i="7"/>
  <c r="E10" i="7"/>
  <c r="R9" i="7"/>
  <c r="R32" i="7" s="1"/>
  <c r="K9" i="7"/>
  <c r="K32" i="7" s="1"/>
  <c r="H9" i="7"/>
  <c r="H32" i="7" s="1"/>
  <c r="E9" i="7"/>
  <c r="E31" i="7" s="1"/>
  <c r="Y32" i="6"/>
  <c r="W32" i="6"/>
  <c r="V32" i="6"/>
  <c r="U32" i="6"/>
  <c r="T32" i="6"/>
  <c r="S32" i="6"/>
  <c r="R32" i="6"/>
  <c r="P32" i="6"/>
  <c r="O32" i="6"/>
  <c r="M32" i="6"/>
  <c r="L32" i="6"/>
  <c r="J32" i="6"/>
  <c r="I32" i="6"/>
  <c r="G32" i="6"/>
  <c r="F32" i="6"/>
  <c r="D32" i="6"/>
  <c r="C32" i="6"/>
  <c r="Y31" i="6"/>
  <c r="W31" i="6"/>
  <c r="V31" i="6"/>
  <c r="U31" i="6"/>
  <c r="T31" i="6"/>
  <c r="S31" i="6"/>
  <c r="R31" i="6"/>
  <c r="P31" i="6"/>
  <c r="O31" i="6"/>
  <c r="M31" i="6"/>
  <c r="L31" i="6"/>
  <c r="J31" i="6"/>
  <c r="I31" i="6"/>
  <c r="G31" i="6"/>
  <c r="F31" i="6"/>
  <c r="D31" i="6"/>
  <c r="C31" i="6"/>
  <c r="Y30" i="6"/>
  <c r="W30" i="6"/>
  <c r="V30" i="6"/>
  <c r="U30" i="6"/>
  <c r="T30" i="6"/>
  <c r="S30" i="6"/>
  <c r="R30" i="6"/>
  <c r="Q30" i="6"/>
  <c r="P30" i="6"/>
  <c r="O30" i="6"/>
  <c r="M30" i="6"/>
  <c r="L30" i="6"/>
  <c r="N30" i="6" s="1"/>
  <c r="J30" i="6"/>
  <c r="I30" i="6"/>
  <c r="K30" i="6" s="1"/>
  <c r="G30" i="6"/>
  <c r="H30" i="6" s="1"/>
  <c r="F30" i="6"/>
  <c r="E30" i="6"/>
  <c r="D30" i="6"/>
  <c r="C30" i="6"/>
  <c r="X29" i="6"/>
  <c r="Q29" i="6"/>
  <c r="N29" i="6"/>
  <c r="K29" i="6"/>
  <c r="H29" i="6"/>
  <c r="E29" i="6"/>
  <c r="X28" i="6"/>
  <c r="Q28" i="6"/>
  <c r="N28" i="6"/>
  <c r="K28" i="6"/>
  <c r="H28" i="6"/>
  <c r="E28" i="6"/>
  <c r="X27" i="6"/>
  <c r="Q27" i="6"/>
  <c r="N27" i="6"/>
  <c r="K27" i="6"/>
  <c r="H27" i="6"/>
  <c r="E27" i="6"/>
  <c r="X26" i="6"/>
  <c r="Q26" i="6"/>
  <c r="N26" i="6"/>
  <c r="K26" i="6"/>
  <c r="H26" i="6"/>
  <c r="E26" i="6"/>
  <c r="X25" i="6"/>
  <c r="Q25" i="6"/>
  <c r="N25" i="6"/>
  <c r="K25" i="6"/>
  <c r="H25" i="6"/>
  <c r="E25" i="6"/>
  <c r="X24" i="6"/>
  <c r="Q24" i="6"/>
  <c r="N24" i="6"/>
  <c r="K24" i="6"/>
  <c r="H24" i="6"/>
  <c r="E24" i="6"/>
  <c r="X23" i="6"/>
  <c r="Q23" i="6"/>
  <c r="N23" i="6"/>
  <c r="K23" i="6"/>
  <c r="H23" i="6"/>
  <c r="E23" i="6"/>
  <c r="X22" i="6"/>
  <c r="Q22" i="6"/>
  <c r="N22" i="6"/>
  <c r="K22" i="6"/>
  <c r="H22" i="6"/>
  <c r="E22" i="6"/>
  <c r="X21" i="6"/>
  <c r="Q21" i="6"/>
  <c r="N21" i="6"/>
  <c r="K21" i="6"/>
  <c r="H21" i="6"/>
  <c r="E21" i="6"/>
  <c r="X20" i="6"/>
  <c r="Q20" i="6"/>
  <c r="N20" i="6"/>
  <c r="K20" i="6"/>
  <c r="H20" i="6"/>
  <c r="E20" i="6"/>
  <c r="X19" i="6"/>
  <c r="Q19" i="6"/>
  <c r="N19" i="6"/>
  <c r="K19" i="6"/>
  <c r="H19" i="6"/>
  <c r="E19" i="6"/>
  <c r="X18" i="6"/>
  <c r="Q18" i="6"/>
  <c r="N18" i="6"/>
  <c r="K18" i="6"/>
  <c r="H18" i="6"/>
  <c r="E18" i="6"/>
  <c r="X17" i="6"/>
  <c r="Q17" i="6"/>
  <c r="N17" i="6"/>
  <c r="K17" i="6"/>
  <c r="H17" i="6"/>
  <c r="E17" i="6"/>
  <c r="X16" i="6"/>
  <c r="Q16" i="6"/>
  <c r="N16" i="6"/>
  <c r="K16" i="6"/>
  <c r="H16" i="6"/>
  <c r="E16" i="6"/>
  <c r="X15" i="6"/>
  <c r="Q15" i="6"/>
  <c r="N15" i="6"/>
  <c r="K15" i="6"/>
  <c r="H15" i="6"/>
  <c r="E15" i="6"/>
  <c r="X14" i="6"/>
  <c r="X30" i="6" s="1"/>
  <c r="Q14" i="6"/>
  <c r="Q31" i="6" s="1"/>
  <c r="N14" i="6"/>
  <c r="K14" i="6"/>
  <c r="H14" i="6"/>
  <c r="E14" i="6"/>
  <c r="X13" i="6"/>
  <c r="Q13" i="6"/>
  <c r="N13" i="6"/>
  <c r="K13" i="6"/>
  <c r="H13" i="6"/>
  <c r="E13" i="6"/>
  <c r="X12" i="6"/>
  <c r="Q12" i="6"/>
  <c r="N12" i="6"/>
  <c r="K12" i="6"/>
  <c r="H12" i="6"/>
  <c r="E12" i="6"/>
  <c r="X11" i="6"/>
  <c r="Q11" i="6"/>
  <c r="N11" i="6"/>
  <c r="K11" i="6"/>
  <c r="H11" i="6"/>
  <c r="E11" i="6"/>
  <c r="X10" i="6"/>
  <c r="Q10" i="6"/>
  <c r="N10" i="6"/>
  <c r="K10" i="6"/>
  <c r="H10" i="6"/>
  <c r="E10" i="6"/>
  <c r="X9" i="6"/>
  <c r="X31" i="6" s="1"/>
  <c r="Q9" i="6"/>
  <c r="Q32" i="6" s="1"/>
  <c r="N9" i="6"/>
  <c r="N32" i="6" s="1"/>
  <c r="K9" i="6"/>
  <c r="K32" i="6" s="1"/>
  <c r="H9" i="6"/>
  <c r="H31" i="6" s="1"/>
  <c r="E9" i="6"/>
  <c r="E31" i="6" s="1"/>
  <c r="Y32" i="5"/>
  <c r="W32" i="5"/>
  <c r="V32" i="5"/>
  <c r="U32" i="5"/>
  <c r="T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W31" i="5"/>
  <c r="V31" i="5"/>
  <c r="U31" i="5"/>
  <c r="T31" i="5"/>
  <c r="S31" i="5"/>
  <c r="R31" i="5"/>
  <c r="P31" i="5"/>
  <c r="O31" i="5"/>
  <c r="M31" i="5"/>
  <c r="L31" i="5"/>
  <c r="J31" i="5"/>
  <c r="I31" i="5"/>
  <c r="G31" i="5"/>
  <c r="F31" i="5"/>
  <c r="E31" i="5"/>
  <c r="D31" i="5"/>
  <c r="C31" i="5"/>
  <c r="Y30" i="5"/>
  <c r="W30" i="5"/>
  <c r="V30" i="5"/>
  <c r="U30" i="5"/>
  <c r="T30" i="5"/>
  <c r="S30" i="5"/>
  <c r="R30" i="5"/>
  <c r="P30" i="5"/>
  <c r="Q30" i="5" s="1"/>
  <c r="O30" i="5"/>
  <c r="M30" i="5"/>
  <c r="L30" i="5"/>
  <c r="N30" i="5" s="1"/>
  <c r="J30" i="5"/>
  <c r="K30" i="5" s="1"/>
  <c r="I30" i="5"/>
  <c r="H30" i="5"/>
  <c r="G30" i="5"/>
  <c r="F30" i="5"/>
  <c r="E30" i="5"/>
  <c r="D30" i="5"/>
  <c r="C30" i="5"/>
  <c r="X29" i="5"/>
  <c r="Q29" i="5"/>
  <c r="N29" i="5"/>
  <c r="K29" i="5"/>
  <c r="H29" i="5"/>
  <c r="E29" i="5"/>
  <c r="X28" i="5"/>
  <c r="Q28" i="5"/>
  <c r="N28" i="5"/>
  <c r="K28" i="5"/>
  <c r="H28" i="5"/>
  <c r="E28" i="5"/>
  <c r="X27" i="5"/>
  <c r="Q27" i="5"/>
  <c r="N27" i="5"/>
  <c r="K27" i="5"/>
  <c r="H27" i="5"/>
  <c r="E27" i="5"/>
  <c r="X26" i="5"/>
  <c r="Q26" i="5"/>
  <c r="N26" i="5"/>
  <c r="K26" i="5"/>
  <c r="H26" i="5"/>
  <c r="E26" i="5"/>
  <c r="X25" i="5"/>
  <c r="Q25" i="5"/>
  <c r="N25" i="5"/>
  <c r="K25" i="5"/>
  <c r="H25" i="5"/>
  <c r="E25" i="5"/>
  <c r="X24" i="5"/>
  <c r="Q24" i="5"/>
  <c r="N24" i="5"/>
  <c r="K24" i="5"/>
  <c r="H24" i="5"/>
  <c r="E24" i="5"/>
  <c r="X23" i="5"/>
  <c r="Q23" i="5"/>
  <c r="N23" i="5"/>
  <c r="K23" i="5"/>
  <c r="H23" i="5"/>
  <c r="E23" i="5"/>
  <c r="X22" i="5"/>
  <c r="Q22" i="5"/>
  <c r="N22" i="5"/>
  <c r="K22" i="5"/>
  <c r="H22" i="5"/>
  <c r="E22" i="5"/>
  <c r="X21" i="5"/>
  <c r="Q21" i="5"/>
  <c r="N21" i="5"/>
  <c r="K21" i="5"/>
  <c r="H21" i="5"/>
  <c r="E21" i="5"/>
  <c r="X20" i="5"/>
  <c r="Q20" i="5"/>
  <c r="N20" i="5"/>
  <c r="K20" i="5"/>
  <c r="H20" i="5"/>
  <c r="E20" i="5"/>
  <c r="X19" i="5"/>
  <c r="Q19" i="5"/>
  <c r="N19" i="5"/>
  <c r="K19" i="5"/>
  <c r="H19" i="5"/>
  <c r="E19" i="5"/>
  <c r="X18" i="5"/>
  <c r="Q18" i="5"/>
  <c r="N18" i="5"/>
  <c r="K18" i="5"/>
  <c r="H18" i="5"/>
  <c r="E18" i="5"/>
  <c r="X17" i="5"/>
  <c r="Q17" i="5"/>
  <c r="N17" i="5"/>
  <c r="K17" i="5"/>
  <c r="H17" i="5"/>
  <c r="E17" i="5"/>
  <c r="X16" i="5"/>
  <c r="Q16" i="5"/>
  <c r="N16" i="5"/>
  <c r="K16" i="5"/>
  <c r="H16" i="5"/>
  <c r="E16" i="5"/>
  <c r="X15" i="5"/>
  <c r="Q15" i="5"/>
  <c r="N15" i="5"/>
  <c r="K15" i="5"/>
  <c r="H15" i="5"/>
  <c r="E15" i="5"/>
  <c r="X14" i="5"/>
  <c r="Q14" i="5"/>
  <c r="N14" i="5"/>
  <c r="K14" i="5"/>
  <c r="H14" i="5"/>
  <c r="E14" i="5"/>
  <c r="X13" i="5"/>
  <c r="Q13" i="5"/>
  <c r="N13" i="5"/>
  <c r="K13" i="5"/>
  <c r="H13" i="5"/>
  <c r="E13" i="5"/>
  <c r="X12" i="5"/>
  <c r="Q12" i="5"/>
  <c r="N12" i="5"/>
  <c r="N32" i="5" s="1"/>
  <c r="K12" i="5"/>
  <c r="H12" i="5"/>
  <c r="E12" i="5"/>
  <c r="X11" i="5"/>
  <c r="Q11" i="5"/>
  <c r="N11" i="5"/>
  <c r="K11" i="5"/>
  <c r="H11" i="5"/>
  <c r="E11" i="5"/>
  <c r="X10" i="5"/>
  <c r="Q10" i="5"/>
  <c r="N10" i="5"/>
  <c r="K10" i="5"/>
  <c r="K32" i="5" s="1"/>
  <c r="H10" i="5"/>
  <c r="E10" i="5"/>
  <c r="X9" i="5"/>
  <c r="X31" i="5" s="1"/>
  <c r="Q9" i="5"/>
  <c r="Q32" i="5" s="1"/>
  <c r="N9" i="5"/>
  <c r="N31" i="5" s="1"/>
  <c r="K9" i="5"/>
  <c r="K31" i="5" s="1"/>
  <c r="H9" i="5"/>
  <c r="H31" i="5" s="1"/>
  <c r="E9" i="5"/>
  <c r="E32" i="5" s="1"/>
  <c r="Y32" i="4"/>
  <c r="W32" i="4"/>
  <c r="V32" i="4"/>
  <c r="U32" i="4"/>
  <c r="T32" i="4"/>
  <c r="S32" i="4"/>
  <c r="R32" i="4"/>
  <c r="P32" i="4"/>
  <c r="O32" i="4"/>
  <c r="M32" i="4"/>
  <c r="L32" i="4"/>
  <c r="J32" i="4"/>
  <c r="I32" i="4"/>
  <c r="G32" i="4"/>
  <c r="F32" i="4"/>
  <c r="D32" i="4"/>
  <c r="C32" i="4"/>
  <c r="Y31" i="4"/>
  <c r="W31" i="4"/>
  <c r="V31" i="4"/>
  <c r="U31" i="4"/>
  <c r="T31" i="4"/>
  <c r="S31" i="4"/>
  <c r="R31" i="4"/>
  <c r="P31" i="4"/>
  <c r="O31" i="4"/>
  <c r="M31" i="4"/>
  <c r="L31" i="4"/>
  <c r="J31" i="4"/>
  <c r="I31" i="4"/>
  <c r="G31" i="4"/>
  <c r="F31" i="4"/>
  <c r="D31" i="4"/>
  <c r="C31" i="4"/>
  <c r="Y30" i="4"/>
  <c r="W30" i="4"/>
  <c r="V30" i="4"/>
  <c r="U30" i="4"/>
  <c r="T30" i="4"/>
  <c r="S30" i="4"/>
  <c r="R30" i="4"/>
  <c r="P30" i="4"/>
  <c r="O30" i="4"/>
  <c r="Q30" i="4" s="1"/>
  <c r="M30" i="4"/>
  <c r="N30" i="4" s="1"/>
  <c r="L30" i="4"/>
  <c r="K30" i="4"/>
  <c r="J30" i="4"/>
  <c r="I30" i="4"/>
  <c r="H30" i="4"/>
  <c r="G30" i="4"/>
  <c r="F30" i="4"/>
  <c r="D30" i="4"/>
  <c r="C30" i="4"/>
  <c r="E30" i="4" s="1"/>
  <c r="X29" i="4"/>
  <c r="Q29" i="4"/>
  <c r="N29" i="4"/>
  <c r="K29" i="4"/>
  <c r="H29" i="4"/>
  <c r="E29" i="4"/>
  <c r="X28" i="4"/>
  <c r="Q28" i="4"/>
  <c r="N28" i="4"/>
  <c r="K28" i="4"/>
  <c r="H28" i="4"/>
  <c r="E28" i="4"/>
  <c r="X27" i="4"/>
  <c r="Q27" i="4"/>
  <c r="N27" i="4"/>
  <c r="K27" i="4"/>
  <c r="H27" i="4"/>
  <c r="E27" i="4"/>
  <c r="X26" i="4"/>
  <c r="Q26" i="4"/>
  <c r="N26" i="4"/>
  <c r="K26" i="4"/>
  <c r="H26" i="4"/>
  <c r="E26" i="4"/>
  <c r="X25" i="4"/>
  <c r="Q25" i="4"/>
  <c r="N25" i="4"/>
  <c r="K25" i="4"/>
  <c r="H25" i="4"/>
  <c r="E25" i="4"/>
  <c r="X24" i="4"/>
  <c r="Q24" i="4"/>
  <c r="N24" i="4"/>
  <c r="K24" i="4"/>
  <c r="H24" i="4"/>
  <c r="E24" i="4"/>
  <c r="X23" i="4"/>
  <c r="Q23" i="4"/>
  <c r="N23" i="4"/>
  <c r="K23" i="4"/>
  <c r="H23" i="4"/>
  <c r="E23" i="4"/>
  <c r="X22" i="4"/>
  <c r="Q22" i="4"/>
  <c r="N22" i="4"/>
  <c r="K22" i="4"/>
  <c r="H22" i="4"/>
  <c r="E22" i="4"/>
  <c r="X21" i="4"/>
  <c r="Q21" i="4"/>
  <c r="N21" i="4"/>
  <c r="K21" i="4"/>
  <c r="H21" i="4"/>
  <c r="E21" i="4"/>
  <c r="X20" i="4"/>
  <c r="Q20" i="4"/>
  <c r="N20" i="4"/>
  <c r="K20" i="4"/>
  <c r="H20" i="4"/>
  <c r="E20" i="4"/>
  <c r="X19" i="4"/>
  <c r="Q19" i="4"/>
  <c r="N19" i="4"/>
  <c r="K19" i="4"/>
  <c r="H19" i="4"/>
  <c r="E19" i="4"/>
  <c r="X18" i="4"/>
  <c r="Q18" i="4"/>
  <c r="N18" i="4"/>
  <c r="K18" i="4"/>
  <c r="H18" i="4"/>
  <c r="E18" i="4"/>
  <c r="X17" i="4"/>
  <c r="Q17" i="4"/>
  <c r="N17" i="4"/>
  <c r="K17" i="4"/>
  <c r="H17" i="4"/>
  <c r="E17" i="4"/>
  <c r="X16" i="4"/>
  <c r="Q16" i="4"/>
  <c r="N16" i="4"/>
  <c r="K16" i="4"/>
  <c r="H16" i="4"/>
  <c r="E16" i="4"/>
  <c r="X15" i="4"/>
  <c r="X31" i="4" s="1"/>
  <c r="Q15" i="4"/>
  <c r="Q32" i="4" s="1"/>
  <c r="N15" i="4"/>
  <c r="K15" i="4"/>
  <c r="H15" i="4"/>
  <c r="E15" i="4"/>
  <c r="X14" i="4"/>
  <c r="Q14" i="4"/>
  <c r="N14" i="4"/>
  <c r="K14" i="4"/>
  <c r="H14" i="4"/>
  <c r="E14" i="4"/>
  <c r="X13" i="4"/>
  <c r="Q13" i="4"/>
  <c r="N13" i="4"/>
  <c r="K13" i="4"/>
  <c r="H13" i="4"/>
  <c r="H31" i="4" s="1"/>
  <c r="E13" i="4"/>
  <c r="E31" i="4" s="1"/>
  <c r="X12" i="4"/>
  <c r="Q12" i="4"/>
  <c r="N12" i="4"/>
  <c r="K12" i="4"/>
  <c r="H12" i="4"/>
  <c r="E12" i="4"/>
  <c r="X11" i="4"/>
  <c r="Q11" i="4"/>
  <c r="N11" i="4"/>
  <c r="K11" i="4"/>
  <c r="H11" i="4"/>
  <c r="E11" i="4"/>
  <c r="X10" i="4"/>
  <c r="Q10" i="4"/>
  <c r="N10" i="4"/>
  <c r="N32" i="4" s="1"/>
  <c r="K10" i="4"/>
  <c r="K32" i="4" s="1"/>
  <c r="H10" i="4"/>
  <c r="E10" i="4"/>
  <c r="X9" i="4"/>
  <c r="X30" i="4" s="1"/>
  <c r="Q9" i="4"/>
  <c r="Q31" i="4" s="1"/>
  <c r="N9" i="4"/>
  <c r="N31" i="4" s="1"/>
  <c r="K9" i="4"/>
  <c r="K31" i="4" s="1"/>
  <c r="H9" i="4"/>
  <c r="H32" i="4" s="1"/>
  <c r="E9" i="4"/>
  <c r="E32" i="4" s="1"/>
  <c r="S32" i="3"/>
  <c r="Q32" i="3"/>
  <c r="P32" i="3"/>
  <c r="O32" i="3"/>
  <c r="N32" i="3"/>
  <c r="M32" i="3"/>
  <c r="L32" i="3"/>
  <c r="J32" i="3"/>
  <c r="I32" i="3"/>
  <c r="G32" i="3"/>
  <c r="F32" i="3"/>
  <c r="D32" i="3"/>
  <c r="C32" i="3"/>
  <c r="S31" i="3"/>
  <c r="Q31" i="3"/>
  <c r="P31" i="3"/>
  <c r="O31" i="3"/>
  <c r="N31" i="3"/>
  <c r="M31" i="3"/>
  <c r="L31" i="3"/>
  <c r="J31" i="3"/>
  <c r="I31" i="3"/>
  <c r="G31" i="3"/>
  <c r="F31" i="3"/>
  <c r="D31" i="3"/>
  <c r="C31" i="3"/>
  <c r="S30" i="3"/>
  <c r="Q30" i="3"/>
  <c r="P30" i="3"/>
  <c r="O30" i="3"/>
  <c r="N30" i="3"/>
  <c r="M30" i="3"/>
  <c r="L30" i="3"/>
  <c r="K30" i="3"/>
  <c r="J30" i="3"/>
  <c r="I30" i="3"/>
  <c r="G30" i="3"/>
  <c r="F30" i="3"/>
  <c r="H30" i="3" s="1"/>
  <c r="E30" i="3"/>
  <c r="D30" i="3"/>
  <c r="C30" i="3"/>
  <c r="R29" i="3"/>
  <c r="K29" i="3"/>
  <c r="H29" i="3"/>
  <c r="E29" i="3"/>
  <c r="R28" i="3"/>
  <c r="K28" i="3"/>
  <c r="H28" i="3"/>
  <c r="E28" i="3"/>
  <c r="R27" i="3"/>
  <c r="K27" i="3"/>
  <c r="H27" i="3"/>
  <c r="E27" i="3"/>
  <c r="R26" i="3"/>
  <c r="K26" i="3"/>
  <c r="H26" i="3"/>
  <c r="E26" i="3"/>
  <c r="R25" i="3"/>
  <c r="K25" i="3"/>
  <c r="H25" i="3"/>
  <c r="E25" i="3"/>
  <c r="R24" i="3"/>
  <c r="K24" i="3"/>
  <c r="H24" i="3"/>
  <c r="E24" i="3"/>
  <c r="R23" i="3"/>
  <c r="K23" i="3"/>
  <c r="H23" i="3"/>
  <c r="E23" i="3"/>
  <c r="R22" i="3"/>
  <c r="K22" i="3"/>
  <c r="H22" i="3"/>
  <c r="E22" i="3"/>
  <c r="R21" i="3"/>
  <c r="K21" i="3"/>
  <c r="H21" i="3"/>
  <c r="E21" i="3"/>
  <c r="R20" i="3"/>
  <c r="K20" i="3"/>
  <c r="H20" i="3"/>
  <c r="E20" i="3"/>
  <c r="R19" i="3"/>
  <c r="K19" i="3"/>
  <c r="H19" i="3"/>
  <c r="E19" i="3"/>
  <c r="R18" i="3"/>
  <c r="K18" i="3"/>
  <c r="H18" i="3"/>
  <c r="E18" i="3"/>
  <c r="R17" i="3"/>
  <c r="K17" i="3"/>
  <c r="H17" i="3"/>
  <c r="E17" i="3"/>
  <c r="R16" i="3"/>
  <c r="K16" i="3"/>
  <c r="H16" i="3"/>
  <c r="E16" i="3"/>
  <c r="R15" i="3"/>
  <c r="K15" i="3"/>
  <c r="H15" i="3"/>
  <c r="E15" i="3"/>
  <c r="R14" i="3"/>
  <c r="K14" i="3"/>
  <c r="H14" i="3"/>
  <c r="E14" i="3"/>
  <c r="R13" i="3"/>
  <c r="K13" i="3"/>
  <c r="H13" i="3"/>
  <c r="E13" i="3"/>
  <c r="R12" i="3"/>
  <c r="K12" i="3"/>
  <c r="H12" i="3"/>
  <c r="E12" i="3"/>
  <c r="R11" i="3"/>
  <c r="K11" i="3"/>
  <c r="H11" i="3"/>
  <c r="E11" i="3"/>
  <c r="R10" i="3"/>
  <c r="K10" i="3"/>
  <c r="H10" i="3"/>
  <c r="E10" i="3"/>
  <c r="R9" i="3"/>
  <c r="R32" i="3" s="1"/>
  <c r="K9" i="3"/>
  <c r="K32" i="3" s="1"/>
  <c r="H9" i="3"/>
  <c r="H32" i="3" s="1"/>
  <c r="E9" i="3"/>
  <c r="E31" i="3" s="1"/>
  <c r="S32" i="2"/>
  <c r="Q32" i="2"/>
  <c r="P32" i="2"/>
  <c r="O32" i="2"/>
  <c r="N32" i="2"/>
  <c r="M32" i="2"/>
  <c r="L32" i="2"/>
  <c r="J32" i="2"/>
  <c r="I32" i="2"/>
  <c r="G32" i="2"/>
  <c r="F32" i="2"/>
  <c r="D32" i="2"/>
  <c r="C32" i="2"/>
  <c r="S31" i="2"/>
  <c r="Q31" i="2"/>
  <c r="P31" i="2"/>
  <c r="O31" i="2"/>
  <c r="N31" i="2"/>
  <c r="M31" i="2"/>
  <c r="L31" i="2"/>
  <c r="J31" i="2"/>
  <c r="I31" i="2"/>
  <c r="G31" i="2"/>
  <c r="F31" i="2"/>
  <c r="D31" i="2"/>
  <c r="C31" i="2"/>
  <c r="S30" i="2"/>
  <c r="Q30" i="2"/>
  <c r="P30" i="2"/>
  <c r="O30" i="2"/>
  <c r="N30" i="2"/>
  <c r="M30" i="2"/>
  <c r="L30" i="2"/>
  <c r="J30" i="2"/>
  <c r="K30" i="2" s="1"/>
  <c r="I30" i="2"/>
  <c r="G30" i="2"/>
  <c r="F30" i="2"/>
  <c r="H30" i="2" s="1"/>
  <c r="E30" i="2"/>
  <c r="D30" i="2"/>
  <c r="C30" i="2"/>
  <c r="R29" i="2"/>
  <c r="K29" i="2"/>
  <c r="H29" i="2"/>
  <c r="E29" i="2"/>
  <c r="R28" i="2"/>
  <c r="K28" i="2"/>
  <c r="H28" i="2"/>
  <c r="E28" i="2"/>
  <c r="R27" i="2"/>
  <c r="K27" i="2"/>
  <c r="H27" i="2"/>
  <c r="E27" i="2"/>
  <c r="E31" i="2" s="1"/>
  <c r="R26" i="2"/>
  <c r="K26" i="2"/>
  <c r="H26" i="2"/>
  <c r="E26" i="2"/>
  <c r="R25" i="2"/>
  <c r="K25" i="2"/>
  <c r="H25" i="2"/>
  <c r="E25" i="2"/>
  <c r="R24" i="2"/>
  <c r="K24" i="2"/>
  <c r="H24" i="2"/>
  <c r="E24" i="2"/>
  <c r="R23" i="2"/>
  <c r="K23" i="2"/>
  <c r="H23" i="2"/>
  <c r="E23" i="2"/>
  <c r="R22" i="2"/>
  <c r="K22" i="2"/>
  <c r="H22" i="2"/>
  <c r="E22" i="2"/>
  <c r="R21" i="2"/>
  <c r="K21" i="2"/>
  <c r="H21" i="2"/>
  <c r="E21" i="2"/>
  <c r="R20" i="2"/>
  <c r="K20" i="2"/>
  <c r="H20" i="2"/>
  <c r="E20" i="2"/>
  <c r="R19" i="2"/>
  <c r="K19" i="2"/>
  <c r="H19" i="2"/>
  <c r="E19" i="2"/>
  <c r="R18" i="2"/>
  <c r="K18" i="2"/>
  <c r="H18" i="2"/>
  <c r="E18" i="2"/>
  <c r="R17" i="2"/>
  <c r="K17" i="2"/>
  <c r="H17" i="2"/>
  <c r="E17" i="2"/>
  <c r="R16" i="2"/>
  <c r="K16" i="2"/>
  <c r="H16" i="2"/>
  <c r="E16" i="2"/>
  <c r="R15" i="2"/>
  <c r="K15" i="2"/>
  <c r="H15" i="2"/>
  <c r="E15" i="2"/>
  <c r="R14" i="2"/>
  <c r="K14" i="2"/>
  <c r="H14" i="2"/>
  <c r="E14" i="2"/>
  <c r="R13" i="2"/>
  <c r="K13" i="2"/>
  <c r="H13" i="2"/>
  <c r="E13" i="2"/>
  <c r="R12" i="2"/>
  <c r="K12" i="2"/>
  <c r="H12" i="2"/>
  <c r="E12" i="2"/>
  <c r="R11" i="2"/>
  <c r="K11" i="2"/>
  <c r="H11" i="2"/>
  <c r="E11" i="2"/>
  <c r="E32" i="2" s="1"/>
  <c r="R10" i="2"/>
  <c r="R32" i="2" s="1"/>
  <c r="K10" i="2"/>
  <c r="H10" i="2"/>
  <c r="E10" i="2"/>
  <c r="R9" i="2"/>
  <c r="R30" i="2" s="1"/>
  <c r="K9" i="2"/>
  <c r="K32" i="2" s="1"/>
  <c r="H9" i="2"/>
  <c r="H32" i="2" s="1"/>
  <c r="E9" i="2"/>
  <c r="Y32" i="1"/>
  <c r="W32" i="1"/>
  <c r="V32" i="1"/>
  <c r="U32" i="1"/>
  <c r="T32" i="1"/>
  <c r="S32" i="1"/>
  <c r="R32" i="1"/>
  <c r="P32" i="1"/>
  <c r="O32" i="1"/>
  <c r="M32" i="1"/>
  <c r="L32" i="1"/>
  <c r="J32" i="1"/>
  <c r="I32" i="1"/>
  <c r="G32" i="1"/>
  <c r="F32" i="1"/>
  <c r="D32" i="1"/>
  <c r="C32" i="1"/>
  <c r="Y31" i="1"/>
  <c r="W31" i="1"/>
  <c r="V31" i="1"/>
  <c r="U31" i="1"/>
  <c r="T31" i="1"/>
  <c r="S31" i="1"/>
  <c r="R31" i="1"/>
  <c r="P31" i="1"/>
  <c r="O31" i="1"/>
  <c r="M31" i="1"/>
  <c r="L31" i="1"/>
  <c r="J31" i="1"/>
  <c r="I31" i="1"/>
  <c r="G31" i="1"/>
  <c r="F31" i="1"/>
  <c r="D31" i="1"/>
  <c r="C31" i="1"/>
  <c r="Y30" i="1"/>
  <c r="W30" i="1"/>
  <c r="V30" i="1"/>
  <c r="U30" i="1"/>
  <c r="T30" i="1"/>
  <c r="S30" i="1"/>
  <c r="R30" i="1"/>
  <c r="P30" i="1"/>
  <c r="O30" i="1"/>
  <c r="Q30" i="1" s="1"/>
  <c r="N30" i="1"/>
  <c r="M30" i="1"/>
  <c r="L30" i="1"/>
  <c r="K30" i="1"/>
  <c r="J30" i="1"/>
  <c r="I30" i="1"/>
  <c r="H30" i="1"/>
  <c r="G30" i="1"/>
  <c r="F30" i="1"/>
  <c r="E30" i="1"/>
  <c r="D30" i="1"/>
  <c r="C30" i="1"/>
  <c r="X29" i="1"/>
  <c r="Q29" i="1"/>
  <c r="N29" i="1"/>
  <c r="K29" i="1"/>
  <c r="H29" i="1"/>
  <c r="E29" i="1"/>
  <c r="X28" i="1"/>
  <c r="Q28" i="1"/>
  <c r="N28" i="1"/>
  <c r="K28" i="1"/>
  <c r="H28" i="1"/>
  <c r="E28" i="1"/>
  <c r="X27" i="1"/>
  <c r="Q27" i="1"/>
  <c r="N27" i="1"/>
  <c r="K27" i="1"/>
  <c r="H27" i="1"/>
  <c r="E27" i="1"/>
  <c r="X26" i="1"/>
  <c r="Q26" i="1"/>
  <c r="N26" i="1"/>
  <c r="K26" i="1"/>
  <c r="H26" i="1"/>
  <c r="E26" i="1"/>
  <c r="X25" i="1"/>
  <c r="Q25" i="1"/>
  <c r="N25" i="1"/>
  <c r="K25" i="1"/>
  <c r="H25" i="1"/>
  <c r="E25" i="1"/>
  <c r="X24" i="1"/>
  <c r="Q24" i="1"/>
  <c r="N24" i="1"/>
  <c r="K24" i="1"/>
  <c r="H24" i="1"/>
  <c r="E24" i="1"/>
  <c r="X23" i="1"/>
  <c r="Q23" i="1"/>
  <c r="N23" i="1"/>
  <c r="K23" i="1"/>
  <c r="H23" i="1"/>
  <c r="E23" i="1"/>
  <c r="X22" i="1"/>
  <c r="Q22" i="1"/>
  <c r="N22" i="1"/>
  <c r="K22" i="1"/>
  <c r="H22" i="1"/>
  <c r="E22" i="1"/>
  <c r="X21" i="1"/>
  <c r="Q21" i="1"/>
  <c r="N21" i="1"/>
  <c r="K21" i="1"/>
  <c r="H21" i="1"/>
  <c r="E21" i="1"/>
  <c r="X20" i="1"/>
  <c r="Q20" i="1"/>
  <c r="N20" i="1"/>
  <c r="K20" i="1"/>
  <c r="H20" i="1"/>
  <c r="E20" i="1"/>
  <c r="X19" i="1"/>
  <c r="Q19" i="1"/>
  <c r="N19" i="1"/>
  <c r="K19" i="1"/>
  <c r="H19" i="1"/>
  <c r="E19" i="1"/>
  <c r="X18" i="1"/>
  <c r="Q18" i="1"/>
  <c r="Q32" i="1" s="1"/>
  <c r="N18" i="1"/>
  <c r="K18" i="1"/>
  <c r="H18" i="1"/>
  <c r="E18" i="1"/>
  <c r="X17" i="1"/>
  <c r="Q17" i="1"/>
  <c r="N17" i="1"/>
  <c r="K17" i="1"/>
  <c r="H17" i="1"/>
  <c r="E17" i="1"/>
  <c r="X16" i="1"/>
  <c r="Q16" i="1"/>
  <c r="N16" i="1"/>
  <c r="K16" i="1"/>
  <c r="H16" i="1"/>
  <c r="E16" i="1"/>
  <c r="X15" i="1"/>
  <c r="X31" i="1" s="1"/>
  <c r="Q15" i="1"/>
  <c r="N15" i="1"/>
  <c r="K15" i="1"/>
  <c r="H15" i="1"/>
  <c r="E15" i="1"/>
  <c r="X14" i="1"/>
  <c r="Q14" i="1"/>
  <c r="N14" i="1"/>
  <c r="K14" i="1"/>
  <c r="H14" i="1"/>
  <c r="E14" i="1"/>
  <c r="X13" i="1"/>
  <c r="Q13" i="1"/>
  <c r="N13" i="1"/>
  <c r="K13" i="1"/>
  <c r="H13" i="1"/>
  <c r="H31" i="1" s="1"/>
  <c r="E13" i="1"/>
  <c r="X12" i="1"/>
  <c r="Q12" i="1"/>
  <c r="N12" i="1"/>
  <c r="K12" i="1"/>
  <c r="H12" i="1"/>
  <c r="E12" i="1"/>
  <c r="X11" i="1"/>
  <c r="Q11" i="1"/>
  <c r="N11" i="1"/>
  <c r="K11" i="1"/>
  <c r="H11" i="1"/>
  <c r="E11" i="1"/>
  <c r="X10" i="1"/>
  <c r="Q10" i="1"/>
  <c r="N10" i="1"/>
  <c r="N32" i="1" s="1"/>
  <c r="K10" i="1"/>
  <c r="K32" i="1" s="1"/>
  <c r="H10" i="1"/>
  <c r="E10" i="1"/>
  <c r="E31" i="1" s="1"/>
  <c r="X9" i="1"/>
  <c r="X32" i="1" s="1"/>
  <c r="Q9" i="1"/>
  <c r="Q31" i="1" s="1"/>
  <c r="N9" i="1"/>
  <c r="N31" i="1" s="1"/>
  <c r="K9" i="1"/>
  <c r="K31" i="1" s="1"/>
  <c r="H9" i="1"/>
  <c r="H32" i="1" s="1"/>
  <c r="E9" i="1"/>
  <c r="E32" i="1" s="1"/>
  <c r="E32" i="3" l="1"/>
  <c r="X32" i="4"/>
  <c r="E32" i="7"/>
  <c r="X32" i="8"/>
  <c r="E31" i="10"/>
  <c r="X30" i="1"/>
  <c r="H31" i="3"/>
  <c r="K31" i="6"/>
  <c r="H31" i="7"/>
  <c r="H32" i="5"/>
  <c r="X32" i="5"/>
  <c r="E32" i="6"/>
  <c r="H31" i="10"/>
  <c r="R31" i="2"/>
  <c r="K31" i="3"/>
  <c r="X30" i="5"/>
  <c r="Q31" i="5"/>
  <c r="N31" i="6"/>
  <c r="K31" i="7"/>
  <c r="H32" i="6"/>
  <c r="X32" i="6"/>
  <c r="K31" i="10"/>
  <c r="H31" i="2"/>
  <c r="R30" i="3"/>
  <c r="R30" i="7"/>
  <c r="R31" i="3"/>
  <c r="R31" i="7"/>
  <c r="R30" i="10"/>
  <c r="R31" i="10"/>
  <c r="K31" i="2"/>
</calcChain>
</file>

<file path=xl/sharedStrings.xml><?xml version="1.0" encoding="utf-8"?>
<sst xmlns="http://schemas.openxmlformats.org/spreadsheetml/2006/main" count="429" uniqueCount="99">
  <si>
    <t>CASH</t>
  </si>
  <si>
    <t>Mean</t>
  </si>
  <si>
    <t>3-MONTHS</t>
  </si>
  <si>
    <t>15-MONTHS</t>
  </si>
  <si>
    <t>SETTLEMENT</t>
  </si>
  <si>
    <t xml:space="preserve">    Sterling Equivalents</t>
  </si>
  <si>
    <t>BUYER</t>
  </si>
  <si>
    <t>SELLER</t>
  </si>
  <si>
    <t>Cash Seller's</t>
  </si>
  <si>
    <t>3mths Seller's</t>
  </si>
  <si>
    <t>Stg/$</t>
  </si>
  <si>
    <t>Average</t>
  </si>
  <si>
    <t>High</t>
  </si>
  <si>
    <t>Low</t>
  </si>
  <si>
    <t xml:space="preserve">Neither the LME nor any of its directors, officers or employees shall, except in the case of fraud or wilful neglect, be under any liability whatsoever either in </t>
  </si>
  <si>
    <t xml:space="preserve">contract or in tort in respect of any act or omission (including negligence) in relation to the preparation or publication of the data contained in the report </t>
  </si>
  <si>
    <t>EURO</t>
  </si>
  <si>
    <t>Yen</t>
  </si>
  <si>
    <t>Euro Equivalents</t>
  </si>
  <si>
    <t>LME DAILY OFFICIAL AND SETTLEMENT PRICES</t>
  </si>
  <si>
    <t>3MStg/$</t>
  </si>
  <si>
    <t xml:space="preserve">Exchange Rate </t>
  </si>
  <si>
    <t>DECEMBER 3</t>
  </si>
  <si>
    <t>DECEMBER 2</t>
  </si>
  <si>
    <t>DECEMBER 1</t>
  </si>
  <si>
    <t>LME NICKEL $USD/Tonne</t>
  </si>
  <si>
    <t>LME PRIMARY ALUMINIUM $USD/Tonne</t>
  </si>
  <si>
    <t>LME ZINC $USD/Tonne</t>
  </si>
  <si>
    <t>LME LEAD $USD/Tonne</t>
  </si>
  <si>
    <t>LME TIN $USD/Tonne</t>
  </si>
  <si>
    <t>LME NA ALLOY $USD/Tonne</t>
  </si>
  <si>
    <t>LME ALUMINIUM ALLOY $USD/Tonne</t>
  </si>
  <si>
    <t>LME COPPER $USD/Tonne</t>
  </si>
  <si>
    <t>LME COBALT $USD/Tonne</t>
  </si>
  <si>
    <t>TWAP - Trade weighted average price</t>
  </si>
  <si>
    <t>TWAP</t>
  </si>
  <si>
    <t xml:space="preserve"> LME ABR ZINC $USD/Tonne</t>
  </si>
  <si>
    <t xml:space="preserve"> LME ABR ALUMINIUM $USD/Tonne</t>
  </si>
  <si>
    <t xml:space="preserve"> LME ABR COPPER $USD/Tonne</t>
  </si>
  <si>
    <t>LME DAILY ASIAN BENCHMARK REFERENCE PRICES</t>
  </si>
  <si>
    <t>Market Operations</t>
  </si>
  <si>
    <t>Euro</t>
  </si>
  <si>
    <t xml:space="preserve">   Lead  3-months Seller:</t>
  </si>
  <si>
    <t>$/JY</t>
  </si>
  <si>
    <t xml:space="preserve">   Lead  Cash Seller &amp; Settlement:</t>
  </si>
  <si>
    <t xml:space="preserve">   Copper  3-months Seller:</t>
  </si>
  <si>
    <t xml:space="preserve">                    Exchange Rates  </t>
  </si>
  <si>
    <t xml:space="preserve">   Copper  Cash Seller &amp; Settlement:</t>
  </si>
  <si>
    <t xml:space="preserve">             Settlement Conversion</t>
  </si>
  <si>
    <t xml:space="preserve">  The following sterling equivalents have been calculated, on the basis of daily conversions: </t>
  </si>
  <si>
    <t>Nasaac</t>
  </si>
  <si>
    <t>SHG Zinc</t>
  </si>
  <si>
    <t>Tin</t>
  </si>
  <si>
    <t>Nickel</t>
  </si>
  <si>
    <t>Lead</t>
  </si>
  <si>
    <t>Copper</t>
  </si>
  <si>
    <t>Aluminium Alloy</t>
  </si>
  <si>
    <t>Primary Aluminium</t>
  </si>
  <si>
    <t>Conversion Rate</t>
  </si>
  <si>
    <t>Euro Settlement</t>
  </si>
  <si>
    <t>Metal</t>
  </si>
  <si>
    <t>LME AVERAGE SETTLEMENT PRICES IN EURO</t>
  </si>
  <si>
    <t>15-months Mean</t>
  </si>
  <si>
    <t>15-months Seller</t>
  </si>
  <si>
    <t>15-months Buyer</t>
  </si>
  <si>
    <t>December 3 Mean</t>
  </si>
  <si>
    <t>December 3 Seller</t>
  </si>
  <si>
    <t>December 3 Buyer</t>
  </si>
  <si>
    <t>December 2 Mean</t>
  </si>
  <si>
    <t>December 2 Seller</t>
  </si>
  <si>
    <t>December 1 Mean</t>
  </si>
  <si>
    <t>December 1 Seller</t>
  </si>
  <si>
    <t>December 1 Buyer</t>
  </si>
  <si>
    <t>3-months Mean</t>
  </si>
  <si>
    <t>3-months Seller</t>
  </si>
  <si>
    <t xml:space="preserve">Cash Mean  </t>
  </si>
  <si>
    <t xml:space="preserve"> &amp; Settlement</t>
  </si>
  <si>
    <t>Cash Seller</t>
  </si>
  <si>
    <t xml:space="preserve">Cash Buyer </t>
  </si>
  <si>
    <t>(dollars)</t>
  </si>
  <si>
    <t>Zinc</t>
  </si>
  <si>
    <t>Alloy</t>
  </si>
  <si>
    <t>Aluminium</t>
  </si>
  <si>
    <t>Molybdenum</t>
  </si>
  <si>
    <t xml:space="preserve">Cobalt </t>
  </si>
  <si>
    <t>Steel Billet</t>
  </si>
  <si>
    <t>NASAAC</t>
  </si>
  <si>
    <t>Special Hg</t>
  </si>
  <si>
    <t>Primary</t>
  </si>
  <si>
    <t xml:space="preserve">                AVERAGE OFFICIAL AND SETTLEMENT PRICES US$/TONNE</t>
  </si>
  <si>
    <t xml:space="preserve">             THE  LONDON  METAL  EXCHANGE  LIMITED</t>
  </si>
  <si>
    <t>TWAP Mean</t>
  </si>
  <si>
    <t>ABR</t>
  </si>
  <si>
    <t>AVERAGE OFFICIAL PRICES US$/TONNE</t>
  </si>
  <si>
    <t>THE  LONDON  METAL  EXCHANGE  LIMITED</t>
  </si>
  <si>
    <t>FOR THE MONTH OF JANUARY 2026</t>
  </si>
  <si>
    <t>contract or in tort in respect of any act or omission (including negligence) in relation to the preparation or publication of the data contained in the report.</t>
  </si>
  <si>
    <t>3-months Buyer</t>
  </si>
  <si>
    <t>December 2 Buyer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</si>
</sst>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£&quot;#,##0.00;[Red]\-&quot;£&quot;#,##0.00"/>
    <numFmt numFmtId="165" formatCode="\$#,##0.00\ ;\(\$#,##0.00\)"/>
    <numFmt numFmtId="166" formatCode="\$#,##0.00\ "/>
    <numFmt numFmtId="167" formatCode="\$#,###.00"/>
    <numFmt numFmtId="168" formatCode="0.0000"/>
    <numFmt numFmtId="169" formatCode="#,##0.0000"/>
    <numFmt numFmtId="170" formatCode="[$$-409]#,##0.00"/>
    <numFmt numFmtId="171" formatCode="mmm/yyyy"/>
    <numFmt numFmtId="172" formatCode="&quot;$&quot;#,##0.00_);[Red]\(&quot;$&quot;#,##0.00\)"/>
    <numFmt numFmtId="173" formatCode="&quot;$&quot;#,##0.00_);\(&quot;$&quot;#,##0.00\)"/>
    <numFmt numFmtId="174" formatCode="\$#,##0.00"/>
    <numFmt numFmtId="175" formatCode="\£#,##0.00"/>
    <numFmt numFmtId="176" formatCode="mmm\-yyyy"/>
    <numFmt numFmtId="177" formatCode="mmmm\-yyyy"/>
  </numFmts>
  <fonts count="15" x14ac:knownFonts="1">
    <font>
      <sz val="10"/>
      <name val="Arial"/>
    </font>
    <font>
      <b/>
      <sz val="10"/>
      <name val="Times New Roman"/>
    </font>
    <font>
      <sz val="10"/>
      <name val="Times New Roman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</font>
    <font>
      <sz val="9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8.5"/>
      <name val="Times New Roman"/>
      <family val="1"/>
    </font>
    <font>
      <i/>
      <sz val="10"/>
      <name val="Times New Roman"/>
    </font>
    <font>
      <sz val="8.5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17" fontId="6" fillId="0" borderId="0" xfId="0" applyNumberFormat="1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Protection="1">
      <protection locked="0"/>
    </xf>
    <xf numFmtId="165" fontId="5" fillId="0" borderId="0" xfId="0" applyNumberFormat="1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 applyProtection="1">
      <alignment horizontal="centerContinuous"/>
      <protection locked="0"/>
    </xf>
    <xf numFmtId="0" fontId="6" fillId="0" borderId="5" xfId="0" applyFont="1" applyBorder="1" applyAlignment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168" fontId="4" fillId="0" borderId="19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168" fontId="4" fillId="0" borderId="20" xfId="0" applyNumberFormat="1" applyFont="1" applyBorder="1" applyAlignment="1">
      <alignment horizontal="center"/>
    </xf>
    <xf numFmtId="168" fontId="4" fillId="0" borderId="7" xfId="0" applyNumberFormat="1" applyFont="1" applyBorder="1" applyAlignment="1">
      <alignment horizontal="center"/>
    </xf>
    <xf numFmtId="170" fontId="4" fillId="0" borderId="9" xfId="0" applyNumberFormat="1" applyFont="1" applyBorder="1" applyAlignment="1">
      <alignment horizontal="center"/>
    </xf>
    <xf numFmtId="170" fontId="4" fillId="0" borderId="19" xfId="0" applyNumberFormat="1" applyFont="1" applyBorder="1" applyAlignment="1">
      <alignment horizontal="center"/>
    </xf>
    <xf numFmtId="170" fontId="4" fillId="0" borderId="8" xfId="0" applyNumberFormat="1" applyFont="1" applyBorder="1" applyAlignment="1">
      <alignment horizontal="center"/>
    </xf>
    <xf numFmtId="170" fontId="4" fillId="0" borderId="6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168" fontId="4" fillId="0" borderId="12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168" fontId="4" fillId="0" borderId="18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170" fontId="4" fillId="0" borderId="11" xfId="0" applyNumberFormat="1" applyFont="1" applyBorder="1" applyAlignment="1">
      <alignment horizontal="center"/>
    </xf>
    <xf numFmtId="170" fontId="4" fillId="0" borderId="12" xfId="0" applyNumberFormat="1" applyFont="1" applyBorder="1" applyAlignment="1">
      <alignment horizontal="center"/>
    </xf>
    <xf numFmtId="170" fontId="4" fillId="0" borderId="18" xfId="0" applyNumberFormat="1" applyFont="1" applyBorder="1" applyAlignment="1">
      <alignment horizontal="center"/>
    </xf>
    <xf numFmtId="170" fontId="4" fillId="0" borderId="17" xfId="0" applyNumberFormat="1" applyFont="1" applyBorder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168" fontId="4" fillId="0" borderId="14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168" fontId="4" fillId="0" borderId="15" xfId="0" applyNumberFormat="1" applyFont="1" applyBorder="1" applyAlignment="1">
      <alignment horizontal="center"/>
    </xf>
    <xf numFmtId="168" fontId="4" fillId="0" borderId="21" xfId="0" applyNumberFormat="1" applyFont="1" applyBorder="1" applyAlignment="1">
      <alignment horizontal="center"/>
    </xf>
    <xf numFmtId="170" fontId="4" fillId="0" borderId="16" xfId="0" applyNumberFormat="1" applyFont="1" applyBorder="1" applyAlignment="1">
      <alignment horizontal="center"/>
    </xf>
    <xf numFmtId="170" fontId="4" fillId="0" borderId="14" xfId="0" applyNumberFormat="1" applyFont="1" applyBorder="1" applyAlignment="1">
      <alignment horizontal="center"/>
    </xf>
    <xf numFmtId="170" fontId="4" fillId="0" borderId="13" xfId="0" applyNumberFormat="1" applyFont="1" applyBorder="1" applyAlignment="1">
      <alignment horizontal="center"/>
    </xf>
    <xf numFmtId="170" fontId="4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4" fontId="8" fillId="0" borderId="11" xfId="0" applyNumberFormat="1" applyFont="1" applyBorder="1" applyAlignment="1" applyProtection="1">
      <alignment horizontal="center"/>
      <protection locked="0"/>
    </xf>
    <xf numFmtId="166" fontId="8" fillId="0" borderId="1" xfId="0" applyNumberFormat="1" applyFont="1" applyBorder="1" applyAlignment="1">
      <alignment horizontal="center"/>
    </xf>
    <xf numFmtId="166" fontId="8" fillId="0" borderId="0" xfId="0" applyNumberFormat="1" applyFont="1" applyAlignment="1" applyProtection="1">
      <alignment horizontal="center"/>
      <protection locked="0"/>
    </xf>
    <xf numFmtId="166" fontId="8" fillId="0" borderId="10" xfId="0" applyNumberFormat="1" applyFont="1" applyBorder="1" applyAlignment="1" applyProtection="1">
      <alignment horizontal="center"/>
      <protection locked="0"/>
    </xf>
    <xf numFmtId="15" fontId="4" fillId="0" borderId="10" xfId="0" applyNumberFormat="1" applyFont="1" applyBorder="1"/>
    <xf numFmtId="169" fontId="8" fillId="0" borderId="12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center"/>
    </xf>
    <xf numFmtId="2" fontId="8" fillId="0" borderId="0" xfId="0" applyNumberFormat="1" applyFont="1" applyAlignment="1" applyProtection="1">
      <alignment horizontal="center"/>
      <protection locked="0"/>
    </xf>
    <xf numFmtId="168" fontId="8" fillId="0" borderId="0" xfId="0" applyNumberFormat="1" applyFont="1" applyAlignment="1" applyProtection="1">
      <alignment horizontal="center"/>
      <protection locked="0"/>
    </xf>
    <xf numFmtId="167" fontId="8" fillId="0" borderId="11" xfId="0" applyNumberFormat="1" applyFont="1" applyBorder="1" applyAlignment="1">
      <alignment horizontal="center"/>
    </xf>
    <xf numFmtId="168" fontId="8" fillId="0" borderId="15" xfId="0" applyNumberFormat="1" applyFont="1" applyBorder="1" applyAlignment="1" applyProtection="1">
      <alignment horizontal="center"/>
      <protection locked="0"/>
    </xf>
    <xf numFmtId="4" fontId="4" fillId="0" borderId="5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4" fontId="4" fillId="0" borderId="7" xfId="0" applyNumberFormat="1" applyFont="1" applyBorder="1" applyAlignment="1" applyProtection="1">
      <alignment horizontal="center"/>
      <protection locked="0"/>
    </xf>
    <xf numFmtId="4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/>
    <xf numFmtId="165" fontId="4" fillId="0" borderId="4" xfId="0" applyNumberFormat="1" applyFont="1" applyBorder="1"/>
    <xf numFmtId="165" fontId="6" fillId="0" borderId="0" xfId="0" applyNumberFormat="1" applyFont="1"/>
    <xf numFmtId="166" fontId="2" fillId="0" borderId="19" xfId="0" applyNumberFormat="1" applyFont="1" applyBorder="1" applyAlignment="1">
      <alignment horizontal="right"/>
    </xf>
    <xf numFmtId="165" fontId="1" fillId="0" borderId="24" xfId="0" applyNumberFormat="1" applyFont="1" applyBorder="1" applyAlignment="1">
      <alignment horizontal="center"/>
    </xf>
    <xf numFmtId="166" fontId="2" fillId="0" borderId="12" xfId="0" applyNumberFormat="1" applyFont="1" applyBorder="1" applyAlignment="1">
      <alignment horizontal="right"/>
    </xf>
    <xf numFmtId="165" fontId="1" fillId="0" borderId="17" xfId="0" applyNumberFormat="1" applyFont="1" applyBorder="1" applyAlignment="1">
      <alignment horizontal="center"/>
    </xf>
    <xf numFmtId="166" fontId="2" fillId="0" borderId="14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center"/>
    </xf>
    <xf numFmtId="166" fontId="8" fillId="0" borderId="1" xfId="0" applyNumberFormat="1" applyFont="1" applyBorder="1" applyAlignment="1">
      <alignment horizontal="right"/>
    </xf>
    <xf numFmtId="14" fontId="2" fillId="0" borderId="17" xfId="0" applyNumberFormat="1" applyFont="1" applyBorder="1"/>
    <xf numFmtId="4" fontId="2" fillId="0" borderId="26" xfId="0" applyNumberFormat="1" applyFont="1" applyBorder="1" applyAlignment="1" applyProtection="1">
      <alignment horizontal="center"/>
      <protection locked="0"/>
    </xf>
    <xf numFmtId="165" fontId="2" fillId="0" borderId="27" xfId="0" applyNumberFormat="1" applyFont="1" applyBorder="1"/>
    <xf numFmtId="4" fontId="6" fillId="0" borderId="28" xfId="0" applyNumberFormat="1" applyFont="1" applyBorder="1" applyAlignment="1" applyProtection="1">
      <alignment horizontal="center"/>
      <protection locked="0"/>
    </xf>
    <xf numFmtId="165" fontId="2" fillId="0" borderId="29" xfId="0" applyNumberFormat="1" applyFont="1" applyBorder="1"/>
    <xf numFmtId="4" fontId="2" fillId="0" borderId="1" xfId="0" applyNumberFormat="1" applyFont="1" applyBorder="1" applyProtection="1">
      <protection locked="0"/>
    </xf>
    <xf numFmtId="171" fontId="1" fillId="0" borderId="10" xfId="0" applyNumberFormat="1" applyFont="1" applyBorder="1"/>
    <xf numFmtId="0" fontId="6" fillId="0" borderId="0" xfId="0" applyFont="1"/>
    <xf numFmtId="0" fontId="9" fillId="0" borderId="30" xfId="0" applyFont="1" applyBorder="1" applyAlignment="1">
      <alignment horizontal="centerContinuous"/>
    </xf>
    <xf numFmtId="0" fontId="9" fillId="0" borderId="31" xfId="0" applyFont="1" applyBorder="1" applyAlignment="1">
      <alignment horizontal="centerContinuous"/>
    </xf>
    <xf numFmtId="0" fontId="9" fillId="0" borderId="32" xfId="0" applyFont="1" applyBorder="1" applyAlignment="1">
      <alignment horizontal="centerContinuous"/>
    </xf>
    <xf numFmtId="0" fontId="10" fillId="0" borderId="33" xfId="0" applyFont="1" applyBorder="1" applyAlignment="1">
      <alignment horizontal="centerContinuous"/>
    </xf>
    <xf numFmtId="166" fontId="9" fillId="0" borderId="34" xfId="0" applyNumberFormat="1" applyFont="1" applyBorder="1" applyAlignment="1">
      <alignment horizontal="centerContinuous"/>
    </xf>
    <xf numFmtId="0" fontId="9" fillId="0" borderId="34" xfId="0" applyFont="1" applyBorder="1" applyAlignment="1">
      <alignment horizontal="centerContinuous"/>
    </xf>
    <xf numFmtId="166" fontId="10" fillId="0" borderId="34" xfId="0" applyNumberFormat="1" applyFont="1" applyBorder="1" applyAlignment="1">
      <alignment horizontal="centerContinuous"/>
    </xf>
    <xf numFmtId="172" fontId="10" fillId="0" borderId="34" xfId="0" applyNumberFormat="1" applyFont="1" applyBorder="1" applyAlignment="1">
      <alignment horizontal="centerContinuous"/>
    </xf>
    <xf numFmtId="173" fontId="10" fillId="0" borderId="34" xfId="0" applyNumberFormat="1" applyFont="1" applyBorder="1" applyAlignment="1">
      <alignment horizontal="centerContinuous"/>
    </xf>
    <xf numFmtId="174" fontId="10" fillId="0" borderId="34" xfId="0" applyNumberFormat="1" applyFont="1" applyBorder="1" applyAlignment="1">
      <alignment horizontal="centerContinuous"/>
    </xf>
    <xf numFmtId="0" fontId="9" fillId="0" borderId="35" xfId="0" applyFont="1" applyBorder="1" applyAlignment="1">
      <alignment horizontal="centerContinuous"/>
    </xf>
    <xf numFmtId="172" fontId="4" fillId="0" borderId="0" xfId="0" applyNumberFormat="1" applyFont="1" applyAlignment="1">
      <alignment horizontal="left"/>
    </xf>
    <xf numFmtId="0" fontId="11" fillId="0" borderId="0" xfId="0" applyFont="1"/>
    <xf numFmtId="168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75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2" fontId="4" fillId="0" borderId="36" xfId="0" applyNumberFormat="1" applyFont="1" applyBorder="1" applyAlignment="1">
      <alignment horizontal="right"/>
    </xf>
    <xf numFmtId="0" fontId="4" fillId="0" borderId="37" xfId="0" applyFont="1" applyBorder="1"/>
    <xf numFmtId="0" fontId="4" fillId="0" borderId="29" xfId="0" applyFont="1" applyBorder="1"/>
    <xf numFmtId="0" fontId="4" fillId="0" borderId="38" xfId="0" applyFont="1" applyBorder="1"/>
    <xf numFmtId="2" fontId="4" fillId="0" borderId="39" xfId="0" applyNumberFormat="1" applyFont="1" applyBorder="1" applyAlignment="1">
      <alignment horizontal="right"/>
    </xf>
    <xf numFmtId="4" fontId="4" fillId="0" borderId="39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7" fontId="6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left"/>
    </xf>
    <xf numFmtId="2" fontId="4" fillId="0" borderId="40" xfId="0" applyNumberFormat="1" applyFont="1" applyBorder="1" applyAlignment="1">
      <alignment horizontal="right"/>
    </xf>
    <xf numFmtId="2" fontId="4" fillId="0" borderId="20" xfId="0" applyNumberFormat="1" applyFont="1" applyBorder="1" applyAlignment="1">
      <alignment horizontal="right"/>
    </xf>
    <xf numFmtId="0" fontId="4" fillId="0" borderId="24" xfId="0" applyFont="1" applyBorder="1"/>
    <xf numFmtId="2" fontId="4" fillId="0" borderId="26" xfId="0" applyNumberFormat="1" applyFont="1" applyBorder="1" applyAlignment="1">
      <alignment horizontal="right"/>
    </xf>
    <xf numFmtId="2" fontId="4" fillId="0" borderId="41" xfId="0" applyNumberFormat="1" applyFont="1" applyBorder="1" applyAlignment="1">
      <alignment horizontal="right"/>
    </xf>
    <xf numFmtId="0" fontId="4" fillId="0" borderId="27" xfId="0" applyFont="1" applyBorder="1"/>
    <xf numFmtId="4" fontId="4" fillId="0" borderId="25" xfId="0" applyNumberFormat="1" applyFont="1" applyBorder="1"/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/>
    <xf numFmtId="176" fontId="4" fillId="0" borderId="0" xfId="0" applyNumberFormat="1" applyFont="1" applyAlignment="1">
      <alignment horizontal="center"/>
    </xf>
    <xf numFmtId="177" fontId="6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/>
    <xf numFmtId="177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4" fontId="4" fillId="0" borderId="0" xfId="0" applyNumberFormat="1" applyFont="1"/>
    <xf numFmtId="0" fontId="0" fillId="2" borderId="0" xfId="0" applyFill="1"/>
    <xf numFmtId="0" fontId="9" fillId="2" borderId="30" xfId="0" applyFont="1" applyFill="1" applyBorder="1" applyAlignment="1">
      <alignment horizontal="centerContinuous"/>
    </xf>
    <xf numFmtId="0" fontId="9" fillId="2" borderId="31" xfId="0" applyFont="1" applyFill="1" applyBorder="1" applyAlignment="1">
      <alignment horizontal="centerContinuous"/>
    </xf>
    <xf numFmtId="0" fontId="9" fillId="2" borderId="32" xfId="0" applyFont="1" applyFill="1" applyBorder="1" applyAlignment="1">
      <alignment horizontal="centerContinuous"/>
    </xf>
    <xf numFmtId="0" fontId="10" fillId="2" borderId="33" xfId="0" applyFont="1" applyFill="1" applyBorder="1" applyAlignment="1">
      <alignment horizontal="centerContinuous"/>
    </xf>
    <xf numFmtId="166" fontId="9" fillId="2" borderId="34" xfId="0" applyNumberFormat="1" applyFont="1" applyFill="1" applyBorder="1" applyAlignment="1">
      <alignment horizontal="centerContinuous"/>
    </xf>
    <xf numFmtId="0" fontId="9" fillId="2" borderId="34" xfId="0" applyFont="1" applyFill="1" applyBorder="1" applyAlignment="1">
      <alignment horizontal="centerContinuous"/>
    </xf>
    <xf numFmtId="166" fontId="10" fillId="2" borderId="34" xfId="0" applyNumberFormat="1" applyFont="1" applyFill="1" applyBorder="1" applyAlignment="1">
      <alignment horizontal="centerContinuous"/>
    </xf>
    <xf numFmtId="172" fontId="10" fillId="2" borderId="34" xfId="0" applyNumberFormat="1" applyFont="1" applyFill="1" applyBorder="1" applyAlignment="1">
      <alignment horizontal="centerContinuous"/>
    </xf>
    <xf numFmtId="173" fontId="10" fillId="2" borderId="34" xfId="0" applyNumberFormat="1" applyFont="1" applyFill="1" applyBorder="1" applyAlignment="1">
      <alignment horizontal="centerContinuous"/>
    </xf>
    <xf numFmtId="174" fontId="10" fillId="2" borderId="34" xfId="0" applyNumberFormat="1" applyFont="1" applyFill="1" applyBorder="1" applyAlignment="1">
      <alignment horizontal="centerContinuous"/>
    </xf>
    <xf numFmtId="0" fontId="9" fillId="2" borderId="35" xfId="0" applyFont="1" applyFill="1" applyBorder="1" applyAlignment="1">
      <alignment horizontal="centerContinuous"/>
    </xf>
    <xf numFmtId="0" fontId="2" fillId="2" borderId="0" xfId="0" applyFont="1" applyFill="1"/>
    <xf numFmtId="172" fontId="2" fillId="2" borderId="0" xfId="0" applyNumberFormat="1" applyFont="1" applyFill="1" applyAlignment="1">
      <alignment horizontal="left"/>
    </xf>
    <xf numFmtId="168" fontId="2" fillId="2" borderId="43" xfId="0" applyNumberFormat="1" applyFont="1" applyFill="1" applyBorder="1"/>
    <xf numFmtId="2" fontId="2" fillId="2" borderId="43" xfId="0" applyNumberFormat="1" applyFont="1" applyFill="1" applyBorder="1"/>
    <xf numFmtId="175" fontId="2" fillId="2" borderId="43" xfId="0" applyNumberFormat="1" applyFont="1" applyFill="1" applyBorder="1"/>
    <xf numFmtId="0" fontId="2" fillId="2" borderId="43" xfId="0" applyFont="1" applyFill="1" applyBorder="1"/>
    <xf numFmtId="0" fontId="6" fillId="2" borderId="43" xfId="0" applyFont="1" applyFill="1" applyBorder="1"/>
    <xf numFmtId="0" fontId="13" fillId="2" borderId="43" xfId="0" applyFont="1" applyFill="1" applyBorder="1"/>
    <xf numFmtId="4" fontId="2" fillId="2" borderId="41" xfId="0" applyNumberFormat="1" applyFont="1" applyFill="1" applyBorder="1" applyAlignment="1">
      <alignment horizontal="right"/>
    </xf>
    <xf numFmtId="0" fontId="2" fillId="2" borderId="41" xfId="0" applyFont="1" applyFill="1" applyBorder="1"/>
    <xf numFmtId="4" fontId="2" fillId="2" borderId="25" xfId="0" applyNumberFormat="1" applyFont="1" applyFill="1" applyBorder="1" applyAlignment="1">
      <alignment horizontal="right"/>
    </xf>
    <xf numFmtId="0" fontId="2" fillId="2" borderId="25" xfId="0" applyFont="1" applyFill="1" applyBorder="1"/>
    <xf numFmtId="0" fontId="2" fillId="2" borderId="0" xfId="0" applyFont="1" applyFill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/>
    <xf numFmtId="0" fontId="2" fillId="2" borderId="4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176" fontId="4" fillId="2" borderId="0" xfId="0" applyNumberFormat="1" applyFont="1" applyFill="1" applyAlignment="1">
      <alignment horizontal="center"/>
    </xf>
    <xf numFmtId="177" fontId="6" fillId="2" borderId="0" xfId="0" applyNumberFormat="1" applyFont="1" applyFill="1" applyAlignment="1">
      <alignment horizontal="center"/>
    </xf>
    <xf numFmtId="17" fontId="6" fillId="2" borderId="0" xfId="0" applyNumberFormat="1" applyFont="1" applyFill="1"/>
    <xf numFmtId="0" fontId="1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14" fillId="2" borderId="0" xfId="0" applyFont="1" applyFill="1"/>
    <xf numFmtId="177" fontId="2" fillId="2" borderId="0" xfId="0" applyNumberFormat="1" applyFont="1" applyFill="1" applyAlignment="1">
      <alignment horizontal="center"/>
    </xf>
    <xf numFmtId="0" fontId="5" fillId="2" borderId="0" xfId="0" applyFont="1" applyFill="1"/>
    <xf numFmtId="2" fontId="8" fillId="0" borderId="14" xfId="0" applyNumberFormat="1" applyFont="1" applyBorder="1" applyAlignment="1" applyProtection="1">
      <alignment horizontal="center"/>
      <protection locked="0"/>
    </xf>
    <xf numFmtId="4" fontId="6" fillId="0" borderId="16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 applyProtection="1">
      <alignment horizontal="center"/>
      <protection locked="0"/>
    </xf>
    <xf numFmtId="4" fontId="6" fillId="0" borderId="45" xfId="0" applyNumberFormat="1" applyFont="1" applyBorder="1" applyAlignment="1" applyProtection="1">
      <alignment horizontal="center"/>
      <protection locked="0"/>
    </xf>
    <xf numFmtId="4" fontId="6" fillId="0" borderId="22" xfId="0" applyNumberFormat="1" applyFont="1" applyBorder="1" applyAlignment="1" applyProtection="1">
      <alignment horizontal="center"/>
      <protection locked="0"/>
    </xf>
    <xf numFmtId="4" fontId="6" fillId="0" borderId="4" xfId="0" applyNumberFormat="1" applyFont="1" applyBorder="1" applyAlignment="1" applyProtection="1">
      <alignment horizontal="center"/>
      <protection locked="0"/>
    </xf>
    <xf numFmtId="4" fontId="6" fillId="0" borderId="44" xfId="0" applyNumberFormat="1" applyFont="1" applyBorder="1" applyAlignment="1" applyProtection="1">
      <alignment horizontal="center"/>
      <protection locked="0"/>
    </xf>
    <xf numFmtId="4" fontId="6" fillId="0" borderId="15" xfId="0" applyNumberFormat="1" applyFont="1" applyBorder="1" applyAlignment="1" applyProtection="1">
      <alignment horizontal="center"/>
      <protection locked="0"/>
    </xf>
    <xf numFmtId="49" fontId="6" fillId="0" borderId="4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165" fontId="1" fillId="0" borderId="4" xfId="0" applyNumberFormat="1" applyFont="1" applyBorder="1"/>
    <xf numFmtId="0" fontId="0" fillId="0" borderId="44" xfId="0" applyBorder="1"/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Y35"/>
  <sheetViews>
    <sheetView tabSelected="1" workbookViewId="0">
      <pane ySplit="8" topLeftCell="A9" activePane="bottomLeft" state="frozen"/>
      <selection activeCell="C46" sqref="C46"/>
      <selection pane="bottomLeft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32</v>
      </c>
    </row>
    <row r="6" spans="1:25" ht="13.5" thickBot="1" x14ac:dyDescent="0.25">
      <c r="B6" s="1">
        <v>46024</v>
      </c>
    </row>
    <row r="7" spans="1:25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24</v>
      </c>
      <c r="J7" s="177"/>
      <c r="K7" s="178"/>
      <c r="L7" s="176" t="s">
        <v>23</v>
      </c>
      <c r="M7" s="177"/>
      <c r="N7" s="178"/>
      <c r="O7" s="176" t="s">
        <v>22</v>
      </c>
      <c r="P7" s="177"/>
      <c r="Q7" s="178"/>
      <c r="R7" s="168" t="s">
        <v>4</v>
      </c>
      <c r="S7" s="170" t="s">
        <v>21</v>
      </c>
      <c r="T7" s="171"/>
      <c r="U7" s="172"/>
      <c r="V7" s="173" t="s">
        <v>5</v>
      </c>
      <c r="W7" s="174"/>
      <c r="X7" s="9" t="s">
        <v>18</v>
      </c>
      <c r="Y7" s="168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69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69" t="s">
        <v>20</v>
      </c>
    </row>
    <row r="9" spans="1:25" x14ac:dyDescent="0.2">
      <c r="B9" s="45">
        <v>46024</v>
      </c>
      <c r="C9" s="44">
        <v>12570</v>
      </c>
      <c r="D9" s="43">
        <v>12571</v>
      </c>
      <c r="E9" s="42">
        <f t="shared" ref="E9:E29" si="0">AVERAGE(C9:D9)</f>
        <v>12570.5</v>
      </c>
      <c r="F9" s="44">
        <v>12510</v>
      </c>
      <c r="G9" s="43">
        <v>12511</v>
      </c>
      <c r="H9" s="42">
        <f t="shared" ref="H9:H29" si="1">AVERAGE(F9:G9)</f>
        <v>12510.5</v>
      </c>
      <c r="I9" s="44">
        <v>12265</v>
      </c>
      <c r="J9" s="43">
        <v>12275</v>
      </c>
      <c r="K9" s="42">
        <f t="shared" ref="K9:K29" si="2">AVERAGE(I9:J9)</f>
        <v>12270</v>
      </c>
      <c r="L9" s="44">
        <v>12245</v>
      </c>
      <c r="M9" s="43">
        <v>12255</v>
      </c>
      <c r="N9" s="42">
        <f t="shared" ref="N9:N29" si="3">AVERAGE(L9:M9)</f>
        <v>12250</v>
      </c>
      <c r="O9" s="44">
        <v>12200</v>
      </c>
      <c r="P9" s="43">
        <v>12210</v>
      </c>
      <c r="Q9" s="42">
        <f t="shared" ref="Q9:Q29" si="4">AVERAGE(O9:P9)</f>
        <v>12205</v>
      </c>
      <c r="R9" s="50">
        <v>12571</v>
      </c>
      <c r="S9" s="49">
        <v>1.3446</v>
      </c>
      <c r="T9" s="51">
        <v>1.1724000000000001</v>
      </c>
      <c r="U9" s="48">
        <v>156.94</v>
      </c>
      <c r="V9" s="41">
        <v>9349.25</v>
      </c>
      <c r="W9" s="41">
        <v>9306.7000000000007</v>
      </c>
      <c r="X9" s="47">
        <f t="shared" ref="X9:X29" si="5">R9/T9</f>
        <v>10722.449675878539</v>
      </c>
      <c r="Y9" s="46">
        <v>1.3443000000000001</v>
      </c>
    </row>
    <row r="10" spans="1:25" x14ac:dyDescent="0.2">
      <c r="B10" s="45">
        <v>46027</v>
      </c>
      <c r="C10" s="44">
        <v>12883.5</v>
      </c>
      <c r="D10" s="43">
        <v>12884</v>
      </c>
      <c r="E10" s="42">
        <f t="shared" si="0"/>
        <v>12883.75</v>
      </c>
      <c r="F10" s="44">
        <v>12835</v>
      </c>
      <c r="G10" s="43">
        <v>12840</v>
      </c>
      <c r="H10" s="42">
        <f t="shared" si="1"/>
        <v>12837.5</v>
      </c>
      <c r="I10" s="44">
        <v>12610</v>
      </c>
      <c r="J10" s="43">
        <v>12620</v>
      </c>
      <c r="K10" s="42">
        <f t="shared" si="2"/>
        <v>12615</v>
      </c>
      <c r="L10" s="44">
        <v>12595</v>
      </c>
      <c r="M10" s="43">
        <v>12605</v>
      </c>
      <c r="N10" s="42">
        <f t="shared" si="3"/>
        <v>12600</v>
      </c>
      <c r="O10" s="44">
        <v>12585</v>
      </c>
      <c r="P10" s="43">
        <v>12595</v>
      </c>
      <c r="Q10" s="42">
        <f t="shared" si="4"/>
        <v>12590</v>
      </c>
      <c r="R10" s="50">
        <v>12884</v>
      </c>
      <c r="S10" s="49">
        <v>1.3456999999999999</v>
      </c>
      <c r="T10" s="49">
        <v>1.1671</v>
      </c>
      <c r="U10" s="48">
        <v>156.65</v>
      </c>
      <c r="V10" s="41">
        <v>9574.2000000000007</v>
      </c>
      <c r="W10" s="41">
        <v>9544.34</v>
      </c>
      <c r="X10" s="47">
        <f t="shared" si="5"/>
        <v>11039.328249507325</v>
      </c>
      <c r="Y10" s="46">
        <v>1.3452999999999999</v>
      </c>
    </row>
    <row r="11" spans="1:25" x14ac:dyDescent="0.2">
      <c r="B11" s="45">
        <v>46028</v>
      </c>
      <c r="C11" s="44">
        <v>13268.5</v>
      </c>
      <c r="D11" s="43">
        <v>13269.5</v>
      </c>
      <c r="E11" s="42">
        <f t="shared" si="0"/>
        <v>13269</v>
      </c>
      <c r="F11" s="44">
        <v>13225</v>
      </c>
      <c r="G11" s="43">
        <v>13230</v>
      </c>
      <c r="H11" s="42">
        <f t="shared" si="1"/>
        <v>13227.5</v>
      </c>
      <c r="I11" s="44">
        <v>13020</v>
      </c>
      <c r="J11" s="43">
        <v>13030</v>
      </c>
      <c r="K11" s="42">
        <f t="shared" si="2"/>
        <v>13025</v>
      </c>
      <c r="L11" s="44">
        <v>12970</v>
      </c>
      <c r="M11" s="43">
        <v>12980</v>
      </c>
      <c r="N11" s="42">
        <f t="shared" si="3"/>
        <v>12975</v>
      </c>
      <c r="O11" s="44">
        <v>12920</v>
      </c>
      <c r="P11" s="43">
        <v>12930</v>
      </c>
      <c r="Q11" s="42">
        <f t="shared" si="4"/>
        <v>12925</v>
      </c>
      <c r="R11" s="50">
        <v>13269.5</v>
      </c>
      <c r="S11" s="49">
        <v>1.3512</v>
      </c>
      <c r="T11" s="49">
        <v>1.1701999999999999</v>
      </c>
      <c r="U11" s="48">
        <v>156.5</v>
      </c>
      <c r="V11" s="41">
        <v>9820.5300000000007</v>
      </c>
      <c r="W11" s="41">
        <v>9793.4699999999993</v>
      </c>
      <c r="X11" s="47">
        <f t="shared" si="5"/>
        <v>11339.514612886687</v>
      </c>
      <c r="Y11" s="46">
        <v>1.3509</v>
      </c>
    </row>
    <row r="12" spans="1:25" x14ac:dyDescent="0.2">
      <c r="B12" s="45">
        <v>46029</v>
      </c>
      <c r="C12" s="44">
        <v>13143</v>
      </c>
      <c r="D12" s="43">
        <v>13145</v>
      </c>
      <c r="E12" s="42">
        <f t="shared" si="0"/>
        <v>13144</v>
      </c>
      <c r="F12" s="44">
        <v>13105</v>
      </c>
      <c r="G12" s="43">
        <v>13110</v>
      </c>
      <c r="H12" s="42">
        <f t="shared" si="1"/>
        <v>13107.5</v>
      </c>
      <c r="I12" s="44">
        <v>12915</v>
      </c>
      <c r="J12" s="43">
        <v>12925</v>
      </c>
      <c r="K12" s="42">
        <f t="shared" si="2"/>
        <v>12920</v>
      </c>
      <c r="L12" s="44">
        <v>12915</v>
      </c>
      <c r="M12" s="43">
        <v>12925</v>
      </c>
      <c r="N12" s="42">
        <f t="shared" si="3"/>
        <v>12920</v>
      </c>
      <c r="O12" s="44">
        <v>12865</v>
      </c>
      <c r="P12" s="43">
        <v>12875</v>
      </c>
      <c r="Q12" s="42">
        <f t="shared" si="4"/>
        <v>12870</v>
      </c>
      <c r="R12" s="50">
        <v>13145</v>
      </c>
      <c r="S12" s="49">
        <v>1.3492</v>
      </c>
      <c r="T12" s="49">
        <v>1.1688000000000001</v>
      </c>
      <c r="U12" s="48">
        <v>156.52000000000001</v>
      </c>
      <c r="V12" s="41">
        <v>9742.81</v>
      </c>
      <c r="W12" s="41">
        <v>9719.0300000000007</v>
      </c>
      <c r="X12" s="47">
        <f t="shared" si="5"/>
        <v>11246.577686516084</v>
      </c>
      <c r="Y12" s="46">
        <v>1.3489</v>
      </c>
    </row>
    <row r="13" spans="1:25" x14ac:dyDescent="0.2">
      <c r="B13" s="45">
        <v>46030</v>
      </c>
      <c r="C13" s="44">
        <v>12883</v>
      </c>
      <c r="D13" s="43">
        <v>12885</v>
      </c>
      <c r="E13" s="42">
        <f t="shared" si="0"/>
        <v>12884</v>
      </c>
      <c r="F13" s="44">
        <v>12850</v>
      </c>
      <c r="G13" s="43">
        <v>12855</v>
      </c>
      <c r="H13" s="42">
        <f t="shared" si="1"/>
        <v>12852.5</v>
      </c>
      <c r="I13" s="44">
        <v>12680</v>
      </c>
      <c r="J13" s="43">
        <v>12690</v>
      </c>
      <c r="K13" s="42">
        <f t="shared" si="2"/>
        <v>12685</v>
      </c>
      <c r="L13" s="44">
        <v>12595</v>
      </c>
      <c r="M13" s="43">
        <v>12605</v>
      </c>
      <c r="N13" s="42">
        <f t="shared" si="3"/>
        <v>12600</v>
      </c>
      <c r="O13" s="44">
        <v>12525</v>
      </c>
      <c r="P13" s="43">
        <v>12535</v>
      </c>
      <c r="Q13" s="42">
        <f t="shared" si="4"/>
        <v>12530</v>
      </c>
      <c r="R13" s="50">
        <v>12885</v>
      </c>
      <c r="S13" s="49">
        <v>1.3439000000000001</v>
      </c>
      <c r="T13" s="49">
        <v>1.1674</v>
      </c>
      <c r="U13" s="48">
        <v>156.72</v>
      </c>
      <c r="V13" s="41">
        <v>9587.77</v>
      </c>
      <c r="W13" s="41">
        <v>9567.58</v>
      </c>
      <c r="X13" s="47">
        <f t="shared" si="5"/>
        <v>11037.347952715436</v>
      </c>
      <c r="Y13" s="46">
        <v>1.3435999999999999</v>
      </c>
    </row>
    <row r="14" spans="1:25" x14ac:dyDescent="0.2">
      <c r="B14" s="45">
        <v>46031</v>
      </c>
      <c r="C14" s="44">
        <v>13059</v>
      </c>
      <c r="D14" s="43">
        <v>13060</v>
      </c>
      <c r="E14" s="42">
        <f t="shared" si="0"/>
        <v>13059.5</v>
      </c>
      <c r="F14" s="44">
        <v>12990</v>
      </c>
      <c r="G14" s="43">
        <v>12995</v>
      </c>
      <c r="H14" s="42">
        <f t="shared" si="1"/>
        <v>12992.5</v>
      </c>
      <c r="I14" s="44">
        <v>12800</v>
      </c>
      <c r="J14" s="43">
        <v>12810</v>
      </c>
      <c r="K14" s="42">
        <f t="shared" si="2"/>
        <v>12805</v>
      </c>
      <c r="L14" s="44">
        <v>12770</v>
      </c>
      <c r="M14" s="43">
        <v>12780</v>
      </c>
      <c r="N14" s="42">
        <f t="shared" si="3"/>
        <v>12775</v>
      </c>
      <c r="O14" s="44">
        <v>12750</v>
      </c>
      <c r="P14" s="43">
        <v>12760</v>
      </c>
      <c r="Q14" s="42">
        <f t="shared" si="4"/>
        <v>12755</v>
      </c>
      <c r="R14" s="50">
        <v>13060</v>
      </c>
      <c r="S14" s="49">
        <v>1.3420000000000001</v>
      </c>
      <c r="T14" s="49">
        <v>1.1641999999999999</v>
      </c>
      <c r="U14" s="48">
        <v>157.65</v>
      </c>
      <c r="V14" s="41">
        <v>9731.74</v>
      </c>
      <c r="W14" s="41">
        <v>9684.75</v>
      </c>
      <c r="X14" s="47">
        <f t="shared" si="5"/>
        <v>11218.003779419345</v>
      </c>
      <c r="Y14" s="46">
        <v>1.3418000000000001</v>
      </c>
    </row>
    <row r="15" spans="1:25" x14ac:dyDescent="0.2">
      <c r="B15" s="45">
        <v>46034</v>
      </c>
      <c r="C15" s="44">
        <v>13309</v>
      </c>
      <c r="D15" s="43">
        <v>13310</v>
      </c>
      <c r="E15" s="42">
        <f t="shared" si="0"/>
        <v>13309.5</v>
      </c>
      <c r="F15" s="44">
        <v>13240</v>
      </c>
      <c r="G15" s="43">
        <v>13245</v>
      </c>
      <c r="H15" s="42">
        <f t="shared" si="1"/>
        <v>13242.5</v>
      </c>
      <c r="I15" s="44">
        <v>13030</v>
      </c>
      <c r="J15" s="43">
        <v>13040</v>
      </c>
      <c r="K15" s="42">
        <f t="shared" si="2"/>
        <v>13035</v>
      </c>
      <c r="L15" s="44">
        <v>12970</v>
      </c>
      <c r="M15" s="43">
        <v>12980</v>
      </c>
      <c r="N15" s="42">
        <f t="shared" si="3"/>
        <v>12975</v>
      </c>
      <c r="O15" s="44">
        <v>12950</v>
      </c>
      <c r="P15" s="43">
        <v>12960</v>
      </c>
      <c r="Q15" s="42">
        <f t="shared" si="4"/>
        <v>12955</v>
      </c>
      <c r="R15" s="50">
        <v>13310</v>
      </c>
      <c r="S15" s="49">
        <v>1.3466</v>
      </c>
      <c r="T15" s="49">
        <v>1.1681999999999999</v>
      </c>
      <c r="U15" s="48">
        <v>157.86000000000001</v>
      </c>
      <c r="V15" s="41">
        <v>9884.15</v>
      </c>
      <c r="W15" s="41">
        <v>9837.34</v>
      </c>
      <c r="X15" s="47">
        <f t="shared" si="5"/>
        <v>11393.596986817327</v>
      </c>
      <c r="Y15" s="46">
        <v>1.3464</v>
      </c>
    </row>
    <row r="16" spans="1:25" x14ac:dyDescent="0.2">
      <c r="B16" s="45">
        <v>46035</v>
      </c>
      <c r="C16" s="44">
        <v>13308</v>
      </c>
      <c r="D16" s="43">
        <v>13310</v>
      </c>
      <c r="E16" s="42">
        <f t="shared" si="0"/>
        <v>13309</v>
      </c>
      <c r="F16" s="44">
        <v>13235</v>
      </c>
      <c r="G16" s="43">
        <v>13236</v>
      </c>
      <c r="H16" s="42">
        <f t="shared" si="1"/>
        <v>13235.5</v>
      </c>
      <c r="I16" s="44">
        <v>13040</v>
      </c>
      <c r="J16" s="43">
        <v>13050</v>
      </c>
      <c r="K16" s="42">
        <f t="shared" si="2"/>
        <v>13045</v>
      </c>
      <c r="L16" s="44">
        <v>12995</v>
      </c>
      <c r="M16" s="43">
        <v>13005</v>
      </c>
      <c r="N16" s="42">
        <f t="shared" si="3"/>
        <v>13000</v>
      </c>
      <c r="O16" s="44">
        <v>12970</v>
      </c>
      <c r="P16" s="43">
        <v>12980</v>
      </c>
      <c r="Q16" s="42">
        <f t="shared" si="4"/>
        <v>12975</v>
      </c>
      <c r="R16" s="50">
        <v>13310</v>
      </c>
      <c r="S16" s="49">
        <v>1.3461000000000001</v>
      </c>
      <c r="T16" s="49">
        <v>1.1655</v>
      </c>
      <c r="U16" s="48">
        <v>158.9</v>
      </c>
      <c r="V16" s="41">
        <v>9887.82</v>
      </c>
      <c r="W16" s="41">
        <v>9834.31</v>
      </c>
      <c r="X16" s="47">
        <f t="shared" si="5"/>
        <v>11419.99141999142</v>
      </c>
      <c r="Y16" s="46">
        <v>1.3459000000000001</v>
      </c>
    </row>
    <row r="17" spans="2:25" x14ac:dyDescent="0.2">
      <c r="B17" s="45">
        <v>46036</v>
      </c>
      <c r="C17" s="44">
        <v>13333</v>
      </c>
      <c r="D17" s="43">
        <v>13335</v>
      </c>
      <c r="E17" s="42">
        <f t="shared" si="0"/>
        <v>13334</v>
      </c>
      <c r="F17" s="44">
        <v>13240</v>
      </c>
      <c r="G17" s="43">
        <v>13245</v>
      </c>
      <c r="H17" s="42">
        <f t="shared" si="1"/>
        <v>13242.5</v>
      </c>
      <c r="I17" s="44">
        <v>13065</v>
      </c>
      <c r="J17" s="43">
        <v>13075</v>
      </c>
      <c r="K17" s="42">
        <f t="shared" si="2"/>
        <v>13070</v>
      </c>
      <c r="L17" s="44">
        <v>13020</v>
      </c>
      <c r="M17" s="43">
        <v>13030</v>
      </c>
      <c r="N17" s="42">
        <f t="shared" si="3"/>
        <v>13025</v>
      </c>
      <c r="O17" s="44">
        <v>13010</v>
      </c>
      <c r="P17" s="43">
        <v>13020</v>
      </c>
      <c r="Q17" s="42">
        <f t="shared" si="4"/>
        <v>13015</v>
      </c>
      <c r="R17" s="50">
        <v>13335</v>
      </c>
      <c r="S17" s="49">
        <v>1.3452</v>
      </c>
      <c r="T17" s="49">
        <v>1.1659999999999999</v>
      </c>
      <c r="U17" s="48">
        <v>158.56</v>
      </c>
      <c r="V17" s="41">
        <v>9913.02</v>
      </c>
      <c r="W17" s="41">
        <v>9847.58</v>
      </c>
      <c r="X17" s="47">
        <f t="shared" si="5"/>
        <v>11436.535162950258</v>
      </c>
      <c r="Y17" s="46">
        <v>1.345</v>
      </c>
    </row>
    <row r="18" spans="2:25" x14ac:dyDescent="0.2">
      <c r="B18" s="45">
        <v>46037</v>
      </c>
      <c r="C18" s="44">
        <v>13200</v>
      </c>
      <c r="D18" s="43">
        <v>13205</v>
      </c>
      <c r="E18" s="42">
        <f t="shared" si="0"/>
        <v>13202.5</v>
      </c>
      <c r="F18" s="44">
        <v>13145</v>
      </c>
      <c r="G18" s="43">
        <v>13150</v>
      </c>
      <c r="H18" s="42">
        <f t="shared" si="1"/>
        <v>13147.5</v>
      </c>
      <c r="I18" s="44">
        <v>13015</v>
      </c>
      <c r="J18" s="43">
        <v>13025</v>
      </c>
      <c r="K18" s="42">
        <f t="shared" si="2"/>
        <v>13020</v>
      </c>
      <c r="L18" s="44">
        <v>12995</v>
      </c>
      <c r="M18" s="43">
        <v>13005</v>
      </c>
      <c r="N18" s="42">
        <f t="shared" si="3"/>
        <v>13000</v>
      </c>
      <c r="O18" s="44">
        <v>13005</v>
      </c>
      <c r="P18" s="43">
        <v>13015</v>
      </c>
      <c r="Q18" s="42">
        <f t="shared" si="4"/>
        <v>13010</v>
      </c>
      <c r="R18" s="50">
        <v>13205</v>
      </c>
      <c r="S18" s="49">
        <v>1.3404</v>
      </c>
      <c r="T18" s="49">
        <v>1.1623000000000001</v>
      </c>
      <c r="U18" s="48">
        <v>158.6</v>
      </c>
      <c r="V18" s="41">
        <v>9851.5400000000009</v>
      </c>
      <c r="W18" s="41">
        <v>9811.9699999999993</v>
      </c>
      <c r="X18" s="47">
        <f t="shared" si="5"/>
        <v>11361.094381829131</v>
      </c>
      <c r="Y18" s="46">
        <v>1.3402000000000001</v>
      </c>
    </row>
    <row r="19" spans="2:25" x14ac:dyDescent="0.2">
      <c r="B19" s="45">
        <v>46038</v>
      </c>
      <c r="C19" s="44">
        <v>12999</v>
      </c>
      <c r="D19" s="43">
        <v>13000</v>
      </c>
      <c r="E19" s="42">
        <f t="shared" si="0"/>
        <v>12999.5</v>
      </c>
      <c r="F19" s="44">
        <v>12925</v>
      </c>
      <c r="G19" s="43">
        <v>12930</v>
      </c>
      <c r="H19" s="42">
        <f t="shared" si="1"/>
        <v>12927.5</v>
      </c>
      <c r="I19" s="44">
        <v>12795</v>
      </c>
      <c r="J19" s="43">
        <v>12805</v>
      </c>
      <c r="K19" s="42">
        <f t="shared" si="2"/>
        <v>12800</v>
      </c>
      <c r="L19" s="44">
        <v>12770</v>
      </c>
      <c r="M19" s="43">
        <v>12780</v>
      </c>
      <c r="N19" s="42">
        <f t="shared" si="3"/>
        <v>12775</v>
      </c>
      <c r="O19" s="44">
        <v>12750</v>
      </c>
      <c r="P19" s="43">
        <v>12760</v>
      </c>
      <c r="Q19" s="42">
        <f t="shared" si="4"/>
        <v>12755</v>
      </c>
      <c r="R19" s="50">
        <v>13000</v>
      </c>
      <c r="S19" s="49">
        <v>1.34</v>
      </c>
      <c r="T19" s="49">
        <v>1.1618999999999999</v>
      </c>
      <c r="U19" s="48">
        <v>158.16</v>
      </c>
      <c r="V19" s="41">
        <v>9701.49</v>
      </c>
      <c r="W19" s="41">
        <v>9650.69</v>
      </c>
      <c r="X19" s="47">
        <f t="shared" si="5"/>
        <v>11188.57044496084</v>
      </c>
      <c r="Y19" s="46">
        <v>1.3398000000000001</v>
      </c>
    </row>
    <row r="20" spans="2:25" x14ac:dyDescent="0.2">
      <c r="B20" s="45">
        <v>46041</v>
      </c>
      <c r="C20" s="44">
        <v>12999</v>
      </c>
      <c r="D20" s="43">
        <v>13000</v>
      </c>
      <c r="E20" s="42">
        <f t="shared" si="0"/>
        <v>12999.5</v>
      </c>
      <c r="F20" s="44">
        <v>12871</v>
      </c>
      <c r="G20" s="43">
        <v>12872</v>
      </c>
      <c r="H20" s="42">
        <f t="shared" si="1"/>
        <v>12871.5</v>
      </c>
      <c r="I20" s="44">
        <v>12775</v>
      </c>
      <c r="J20" s="43">
        <v>12785</v>
      </c>
      <c r="K20" s="42">
        <f t="shared" si="2"/>
        <v>12780</v>
      </c>
      <c r="L20" s="44">
        <v>12765</v>
      </c>
      <c r="M20" s="43">
        <v>12775</v>
      </c>
      <c r="N20" s="42">
        <f t="shared" si="3"/>
        <v>12770</v>
      </c>
      <c r="O20" s="44">
        <v>12745</v>
      </c>
      <c r="P20" s="43">
        <v>12755</v>
      </c>
      <c r="Q20" s="42">
        <f t="shared" si="4"/>
        <v>12750</v>
      </c>
      <c r="R20" s="50">
        <v>13000</v>
      </c>
      <c r="S20" s="49">
        <v>1.3406</v>
      </c>
      <c r="T20" s="49">
        <v>1.1626000000000001</v>
      </c>
      <c r="U20" s="48">
        <v>158.02000000000001</v>
      </c>
      <c r="V20" s="41">
        <v>9697.15</v>
      </c>
      <c r="W20" s="41">
        <v>9603.1</v>
      </c>
      <c r="X20" s="47">
        <f t="shared" si="5"/>
        <v>11181.833820746602</v>
      </c>
      <c r="Y20" s="46">
        <v>1.3404</v>
      </c>
    </row>
    <row r="21" spans="2:25" x14ac:dyDescent="0.2">
      <c r="B21" s="45">
        <v>46042</v>
      </c>
      <c r="C21" s="44">
        <v>13058</v>
      </c>
      <c r="D21" s="43">
        <v>13059</v>
      </c>
      <c r="E21" s="42">
        <f t="shared" si="0"/>
        <v>13058.5</v>
      </c>
      <c r="F21" s="44">
        <v>12937</v>
      </c>
      <c r="G21" s="43">
        <v>12939</v>
      </c>
      <c r="H21" s="42">
        <f t="shared" si="1"/>
        <v>12938</v>
      </c>
      <c r="I21" s="44">
        <v>12935</v>
      </c>
      <c r="J21" s="43">
        <v>12945</v>
      </c>
      <c r="K21" s="42">
        <f t="shared" si="2"/>
        <v>12940</v>
      </c>
      <c r="L21" s="44">
        <v>12925</v>
      </c>
      <c r="M21" s="43">
        <v>12935</v>
      </c>
      <c r="N21" s="42">
        <f t="shared" si="3"/>
        <v>12930</v>
      </c>
      <c r="O21" s="44">
        <v>12905</v>
      </c>
      <c r="P21" s="43">
        <v>12915</v>
      </c>
      <c r="Q21" s="42">
        <f t="shared" si="4"/>
        <v>12910</v>
      </c>
      <c r="R21" s="50">
        <v>13059</v>
      </c>
      <c r="S21" s="49">
        <v>1.3446</v>
      </c>
      <c r="T21" s="49">
        <v>1.1726000000000001</v>
      </c>
      <c r="U21" s="48">
        <v>157.87</v>
      </c>
      <c r="V21" s="41">
        <v>9712.18</v>
      </c>
      <c r="W21" s="41">
        <v>9624.3700000000008</v>
      </c>
      <c r="X21" s="47">
        <f t="shared" si="5"/>
        <v>11136.790039229063</v>
      </c>
      <c r="Y21" s="46">
        <v>1.3444</v>
      </c>
    </row>
    <row r="22" spans="2:25" x14ac:dyDescent="0.2">
      <c r="B22" s="45">
        <v>46043</v>
      </c>
      <c r="C22" s="44">
        <v>12896</v>
      </c>
      <c r="D22" s="43">
        <v>12898</v>
      </c>
      <c r="E22" s="42">
        <f t="shared" si="0"/>
        <v>12897</v>
      </c>
      <c r="F22" s="44">
        <v>12875</v>
      </c>
      <c r="G22" s="43">
        <v>12877</v>
      </c>
      <c r="H22" s="42">
        <f t="shared" si="1"/>
        <v>12876</v>
      </c>
      <c r="I22" s="44">
        <v>12900</v>
      </c>
      <c r="J22" s="43">
        <v>12910</v>
      </c>
      <c r="K22" s="42">
        <f t="shared" si="2"/>
        <v>12905</v>
      </c>
      <c r="L22" s="44">
        <v>12900</v>
      </c>
      <c r="M22" s="43">
        <v>12910</v>
      </c>
      <c r="N22" s="42">
        <f t="shared" si="3"/>
        <v>12905</v>
      </c>
      <c r="O22" s="44">
        <v>12880</v>
      </c>
      <c r="P22" s="43">
        <v>12890</v>
      </c>
      <c r="Q22" s="42">
        <f t="shared" si="4"/>
        <v>12885</v>
      </c>
      <c r="R22" s="50">
        <v>12898</v>
      </c>
      <c r="S22" s="49">
        <v>1.3425</v>
      </c>
      <c r="T22" s="49">
        <v>1.1736</v>
      </c>
      <c r="U22" s="48">
        <v>157.80000000000001</v>
      </c>
      <c r="V22" s="41">
        <v>9607.4500000000007</v>
      </c>
      <c r="W22" s="41">
        <v>9593.24</v>
      </c>
      <c r="X22" s="47">
        <f t="shared" si="5"/>
        <v>10990.11588275392</v>
      </c>
      <c r="Y22" s="46">
        <v>1.3423</v>
      </c>
    </row>
    <row r="23" spans="2:25" x14ac:dyDescent="0.2">
      <c r="B23" s="45">
        <v>46044</v>
      </c>
      <c r="C23" s="44">
        <v>12631</v>
      </c>
      <c r="D23" s="43">
        <v>12632</v>
      </c>
      <c r="E23" s="42">
        <f t="shared" si="0"/>
        <v>12631.5</v>
      </c>
      <c r="F23" s="44">
        <v>12686</v>
      </c>
      <c r="G23" s="43">
        <v>12687</v>
      </c>
      <c r="H23" s="42">
        <f t="shared" si="1"/>
        <v>12686.5</v>
      </c>
      <c r="I23" s="44">
        <v>12775</v>
      </c>
      <c r="J23" s="43">
        <v>12785</v>
      </c>
      <c r="K23" s="42">
        <f t="shared" si="2"/>
        <v>12780</v>
      </c>
      <c r="L23" s="44">
        <v>12820</v>
      </c>
      <c r="M23" s="43">
        <v>12830</v>
      </c>
      <c r="N23" s="42">
        <f t="shared" si="3"/>
        <v>12825</v>
      </c>
      <c r="O23" s="44">
        <v>12810</v>
      </c>
      <c r="P23" s="43">
        <v>12820</v>
      </c>
      <c r="Q23" s="42">
        <f t="shared" si="4"/>
        <v>12815</v>
      </c>
      <c r="R23" s="50">
        <v>12632</v>
      </c>
      <c r="S23" s="49">
        <v>1.3426</v>
      </c>
      <c r="T23" s="49">
        <v>1.1704000000000001</v>
      </c>
      <c r="U23" s="48">
        <v>158.82</v>
      </c>
      <c r="V23" s="41">
        <v>9408.61</v>
      </c>
      <c r="W23" s="41">
        <v>9450.98</v>
      </c>
      <c r="X23" s="47">
        <f t="shared" si="5"/>
        <v>10792.891319207107</v>
      </c>
      <c r="Y23" s="46">
        <v>1.3424</v>
      </c>
    </row>
    <row r="24" spans="2:25" x14ac:dyDescent="0.2">
      <c r="B24" s="45">
        <v>46045</v>
      </c>
      <c r="C24" s="44">
        <v>12919.5</v>
      </c>
      <c r="D24" s="43">
        <v>12920.5</v>
      </c>
      <c r="E24" s="42">
        <f t="shared" si="0"/>
        <v>12920</v>
      </c>
      <c r="F24" s="44">
        <v>12980</v>
      </c>
      <c r="G24" s="43">
        <v>12981</v>
      </c>
      <c r="H24" s="42">
        <f t="shared" si="1"/>
        <v>12980.5</v>
      </c>
      <c r="I24" s="44">
        <v>13065</v>
      </c>
      <c r="J24" s="43">
        <v>13075</v>
      </c>
      <c r="K24" s="42">
        <f t="shared" si="2"/>
        <v>13070</v>
      </c>
      <c r="L24" s="44">
        <v>13110</v>
      </c>
      <c r="M24" s="43">
        <v>13120</v>
      </c>
      <c r="N24" s="42">
        <f t="shared" si="3"/>
        <v>13115</v>
      </c>
      <c r="O24" s="44">
        <v>13155</v>
      </c>
      <c r="P24" s="43">
        <v>13165</v>
      </c>
      <c r="Q24" s="42">
        <f t="shared" si="4"/>
        <v>13160</v>
      </c>
      <c r="R24" s="50">
        <v>12920.5</v>
      </c>
      <c r="S24" s="49">
        <v>1.3529</v>
      </c>
      <c r="T24" s="49">
        <v>1.1742999999999999</v>
      </c>
      <c r="U24" s="48">
        <v>158.16</v>
      </c>
      <c r="V24" s="41">
        <v>9550.23</v>
      </c>
      <c r="W24" s="41">
        <v>9596.36</v>
      </c>
      <c r="X24" s="47">
        <f t="shared" si="5"/>
        <v>11002.725027676062</v>
      </c>
      <c r="Y24" s="46">
        <v>1.3527</v>
      </c>
    </row>
    <row r="25" spans="2:25" x14ac:dyDescent="0.2">
      <c r="B25" s="45">
        <v>46048</v>
      </c>
      <c r="C25" s="44">
        <v>13194</v>
      </c>
      <c r="D25" s="43">
        <v>13195</v>
      </c>
      <c r="E25" s="42">
        <f t="shared" si="0"/>
        <v>13194.5</v>
      </c>
      <c r="F25" s="44">
        <v>13245</v>
      </c>
      <c r="G25" s="43">
        <v>13250</v>
      </c>
      <c r="H25" s="42">
        <f t="shared" si="1"/>
        <v>13247.5</v>
      </c>
      <c r="I25" s="44">
        <v>13270</v>
      </c>
      <c r="J25" s="43">
        <v>13280</v>
      </c>
      <c r="K25" s="42">
        <f t="shared" si="2"/>
        <v>13275</v>
      </c>
      <c r="L25" s="44">
        <v>13270</v>
      </c>
      <c r="M25" s="43">
        <v>13280</v>
      </c>
      <c r="N25" s="42">
        <f t="shared" si="3"/>
        <v>13275</v>
      </c>
      <c r="O25" s="44">
        <v>13270</v>
      </c>
      <c r="P25" s="43">
        <v>13280</v>
      </c>
      <c r="Q25" s="42">
        <f t="shared" si="4"/>
        <v>13275</v>
      </c>
      <c r="R25" s="50">
        <v>13195</v>
      </c>
      <c r="S25" s="49">
        <v>1.3653999999999999</v>
      </c>
      <c r="T25" s="49">
        <v>1.1841999999999999</v>
      </c>
      <c r="U25" s="48">
        <v>154.13999999999999</v>
      </c>
      <c r="V25" s="41">
        <v>9663.83</v>
      </c>
      <c r="W25" s="41">
        <v>9705.5400000000009</v>
      </c>
      <c r="X25" s="47">
        <f t="shared" si="5"/>
        <v>11142.54348927546</v>
      </c>
      <c r="Y25" s="46">
        <v>1.3652</v>
      </c>
    </row>
    <row r="26" spans="2:25" x14ac:dyDescent="0.2">
      <c r="B26" s="45">
        <v>46049</v>
      </c>
      <c r="C26" s="44">
        <v>12975</v>
      </c>
      <c r="D26" s="43">
        <v>12980</v>
      </c>
      <c r="E26" s="42">
        <f t="shared" si="0"/>
        <v>12977.5</v>
      </c>
      <c r="F26" s="44">
        <v>13038</v>
      </c>
      <c r="G26" s="43">
        <v>13040</v>
      </c>
      <c r="H26" s="42">
        <f t="shared" si="1"/>
        <v>13039</v>
      </c>
      <c r="I26" s="44">
        <v>13090</v>
      </c>
      <c r="J26" s="43">
        <v>13100</v>
      </c>
      <c r="K26" s="42">
        <f t="shared" si="2"/>
        <v>13095</v>
      </c>
      <c r="L26" s="44">
        <v>13100</v>
      </c>
      <c r="M26" s="43">
        <v>13110</v>
      </c>
      <c r="N26" s="42">
        <f t="shared" si="3"/>
        <v>13105</v>
      </c>
      <c r="O26" s="44">
        <v>13150</v>
      </c>
      <c r="P26" s="43">
        <v>13160</v>
      </c>
      <c r="Q26" s="42">
        <f t="shared" si="4"/>
        <v>13155</v>
      </c>
      <c r="R26" s="50">
        <v>12980</v>
      </c>
      <c r="S26" s="49">
        <v>1.3742000000000001</v>
      </c>
      <c r="T26" s="49">
        <v>1.1929000000000001</v>
      </c>
      <c r="U26" s="48">
        <v>153.30000000000001</v>
      </c>
      <c r="V26" s="41">
        <v>9445.5</v>
      </c>
      <c r="W26" s="41">
        <v>9490.5400000000009</v>
      </c>
      <c r="X26" s="47">
        <f t="shared" si="5"/>
        <v>10881.046189957246</v>
      </c>
      <c r="Y26" s="46">
        <v>1.3740000000000001</v>
      </c>
    </row>
    <row r="27" spans="2:25" x14ac:dyDescent="0.2">
      <c r="B27" s="45">
        <v>46050</v>
      </c>
      <c r="C27" s="44">
        <v>12993</v>
      </c>
      <c r="D27" s="43">
        <v>12994</v>
      </c>
      <c r="E27" s="42">
        <f t="shared" si="0"/>
        <v>12993.5</v>
      </c>
      <c r="F27" s="44">
        <v>13087</v>
      </c>
      <c r="G27" s="43">
        <v>13090</v>
      </c>
      <c r="H27" s="42">
        <f t="shared" si="1"/>
        <v>13088.5</v>
      </c>
      <c r="I27" s="44">
        <v>13195</v>
      </c>
      <c r="J27" s="43">
        <v>13205</v>
      </c>
      <c r="K27" s="42">
        <f t="shared" si="2"/>
        <v>13200</v>
      </c>
      <c r="L27" s="44">
        <v>13225</v>
      </c>
      <c r="M27" s="43">
        <v>13235</v>
      </c>
      <c r="N27" s="42">
        <f t="shared" si="3"/>
        <v>13230</v>
      </c>
      <c r="O27" s="44">
        <v>13250</v>
      </c>
      <c r="P27" s="43">
        <v>13260</v>
      </c>
      <c r="Q27" s="42">
        <f t="shared" si="4"/>
        <v>13255</v>
      </c>
      <c r="R27" s="50">
        <v>12994</v>
      </c>
      <c r="S27" s="49">
        <v>1.3793</v>
      </c>
      <c r="T27" s="49">
        <v>1.198</v>
      </c>
      <c r="U27" s="48">
        <v>152.58000000000001</v>
      </c>
      <c r="V27" s="41">
        <v>9420.7199999999993</v>
      </c>
      <c r="W27" s="41">
        <v>9491.7000000000007</v>
      </c>
      <c r="X27" s="47">
        <f t="shared" si="5"/>
        <v>10846.410684474124</v>
      </c>
      <c r="Y27" s="46">
        <v>1.3791</v>
      </c>
    </row>
    <row r="28" spans="2:25" x14ac:dyDescent="0.2">
      <c r="B28" s="45">
        <v>46051</v>
      </c>
      <c r="C28" s="44">
        <v>13842.5</v>
      </c>
      <c r="D28" s="43">
        <v>13844</v>
      </c>
      <c r="E28" s="42">
        <f t="shared" si="0"/>
        <v>13843.25</v>
      </c>
      <c r="F28" s="44">
        <v>13950</v>
      </c>
      <c r="G28" s="43">
        <v>13952</v>
      </c>
      <c r="H28" s="42">
        <f t="shared" si="1"/>
        <v>13951</v>
      </c>
      <c r="I28" s="44">
        <v>14060</v>
      </c>
      <c r="J28" s="43">
        <v>14070</v>
      </c>
      <c r="K28" s="42">
        <f t="shared" si="2"/>
        <v>14065</v>
      </c>
      <c r="L28" s="44">
        <v>14085</v>
      </c>
      <c r="M28" s="43">
        <v>14095</v>
      </c>
      <c r="N28" s="42">
        <f t="shared" si="3"/>
        <v>14090</v>
      </c>
      <c r="O28" s="44">
        <v>14110</v>
      </c>
      <c r="P28" s="43">
        <v>14120</v>
      </c>
      <c r="Q28" s="42">
        <f t="shared" si="4"/>
        <v>14115</v>
      </c>
      <c r="R28" s="50">
        <v>13844</v>
      </c>
      <c r="S28" s="49">
        <v>1.3814</v>
      </c>
      <c r="T28" s="49">
        <v>1.1961999999999999</v>
      </c>
      <c r="U28" s="48">
        <v>153.22999999999999</v>
      </c>
      <c r="V28" s="41">
        <v>10021.719999999999</v>
      </c>
      <c r="W28" s="41">
        <v>10101.36</v>
      </c>
      <c r="X28" s="47">
        <f t="shared" si="5"/>
        <v>11573.315499080421</v>
      </c>
      <c r="Y28" s="46">
        <v>1.3812</v>
      </c>
    </row>
    <row r="29" spans="2:25" x14ac:dyDescent="0.2">
      <c r="B29" s="45">
        <v>46052</v>
      </c>
      <c r="C29" s="44">
        <v>13369</v>
      </c>
      <c r="D29" s="43">
        <v>13369.5</v>
      </c>
      <c r="E29" s="42">
        <f t="shared" si="0"/>
        <v>13369.25</v>
      </c>
      <c r="F29" s="44">
        <v>13440</v>
      </c>
      <c r="G29" s="43">
        <v>13445</v>
      </c>
      <c r="H29" s="42">
        <f t="shared" si="1"/>
        <v>13442.5</v>
      </c>
      <c r="I29" s="44">
        <v>13570</v>
      </c>
      <c r="J29" s="43">
        <v>13580</v>
      </c>
      <c r="K29" s="42">
        <f t="shared" si="2"/>
        <v>13575</v>
      </c>
      <c r="L29" s="44">
        <v>13645</v>
      </c>
      <c r="M29" s="43">
        <v>13655</v>
      </c>
      <c r="N29" s="42">
        <f t="shared" si="3"/>
        <v>13650</v>
      </c>
      <c r="O29" s="44">
        <v>13670</v>
      </c>
      <c r="P29" s="43">
        <v>13680</v>
      </c>
      <c r="Q29" s="42">
        <f t="shared" si="4"/>
        <v>13675</v>
      </c>
      <c r="R29" s="50">
        <v>13369.5</v>
      </c>
      <c r="S29" s="49">
        <v>1.3762000000000001</v>
      </c>
      <c r="T29" s="49">
        <v>1.1919</v>
      </c>
      <c r="U29" s="48">
        <v>154.04</v>
      </c>
      <c r="V29" s="41">
        <v>9714.7900000000009</v>
      </c>
      <c r="W29" s="41">
        <v>9771.08</v>
      </c>
      <c r="X29" s="47">
        <f t="shared" si="5"/>
        <v>11216.964510445507</v>
      </c>
      <c r="Y29" s="46">
        <v>1.3759999999999999</v>
      </c>
    </row>
    <row r="30" spans="2:25" x14ac:dyDescent="0.2">
      <c r="B30" s="40" t="s">
        <v>11</v>
      </c>
      <c r="C30" s="39">
        <f>ROUND(AVERAGE(C9:C29),2)</f>
        <v>13087.29</v>
      </c>
      <c r="D30" s="38">
        <f>ROUND(AVERAGE(D9:D29),2)</f>
        <v>13088.88</v>
      </c>
      <c r="E30" s="37">
        <f>ROUND(AVERAGE(C30:D30),2)</f>
        <v>13088.09</v>
      </c>
      <c r="F30" s="39">
        <f>ROUND(AVERAGE(F9:F29),2)</f>
        <v>13067.1</v>
      </c>
      <c r="G30" s="38">
        <f>ROUND(AVERAGE(G9:G29),2)</f>
        <v>13070.48</v>
      </c>
      <c r="H30" s="37">
        <f>ROUND(AVERAGE(F30:G30),2)</f>
        <v>13068.79</v>
      </c>
      <c r="I30" s="39">
        <f>ROUND(AVERAGE(I9:I29),2)</f>
        <v>12993.81</v>
      </c>
      <c r="J30" s="38">
        <f>ROUND(AVERAGE(J9:J29),2)</f>
        <v>13003.81</v>
      </c>
      <c r="K30" s="37">
        <f>ROUND(AVERAGE(I30:J30),2)</f>
        <v>12998.81</v>
      </c>
      <c r="L30" s="39">
        <f>ROUND(AVERAGE(L9:L29),2)</f>
        <v>12985</v>
      </c>
      <c r="M30" s="38">
        <f>ROUND(AVERAGE(M9:M29),2)</f>
        <v>12995</v>
      </c>
      <c r="N30" s="37">
        <f>ROUND(AVERAGE(L30:M30),2)</f>
        <v>12990</v>
      </c>
      <c r="O30" s="39">
        <f>ROUND(AVERAGE(O9:O29),2)</f>
        <v>12975</v>
      </c>
      <c r="P30" s="38">
        <f>ROUND(AVERAGE(P9:P29),2)</f>
        <v>12985</v>
      </c>
      <c r="Q30" s="37">
        <f>ROUND(AVERAGE(O30:P30),2)</f>
        <v>12980</v>
      </c>
      <c r="R30" s="36">
        <f>ROUND(AVERAGE(R9:R29),2)</f>
        <v>13088.88</v>
      </c>
      <c r="S30" s="35">
        <f>ROUND(AVERAGE(S9:S29),4)</f>
        <v>1.3521000000000001</v>
      </c>
      <c r="T30" s="34">
        <f>ROUND(AVERAGE(T9:T29),4)</f>
        <v>1.1738</v>
      </c>
      <c r="U30" s="167">
        <f>ROUND(AVERAGE(U9:U29),2)</f>
        <v>156.72</v>
      </c>
      <c r="V30" s="33">
        <f>AVERAGE(V9:V29)</f>
        <v>9680.3095238095248</v>
      </c>
      <c r="W30" s="33">
        <f>AVERAGE(W9:W29)</f>
        <v>9667.9061904761911</v>
      </c>
      <c r="X30" s="33">
        <f>AVERAGE(X9:X29)</f>
        <v>11150.840324586568</v>
      </c>
      <c r="Y30" s="32">
        <f>AVERAGE(Y9:Y29)</f>
        <v>1.3518952380952383</v>
      </c>
    </row>
    <row r="31" spans="2:25" x14ac:dyDescent="0.2">
      <c r="B31" s="31" t="s">
        <v>12</v>
      </c>
      <c r="C31" s="30">
        <f t="shared" ref="C31:Y31" si="6">MAX(C9:C29)</f>
        <v>13842.5</v>
      </c>
      <c r="D31" s="29">
        <f t="shared" si="6"/>
        <v>13844</v>
      </c>
      <c r="E31" s="28">
        <f t="shared" si="6"/>
        <v>13843.25</v>
      </c>
      <c r="F31" s="30">
        <f t="shared" si="6"/>
        <v>13950</v>
      </c>
      <c r="G31" s="29">
        <f t="shared" si="6"/>
        <v>13952</v>
      </c>
      <c r="H31" s="28">
        <f t="shared" si="6"/>
        <v>13951</v>
      </c>
      <c r="I31" s="30">
        <f t="shared" si="6"/>
        <v>14060</v>
      </c>
      <c r="J31" s="29">
        <f t="shared" si="6"/>
        <v>14070</v>
      </c>
      <c r="K31" s="28">
        <f t="shared" si="6"/>
        <v>14065</v>
      </c>
      <c r="L31" s="30">
        <f t="shared" si="6"/>
        <v>14085</v>
      </c>
      <c r="M31" s="29">
        <f t="shared" si="6"/>
        <v>14095</v>
      </c>
      <c r="N31" s="28">
        <f t="shared" si="6"/>
        <v>14090</v>
      </c>
      <c r="O31" s="30">
        <f t="shared" si="6"/>
        <v>14110</v>
      </c>
      <c r="P31" s="29">
        <f t="shared" si="6"/>
        <v>14120</v>
      </c>
      <c r="Q31" s="28">
        <f t="shared" si="6"/>
        <v>14115</v>
      </c>
      <c r="R31" s="27">
        <f t="shared" si="6"/>
        <v>13844</v>
      </c>
      <c r="S31" s="26">
        <f t="shared" si="6"/>
        <v>1.3814</v>
      </c>
      <c r="T31" s="25">
        <f t="shared" si="6"/>
        <v>1.198</v>
      </c>
      <c r="U31" s="24">
        <f t="shared" si="6"/>
        <v>158.9</v>
      </c>
      <c r="V31" s="23">
        <f t="shared" si="6"/>
        <v>10021.719999999999</v>
      </c>
      <c r="W31" s="23">
        <f t="shared" si="6"/>
        <v>10101.36</v>
      </c>
      <c r="X31" s="23">
        <f t="shared" si="6"/>
        <v>11573.315499080421</v>
      </c>
      <c r="Y31" s="22">
        <f t="shared" si="6"/>
        <v>1.3812</v>
      </c>
    </row>
    <row r="32" spans="2:25" ht="13.5" thickBot="1" x14ac:dyDescent="0.25">
      <c r="B32" s="21" t="s">
        <v>13</v>
      </c>
      <c r="C32" s="20">
        <f t="shared" ref="C32:Y32" si="7">MIN(C9:C29)</f>
        <v>12570</v>
      </c>
      <c r="D32" s="19">
        <f t="shared" si="7"/>
        <v>12571</v>
      </c>
      <c r="E32" s="18">
        <f t="shared" si="7"/>
        <v>12570.5</v>
      </c>
      <c r="F32" s="20">
        <f t="shared" si="7"/>
        <v>12510</v>
      </c>
      <c r="G32" s="19">
        <f t="shared" si="7"/>
        <v>12511</v>
      </c>
      <c r="H32" s="18">
        <f t="shared" si="7"/>
        <v>12510.5</v>
      </c>
      <c r="I32" s="20">
        <f t="shared" si="7"/>
        <v>12265</v>
      </c>
      <c r="J32" s="19">
        <f t="shared" si="7"/>
        <v>12275</v>
      </c>
      <c r="K32" s="18">
        <f t="shared" si="7"/>
        <v>12270</v>
      </c>
      <c r="L32" s="20">
        <f t="shared" si="7"/>
        <v>12245</v>
      </c>
      <c r="M32" s="19">
        <f t="shared" si="7"/>
        <v>12255</v>
      </c>
      <c r="N32" s="18">
        <f t="shared" si="7"/>
        <v>12250</v>
      </c>
      <c r="O32" s="20">
        <f t="shared" si="7"/>
        <v>12200</v>
      </c>
      <c r="P32" s="19">
        <f t="shared" si="7"/>
        <v>12210</v>
      </c>
      <c r="Q32" s="18">
        <f t="shared" si="7"/>
        <v>12205</v>
      </c>
      <c r="R32" s="17">
        <f t="shared" si="7"/>
        <v>12571</v>
      </c>
      <c r="S32" s="16">
        <f t="shared" si="7"/>
        <v>1.34</v>
      </c>
      <c r="T32" s="15">
        <f t="shared" si="7"/>
        <v>1.1618999999999999</v>
      </c>
      <c r="U32" s="14">
        <f t="shared" si="7"/>
        <v>152.58000000000001</v>
      </c>
      <c r="V32" s="13">
        <f t="shared" si="7"/>
        <v>9349.25</v>
      </c>
      <c r="W32" s="13">
        <f t="shared" si="7"/>
        <v>9306.7000000000007</v>
      </c>
      <c r="X32" s="13">
        <f t="shared" si="7"/>
        <v>10722.449675878539</v>
      </c>
      <c r="Y32" s="12">
        <f t="shared" si="7"/>
        <v>1.3398000000000001</v>
      </c>
    </row>
    <row r="34" spans="2:14" x14ac:dyDescent="0.2">
      <c r="B34" s="6" t="s">
        <v>14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  <row r="35" spans="2:14" x14ac:dyDescent="0.2">
      <c r="B35" s="6" t="s">
        <v>15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J34"/>
  <sheetViews>
    <sheetView workbookViewId="0"/>
  </sheetViews>
  <sheetFormatPr baseColWidth="10" defaultColWidth="9.140625" defaultRowHeight="12.75" x14ac:dyDescent="0.2"/>
  <cols>
    <col min="3" max="3" width="12.140625" customWidth="1"/>
    <col min="4" max="4" width="19.7109375" customWidth="1"/>
    <col min="6" max="6" width="12.140625" customWidth="1"/>
    <col min="7" max="7" width="19.7109375" customWidth="1"/>
    <col min="9" max="9" width="12.140625" customWidth="1"/>
    <col min="10" max="10" width="19.7109375" customWidth="1"/>
  </cols>
  <sheetData>
    <row r="2" spans="2:10" x14ac:dyDescent="0.2">
      <c r="B2" s="73" t="s">
        <v>39</v>
      </c>
    </row>
    <row r="3" spans="2:10" ht="13.5" thickBot="1" x14ac:dyDescent="0.25"/>
    <row r="4" spans="2:10" x14ac:dyDescent="0.2">
      <c r="C4" s="179" t="s">
        <v>38</v>
      </c>
      <c r="D4" s="180"/>
      <c r="F4" s="179" t="s">
        <v>37</v>
      </c>
      <c r="G4" s="180"/>
      <c r="I4" s="179" t="s">
        <v>36</v>
      </c>
      <c r="J4" s="180"/>
    </row>
    <row r="5" spans="2:10" x14ac:dyDescent="0.2">
      <c r="C5" s="72">
        <v>46052</v>
      </c>
      <c r="D5" s="71"/>
      <c r="F5" s="72">
        <v>46052</v>
      </c>
      <c r="G5" s="71"/>
      <c r="I5" s="72">
        <v>46052</v>
      </c>
      <c r="J5" s="71"/>
    </row>
    <row r="6" spans="2:10" x14ac:dyDescent="0.2">
      <c r="C6" s="70"/>
      <c r="D6" s="69" t="s">
        <v>35</v>
      </c>
      <c r="F6" s="70"/>
      <c r="G6" s="69" t="s">
        <v>35</v>
      </c>
      <c r="I6" s="70"/>
      <c r="J6" s="69" t="s">
        <v>35</v>
      </c>
    </row>
    <row r="7" spans="2:10" x14ac:dyDescent="0.2">
      <c r="C7" s="68"/>
      <c r="D7" s="67"/>
      <c r="F7" s="68"/>
      <c r="G7" s="67"/>
      <c r="I7" s="68"/>
      <c r="J7" s="67"/>
    </row>
    <row r="8" spans="2:10" x14ac:dyDescent="0.2">
      <c r="C8" s="66">
        <v>46024</v>
      </c>
      <c r="D8" s="65"/>
      <c r="F8" s="66">
        <f t="shared" ref="F8:F28" si="0">C8</f>
        <v>46024</v>
      </c>
      <c r="G8" s="65"/>
      <c r="I8" s="66">
        <f t="shared" ref="I8:I28" si="1">C8</f>
        <v>46024</v>
      </c>
      <c r="J8" s="65"/>
    </row>
    <row r="9" spans="2:10" x14ac:dyDescent="0.2">
      <c r="C9" s="66">
        <v>46027</v>
      </c>
      <c r="D9" s="65"/>
      <c r="F9" s="66">
        <f t="shared" si="0"/>
        <v>46027</v>
      </c>
      <c r="G9" s="65"/>
      <c r="I9" s="66">
        <f t="shared" si="1"/>
        <v>46027</v>
      </c>
      <c r="J9" s="65"/>
    </row>
    <row r="10" spans="2:10" x14ac:dyDescent="0.2">
      <c r="C10" s="66">
        <v>46028</v>
      </c>
      <c r="D10" s="65"/>
      <c r="F10" s="66">
        <f t="shared" si="0"/>
        <v>46028</v>
      </c>
      <c r="G10" s="65"/>
      <c r="I10" s="66">
        <f t="shared" si="1"/>
        <v>46028</v>
      </c>
      <c r="J10" s="65"/>
    </row>
    <row r="11" spans="2:10" x14ac:dyDescent="0.2">
      <c r="C11" s="66">
        <v>46029</v>
      </c>
      <c r="D11" s="65"/>
      <c r="F11" s="66">
        <f t="shared" si="0"/>
        <v>46029</v>
      </c>
      <c r="G11" s="65"/>
      <c r="I11" s="66">
        <f t="shared" si="1"/>
        <v>46029</v>
      </c>
      <c r="J11" s="65"/>
    </row>
    <row r="12" spans="2:10" x14ac:dyDescent="0.2">
      <c r="C12" s="66">
        <v>46030</v>
      </c>
      <c r="D12" s="65"/>
      <c r="F12" s="66">
        <f t="shared" si="0"/>
        <v>46030</v>
      </c>
      <c r="G12" s="65"/>
      <c r="I12" s="66">
        <f t="shared" si="1"/>
        <v>46030</v>
      </c>
      <c r="J12" s="65"/>
    </row>
    <row r="13" spans="2:10" x14ac:dyDescent="0.2">
      <c r="C13" s="66">
        <v>46031</v>
      </c>
      <c r="D13" s="65"/>
      <c r="F13" s="66">
        <f t="shared" si="0"/>
        <v>46031</v>
      </c>
      <c r="G13" s="65"/>
      <c r="I13" s="66">
        <f t="shared" si="1"/>
        <v>46031</v>
      </c>
      <c r="J13" s="65"/>
    </row>
    <row r="14" spans="2:10" x14ac:dyDescent="0.2">
      <c r="C14" s="66">
        <v>46034</v>
      </c>
      <c r="D14" s="65"/>
      <c r="F14" s="66">
        <f t="shared" si="0"/>
        <v>46034</v>
      </c>
      <c r="G14" s="65"/>
      <c r="I14" s="66">
        <f t="shared" si="1"/>
        <v>46034</v>
      </c>
      <c r="J14" s="65"/>
    </row>
    <row r="15" spans="2:10" x14ac:dyDescent="0.2">
      <c r="C15" s="66">
        <v>46035</v>
      </c>
      <c r="D15" s="65"/>
      <c r="F15" s="66">
        <f t="shared" si="0"/>
        <v>46035</v>
      </c>
      <c r="G15" s="65"/>
      <c r="I15" s="66">
        <f t="shared" si="1"/>
        <v>46035</v>
      </c>
      <c r="J15" s="65"/>
    </row>
    <row r="16" spans="2:10" x14ac:dyDescent="0.2">
      <c r="C16" s="66">
        <v>46036</v>
      </c>
      <c r="D16" s="65"/>
      <c r="F16" s="66">
        <f t="shared" si="0"/>
        <v>46036</v>
      </c>
      <c r="G16" s="65"/>
      <c r="I16" s="66">
        <f t="shared" si="1"/>
        <v>46036</v>
      </c>
      <c r="J16" s="65"/>
    </row>
    <row r="17" spans="3:10" x14ac:dyDescent="0.2">
      <c r="C17" s="66">
        <v>46037</v>
      </c>
      <c r="D17" s="65"/>
      <c r="F17" s="66">
        <f t="shared" si="0"/>
        <v>46037</v>
      </c>
      <c r="G17" s="65"/>
      <c r="I17" s="66">
        <f t="shared" si="1"/>
        <v>46037</v>
      </c>
      <c r="J17" s="65"/>
    </row>
    <row r="18" spans="3:10" x14ac:dyDescent="0.2">
      <c r="C18" s="66">
        <v>46038</v>
      </c>
      <c r="D18" s="65"/>
      <c r="F18" s="66">
        <f t="shared" si="0"/>
        <v>46038</v>
      </c>
      <c r="G18" s="65"/>
      <c r="I18" s="66">
        <f t="shared" si="1"/>
        <v>46038</v>
      </c>
      <c r="J18" s="65"/>
    </row>
    <row r="19" spans="3:10" x14ac:dyDescent="0.2">
      <c r="C19" s="66">
        <v>46041</v>
      </c>
      <c r="D19" s="65"/>
      <c r="F19" s="66">
        <f t="shared" si="0"/>
        <v>46041</v>
      </c>
      <c r="G19" s="65"/>
      <c r="I19" s="66">
        <f t="shared" si="1"/>
        <v>46041</v>
      </c>
      <c r="J19" s="65"/>
    </row>
    <row r="20" spans="3:10" x14ac:dyDescent="0.2">
      <c r="C20" s="66">
        <v>46042</v>
      </c>
      <c r="D20" s="65"/>
      <c r="F20" s="66">
        <f t="shared" si="0"/>
        <v>46042</v>
      </c>
      <c r="G20" s="65"/>
      <c r="I20" s="66">
        <f t="shared" si="1"/>
        <v>46042</v>
      </c>
      <c r="J20" s="65"/>
    </row>
    <row r="21" spans="3:10" x14ac:dyDescent="0.2">
      <c r="C21" s="66">
        <v>46043</v>
      </c>
      <c r="D21" s="65"/>
      <c r="F21" s="66">
        <f t="shared" si="0"/>
        <v>46043</v>
      </c>
      <c r="G21" s="65"/>
      <c r="I21" s="66">
        <f t="shared" si="1"/>
        <v>46043</v>
      </c>
      <c r="J21" s="65"/>
    </row>
    <row r="22" spans="3:10" x14ac:dyDescent="0.2">
      <c r="C22" s="66">
        <v>46044</v>
      </c>
      <c r="D22" s="65"/>
      <c r="F22" s="66">
        <f t="shared" si="0"/>
        <v>46044</v>
      </c>
      <c r="G22" s="65"/>
      <c r="I22" s="66">
        <f t="shared" si="1"/>
        <v>46044</v>
      </c>
      <c r="J22" s="65"/>
    </row>
    <row r="23" spans="3:10" x14ac:dyDescent="0.2">
      <c r="C23" s="66">
        <v>46045</v>
      </c>
      <c r="D23" s="65"/>
      <c r="F23" s="66">
        <f t="shared" si="0"/>
        <v>46045</v>
      </c>
      <c r="G23" s="65"/>
      <c r="I23" s="66">
        <f t="shared" si="1"/>
        <v>46045</v>
      </c>
      <c r="J23" s="65"/>
    </row>
    <row r="24" spans="3:10" x14ac:dyDescent="0.2">
      <c r="C24" s="66">
        <v>46048</v>
      </c>
      <c r="D24" s="65"/>
      <c r="F24" s="66">
        <f t="shared" si="0"/>
        <v>46048</v>
      </c>
      <c r="G24" s="65"/>
      <c r="I24" s="66">
        <f t="shared" si="1"/>
        <v>46048</v>
      </c>
      <c r="J24" s="65"/>
    </row>
    <row r="25" spans="3:10" x14ac:dyDescent="0.2">
      <c r="C25" s="66">
        <v>46049</v>
      </c>
      <c r="D25" s="65"/>
      <c r="F25" s="66">
        <f t="shared" si="0"/>
        <v>46049</v>
      </c>
      <c r="G25" s="65"/>
      <c r="I25" s="66">
        <f t="shared" si="1"/>
        <v>46049</v>
      </c>
      <c r="J25" s="65"/>
    </row>
    <row r="26" spans="3:10" x14ac:dyDescent="0.2">
      <c r="C26" s="66">
        <v>46050</v>
      </c>
      <c r="D26" s="65"/>
      <c r="F26" s="66">
        <f t="shared" si="0"/>
        <v>46050</v>
      </c>
      <c r="G26" s="65"/>
      <c r="I26" s="66">
        <f t="shared" si="1"/>
        <v>46050</v>
      </c>
      <c r="J26" s="65"/>
    </row>
    <row r="27" spans="3:10" x14ac:dyDescent="0.2">
      <c r="C27" s="66">
        <v>46051</v>
      </c>
      <c r="D27" s="65"/>
      <c r="F27" s="66">
        <f t="shared" si="0"/>
        <v>46051</v>
      </c>
      <c r="G27" s="65"/>
      <c r="I27" s="66">
        <f t="shared" si="1"/>
        <v>46051</v>
      </c>
      <c r="J27" s="65"/>
    </row>
    <row r="28" spans="3:10" ht="13.5" thickBot="1" x14ac:dyDescent="0.25">
      <c r="C28" s="66">
        <v>46052</v>
      </c>
      <c r="D28" s="65"/>
      <c r="F28" s="66">
        <f t="shared" si="0"/>
        <v>46052</v>
      </c>
      <c r="G28" s="65"/>
      <c r="I28" s="66">
        <f t="shared" si="1"/>
        <v>46052</v>
      </c>
      <c r="J28" s="65"/>
    </row>
    <row r="29" spans="3:10" x14ac:dyDescent="0.2">
      <c r="C29" s="64" t="s">
        <v>11</v>
      </c>
      <c r="D29" s="63" t="e">
        <f>ROUND(AVERAGE(D8:D28),2)</f>
        <v>#DIV/0!</v>
      </c>
      <c r="F29" s="64" t="s">
        <v>11</v>
      </c>
      <c r="G29" s="63" t="e">
        <f>ROUND(AVERAGE(G8:G28),2)</f>
        <v>#DIV/0!</v>
      </c>
      <c r="I29" s="64" t="s">
        <v>11</v>
      </c>
      <c r="J29" s="63" t="e">
        <f>ROUND(AVERAGE(J8:J28),2)</f>
        <v>#DIV/0!</v>
      </c>
    </row>
    <row r="30" spans="3:10" x14ac:dyDescent="0.2">
      <c r="C30" s="62" t="s">
        <v>12</v>
      </c>
      <c r="D30" s="61">
        <f>MAX(D8:D28)</f>
        <v>0</v>
      </c>
      <c r="F30" s="62" t="s">
        <v>12</v>
      </c>
      <c r="G30" s="61">
        <f>MAX(G8:G28)</f>
        <v>0</v>
      </c>
      <c r="I30" s="62" t="s">
        <v>12</v>
      </c>
      <c r="J30" s="61">
        <f>MAX(J8:J28)</f>
        <v>0</v>
      </c>
    </row>
    <row r="31" spans="3:10" x14ac:dyDescent="0.2">
      <c r="C31" s="60" t="s">
        <v>13</v>
      </c>
      <c r="D31" s="59">
        <f>MIN(D8:D28)</f>
        <v>0</v>
      </c>
      <c r="F31" s="60" t="s">
        <v>13</v>
      </c>
      <c r="G31" s="59">
        <f>MIN(G8:G28)</f>
        <v>0</v>
      </c>
      <c r="I31" s="60" t="s">
        <v>13</v>
      </c>
      <c r="J31" s="59">
        <f>MIN(J8:J28)</f>
        <v>0</v>
      </c>
    </row>
    <row r="34" spans="2:2" x14ac:dyDescent="0.2">
      <c r="B34" t="s">
        <v>34</v>
      </c>
    </row>
  </sheetData>
  <mergeCells count="3">
    <mergeCell ref="C4:D4"/>
    <mergeCell ref="F4:G4"/>
    <mergeCell ref="I4:J4"/>
  </mergeCells>
  <phoneticPr fontId="7" type="noConversion"/>
  <pageMargins left="0.75" right="0.75" top="1" bottom="1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I25"/>
  <sheetViews>
    <sheetView workbookViewId="0"/>
  </sheetViews>
  <sheetFormatPr baseColWidth="10" defaultColWidth="9.140625" defaultRowHeight="12.75" x14ac:dyDescent="0.2"/>
  <cols>
    <col min="1" max="1" width="9.140625" style="129"/>
    <col min="2" max="2" width="15.5703125" style="129" customWidth="1"/>
    <col min="3" max="10" width="12.7109375" style="129" customWidth="1"/>
    <col min="11" max="16384" width="9.140625" style="129"/>
  </cols>
  <sheetData>
    <row r="3" spans="2:9" ht="15.75" x14ac:dyDescent="0.25">
      <c r="B3" s="166" t="s">
        <v>94</v>
      </c>
      <c r="C3" s="141"/>
      <c r="D3" s="166"/>
      <c r="G3" s="153"/>
      <c r="H3" s="153"/>
      <c r="I3" s="165"/>
    </row>
    <row r="4" spans="2:9" x14ac:dyDescent="0.2">
      <c r="B4" s="163" t="s">
        <v>93</v>
      </c>
      <c r="C4" s="164"/>
      <c r="D4" s="163"/>
      <c r="G4" s="162"/>
      <c r="H4" s="161"/>
      <c r="I4" s="153"/>
    </row>
    <row r="5" spans="2:9" x14ac:dyDescent="0.2">
      <c r="B5" s="160" t="s">
        <v>95</v>
      </c>
      <c r="C5" s="141"/>
      <c r="D5" s="159"/>
      <c r="G5" s="158"/>
      <c r="H5" s="153"/>
      <c r="I5" s="141"/>
    </row>
    <row r="6" spans="2:9" x14ac:dyDescent="0.2">
      <c r="B6" s="141"/>
      <c r="C6" s="141"/>
      <c r="D6" s="141"/>
      <c r="E6" s="141"/>
      <c r="F6" s="141"/>
      <c r="G6" s="141"/>
      <c r="H6" s="141"/>
      <c r="I6" s="141"/>
    </row>
    <row r="7" spans="2:9" x14ac:dyDescent="0.2">
      <c r="B7" s="152"/>
      <c r="C7" s="157" t="s">
        <v>92</v>
      </c>
      <c r="D7" s="157" t="s">
        <v>92</v>
      </c>
      <c r="E7" s="157" t="s">
        <v>92</v>
      </c>
    </row>
    <row r="8" spans="2:9" x14ac:dyDescent="0.2">
      <c r="B8" s="155"/>
      <c r="C8" s="156" t="s">
        <v>55</v>
      </c>
      <c r="D8" s="156" t="s">
        <v>82</v>
      </c>
      <c r="E8" s="156" t="s">
        <v>80</v>
      </c>
    </row>
    <row r="9" spans="2:9" x14ac:dyDescent="0.2">
      <c r="B9" s="155"/>
      <c r="C9" s="154" t="s">
        <v>79</v>
      </c>
      <c r="D9" s="154" t="s">
        <v>79</v>
      </c>
      <c r="E9" s="154" t="s">
        <v>79</v>
      </c>
    </row>
    <row r="10" spans="2:9" x14ac:dyDescent="0.2">
      <c r="B10" s="152"/>
      <c r="C10" s="151"/>
      <c r="D10" s="151"/>
      <c r="E10" s="151"/>
    </row>
    <row r="11" spans="2:9" x14ac:dyDescent="0.2">
      <c r="B11" s="150" t="s">
        <v>91</v>
      </c>
      <c r="C11" s="149" t="e">
        <f>ABR!D29</f>
        <v>#DIV/0!</v>
      </c>
      <c r="D11" s="149" t="e">
        <f>ABR!G29</f>
        <v>#DIV/0!</v>
      </c>
      <c r="E11" s="149" t="e">
        <f>ABR!J29</f>
        <v>#DIV/0!</v>
      </c>
    </row>
    <row r="15" spans="2:9" x14ac:dyDescent="0.2">
      <c r="B15" s="147" t="s">
        <v>48</v>
      </c>
      <c r="C15" s="148"/>
    </row>
    <row r="16" spans="2:9" x14ac:dyDescent="0.2">
      <c r="B16" s="147" t="s">
        <v>46</v>
      </c>
      <c r="C16" s="146"/>
    </row>
    <row r="17" spans="2:9" x14ac:dyDescent="0.2">
      <c r="B17" s="145" t="s">
        <v>10</v>
      </c>
      <c r="C17" s="143">
        <f>'Averages Inc. Euro Eq'!F66</f>
        <v>1.3521000000000001</v>
      </c>
    </row>
    <row r="18" spans="2:9" x14ac:dyDescent="0.2">
      <c r="B18" s="145" t="s">
        <v>43</v>
      </c>
      <c r="C18" s="144">
        <f>'Averages Inc. Euro Eq'!F67</f>
        <v>156.72</v>
      </c>
    </row>
    <row r="19" spans="2:9" x14ac:dyDescent="0.2">
      <c r="B19" s="145" t="s">
        <v>41</v>
      </c>
      <c r="C19" s="143">
        <f>'Averages Inc. Euro Eq'!F68</f>
        <v>1.1738</v>
      </c>
    </row>
    <row r="21" spans="2:9" x14ac:dyDescent="0.2">
      <c r="B21" s="142" t="s">
        <v>40</v>
      </c>
    </row>
    <row r="24" spans="2:9" x14ac:dyDescent="0.2">
      <c r="B24" s="140" t="s">
        <v>14</v>
      </c>
      <c r="C24" s="139"/>
      <c r="D24" s="138"/>
      <c r="E24" s="137"/>
      <c r="F24" s="136"/>
      <c r="G24" s="135"/>
      <c r="H24" s="134"/>
      <c r="I24" s="133"/>
    </row>
    <row r="25" spans="2:9" x14ac:dyDescent="0.2">
      <c r="B25" s="132" t="s">
        <v>96</v>
      </c>
      <c r="C25" s="131"/>
      <c r="D25" s="131"/>
      <c r="E25" s="131"/>
      <c r="F25" s="131"/>
      <c r="G25" s="131"/>
      <c r="H25" s="131"/>
      <c r="I25" s="130"/>
    </row>
  </sheetData>
  <phoneticPr fontId="7" type="noConversion"/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5:M71"/>
  <sheetViews>
    <sheetView workbookViewId="0"/>
  </sheetViews>
  <sheetFormatPr baseColWidth="10" defaultColWidth="9.140625" defaultRowHeight="12.75" x14ac:dyDescent="0.2"/>
  <cols>
    <col min="2" max="2" width="27.28515625" customWidth="1"/>
    <col min="3" max="17" width="16.28515625" customWidth="1"/>
  </cols>
  <sheetData>
    <row r="5" spans="2:13" ht="15.75" x14ac:dyDescent="0.25">
      <c r="B5" s="128"/>
      <c r="C5" s="2"/>
      <c r="D5" s="127"/>
      <c r="F5" s="126" t="s">
        <v>90</v>
      </c>
      <c r="G5" s="114"/>
      <c r="H5" s="114"/>
      <c r="I5" s="125"/>
    </row>
    <row r="6" spans="2:13" x14ac:dyDescent="0.2">
      <c r="B6" s="124"/>
      <c r="C6" s="124"/>
      <c r="D6" s="73"/>
      <c r="F6" s="123" t="s">
        <v>89</v>
      </c>
      <c r="G6" s="114"/>
      <c r="H6" s="122"/>
      <c r="I6" s="114"/>
    </row>
    <row r="7" spans="2:13" x14ac:dyDescent="0.2">
      <c r="B7" s="2"/>
      <c r="C7" s="2"/>
      <c r="D7" s="121"/>
      <c r="F7" s="102" t="s">
        <v>95</v>
      </c>
      <c r="G7" s="120"/>
      <c r="H7" s="114"/>
      <c r="I7" s="2"/>
    </row>
    <row r="8" spans="2:13" ht="13.5" thickBot="1" x14ac:dyDescent="0.25"/>
    <row r="9" spans="2:13" x14ac:dyDescent="0.2">
      <c r="B9" s="119"/>
      <c r="C9" s="118" t="s">
        <v>88</v>
      </c>
      <c r="D9" s="117" t="s">
        <v>82</v>
      </c>
      <c r="E9" s="117" t="s">
        <v>55</v>
      </c>
      <c r="F9" s="117" t="s">
        <v>54</v>
      </c>
      <c r="G9" s="117" t="s">
        <v>53</v>
      </c>
      <c r="H9" s="117" t="s">
        <v>52</v>
      </c>
      <c r="I9" s="117" t="s">
        <v>87</v>
      </c>
      <c r="J9" s="117" t="s">
        <v>86</v>
      </c>
      <c r="K9" s="117" t="s">
        <v>85</v>
      </c>
      <c r="L9" s="117" t="s">
        <v>84</v>
      </c>
      <c r="M9" s="116" t="s">
        <v>83</v>
      </c>
    </row>
    <row r="10" spans="2:13" x14ac:dyDescent="0.2">
      <c r="B10" s="113"/>
      <c r="C10" s="115" t="s">
        <v>82</v>
      </c>
      <c r="D10" s="114" t="s">
        <v>81</v>
      </c>
      <c r="E10" s="114"/>
      <c r="F10" s="114"/>
      <c r="G10" s="114"/>
      <c r="H10" s="114"/>
      <c r="I10" s="114"/>
      <c r="J10" s="114"/>
      <c r="K10" s="114"/>
      <c r="L10" s="114"/>
      <c r="M10" s="3"/>
    </row>
    <row r="11" spans="2:13" x14ac:dyDescent="0.2">
      <c r="B11" s="113"/>
      <c r="C11" s="112" t="s">
        <v>79</v>
      </c>
      <c r="D11" s="112" t="s">
        <v>79</v>
      </c>
      <c r="E11" s="112" t="s">
        <v>79</v>
      </c>
      <c r="F11" s="112" t="s">
        <v>79</v>
      </c>
      <c r="G11" s="112" t="s">
        <v>79</v>
      </c>
      <c r="H11" s="112" t="s">
        <v>79</v>
      </c>
      <c r="I11" s="112" t="s">
        <v>79</v>
      </c>
      <c r="J11" s="112" t="s">
        <v>79</v>
      </c>
      <c r="K11" s="112" t="s">
        <v>79</v>
      </c>
      <c r="L11" s="112" t="s">
        <v>79</v>
      </c>
      <c r="M11" s="111" t="s">
        <v>79</v>
      </c>
    </row>
    <row r="12" spans="2:13" x14ac:dyDescent="0.2">
      <c r="B12" s="95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3"/>
    </row>
    <row r="13" spans="2:13" x14ac:dyDescent="0.2">
      <c r="B13" s="109" t="s">
        <v>78</v>
      </c>
      <c r="C13" s="108">
        <v>3147.55</v>
      </c>
      <c r="D13" s="108">
        <v>2499</v>
      </c>
      <c r="E13" s="108">
        <v>13087.29</v>
      </c>
      <c r="F13" s="108">
        <v>1996.81</v>
      </c>
      <c r="G13" s="108">
        <v>17832.14</v>
      </c>
      <c r="H13" s="108">
        <v>49864.29</v>
      </c>
      <c r="I13" s="108">
        <v>3219.4</v>
      </c>
      <c r="J13" s="108">
        <v>2390</v>
      </c>
      <c r="K13" s="108">
        <v>0.5</v>
      </c>
      <c r="L13" s="108">
        <v>54982.86</v>
      </c>
      <c r="M13" s="107">
        <v>0.5</v>
      </c>
    </row>
    <row r="14" spans="2:13" x14ac:dyDescent="0.2">
      <c r="B14" s="95" t="s">
        <v>77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"/>
    </row>
    <row r="15" spans="2:13" x14ac:dyDescent="0.2">
      <c r="B15" s="109" t="s">
        <v>76</v>
      </c>
      <c r="C15" s="108">
        <v>3148.4</v>
      </c>
      <c r="D15" s="108">
        <v>2509</v>
      </c>
      <c r="E15" s="108">
        <v>13088.88</v>
      </c>
      <c r="F15" s="108">
        <v>1998.26</v>
      </c>
      <c r="G15" s="108">
        <v>17844.05</v>
      </c>
      <c r="H15" s="108">
        <v>49903.81</v>
      </c>
      <c r="I15" s="108">
        <v>3220.17</v>
      </c>
      <c r="J15" s="108">
        <v>2400</v>
      </c>
      <c r="K15" s="108">
        <v>1</v>
      </c>
      <c r="L15" s="108">
        <v>55482.86</v>
      </c>
      <c r="M15" s="107">
        <v>1</v>
      </c>
    </row>
    <row r="16" spans="2:13" x14ac:dyDescent="0.2">
      <c r="B16" s="95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"/>
    </row>
    <row r="17" spans="2:13" x14ac:dyDescent="0.2">
      <c r="B17" s="109" t="s">
        <v>75</v>
      </c>
      <c r="C17" s="108">
        <v>3147.98</v>
      </c>
      <c r="D17" s="108">
        <v>2504</v>
      </c>
      <c r="E17" s="108">
        <v>13088.08</v>
      </c>
      <c r="F17" s="108">
        <v>1997.54</v>
      </c>
      <c r="G17" s="108">
        <v>17838.099999999999</v>
      </c>
      <c r="H17" s="108">
        <v>49884.05</v>
      </c>
      <c r="I17" s="108">
        <v>3219.79</v>
      </c>
      <c r="J17" s="108">
        <v>2395</v>
      </c>
      <c r="K17" s="108">
        <v>0.75</v>
      </c>
      <c r="L17" s="108">
        <v>55232.86</v>
      </c>
      <c r="M17" s="107">
        <v>0.75</v>
      </c>
    </row>
    <row r="18" spans="2:13" x14ac:dyDescent="0.2">
      <c r="B18" s="95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3"/>
    </row>
    <row r="19" spans="2:13" x14ac:dyDescent="0.2">
      <c r="B19" s="109" t="s">
        <v>97</v>
      </c>
      <c r="C19" s="108">
        <v>3152.33</v>
      </c>
      <c r="D19" s="108">
        <v>2499</v>
      </c>
      <c r="E19" s="108">
        <v>13067.1</v>
      </c>
      <c r="F19" s="108">
        <v>2042.24</v>
      </c>
      <c r="G19" s="108">
        <v>18017.86</v>
      </c>
      <c r="H19" s="108">
        <v>49907.38</v>
      </c>
      <c r="I19" s="108">
        <v>3253.24</v>
      </c>
      <c r="J19" s="108">
        <v>2390</v>
      </c>
      <c r="K19" s="108">
        <v>0.5</v>
      </c>
      <c r="L19" s="108">
        <v>55441.19</v>
      </c>
      <c r="M19" s="107">
        <v>0.5</v>
      </c>
    </row>
    <row r="20" spans="2:13" x14ac:dyDescent="0.2">
      <c r="B20" s="95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3"/>
    </row>
    <row r="21" spans="2:13" x14ac:dyDescent="0.2">
      <c r="B21" s="109" t="s">
        <v>74</v>
      </c>
      <c r="C21" s="108">
        <v>3153.19</v>
      </c>
      <c r="D21" s="108">
        <v>2509</v>
      </c>
      <c r="E21" s="108">
        <v>13070.48</v>
      </c>
      <c r="F21" s="108">
        <v>2043.17</v>
      </c>
      <c r="G21" s="108">
        <v>18033.099999999999</v>
      </c>
      <c r="H21" s="108">
        <v>49953.33</v>
      </c>
      <c r="I21" s="108">
        <v>3254.48</v>
      </c>
      <c r="J21" s="108">
        <v>2400</v>
      </c>
      <c r="K21" s="108">
        <v>1</v>
      </c>
      <c r="L21" s="108">
        <v>55941.19</v>
      </c>
      <c r="M21" s="107">
        <v>1</v>
      </c>
    </row>
    <row r="22" spans="2:13" x14ac:dyDescent="0.2">
      <c r="B22" s="95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3"/>
    </row>
    <row r="23" spans="2:13" x14ac:dyDescent="0.2">
      <c r="B23" s="109" t="s">
        <v>73</v>
      </c>
      <c r="C23" s="108">
        <v>3152.76</v>
      </c>
      <c r="D23" s="108">
        <v>2504</v>
      </c>
      <c r="E23" s="108">
        <v>13068.79</v>
      </c>
      <c r="F23" s="108">
        <v>2042.7</v>
      </c>
      <c r="G23" s="108">
        <v>18025.48</v>
      </c>
      <c r="H23" s="108">
        <v>49930.36</v>
      </c>
      <c r="I23" s="108">
        <v>3253.86</v>
      </c>
      <c r="J23" s="108">
        <v>2395</v>
      </c>
      <c r="K23" s="108">
        <v>0.75</v>
      </c>
      <c r="L23" s="108">
        <v>55691.19</v>
      </c>
      <c r="M23" s="107">
        <v>0.75</v>
      </c>
    </row>
    <row r="24" spans="2:13" x14ac:dyDescent="0.2">
      <c r="B24" s="95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3"/>
    </row>
    <row r="25" spans="2:13" x14ac:dyDescent="0.2">
      <c r="B25" s="109" t="s">
        <v>72</v>
      </c>
      <c r="C25" s="108">
        <v>3122.76</v>
      </c>
      <c r="D25" s="108">
        <v>2500</v>
      </c>
      <c r="E25" s="108">
        <v>12993.81</v>
      </c>
      <c r="F25" s="108">
        <v>2212.2399999999998</v>
      </c>
      <c r="G25" s="108">
        <v>19000.95</v>
      </c>
      <c r="H25" s="108"/>
      <c r="I25" s="108">
        <v>3152.9</v>
      </c>
      <c r="J25" s="108">
        <v>2390</v>
      </c>
      <c r="K25" s="108"/>
      <c r="L25" s="108"/>
      <c r="M25" s="107"/>
    </row>
    <row r="26" spans="2:13" x14ac:dyDescent="0.2">
      <c r="B26" s="95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3"/>
    </row>
    <row r="27" spans="2:13" x14ac:dyDescent="0.2">
      <c r="B27" s="109" t="s">
        <v>71</v>
      </c>
      <c r="C27" s="108">
        <v>3127.76</v>
      </c>
      <c r="D27" s="108">
        <v>2510</v>
      </c>
      <c r="E27" s="108">
        <v>13003.81</v>
      </c>
      <c r="F27" s="108">
        <v>2217.2399999999998</v>
      </c>
      <c r="G27" s="108">
        <v>19050.95</v>
      </c>
      <c r="H27" s="108"/>
      <c r="I27" s="108">
        <v>3157.9</v>
      </c>
      <c r="J27" s="108">
        <v>2400</v>
      </c>
      <c r="K27" s="108"/>
      <c r="L27" s="108"/>
      <c r="M27" s="107"/>
    </row>
    <row r="28" spans="2:13" x14ac:dyDescent="0.2">
      <c r="B28" s="95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3"/>
    </row>
    <row r="29" spans="2:13" x14ac:dyDescent="0.2">
      <c r="B29" s="109" t="s">
        <v>70</v>
      </c>
      <c r="C29" s="108">
        <v>3125.26</v>
      </c>
      <c r="D29" s="108">
        <v>2505</v>
      </c>
      <c r="E29" s="108">
        <v>12998.81</v>
      </c>
      <c r="F29" s="108">
        <v>2214.7399999999998</v>
      </c>
      <c r="G29" s="108">
        <v>19025.95</v>
      </c>
      <c r="H29" s="108"/>
      <c r="I29" s="108">
        <v>3155.4</v>
      </c>
      <c r="J29" s="108">
        <v>2395</v>
      </c>
      <c r="K29" s="108"/>
      <c r="L29" s="108"/>
      <c r="M29" s="107"/>
    </row>
    <row r="30" spans="2:13" x14ac:dyDescent="0.2">
      <c r="B30" s="95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3"/>
    </row>
    <row r="31" spans="2:13" x14ac:dyDescent="0.2">
      <c r="B31" s="109" t="s">
        <v>98</v>
      </c>
      <c r="C31" s="108">
        <v>3094.05</v>
      </c>
      <c r="D31" s="108"/>
      <c r="E31" s="108">
        <v>12985</v>
      </c>
      <c r="F31" s="108">
        <v>2285.2399999999998</v>
      </c>
      <c r="G31" s="108">
        <v>19533.099999999999</v>
      </c>
      <c r="H31" s="108"/>
      <c r="I31" s="108">
        <v>3047.14</v>
      </c>
      <c r="J31" s="108"/>
      <c r="K31" s="108"/>
      <c r="L31" s="108"/>
      <c r="M31" s="107"/>
    </row>
    <row r="32" spans="2:13" x14ac:dyDescent="0.2">
      <c r="B32" s="95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3"/>
    </row>
    <row r="33" spans="2:13" x14ac:dyDescent="0.2">
      <c r="B33" s="109" t="s">
        <v>69</v>
      </c>
      <c r="C33" s="108">
        <v>3099.05</v>
      </c>
      <c r="D33" s="108"/>
      <c r="E33" s="108">
        <v>12995</v>
      </c>
      <c r="F33" s="108">
        <v>2290.2399999999998</v>
      </c>
      <c r="G33" s="108">
        <v>19583.099999999999</v>
      </c>
      <c r="H33" s="108"/>
      <c r="I33" s="108">
        <v>3052.14</v>
      </c>
      <c r="J33" s="108"/>
      <c r="K33" s="108"/>
      <c r="L33" s="108"/>
      <c r="M33" s="107"/>
    </row>
    <row r="34" spans="2:13" x14ac:dyDescent="0.2">
      <c r="B34" s="95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3"/>
    </row>
    <row r="35" spans="2:13" x14ac:dyDescent="0.2">
      <c r="B35" s="109" t="s">
        <v>68</v>
      </c>
      <c r="C35" s="108">
        <v>3096.55</v>
      </c>
      <c r="D35" s="108"/>
      <c r="E35" s="108">
        <v>12990</v>
      </c>
      <c r="F35" s="108">
        <v>2287.7399999999998</v>
      </c>
      <c r="G35" s="108">
        <v>19558.099999999999</v>
      </c>
      <c r="H35" s="108"/>
      <c r="I35" s="108">
        <v>3049.64</v>
      </c>
      <c r="J35" s="108"/>
      <c r="K35" s="108"/>
      <c r="L35" s="108"/>
      <c r="M35" s="107"/>
    </row>
    <row r="36" spans="2:13" x14ac:dyDescent="0.2">
      <c r="B36" s="95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3"/>
    </row>
    <row r="37" spans="2:13" x14ac:dyDescent="0.2">
      <c r="B37" s="109" t="s">
        <v>67</v>
      </c>
      <c r="C37" s="108">
        <v>3067.71</v>
      </c>
      <c r="D37" s="108"/>
      <c r="E37" s="108">
        <v>12975</v>
      </c>
      <c r="F37" s="108">
        <v>2325.2399999999998</v>
      </c>
      <c r="G37" s="108">
        <v>20078.810000000001</v>
      </c>
      <c r="H37" s="108"/>
      <c r="I37" s="108">
        <v>3047.14</v>
      </c>
      <c r="J37" s="108"/>
      <c r="K37" s="108"/>
      <c r="L37" s="108"/>
      <c r="M37" s="107"/>
    </row>
    <row r="38" spans="2:13" x14ac:dyDescent="0.2">
      <c r="B38" s="95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3"/>
    </row>
    <row r="39" spans="2:13" x14ac:dyDescent="0.2">
      <c r="B39" s="109" t="s">
        <v>66</v>
      </c>
      <c r="C39" s="108">
        <v>3072.71</v>
      </c>
      <c r="D39" s="108"/>
      <c r="E39" s="108">
        <v>12985</v>
      </c>
      <c r="F39" s="108">
        <v>2330.2399999999998</v>
      </c>
      <c r="G39" s="108">
        <v>20128.810000000001</v>
      </c>
      <c r="H39" s="108"/>
      <c r="I39" s="108">
        <v>3052.14</v>
      </c>
      <c r="J39" s="108"/>
      <c r="K39" s="108"/>
      <c r="L39" s="108"/>
      <c r="M39" s="107"/>
    </row>
    <row r="40" spans="2:13" x14ac:dyDescent="0.2">
      <c r="B40" s="95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3"/>
    </row>
    <row r="41" spans="2:13" x14ac:dyDescent="0.2">
      <c r="B41" s="109" t="s">
        <v>65</v>
      </c>
      <c r="C41" s="108">
        <v>3070.21</v>
      </c>
      <c r="D41" s="108"/>
      <c r="E41" s="108">
        <v>12980</v>
      </c>
      <c r="F41" s="108">
        <v>2327.7399999999998</v>
      </c>
      <c r="G41" s="108">
        <v>20103.810000000001</v>
      </c>
      <c r="H41" s="108"/>
      <c r="I41" s="108">
        <v>3049.64</v>
      </c>
      <c r="J41" s="108"/>
      <c r="K41" s="108"/>
      <c r="L41" s="108"/>
      <c r="M41" s="107"/>
    </row>
    <row r="42" spans="2:13" x14ac:dyDescent="0.2">
      <c r="B42" s="95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3"/>
    </row>
    <row r="43" spans="2:13" x14ac:dyDescent="0.2">
      <c r="B43" s="109" t="s">
        <v>64</v>
      </c>
      <c r="C43" s="108"/>
      <c r="D43" s="108"/>
      <c r="E43" s="108"/>
      <c r="F43" s="108"/>
      <c r="G43" s="108"/>
      <c r="H43" s="108">
        <v>49794.76</v>
      </c>
      <c r="I43" s="108"/>
      <c r="J43" s="108"/>
      <c r="K43" s="108">
        <v>0.5</v>
      </c>
      <c r="L43" s="108">
        <v>56997.86</v>
      </c>
      <c r="M43" s="107">
        <v>0.5</v>
      </c>
    </row>
    <row r="44" spans="2:13" x14ac:dyDescent="0.2">
      <c r="B44" s="95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3"/>
    </row>
    <row r="45" spans="2:13" x14ac:dyDescent="0.2">
      <c r="B45" s="109" t="s">
        <v>63</v>
      </c>
      <c r="C45" s="108"/>
      <c r="D45" s="108"/>
      <c r="E45" s="108"/>
      <c r="F45" s="108"/>
      <c r="G45" s="108"/>
      <c r="H45" s="108">
        <v>49844.76</v>
      </c>
      <c r="I45" s="108"/>
      <c r="J45" s="108"/>
      <c r="K45" s="108">
        <v>1</v>
      </c>
      <c r="L45" s="108">
        <v>57997.86</v>
      </c>
      <c r="M45" s="107">
        <v>1</v>
      </c>
    </row>
    <row r="46" spans="2:13" x14ac:dyDescent="0.2">
      <c r="B46" s="95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3"/>
    </row>
    <row r="47" spans="2:13" x14ac:dyDescent="0.2">
      <c r="B47" s="106" t="s">
        <v>62</v>
      </c>
      <c r="C47" s="105"/>
      <c r="D47" s="105"/>
      <c r="E47" s="105"/>
      <c r="F47" s="105"/>
      <c r="G47" s="105"/>
      <c r="H47" s="105">
        <v>49819.76</v>
      </c>
      <c r="I47" s="105"/>
      <c r="J47" s="105"/>
      <c r="K47" s="105">
        <v>0.75</v>
      </c>
      <c r="L47" s="105">
        <v>57497.86</v>
      </c>
      <c r="M47" s="104">
        <v>0.75</v>
      </c>
    </row>
    <row r="49" spans="2:5" x14ac:dyDescent="0.2">
      <c r="B49" s="73" t="s">
        <v>61</v>
      </c>
    </row>
    <row r="50" spans="2:5" x14ac:dyDescent="0.2">
      <c r="B50" s="103" t="s">
        <v>95</v>
      </c>
    </row>
    <row r="52" spans="2:5" x14ac:dyDescent="0.2">
      <c r="B52" s="101" t="s">
        <v>60</v>
      </c>
      <c r="C52" s="100" t="s">
        <v>59</v>
      </c>
    </row>
    <row r="53" spans="2:5" x14ac:dyDescent="0.2">
      <c r="B53" s="99"/>
      <c r="C53" s="98" t="s">
        <v>58</v>
      </c>
    </row>
    <row r="54" spans="2:5" x14ac:dyDescent="0.2">
      <c r="B54" s="96" t="s">
        <v>57</v>
      </c>
      <c r="C54" s="97">
        <v>2682.14</v>
      </c>
    </row>
    <row r="55" spans="2:5" x14ac:dyDescent="0.2">
      <c r="B55" s="96" t="s">
        <v>56</v>
      </c>
      <c r="C55" s="97">
        <v>2137.62</v>
      </c>
    </row>
    <row r="56" spans="2:5" x14ac:dyDescent="0.2">
      <c r="B56" s="96" t="s">
        <v>55</v>
      </c>
      <c r="C56" s="97">
        <v>11150.84</v>
      </c>
    </row>
    <row r="57" spans="2:5" x14ac:dyDescent="0.2">
      <c r="B57" s="96" t="s">
        <v>54</v>
      </c>
      <c r="C57" s="97">
        <v>1702.57</v>
      </c>
    </row>
    <row r="58" spans="2:5" x14ac:dyDescent="0.2">
      <c r="B58" s="96" t="s">
        <v>53</v>
      </c>
      <c r="C58" s="97">
        <v>15200.92</v>
      </c>
    </row>
    <row r="59" spans="2:5" x14ac:dyDescent="0.2">
      <c r="B59" s="96" t="s">
        <v>52</v>
      </c>
      <c r="C59" s="97">
        <v>42492.51</v>
      </c>
    </row>
    <row r="60" spans="2:5" x14ac:dyDescent="0.2">
      <c r="B60" s="96" t="s">
        <v>51</v>
      </c>
      <c r="C60" s="97">
        <v>2742.94</v>
      </c>
    </row>
    <row r="61" spans="2:5" x14ac:dyDescent="0.2">
      <c r="B61" s="94" t="s">
        <v>50</v>
      </c>
      <c r="C61" s="93">
        <v>2044.75</v>
      </c>
    </row>
    <row r="63" spans="2:5" x14ac:dyDescent="0.2">
      <c r="B63" s="86" t="s">
        <v>49</v>
      </c>
    </row>
    <row r="64" spans="2:5" x14ac:dyDescent="0.2">
      <c r="E64" s="92" t="s">
        <v>48</v>
      </c>
    </row>
    <row r="65" spans="2:9" x14ac:dyDescent="0.2">
      <c r="B65" s="2" t="s">
        <v>47</v>
      </c>
      <c r="D65" s="89">
        <v>9680.31</v>
      </c>
      <c r="E65" s="92" t="s">
        <v>46</v>
      </c>
    </row>
    <row r="66" spans="2:9" x14ac:dyDescent="0.2">
      <c r="B66" s="2" t="s">
        <v>45</v>
      </c>
      <c r="D66" s="89">
        <v>9667.91</v>
      </c>
      <c r="E66" s="91" t="s">
        <v>10</v>
      </c>
      <c r="F66" s="87">
        <v>1.3521000000000001</v>
      </c>
    </row>
    <row r="67" spans="2:9" x14ac:dyDescent="0.2">
      <c r="B67" s="2" t="s">
        <v>44</v>
      </c>
      <c r="D67" s="89">
        <v>1478.08</v>
      </c>
      <c r="E67" s="91" t="s">
        <v>43</v>
      </c>
      <c r="F67" s="90">
        <v>156.72</v>
      </c>
    </row>
    <row r="68" spans="2:9" x14ac:dyDescent="0.2">
      <c r="B68" s="2" t="s">
        <v>42</v>
      </c>
      <c r="D68" s="89">
        <v>1511.54</v>
      </c>
      <c r="E68" s="88" t="s">
        <v>41</v>
      </c>
      <c r="F68" s="87">
        <v>1.1738</v>
      </c>
    </row>
    <row r="69" spans="2:9" x14ac:dyDescent="0.2">
      <c r="H69" s="85" t="s">
        <v>40</v>
      </c>
    </row>
    <row r="70" spans="2:9" x14ac:dyDescent="0.2">
      <c r="B70" s="84" t="s">
        <v>14</v>
      </c>
      <c r="C70" s="83"/>
      <c r="D70" s="82"/>
      <c r="E70" s="81"/>
      <c r="F70" s="80"/>
      <c r="G70" s="79"/>
      <c r="H70" s="78"/>
      <c r="I70" s="77"/>
    </row>
    <row r="71" spans="2:9" x14ac:dyDescent="0.2">
      <c r="B71" s="76" t="s">
        <v>96</v>
      </c>
      <c r="C71" s="75"/>
      <c r="D71" s="75"/>
      <c r="E71" s="75"/>
      <c r="F71" s="75"/>
      <c r="G71" s="75"/>
      <c r="H71" s="75"/>
      <c r="I71" s="74"/>
    </row>
  </sheetData>
  <phoneticPr fontId="7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35"/>
  <sheetViews>
    <sheetView workbookViewId="0">
      <pane ySplit="8" topLeftCell="A9" activePane="bottomLeft" state="frozen"/>
      <selection activeCell="C46" sqref="C46"/>
      <selection pane="bottomLeft" activeCell="Q9" sqref="P9:Q29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31</v>
      </c>
    </row>
    <row r="6" spans="1:19" ht="13.5" thickBot="1" x14ac:dyDescent="0.25">
      <c r="B6" s="1">
        <v>46024</v>
      </c>
    </row>
    <row r="7" spans="1:19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24</v>
      </c>
      <c r="J7" s="177"/>
      <c r="K7" s="178"/>
      <c r="L7" s="168" t="s">
        <v>4</v>
      </c>
      <c r="M7" s="170" t="s">
        <v>21</v>
      </c>
      <c r="N7" s="171"/>
      <c r="O7" s="172"/>
      <c r="P7" s="173" t="s">
        <v>5</v>
      </c>
      <c r="Q7" s="174"/>
      <c r="R7" s="9" t="s">
        <v>18</v>
      </c>
      <c r="S7" s="168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69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69" t="s">
        <v>20</v>
      </c>
    </row>
    <row r="9" spans="1:19" x14ac:dyDescent="0.2">
      <c r="B9" s="45">
        <v>46024</v>
      </c>
      <c r="C9" s="44">
        <v>2499</v>
      </c>
      <c r="D9" s="43">
        <v>2509</v>
      </c>
      <c r="E9" s="42">
        <f t="shared" ref="E9:E29" si="0">AVERAGE(C9:D9)</f>
        <v>2504</v>
      </c>
      <c r="F9" s="44">
        <v>2499</v>
      </c>
      <c r="G9" s="43">
        <v>2509</v>
      </c>
      <c r="H9" s="42">
        <f t="shared" ref="H9:H29" si="1">AVERAGE(F9:G9)</f>
        <v>2504</v>
      </c>
      <c r="I9" s="44">
        <v>2500</v>
      </c>
      <c r="J9" s="43">
        <v>2510</v>
      </c>
      <c r="K9" s="42">
        <f t="shared" ref="K9:K29" si="2">AVERAGE(I9:J9)</f>
        <v>2505</v>
      </c>
      <c r="L9" s="50">
        <v>2509</v>
      </c>
      <c r="M9" s="49">
        <v>1.3446</v>
      </c>
      <c r="N9" s="51">
        <v>1.1724000000000001</v>
      </c>
      <c r="O9" s="48">
        <v>156.94</v>
      </c>
      <c r="P9" s="41">
        <f>D9/M9</f>
        <v>1865.9824483117657</v>
      </c>
      <c r="Q9" s="41">
        <f>G9/M9</f>
        <v>1865.9824483117657</v>
      </c>
      <c r="R9" s="47">
        <f t="shared" ref="R9:R29" si="3">L9/N9</f>
        <v>2140.0545888775159</v>
      </c>
      <c r="S9" s="46">
        <v>1.3443000000000001</v>
      </c>
    </row>
    <row r="10" spans="1:19" x14ac:dyDescent="0.2">
      <c r="B10" s="45">
        <v>46027</v>
      </c>
      <c r="C10" s="44">
        <v>2499</v>
      </c>
      <c r="D10" s="43">
        <v>2509</v>
      </c>
      <c r="E10" s="42">
        <f t="shared" si="0"/>
        <v>2504</v>
      </c>
      <c r="F10" s="44">
        <v>2499</v>
      </c>
      <c r="G10" s="43">
        <v>2509</v>
      </c>
      <c r="H10" s="42">
        <f t="shared" si="1"/>
        <v>2504</v>
      </c>
      <c r="I10" s="44">
        <v>2500</v>
      </c>
      <c r="J10" s="43">
        <v>2510</v>
      </c>
      <c r="K10" s="42">
        <f t="shared" si="2"/>
        <v>2505</v>
      </c>
      <c r="L10" s="50">
        <v>2509</v>
      </c>
      <c r="M10" s="49">
        <v>1.3456999999999999</v>
      </c>
      <c r="N10" s="49">
        <v>1.1671</v>
      </c>
      <c r="O10" s="48">
        <v>156.65</v>
      </c>
      <c r="P10" s="41">
        <f t="shared" ref="P10:P29" si="4">D10/M10</f>
        <v>1864.4571598424614</v>
      </c>
      <c r="Q10" s="41">
        <f t="shared" ref="Q10:Q29" si="5">G10/M10</f>
        <v>1864.4571598424614</v>
      </c>
      <c r="R10" s="47">
        <f t="shared" si="3"/>
        <v>2149.7729414788791</v>
      </c>
      <c r="S10" s="46">
        <v>1.3452999999999999</v>
      </c>
    </row>
    <row r="11" spans="1:19" x14ac:dyDescent="0.2">
      <c r="B11" s="45">
        <v>46028</v>
      </c>
      <c r="C11" s="44">
        <v>2499</v>
      </c>
      <c r="D11" s="43">
        <v>2509</v>
      </c>
      <c r="E11" s="42">
        <f t="shared" si="0"/>
        <v>2504</v>
      </c>
      <c r="F11" s="44">
        <v>2499</v>
      </c>
      <c r="G11" s="43">
        <v>2509</v>
      </c>
      <c r="H11" s="42">
        <f t="shared" si="1"/>
        <v>2504</v>
      </c>
      <c r="I11" s="44">
        <v>2500</v>
      </c>
      <c r="J11" s="43">
        <v>2510</v>
      </c>
      <c r="K11" s="42">
        <f t="shared" si="2"/>
        <v>2505</v>
      </c>
      <c r="L11" s="50">
        <v>2509</v>
      </c>
      <c r="M11" s="49">
        <v>1.3512</v>
      </c>
      <c r="N11" s="49">
        <v>1.1701999999999999</v>
      </c>
      <c r="O11" s="48">
        <v>156.5</v>
      </c>
      <c r="P11" s="41">
        <f t="shared" si="4"/>
        <v>1856.8679692125518</v>
      </c>
      <c r="Q11" s="41">
        <f t="shared" si="5"/>
        <v>1856.8679692125518</v>
      </c>
      <c r="R11" s="47">
        <f t="shared" si="3"/>
        <v>2144.0779353956591</v>
      </c>
      <c r="S11" s="46">
        <v>1.3509</v>
      </c>
    </row>
    <row r="12" spans="1:19" x14ac:dyDescent="0.2">
      <c r="B12" s="45">
        <v>46029</v>
      </c>
      <c r="C12" s="44">
        <v>2499</v>
      </c>
      <c r="D12" s="43">
        <v>2509</v>
      </c>
      <c r="E12" s="42">
        <f t="shared" si="0"/>
        <v>2504</v>
      </c>
      <c r="F12" s="44">
        <v>2499</v>
      </c>
      <c r="G12" s="43">
        <v>2509</v>
      </c>
      <c r="H12" s="42">
        <f t="shared" si="1"/>
        <v>2504</v>
      </c>
      <c r="I12" s="44">
        <v>2500</v>
      </c>
      <c r="J12" s="43">
        <v>2510</v>
      </c>
      <c r="K12" s="42">
        <f t="shared" si="2"/>
        <v>2505</v>
      </c>
      <c r="L12" s="50">
        <v>2509</v>
      </c>
      <c r="M12" s="49">
        <v>1.3492</v>
      </c>
      <c r="N12" s="49">
        <v>1.1688000000000001</v>
      </c>
      <c r="O12" s="48">
        <v>156.52000000000001</v>
      </c>
      <c r="P12" s="41">
        <f t="shared" si="4"/>
        <v>1859.6205158612511</v>
      </c>
      <c r="Q12" s="41">
        <f t="shared" si="5"/>
        <v>1859.6205158612511</v>
      </c>
      <c r="R12" s="47">
        <f t="shared" si="3"/>
        <v>2146.6461327857633</v>
      </c>
      <c r="S12" s="46">
        <v>1.3489</v>
      </c>
    </row>
    <row r="13" spans="1:19" x14ac:dyDescent="0.2">
      <c r="B13" s="45">
        <v>46030</v>
      </c>
      <c r="C13" s="44">
        <v>2499</v>
      </c>
      <c r="D13" s="43">
        <v>2509</v>
      </c>
      <c r="E13" s="42">
        <f t="shared" si="0"/>
        <v>2504</v>
      </c>
      <c r="F13" s="44">
        <v>2499</v>
      </c>
      <c r="G13" s="43">
        <v>2509</v>
      </c>
      <c r="H13" s="42">
        <f t="shared" si="1"/>
        <v>2504</v>
      </c>
      <c r="I13" s="44">
        <v>2500</v>
      </c>
      <c r="J13" s="43">
        <v>2510</v>
      </c>
      <c r="K13" s="42">
        <f t="shared" si="2"/>
        <v>2505</v>
      </c>
      <c r="L13" s="50">
        <v>2509</v>
      </c>
      <c r="M13" s="49">
        <v>1.3439000000000001</v>
      </c>
      <c r="N13" s="49">
        <v>1.1674</v>
      </c>
      <c r="O13" s="48">
        <v>156.72</v>
      </c>
      <c r="P13" s="41">
        <f t="shared" si="4"/>
        <v>1866.9543864870898</v>
      </c>
      <c r="Q13" s="41">
        <f t="shared" si="5"/>
        <v>1866.9543864870898</v>
      </c>
      <c r="R13" s="47">
        <f t="shared" si="3"/>
        <v>2149.2204899777284</v>
      </c>
      <c r="S13" s="46">
        <v>1.3435999999999999</v>
      </c>
    </row>
    <row r="14" spans="1:19" x14ac:dyDescent="0.2">
      <c r="B14" s="45">
        <v>46031</v>
      </c>
      <c r="C14" s="44">
        <v>2499</v>
      </c>
      <c r="D14" s="43">
        <v>2509</v>
      </c>
      <c r="E14" s="42">
        <f t="shared" si="0"/>
        <v>2504</v>
      </c>
      <c r="F14" s="44">
        <v>2499</v>
      </c>
      <c r="G14" s="43">
        <v>2509</v>
      </c>
      <c r="H14" s="42">
        <f t="shared" si="1"/>
        <v>2504</v>
      </c>
      <c r="I14" s="44">
        <v>2500</v>
      </c>
      <c r="J14" s="43">
        <v>2510</v>
      </c>
      <c r="K14" s="42">
        <f t="shared" si="2"/>
        <v>2505</v>
      </c>
      <c r="L14" s="50">
        <v>2509</v>
      </c>
      <c r="M14" s="49">
        <v>1.3420000000000001</v>
      </c>
      <c r="N14" s="49">
        <v>1.1641999999999999</v>
      </c>
      <c r="O14" s="48">
        <v>157.65</v>
      </c>
      <c r="P14" s="41">
        <f t="shared" si="4"/>
        <v>1869.5976154992547</v>
      </c>
      <c r="Q14" s="41">
        <f t="shared" si="5"/>
        <v>1869.5976154992547</v>
      </c>
      <c r="R14" s="47">
        <f t="shared" si="3"/>
        <v>2155.1279848823228</v>
      </c>
      <c r="S14" s="46">
        <v>1.3418000000000001</v>
      </c>
    </row>
    <row r="15" spans="1:19" x14ac:dyDescent="0.2">
      <c r="B15" s="45">
        <v>46034</v>
      </c>
      <c r="C15" s="44">
        <v>2499</v>
      </c>
      <c r="D15" s="43">
        <v>2509</v>
      </c>
      <c r="E15" s="42">
        <f t="shared" si="0"/>
        <v>2504</v>
      </c>
      <c r="F15" s="44">
        <v>2499</v>
      </c>
      <c r="G15" s="43">
        <v>2509</v>
      </c>
      <c r="H15" s="42">
        <f t="shared" si="1"/>
        <v>2504</v>
      </c>
      <c r="I15" s="44">
        <v>2500</v>
      </c>
      <c r="J15" s="43">
        <v>2510</v>
      </c>
      <c r="K15" s="42">
        <f t="shared" si="2"/>
        <v>2505</v>
      </c>
      <c r="L15" s="50">
        <v>2509</v>
      </c>
      <c r="M15" s="49">
        <v>1.3466</v>
      </c>
      <c r="N15" s="49">
        <v>1.1681999999999999</v>
      </c>
      <c r="O15" s="48">
        <v>157.86000000000001</v>
      </c>
      <c r="P15" s="41">
        <f t="shared" si="4"/>
        <v>1863.2110500519827</v>
      </c>
      <c r="Q15" s="41">
        <f t="shared" si="5"/>
        <v>1863.2110500519827</v>
      </c>
      <c r="R15" s="47">
        <f t="shared" si="3"/>
        <v>2147.7486731724021</v>
      </c>
      <c r="S15" s="46">
        <v>1.3464</v>
      </c>
    </row>
    <row r="16" spans="1:19" x14ac:dyDescent="0.2">
      <c r="B16" s="45">
        <v>46035</v>
      </c>
      <c r="C16" s="44">
        <v>2499</v>
      </c>
      <c r="D16" s="43">
        <v>2509</v>
      </c>
      <c r="E16" s="42">
        <f t="shared" si="0"/>
        <v>2504</v>
      </c>
      <c r="F16" s="44">
        <v>2499</v>
      </c>
      <c r="G16" s="43">
        <v>2509</v>
      </c>
      <c r="H16" s="42">
        <f t="shared" si="1"/>
        <v>2504</v>
      </c>
      <c r="I16" s="44">
        <v>2500</v>
      </c>
      <c r="J16" s="43">
        <v>2510</v>
      </c>
      <c r="K16" s="42">
        <f t="shared" si="2"/>
        <v>2505</v>
      </c>
      <c r="L16" s="50">
        <v>2509</v>
      </c>
      <c r="M16" s="49">
        <v>1.3461000000000001</v>
      </c>
      <c r="N16" s="49">
        <v>1.1655</v>
      </c>
      <c r="O16" s="48">
        <v>158.9</v>
      </c>
      <c r="P16" s="41">
        <f t="shared" si="4"/>
        <v>1863.9031275536736</v>
      </c>
      <c r="Q16" s="41">
        <f t="shared" si="5"/>
        <v>1863.9031275536736</v>
      </c>
      <c r="R16" s="47">
        <f t="shared" si="3"/>
        <v>2152.7241527241526</v>
      </c>
      <c r="S16" s="46">
        <v>1.3459000000000001</v>
      </c>
    </row>
    <row r="17" spans="2:19" x14ac:dyDescent="0.2">
      <c r="B17" s="45">
        <v>46036</v>
      </c>
      <c r="C17" s="44">
        <v>2499</v>
      </c>
      <c r="D17" s="43">
        <v>2509</v>
      </c>
      <c r="E17" s="42">
        <f t="shared" si="0"/>
        <v>2504</v>
      </c>
      <c r="F17" s="44">
        <v>2499</v>
      </c>
      <c r="G17" s="43">
        <v>2509</v>
      </c>
      <c r="H17" s="42">
        <f t="shared" si="1"/>
        <v>2504</v>
      </c>
      <c r="I17" s="44">
        <v>2500</v>
      </c>
      <c r="J17" s="43">
        <v>2510</v>
      </c>
      <c r="K17" s="42">
        <f t="shared" si="2"/>
        <v>2505</v>
      </c>
      <c r="L17" s="50">
        <v>2509</v>
      </c>
      <c r="M17" s="49">
        <v>1.3452</v>
      </c>
      <c r="N17" s="49">
        <v>1.1659999999999999</v>
      </c>
      <c r="O17" s="48">
        <v>158.56</v>
      </c>
      <c r="P17" s="41">
        <f t="shared" si="4"/>
        <v>1865.1501635444545</v>
      </c>
      <c r="Q17" s="41">
        <f t="shared" si="5"/>
        <v>1865.1501635444545</v>
      </c>
      <c r="R17" s="47">
        <f t="shared" si="3"/>
        <v>2151.8010291595197</v>
      </c>
      <c r="S17" s="46">
        <v>1.345</v>
      </c>
    </row>
    <row r="18" spans="2:19" x14ac:dyDescent="0.2">
      <c r="B18" s="45">
        <v>46037</v>
      </c>
      <c r="C18" s="44">
        <v>2499</v>
      </c>
      <c r="D18" s="43">
        <v>2509</v>
      </c>
      <c r="E18" s="42">
        <f t="shared" si="0"/>
        <v>2504</v>
      </c>
      <c r="F18" s="44">
        <v>2499</v>
      </c>
      <c r="G18" s="43">
        <v>2509</v>
      </c>
      <c r="H18" s="42">
        <f t="shared" si="1"/>
        <v>2504</v>
      </c>
      <c r="I18" s="44">
        <v>2500</v>
      </c>
      <c r="J18" s="43">
        <v>2510</v>
      </c>
      <c r="K18" s="42">
        <f t="shared" si="2"/>
        <v>2505</v>
      </c>
      <c r="L18" s="50">
        <v>2509</v>
      </c>
      <c r="M18" s="49">
        <v>1.3404</v>
      </c>
      <c r="N18" s="49">
        <v>1.1623000000000001</v>
      </c>
      <c r="O18" s="48">
        <v>158.6</v>
      </c>
      <c r="P18" s="41">
        <f t="shared" si="4"/>
        <v>1871.8293046851686</v>
      </c>
      <c r="Q18" s="41">
        <f t="shared" si="5"/>
        <v>1871.8293046851686</v>
      </c>
      <c r="R18" s="47">
        <f t="shared" si="3"/>
        <v>2158.6509507011956</v>
      </c>
      <c r="S18" s="46">
        <v>1.3402000000000001</v>
      </c>
    </row>
    <row r="19" spans="2:19" x14ac:dyDescent="0.2">
      <c r="B19" s="45">
        <v>46038</v>
      </c>
      <c r="C19" s="44">
        <v>2499</v>
      </c>
      <c r="D19" s="43">
        <v>2509</v>
      </c>
      <c r="E19" s="42">
        <f t="shared" si="0"/>
        <v>2504</v>
      </c>
      <c r="F19" s="44">
        <v>2499</v>
      </c>
      <c r="G19" s="43">
        <v>2509</v>
      </c>
      <c r="H19" s="42">
        <f t="shared" si="1"/>
        <v>2504</v>
      </c>
      <c r="I19" s="44">
        <v>2500</v>
      </c>
      <c r="J19" s="43">
        <v>2510</v>
      </c>
      <c r="K19" s="42">
        <f t="shared" si="2"/>
        <v>2505</v>
      </c>
      <c r="L19" s="50">
        <v>2509</v>
      </c>
      <c r="M19" s="49">
        <v>1.34</v>
      </c>
      <c r="N19" s="49">
        <v>1.1618999999999999</v>
      </c>
      <c r="O19" s="48">
        <v>158.16</v>
      </c>
      <c r="P19" s="41">
        <f t="shared" si="4"/>
        <v>1872.3880597014925</v>
      </c>
      <c r="Q19" s="41">
        <f t="shared" si="5"/>
        <v>1872.3880597014925</v>
      </c>
      <c r="R19" s="47">
        <f t="shared" si="3"/>
        <v>2159.3940958774424</v>
      </c>
      <c r="S19" s="46">
        <v>1.3398000000000001</v>
      </c>
    </row>
    <row r="20" spans="2:19" x14ac:dyDescent="0.2">
      <c r="B20" s="45">
        <v>46041</v>
      </c>
      <c r="C20" s="44">
        <v>2499</v>
      </c>
      <c r="D20" s="43">
        <v>2509</v>
      </c>
      <c r="E20" s="42">
        <f t="shared" si="0"/>
        <v>2504</v>
      </c>
      <c r="F20" s="44">
        <v>2499</v>
      </c>
      <c r="G20" s="43">
        <v>2509</v>
      </c>
      <c r="H20" s="42">
        <f t="shared" si="1"/>
        <v>2504</v>
      </c>
      <c r="I20" s="44">
        <v>2500</v>
      </c>
      <c r="J20" s="43">
        <v>2510</v>
      </c>
      <c r="K20" s="42">
        <f t="shared" si="2"/>
        <v>2505</v>
      </c>
      <c r="L20" s="50">
        <v>2509</v>
      </c>
      <c r="M20" s="49">
        <v>1.3406</v>
      </c>
      <c r="N20" s="49">
        <v>1.1626000000000001</v>
      </c>
      <c r="O20" s="48">
        <v>158.02000000000001</v>
      </c>
      <c r="P20" s="41">
        <f t="shared" si="4"/>
        <v>1871.5500522154259</v>
      </c>
      <c r="Q20" s="41">
        <f t="shared" si="5"/>
        <v>1871.5500522154259</v>
      </c>
      <c r="R20" s="47">
        <f t="shared" si="3"/>
        <v>2158.0939274040943</v>
      </c>
      <c r="S20" s="46">
        <v>1.3404</v>
      </c>
    </row>
    <row r="21" spans="2:19" x14ac:dyDescent="0.2">
      <c r="B21" s="45">
        <v>46042</v>
      </c>
      <c r="C21" s="44">
        <v>2499</v>
      </c>
      <c r="D21" s="43">
        <v>2509</v>
      </c>
      <c r="E21" s="42">
        <f t="shared" si="0"/>
        <v>2504</v>
      </c>
      <c r="F21" s="44">
        <v>2499</v>
      </c>
      <c r="G21" s="43">
        <v>2509</v>
      </c>
      <c r="H21" s="42">
        <f t="shared" si="1"/>
        <v>2504</v>
      </c>
      <c r="I21" s="44">
        <v>2500</v>
      </c>
      <c r="J21" s="43">
        <v>2510</v>
      </c>
      <c r="K21" s="42">
        <f t="shared" si="2"/>
        <v>2505</v>
      </c>
      <c r="L21" s="50">
        <v>2509</v>
      </c>
      <c r="M21" s="49">
        <v>1.3446</v>
      </c>
      <c r="N21" s="49">
        <v>1.1726000000000001</v>
      </c>
      <c r="O21" s="48">
        <v>157.87</v>
      </c>
      <c r="P21" s="41">
        <f t="shared" si="4"/>
        <v>1865.9824483117657</v>
      </c>
      <c r="Q21" s="41">
        <f t="shared" si="5"/>
        <v>1865.9824483117657</v>
      </c>
      <c r="R21" s="47">
        <f t="shared" si="3"/>
        <v>2139.6895787139688</v>
      </c>
      <c r="S21" s="46">
        <v>1.3444</v>
      </c>
    </row>
    <row r="22" spans="2:19" x14ac:dyDescent="0.2">
      <c r="B22" s="45">
        <v>46043</v>
      </c>
      <c r="C22" s="44">
        <v>2499</v>
      </c>
      <c r="D22" s="43">
        <v>2509</v>
      </c>
      <c r="E22" s="42">
        <f t="shared" si="0"/>
        <v>2504</v>
      </c>
      <c r="F22" s="44">
        <v>2499</v>
      </c>
      <c r="G22" s="43">
        <v>2509</v>
      </c>
      <c r="H22" s="42">
        <f t="shared" si="1"/>
        <v>2504</v>
      </c>
      <c r="I22" s="44">
        <v>2500</v>
      </c>
      <c r="J22" s="43">
        <v>2510</v>
      </c>
      <c r="K22" s="42">
        <f t="shared" si="2"/>
        <v>2505</v>
      </c>
      <c r="L22" s="50">
        <v>2509</v>
      </c>
      <c r="M22" s="49">
        <v>1.3425</v>
      </c>
      <c r="N22" s="49">
        <v>1.1736</v>
      </c>
      <c r="O22" s="48">
        <v>157.80000000000001</v>
      </c>
      <c r="P22" s="41">
        <f t="shared" si="4"/>
        <v>1868.9013035381749</v>
      </c>
      <c r="Q22" s="41">
        <f t="shared" si="5"/>
        <v>1868.9013035381749</v>
      </c>
      <c r="R22" s="47">
        <f t="shared" si="3"/>
        <v>2137.8663940013635</v>
      </c>
      <c r="S22" s="46">
        <v>1.3423</v>
      </c>
    </row>
    <row r="23" spans="2:19" x14ac:dyDescent="0.2">
      <c r="B23" s="45">
        <v>46044</v>
      </c>
      <c r="C23" s="44">
        <v>2499</v>
      </c>
      <c r="D23" s="43">
        <v>2509</v>
      </c>
      <c r="E23" s="42">
        <f t="shared" si="0"/>
        <v>2504</v>
      </c>
      <c r="F23" s="44">
        <v>2499</v>
      </c>
      <c r="G23" s="43">
        <v>2509</v>
      </c>
      <c r="H23" s="42">
        <f t="shared" si="1"/>
        <v>2504</v>
      </c>
      <c r="I23" s="44">
        <v>2500</v>
      </c>
      <c r="J23" s="43">
        <v>2510</v>
      </c>
      <c r="K23" s="42">
        <f t="shared" si="2"/>
        <v>2505</v>
      </c>
      <c r="L23" s="50">
        <v>2509</v>
      </c>
      <c r="M23" s="49">
        <v>1.3426</v>
      </c>
      <c r="N23" s="49">
        <v>1.1704000000000001</v>
      </c>
      <c r="O23" s="48">
        <v>158.82</v>
      </c>
      <c r="P23" s="41">
        <f t="shared" si="4"/>
        <v>1868.7621033814985</v>
      </c>
      <c r="Q23" s="41">
        <f t="shared" si="5"/>
        <v>1868.7621033814985</v>
      </c>
      <c r="R23" s="47">
        <f t="shared" si="3"/>
        <v>2143.7115516062881</v>
      </c>
      <c r="S23" s="46">
        <v>1.3424</v>
      </c>
    </row>
    <row r="24" spans="2:19" x14ac:dyDescent="0.2">
      <c r="B24" s="45">
        <v>46045</v>
      </c>
      <c r="C24" s="44">
        <v>2499</v>
      </c>
      <c r="D24" s="43">
        <v>2509</v>
      </c>
      <c r="E24" s="42">
        <f t="shared" si="0"/>
        <v>2504</v>
      </c>
      <c r="F24" s="44">
        <v>2499</v>
      </c>
      <c r="G24" s="43">
        <v>2509</v>
      </c>
      <c r="H24" s="42">
        <f t="shared" si="1"/>
        <v>2504</v>
      </c>
      <c r="I24" s="44">
        <v>2500</v>
      </c>
      <c r="J24" s="43">
        <v>2510</v>
      </c>
      <c r="K24" s="42">
        <f t="shared" si="2"/>
        <v>2505</v>
      </c>
      <c r="L24" s="50">
        <v>2509</v>
      </c>
      <c r="M24" s="49">
        <v>1.3529</v>
      </c>
      <c r="N24" s="49">
        <v>1.1742999999999999</v>
      </c>
      <c r="O24" s="48">
        <v>158.16</v>
      </c>
      <c r="P24" s="41">
        <f t="shared" si="4"/>
        <v>1854.5347032300983</v>
      </c>
      <c r="Q24" s="41">
        <f t="shared" si="5"/>
        <v>1854.5347032300983</v>
      </c>
      <c r="R24" s="47">
        <f t="shared" si="3"/>
        <v>2136.5920122626248</v>
      </c>
      <c r="S24" s="46">
        <v>1.3527</v>
      </c>
    </row>
    <row r="25" spans="2:19" x14ac:dyDescent="0.2">
      <c r="B25" s="45">
        <v>46048</v>
      </c>
      <c r="C25" s="44">
        <v>2499</v>
      </c>
      <c r="D25" s="43">
        <v>2509</v>
      </c>
      <c r="E25" s="42">
        <f t="shared" si="0"/>
        <v>2504</v>
      </c>
      <c r="F25" s="44">
        <v>2499</v>
      </c>
      <c r="G25" s="43">
        <v>2509</v>
      </c>
      <c r="H25" s="42">
        <f t="shared" si="1"/>
        <v>2504</v>
      </c>
      <c r="I25" s="44">
        <v>2500</v>
      </c>
      <c r="J25" s="43">
        <v>2510</v>
      </c>
      <c r="K25" s="42">
        <f t="shared" si="2"/>
        <v>2505</v>
      </c>
      <c r="L25" s="50">
        <v>2509</v>
      </c>
      <c r="M25" s="49">
        <v>1.3653999999999999</v>
      </c>
      <c r="N25" s="49">
        <v>1.1841999999999999</v>
      </c>
      <c r="O25" s="48">
        <v>154.13999999999999</v>
      </c>
      <c r="P25" s="41">
        <f t="shared" si="4"/>
        <v>1837.5567599238318</v>
      </c>
      <c r="Q25" s="41">
        <f t="shared" si="5"/>
        <v>1837.5567599238318</v>
      </c>
      <c r="R25" s="47">
        <f t="shared" si="3"/>
        <v>2118.7299442661715</v>
      </c>
      <c r="S25" s="46">
        <v>1.3652</v>
      </c>
    </row>
    <row r="26" spans="2:19" x14ac:dyDescent="0.2">
      <c r="B26" s="45">
        <v>46049</v>
      </c>
      <c r="C26" s="44">
        <v>2499</v>
      </c>
      <c r="D26" s="43">
        <v>2509</v>
      </c>
      <c r="E26" s="42">
        <f t="shared" si="0"/>
        <v>2504</v>
      </c>
      <c r="F26" s="44">
        <v>2499</v>
      </c>
      <c r="G26" s="43">
        <v>2509</v>
      </c>
      <c r="H26" s="42">
        <f t="shared" si="1"/>
        <v>2504</v>
      </c>
      <c r="I26" s="44">
        <v>2500</v>
      </c>
      <c r="J26" s="43">
        <v>2510</v>
      </c>
      <c r="K26" s="42">
        <f t="shared" si="2"/>
        <v>2505</v>
      </c>
      <c r="L26" s="50">
        <v>2509</v>
      </c>
      <c r="M26" s="49">
        <v>1.3742000000000001</v>
      </c>
      <c r="N26" s="49">
        <v>1.1929000000000001</v>
      </c>
      <c r="O26" s="48">
        <v>153.30000000000001</v>
      </c>
      <c r="P26" s="41">
        <f t="shared" si="4"/>
        <v>1825.7895502838014</v>
      </c>
      <c r="Q26" s="41">
        <f t="shared" si="5"/>
        <v>1825.7895502838014</v>
      </c>
      <c r="R26" s="47">
        <f t="shared" si="3"/>
        <v>2103.2777265487466</v>
      </c>
      <c r="S26" s="46">
        <v>1.3740000000000001</v>
      </c>
    </row>
    <row r="27" spans="2:19" x14ac:dyDescent="0.2">
      <c r="B27" s="45">
        <v>46050</v>
      </c>
      <c r="C27" s="44">
        <v>2499</v>
      </c>
      <c r="D27" s="43">
        <v>2509</v>
      </c>
      <c r="E27" s="42">
        <f t="shared" si="0"/>
        <v>2504</v>
      </c>
      <c r="F27" s="44">
        <v>2499</v>
      </c>
      <c r="G27" s="43">
        <v>2509</v>
      </c>
      <c r="H27" s="42">
        <f t="shared" si="1"/>
        <v>2504</v>
      </c>
      <c r="I27" s="44">
        <v>2500</v>
      </c>
      <c r="J27" s="43">
        <v>2510</v>
      </c>
      <c r="K27" s="42">
        <f t="shared" si="2"/>
        <v>2505</v>
      </c>
      <c r="L27" s="50">
        <v>2509</v>
      </c>
      <c r="M27" s="49">
        <v>1.3793</v>
      </c>
      <c r="N27" s="49">
        <v>1.198</v>
      </c>
      <c r="O27" s="48">
        <v>152.58000000000001</v>
      </c>
      <c r="P27" s="41">
        <f t="shared" si="4"/>
        <v>1819.0386427898209</v>
      </c>
      <c r="Q27" s="41">
        <f t="shared" si="5"/>
        <v>1819.0386427898209</v>
      </c>
      <c r="R27" s="47">
        <f t="shared" si="3"/>
        <v>2094.3238731218698</v>
      </c>
      <c r="S27" s="46">
        <v>1.3791</v>
      </c>
    </row>
    <row r="28" spans="2:19" x14ac:dyDescent="0.2">
      <c r="B28" s="45">
        <v>46051</v>
      </c>
      <c r="C28" s="44">
        <v>2499</v>
      </c>
      <c r="D28" s="43">
        <v>2509</v>
      </c>
      <c r="E28" s="42">
        <f t="shared" si="0"/>
        <v>2504</v>
      </c>
      <c r="F28" s="44">
        <v>2499</v>
      </c>
      <c r="G28" s="43">
        <v>2509</v>
      </c>
      <c r="H28" s="42">
        <f t="shared" si="1"/>
        <v>2504</v>
      </c>
      <c r="I28" s="44">
        <v>2500</v>
      </c>
      <c r="J28" s="43">
        <v>2510</v>
      </c>
      <c r="K28" s="42">
        <f t="shared" si="2"/>
        <v>2505</v>
      </c>
      <c r="L28" s="50">
        <v>2509</v>
      </c>
      <c r="M28" s="49">
        <v>1.3814</v>
      </c>
      <c r="N28" s="49">
        <v>1.1961999999999999</v>
      </c>
      <c r="O28" s="48">
        <v>153.22999999999999</v>
      </c>
      <c r="P28" s="41">
        <f t="shared" si="4"/>
        <v>1816.2733458809903</v>
      </c>
      <c r="Q28" s="41">
        <f t="shared" si="5"/>
        <v>1816.2733458809903</v>
      </c>
      <c r="R28" s="47">
        <f t="shared" si="3"/>
        <v>2097.4753385721451</v>
      </c>
      <c r="S28" s="46">
        <v>1.3812</v>
      </c>
    </row>
    <row r="29" spans="2:19" x14ac:dyDescent="0.2">
      <c r="B29" s="45">
        <v>46052</v>
      </c>
      <c r="C29" s="44">
        <v>2499</v>
      </c>
      <c r="D29" s="43">
        <v>2509</v>
      </c>
      <c r="E29" s="42">
        <f t="shared" si="0"/>
        <v>2504</v>
      </c>
      <c r="F29" s="44">
        <v>2499</v>
      </c>
      <c r="G29" s="43">
        <v>2509</v>
      </c>
      <c r="H29" s="42">
        <f t="shared" si="1"/>
        <v>2504</v>
      </c>
      <c r="I29" s="44">
        <v>2500</v>
      </c>
      <c r="J29" s="43">
        <v>2510</v>
      </c>
      <c r="K29" s="42">
        <f t="shared" si="2"/>
        <v>2505</v>
      </c>
      <c r="L29" s="50">
        <v>2509</v>
      </c>
      <c r="M29" s="49">
        <v>1.3762000000000001</v>
      </c>
      <c r="N29" s="49">
        <v>1.1919</v>
      </c>
      <c r="O29" s="48">
        <v>154.04</v>
      </c>
      <c r="P29" s="41">
        <f t="shared" si="4"/>
        <v>1823.1361720680131</v>
      </c>
      <c r="Q29" s="41">
        <f t="shared" si="5"/>
        <v>1823.1361720680131</v>
      </c>
      <c r="R29" s="47">
        <f t="shared" si="3"/>
        <v>2105.042369326286</v>
      </c>
      <c r="S29" s="46">
        <v>1.3759999999999999</v>
      </c>
    </row>
    <row r="30" spans="2:19" x14ac:dyDescent="0.2">
      <c r="B30" s="40" t="s">
        <v>11</v>
      </c>
      <c r="C30" s="39">
        <f>ROUND(AVERAGE(C9:C29),2)</f>
        <v>2499</v>
      </c>
      <c r="D30" s="38">
        <f>ROUND(AVERAGE(D9:D29),2)</f>
        <v>2509</v>
      </c>
      <c r="E30" s="37">
        <f>ROUND(AVERAGE(C30:D30),2)</f>
        <v>2504</v>
      </c>
      <c r="F30" s="39">
        <f>ROUND(AVERAGE(F9:F29),2)</f>
        <v>2499</v>
      </c>
      <c r="G30" s="38">
        <f>ROUND(AVERAGE(G9:G29),2)</f>
        <v>2509</v>
      </c>
      <c r="H30" s="37">
        <f>ROUND(AVERAGE(F30:G30),2)</f>
        <v>2504</v>
      </c>
      <c r="I30" s="39">
        <f>ROUND(AVERAGE(I9:I29),2)</f>
        <v>2500</v>
      </c>
      <c r="J30" s="38">
        <f>ROUND(AVERAGE(J9:J29),2)</f>
        <v>2510</v>
      </c>
      <c r="K30" s="37">
        <f>ROUND(AVERAGE(I30:J30),2)</f>
        <v>2505</v>
      </c>
      <c r="L30" s="36">
        <f>ROUND(AVERAGE(L9:L29),2)</f>
        <v>2509</v>
      </c>
      <c r="M30" s="35">
        <f>ROUND(AVERAGE(M9:M29),4)</f>
        <v>1.3521000000000001</v>
      </c>
      <c r="N30" s="34">
        <f>ROUND(AVERAGE(N9:N29),4)</f>
        <v>1.1738</v>
      </c>
      <c r="O30" s="167">
        <f>ROUND(AVERAGE(O9:O29),2)</f>
        <v>156.72</v>
      </c>
      <c r="P30" s="33">
        <f>AVERAGE(P9:P29)</f>
        <v>1855.7850896368843</v>
      </c>
      <c r="Q30" s="33">
        <f>AVERAGE(Q9:Q29)</f>
        <v>1855.7850896368843</v>
      </c>
      <c r="R30" s="33">
        <f>AVERAGE(R9:R29)</f>
        <v>2137.6200805169583</v>
      </c>
      <c r="S30" s="32">
        <f>AVERAGE(S9:S29)</f>
        <v>1.3518952380952383</v>
      </c>
    </row>
    <row r="31" spans="2:19" x14ac:dyDescent="0.2">
      <c r="B31" s="31" t="s">
        <v>12</v>
      </c>
      <c r="C31" s="30">
        <f t="shared" ref="C31:S31" si="6">MAX(C9:C29)</f>
        <v>2499</v>
      </c>
      <c r="D31" s="29">
        <f t="shared" si="6"/>
        <v>2509</v>
      </c>
      <c r="E31" s="28">
        <f t="shared" si="6"/>
        <v>2504</v>
      </c>
      <c r="F31" s="30">
        <f t="shared" si="6"/>
        <v>2499</v>
      </c>
      <c r="G31" s="29">
        <f t="shared" si="6"/>
        <v>2509</v>
      </c>
      <c r="H31" s="28">
        <f t="shared" si="6"/>
        <v>2504</v>
      </c>
      <c r="I31" s="30">
        <f t="shared" si="6"/>
        <v>2500</v>
      </c>
      <c r="J31" s="29">
        <f t="shared" si="6"/>
        <v>2510</v>
      </c>
      <c r="K31" s="28">
        <f t="shared" si="6"/>
        <v>2505</v>
      </c>
      <c r="L31" s="27">
        <f t="shared" si="6"/>
        <v>2509</v>
      </c>
      <c r="M31" s="26">
        <f t="shared" si="6"/>
        <v>1.3814</v>
      </c>
      <c r="N31" s="25">
        <f t="shared" si="6"/>
        <v>1.198</v>
      </c>
      <c r="O31" s="24">
        <f t="shared" si="6"/>
        <v>158.9</v>
      </c>
      <c r="P31" s="23">
        <f t="shared" si="6"/>
        <v>1872.3880597014925</v>
      </c>
      <c r="Q31" s="23">
        <f t="shared" si="6"/>
        <v>1872.3880597014925</v>
      </c>
      <c r="R31" s="23">
        <f t="shared" si="6"/>
        <v>2159.3940958774424</v>
      </c>
      <c r="S31" s="22">
        <f t="shared" si="6"/>
        <v>1.3812</v>
      </c>
    </row>
    <row r="32" spans="2:19" ht="13.5" thickBot="1" x14ac:dyDescent="0.25">
      <c r="B32" s="21" t="s">
        <v>13</v>
      </c>
      <c r="C32" s="20">
        <f t="shared" ref="C32:S32" si="7">MIN(C9:C29)</f>
        <v>2499</v>
      </c>
      <c r="D32" s="19">
        <f t="shared" si="7"/>
        <v>2509</v>
      </c>
      <c r="E32" s="18">
        <f t="shared" si="7"/>
        <v>2504</v>
      </c>
      <c r="F32" s="20">
        <f t="shared" si="7"/>
        <v>2499</v>
      </c>
      <c r="G32" s="19">
        <f t="shared" si="7"/>
        <v>2509</v>
      </c>
      <c r="H32" s="18">
        <f t="shared" si="7"/>
        <v>2504</v>
      </c>
      <c r="I32" s="20">
        <f t="shared" si="7"/>
        <v>2500</v>
      </c>
      <c r="J32" s="19">
        <f t="shared" si="7"/>
        <v>2510</v>
      </c>
      <c r="K32" s="18">
        <f t="shared" si="7"/>
        <v>2505</v>
      </c>
      <c r="L32" s="17">
        <f t="shared" si="7"/>
        <v>2509</v>
      </c>
      <c r="M32" s="16">
        <f t="shared" si="7"/>
        <v>1.34</v>
      </c>
      <c r="N32" s="15">
        <f t="shared" si="7"/>
        <v>1.1618999999999999</v>
      </c>
      <c r="O32" s="14">
        <f t="shared" si="7"/>
        <v>152.58000000000001</v>
      </c>
      <c r="P32" s="13">
        <f t="shared" si="7"/>
        <v>1816.2733458809903</v>
      </c>
      <c r="Q32" s="13">
        <f t="shared" si="7"/>
        <v>1816.2733458809903</v>
      </c>
      <c r="R32" s="13">
        <f t="shared" si="7"/>
        <v>2094.3238731218698</v>
      </c>
      <c r="S32" s="12">
        <f t="shared" si="7"/>
        <v>1.3398000000000001</v>
      </c>
    </row>
    <row r="34" spans="2:14" x14ac:dyDescent="0.2">
      <c r="B34" s="6" t="s">
        <v>14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  <row r="35" spans="2:14" x14ac:dyDescent="0.2">
      <c r="B35" s="6" t="s">
        <v>15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S35"/>
  <sheetViews>
    <sheetView workbookViewId="0">
      <pane ySplit="8" topLeftCell="A9" activePane="bottomLeft" state="frozen"/>
      <selection activeCell="C46" sqref="C46"/>
      <selection pane="bottomLeft" activeCell="N33" sqref="N33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30</v>
      </c>
    </row>
    <row r="6" spans="1:19" ht="13.5" thickBot="1" x14ac:dyDescent="0.25">
      <c r="B6" s="1">
        <v>46024</v>
      </c>
    </row>
    <row r="7" spans="1:19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24</v>
      </c>
      <c r="J7" s="177"/>
      <c r="K7" s="178"/>
      <c r="L7" s="168" t="s">
        <v>4</v>
      </c>
      <c r="M7" s="170" t="s">
        <v>21</v>
      </c>
      <c r="N7" s="171"/>
      <c r="O7" s="172"/>
      <c r="P7" s="173" t="s">
        <v>5</v>
      </c>
      <c r="Q7" s="174"/>
      <c r="R7" s="9" t="s">
        <v>18</v>
      </c>
      <c r="S7" s="168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69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69" t="s">
        <v>20</v>
      </c>
    </row>
    <row r="9" spans="1:19" x14ac:dyDescent="0.2">
      <c r="B9" s="45">
        <v>46024</v>
      </c>
      <c r="C9" s="44">
        <v>2390</v>
      </c>
      <c r="D9" s="43">
        <v>2400</v>
      </c>
      <c r="E9" s="42">
        <f t="shared" ref="E9:E29" si="0">AVERAGE(C9:D9)</f>
        <v>2395</v>
      </c>
      <c r="F9" s="44">
        <v>2390</v>
      </c>
      <c r="G9" s="43">
        <v>2400</v>
      </c>
      <c r="H9" s="42">
        <f t="shared" ref="H9:H29" si="1">AVERAGE(F9:G9)</f>
        <v>2395</v>
      </c>
      <c r="I9" s="44">
        <v>2390</v>
      </c>
      <c r="J9" s="43">
        <v>2400</v>
      </c>
      <c r="K9" s="42">
        <f t="shared" ref="K9:K29" si="2">AVERAGE(I9:J9)</f>
        <v>2395</v>
      </c>
      <c r="L9" s="50">
        <v>2400</v>
      </c>
      <c r="M9" s="49">
        <v>1.3446</v>
      </c>
      <c r="N9" s="51">
        <v>1.1724000000000001</v>
      </c>
      <c r="O9" s="48">
        <v>156.94</v>
      </c>
      <c r="P9" s="41">
        <f>D9/M9</f>
        <v>1784.91744756805</v>
      </c>
      <c r="Q9" s="41">
        <f>G9/M9</f>
        <v>1784.91744756805</v>
      </c>
      <c r="R9" s="47">
        <f t="shared" ref="R9:R29" si="3">L9/N9</f>
        <v>2047.0829068577275</v>
      </c>
      <c r="S9" s="46">
        <v>1.3443000000000001</v>
      </c>
    </row>
    <row r="10" spans="1:19" x14ac:dyDescent="0.2">
      <c r="B10" s="45">
        <v>46027</v>
      </c>
      <c r="C10" s="44">
        <v>2390</v>
      </c>
      <c r="D10" s="43">
        <v>2400</v>
      </c>
      <c r="E10" s="42">
        <f t="shared" si="0"/>
        <v>2395</v>
      </c>
      <c r="F10" s="44">
        <v>2390</v>
      </c>
      <c r="G10" s="43">
        <v>2400</v>
      </c>
      <c r="H10" s="42">
        <f t="shared" si="1"/>
        <v>2395</v>
      </c>
      <c r="I10" s="44">
        <v>2390</v>
      </c>
      <c r="J10" s="43">
        <v>2400</v>
      </c>
      <c r="K10" s="42">
        <f t="shared" si="2"/>
        <v>2395</v>
      </c>
      <c r="L10" s="50">
        <v>2400</v>
      </c>
      <c r="M10" s="49">
        <v>1.3456999999999999</v>
      </c>
      <c r="N10" s="49">
        <v>1.1671</v>
      </c>
      <c r="O10" s="48">
        <v>156.65</v>
      </c>
      <c r="P10" s="41">
        <f t="shared" ref="P10:P29" si="4">D10/M10</f>
        <v>1783.458423125511</v>
      </c>
      <c r="Q10" s="41">
        <f t="shared" ref="Q10:Q29" si="5">G10/M10</f>
        <v>1783.458423125511</v>
      </c>
      <c r="R10" s="47">
        <f t="shared" si="3"/>
        <v>2056.3790592065802</v>
      </c>
      <c r="S10" s="46">
        <v>1.3452999999999999</v>
      </c>
    </row>
    <row r="11" spans="1:19" x14ac:dyDescent="0.2">
      <c r="B11" s="45">
        <v>46028</v>
      </c>
      <c r="C11" s="44">
        <v>2390</v>
      </c>
      <c r="D11" s="43">
        <v>2400</v>
      </c>
      <c r="E11" s="42">
        <f t="shared" si="0"/>
        <v>2395</v>
      </c>
      <c r="F11" s="44">
        <v>2390</v>
      </c>
      <c r="G11" s="43">
        <v>2400</v>
      </c>
      <c r="H11" s="42">
        <f t="shared" si="1"/>
        <v>2395</v>
      </c>
      <c r="I11" s="44">
        <v>2390</v>
      </c>
      <c r="J11" s="43">
        <v>2400</v>
      </c>
      <c r="K11" s="42">
        <f t="shared" si="2"/>
        <v>2395</v>
      </c>
      <c r="L11" s="50">
        <v>2400</v>
      </c>
      <c r="M11" s="49">
        <v>1.3512</v>
      </c>
      <c r="N11" s="49">
        <v>1.1701999999999999</v>
      </c>
      <c r="O11" s="48">
        <v>156.5</v>
      </c>
      <c r="P11" s="41">
        <f t="shared" si="4"/>
        <v>1776.1989342806394</v>
      </c>
      <c r="Q11" s="41">
        <f t="shared" si="5"/>
        <v>1776.1989342806394</v>
      </c>
      <c r="R11" s="47">
        <f t="shared" si="3"/>
        <v>2050.9314647068877</v>
      </c>
      <c r="S11" s="46">
        <v>1.3509</v>
      </c>
    </row>
    <row r="12" spans="1:19" x14ac:dyDescent="0.2">
      <c r="B12" s="45">
        <v>46029</v>
      </c>
      <c r="C12" s="44">
        <v>2390</v>
      </c>
      <c r="D12" s="43">
        <v>2400</v>
      </c>
      <c r="E12" s="42">
        <f t="shared" si="0"/>
        <v>2395</v>
      </c>
      <c r="F12" s="44">
        <v>2390</v>
      </c>
      <c r="G12" s="43">
        <v>2400</v>
      </c>
      <c r="H12" s="42">
        <f t="shared" si="1"/>
        <v>2395</v>
      </c>
      <c r="I12" s="44">
        <v>2390</v>
      </c>
      <c r="J12" s="43">
        <v>2400</v>
      </c>
      <c r="K12" s="42">
        <f t="shared" si="2"/>
        <v>2395</v>
      </c>
      <c r="L12" s="50">
        <v>2400</v>
      </c>
      <c r="M12" s="49">
        <v>1.3492</v>
      </c>
      <c r="N12" s="49">
        <v>1.1688000000000001</v>
      </c>
      <c r="O12" s="48">
        <v>156.52000000000001</v>
      </c>
      <c r="P12" s="41">
        <f t="shared" si="4"/>
        <v>1778.8319003854137</v>
      </c>
      <c r="Q12" s="41">
        <f t="shared" si="5"/>
        <v>1778.8319003854137</v>
      </c>
      <c r="R12" s="47">
        <f t="shared" si="3"/>
        <v>2053.3880903490758</v>
      </c>
      <c r="S12" s="46">
        <v>1.3489</v>
      </c>
    </row>
    <row r="13" spans="1:19" x14ac:dyDescent="0.2">
      <c r="B13" s="45">
        <v>46030</v>
      </c>
      <c r="C13" s="44">
        <v>2390</v>
      </c>
      <c r="D13" s="43">
        <v>2400</v>
      </c>
      <c r="E13" s="42">
        <f t="shared" si="0"/>
        <v>2395</v>
      </c>
      <c r="F13" s="44">
        <v>2390</v>
      </c>
      <c r="G13" s="43">
        <v>2400</v>
      </c>
      <c r="H13" s="42">
        <f t="shared" si="1"/>
        <v>2395</v>
      </c>
      <c r="I13" s="44">
        <v>2390</v>
      </c>
      <c r="J13" s="43">
        <v>2400</v>
      </c>
      <c r="K13" s="42">
        <f t="shared" si="2"/>
        <v>2395</v>
      </c>
      <c r="L13" s="50">
        <v>2400</v>
      </c>
      <c r="M13" s="49">
        <v>1.3439000000000001</v>
      </c>
      <c r="N13" s="49">
        <v>1.1674</v>
      </c>
      <c r="O13" s="48">
        <v>156.72</v>
      </c>
      <c r="P13" s="41">
        <f t="shared" si="4"/>
        <v>1785.8471612471164</v>
      </c>
      <c r="Q13" s="41">
        <f t="shared" si="5"/>
        <v>1785.8471612471164</v>
      </c>
      <c r="R13" s="47">
        <f t="shared" si="3"/>
        <v>2055.8506081891383</v>
      </c>
      <c r="S13" s="46">
        <v>1.3435999999999999</v>
      </c>
    </row>
    <row r="14" spans="1:19" x14ac:dyDescent="0.2">
      <c r="B14" s="45">
        <v>46031</v>
      </c>
      <c r="C14" s="44">
        <v>2390</v>
      </c>
      <c r="D14" s="43">
        <v>2400</v>
      </c>
      <c r="E14" s="42">
        <f t="shared" si="0"/>
        <v>2395</v>
      </c>
      <c r="F14" s="44">
        <v>2390</v>
      </c>
      <c r="G14" s="43">
        <v>2400</v>
      </c>
      <c r="H14" s="42">
        <f t="shared" si="1"/>
        <v>2395</v>
      </c>
      <c r="I14" s="44">
        <v>2390</v>
      </c>
      <c r="J14" s="43">
        <v>2400</v>
      </c>
      <c r="K14" s="42">
        <f t="shared" si="2"/>
        <v>2395</v>
      </c>
      <c r="L14" s="50">
        <v>2400</v>
      </c>
      <c r="M14" s="49">
        <v>1.3420000000000001</v>
      </c>
      <c r="N14" s="49">
        <v>1.1641999999999999</v>
      </c>
      <c r="O14" s="48">
        <v>157.65</v>
      </c>
      <c r="P14" s="41">
        <f t="shared" si="4"/>
        <v>1788.3755588673621</v>
      </c>
      <c r="Q14" s="41">
        <f t="shared" si="5"/>
        <v>1788.3755588673621</v>
      </c>
      <c r="R14" s="47">
        <f t="shared" si="3"/>
        <v>2061.5014602302012</v>
      </c>
      <c r="S14" s="46">
        <v>1.3418000000000001</v>
      </c>
    </row>
    <row r="15" spans="1:19" x14ac:dyDescent="0.2">
      <c r="B15" s="45">
        <v>46034</v>
      </c>
      <c r="C15" s="44">
        <v>2390</v>
      </c>
      <c r="D15" s="43">
        <v>2400</v>
      </c>
      <c r="E15" s="42">
        <f t="shared" si="0"/>
        <v>2395</v>
      </c>
      <c r="F15" s="44">
        <v>2390</v>
      </c>
      <c r="G15" s="43">
        <v>2400</v>
      </c>
      <c r="H15" s="42">
        <f t="shared" si="1"/>
        <v>2395</v>
      </c>
      <c r="I15" s="44">
        <v>2390</v>
      </c>
      <c r="J15" s="43">
        <v>2400</v>
      </c>
      <c r="K15" s="42">
        <f t="shared" si="2"/>
        <v>2395</v>
      </c>
      <c r="L15" s="50">
        <v>2400</v>
      </c>
      <c r="M15" s="49">
        <v>1.3466</v>
      </c>
      <c r="N15" s="49">
        <v>1.1681999999999999</v>
      </c>
      <c r="O15" s="48">
        <v>157.86000000000001</v>
      </c>
      <c r="P15" s="41">
        <f t="shared" si="4"/>
        <v>1782.2664488341006</v>
      </c>
      <c r="Q15" s="41">
        <f t="shared" si="5"/>
        <v>1782.2664488341006</v>
      </c>
      <c r="R15" s="47">
        <f t="shared" si="3"/>
        <v>2054.4427324088342</v>
      </c>
      <c r="S15" s="46">
        <v>1.3464</v>
      </c>
    </row>
    <row r="16" spans="1:19" x14ac:dyDescent="0.2">
      <c r="B16" s="45">
        <v>46035</v>
      </c>
      <c r="C16" s="44">
        <v>2390</v>
      </c>
      <c r="D16" s="43">
        <v>2400</v>
      </c>
      <c r="E16" s="42">
        <f t="shared" si="0"/>
        <v>2395</v>
      </c>
      <c r="F16" s="44">
        <v>2390</v>
      </c>
      <c r="G16" s="43">
        <v>2400</v>
      </c>
      <c r="H16" s="42">
        <f t="shared" si="1"/>
        <v>2395</v>
      </c>
      <c r="I16" s="44">
        <v>2390</v>
      </c>
      <c r="J16" s="43">
        <v>2400</v>
      </c>
      <c r="K16" s="42">
        <f t="shared" si="2"/>
        <v>2395</v>
      </c>
      <c r="L16" s="50">
        <v>2400</v>
      </c>
      <c r="M16" s="49">
        <v>1.3461000000000001</v>
      </c>
      <c r="N16" s="49">
        <v>1.1655</v>
      </c>
      <c r="O16" s="48">
        <v>158.9</v>
      </c>
      <c r="P16" s="41">
        <f t="shared" si="4"/>
        <v>1782.9284599955427</v>
      </c>
      <c r="Q16" s="41">
        <f t="shared" si="5"/>
        <v>1782.9284599955427</v>
      </c>
      <c r="R16" s="47">
        <f t="shared" si="3"/>
        <v>2059.2020592020594</v>
      </c>
      <c r="S16" s="46">
        <v>1.3459000000000001</v>
      </c>
    </row>
    <row r="17" spans="2:19" x14ac:dyDescent="0.2">
      <c r="B17" s="45">
        <v>46036</v>
      </c>
      <c r="C17" s="44">
        <v>2390</v>
      </c>
      <c r="D17" s="43">
        <v>2400</v>
      </c>
      <c r="E17" s="42">
        <f t="shared" si="0"/>
        <v>2395</v>
      </c>
      <c r="F17" s="44">
        <v>2390</v>
      </c>
      <c r="G17" s="43">
        <v>2400</v>
      </c>
      <c r="H17" s="42">
        <f t="shared" si="1"/>
        <v>2395</v>
      </c>
      <c r="I17" s="44">
        <v>2390</v>
      </c>
      <c r="J17" s="43">
        <v>2400</v>
      </c>
      <c r="K17" s="42">
        <f t="shared" si="2"/>
        <v>2395</v>
      </c>
      <c r="L17" s="50">
        <v>2400</v>
      </c>
      <c r="M17" s="49">
        <v>1.3452</v>
      </c>
      <c r="N17" s="49">
        <v>1.1659999999999999</v>
      </c>
      <c r="O17" s="48">
        <v>158.56</v>
      </c>
      <c r="P17" s="41">
        <f>D17/M17</f>
        <v>1784.121320249777</v>
      </c>
      <c r="Q17" s="41">
        <f>G17/M17</f>
        <v>1784.121320249777</v>
      </c>
      <c r="R17" s="47">
        <f t="shared" si="3"/>
        <v>2058.3190394511153</v>
      </c>
      <c r="S17" s="46">
        <v>1.345</v>
      </c>
    </row>
    <row r="18" spans="2:19" x14ac:dyDescent="0.2">
      <c r="B18" s="45">
        <v>46037</v>
      </c>
      <c r="C18" s="44">
        <v>2390</v>
      </c>
      <c r="D18" s="43">
        <v>2400</v>
      </c>
      <c r="E18" s="42">
        <f t="shared" si="0"/>
        <v>2395</v>
      </c>
      <c r="F18" s="44">
        <v>2390</v>
      </c>
      <c r="G18" s="43">
        <v>2400</v>
      </c>
      <c r="H18" s="42">
        <f t="shared" si="1"/>
        <v>2395</v>
      </c>
      <c r="I18" s="44">
        <v>2390</v>
      </c>
      <c r="J18" s="43">
        <v>2400</v>
      </c>
      <c r="K18" s="42">
        <f t="shared" si="2"/>
        <v>2395</v>
      </c>
      <c r="L18" s="50">
        <v>2400</v>
      </c>
      <c r="M18" s="49">
        <v>1.3404</v>
      </c>
      <c r="N18" s="49">
        <v>1.1623000000000001</v>
      </c>
      <c r="O18" s="48">
        <v>158.6</v>
      </c>
      <c r="P18" s="41">
        <f t="shared" si="4"/>
        <v>1790.5102954341987</v>
      </c>
      <c r="Q18" s="41">
        <f t="shared" si="5"/>
        <v>1790.5102954341987</v>
      </c>
      <c r="R18" s="47">
        <f t="shared" si="3"/>
        <v>2064.8713757205537</v>
      </c>
      <c r="S18" s="46">
        <v>1.3402000000000001</v>
      </c>
    </row>
    <row r="19" spans="2:19" x14ac:dyDescent="0.2">
      <c r="B19" s="45">
        <v>46038</v>
      </c>
      <c r="C19" s="44">
        <v>2390</v>
      </c>
      <c r="D19" s="43">
        <v>2400</v>
      </c>
      <c r="E19" s="42">
        <f t="shared" si="0"/>
        <v>2395</v>
      </c>
      <c r="F19" s="44">
        <v>2390</v>
      </c>
      <c r="G19" s="43">
        <v>2400</v>
      </c>
      <c r="H19" s="42">
        <f t="shared" si="1"/>
        <v>2395</v>
      </c>
      <c r="I19" s="44">
        <v>2390</v>
      </c>
      <c r="J19" s="43">
        <v>2400</v>
      </c>
      <c r="K19" s="42">
        <f t="shared" si="2"/>
        <v>2395</v>
      </c>
      <c r="L19" s="50">
        <v>2400</v>
      </c>
      <c r="M19" s="49">
        <v>1.34</v>
      </c>
      <c r="N19" s="49">
        <v>1.1618999999999999</v>
      </c>
      <c r="O19" s="48">
        <v>158.16</v>
      </c>
      <c r="P19" s="41">
        <f t="shared" si="4"/>
        <v>1791.044776119403</v>
      </c>
      <c r="Q19" s="41">
        <f t="shared" si="5"/>
        <v>1791.044776119403</v>
      </c>
      <c r="R19" s="47">
        <f t="shared" si="3"/>
        <v>2065.5822359927706</v>
      </c>
      <c r="S19" s="46">
        <v>1.3398000000000001</v>
      </c>
    </row>
    <row r="20" spans="2:19" x14ac:dyDescent="0.2">
      <c r="B20" s="45">
        <v>46041</v>
      </c>
      <c r="C20" s="44">
        <v>2390</v>
      </c>
      <c r="D20" s="43">
        <v>2400</v>
      </c>
      <c r="E20" s="42">
        <f t="shared" si="0"/>
        <v>2395</v>
      </c>
      <c r="F20" s="44">
        <v>2390</v>
      </c>
      <c r="G20" s="43">
        <v>2400</v>
      </c>
      <c r="H20" s="42">
        <f t="shared" si="1"/>
        <v>2395</v>
      </c>
      <c r="I20" s="44">
        <v>2390</v>
      </c>
      <c r="J20" s="43">
        <v>2400</v>
      </c>
      <c r="K20" s="42">
        <f t="shared" si="2"/>
        <v>2395</v>
      </c>
      <c r="L20" s="50">
        <v>2400</v>
      </c>
      <c r="M20" s="49">
        <v>1.3406</v>
      </c>
      <c r="N20" s="49">
        <v>1.1626000000000001</v>
      </c>
      <c r="O20" s="48">
        <v>158.02000000000001</v>
      </c>
      <c r="P20" s="41">
        <f t="shared" si="4"/>
        <v>1790.2431746978964</v>
      </c>
      <c r="Q20" s="41">
        <f t="shared" si="5"/>
        <v>1790.2431746978964</v>
      </c>
      <c r="R20" s="47">
        <f t="shared" si="3"/>
        <v>2064.3385515224495</v>
      </c>
      <c r="S20" s="46">
        <v>1.3404</v>
      </c>
    </row>
    <row r="21" spans="2:19" x14ac:dyDescent="0.2">
      <c r="B21" s="45">
        <v>46042</v>
      </c>
      <c r="C21" s="44">
        <v>2390</v>
      </c>
      <c r="D21" s="43">
        <v>2400</v>
      </c>
      <c r="E21" s="42">
        <f t="shared" si="0"/>
        <v>2395</v>
      </c>
      <c r="F21" s="44">
        <v>2390</v>
      </c>
      <c r="G21" s="43">
        <v>2400</v>
      </c>
      <c r="H21" s="42">
        <f t="shared" si="1"/>
        <v>2395</v>
      </c>
      <c r="I21" s="44">
        <v>2390</v>
      </c>
      <c r="J21" s="43">
        <v>2400</v>
      </c>
      <c r="K21" s="42">
        <f t="shared" si="2"/>
        <v>2395</v>
      </c>
      <c r="L21" s="50">
        <v>2400</v>
      </c>
      <c r="M21" s="49">
        <v>1.3446</v>
      </c>
      <c r="N21" s="49">
        <v>1.1726000000000001</v>
      </c>
      <c r="O21" s="48">
        <v>157.87</v>
      </c>
      <c r="P21" s="41">
        <f t="shared" si="4"/>
        <v>1784.91744756805</v>
      </c>
      <c r="Q21" s="41">
        <f t="shared" si="5"/>
        <v>1784.91744756805</v>
      </c>
      <c r="R21" s="47">
        <f t="shared" si="3"/>
        <v>2046.733754050827</v>
      </c>
      <c r="S21" s="46">
        <v>1.3444</v>
      </c>
    </row>
    <row r="22" spans="2:19" x14ac:dyDescent="0.2">
      <c r="B22" s="45">
        <v>46043</v>
      </c>
      <c r="C22" s="44">
        <v>2390</v>
      </c>
      <c r="D22" s="43">
        <v>2400</v>
      </c>
      <c r="E22" s="42">
        <f t="shared" si="0"/>
        <v>2395</v>
      </c>
      <c r="F22" s="44">
        <v>2390</v>
      </c>
      <c r="G22" s="43">
        <v>2400</v>
      </c>
      <c r="H22" s="42">
        <f t="shared" si="1"/>
        <v>2395</v>
      </c>
      <c r="I22" s="44">
        <v>2390</v>
      </c>
      <c r="J22" s="43">
        <v>2400</v>
      </c>
      <c r="K22" s="42">
        <f t="shared" si="2"/>
        <v>2395</v>
      </c>
      <c r="L22" s="50">
        <v>2400</v>
      </c>
      <c r="M22" s="49">
        <v>1.3425</v>
      </c>
      <c r="N22" s="49">
        <v>1.1736</v>
      </c>
      <c r="O22" s="48">
        <v>157.80000000000001</v>
      </c>
      <c r="P22" s="41">
        <f t="shared" si="4"/>
        <v>1787.7094972067039</v>
      </c>
      <c r="Q22" s="41">
        <f t="shared" si="5"/>
        <v>1787.7094972067039</v>
      </c>
      <c r="R22" s="47">
        <f t="shared" si="3"/>
        <v>2044.9897750511248</v>
      </c>
      <c r="S22" s="46">
        <v>1.3423</v>
      </c>
    </row>
    <row r="23" spans="2:19" x14ac:dyDescent="0.2">
      <c r="B23" s="45">
        <v>46044</v>
      </c>
      <c r="C23" s="44">
        <v>2390</v>
      </c>
      <c r="D23" s="43">
        <v>2400</v>
      </c>
      <c r="E23" s="42">
        <f t="shared" si="0"/>
        <v>2395</v>
      </c>
      <c r="F23" s="44">
        <v>2390</v>
      </c>
      <c r="G23" s="43">
        <v>2400</v>
      </c>
      <c r="H23" s="42">
        <f t="shared" si="1"/>
        <v>2395</v>
      </c>
      <c r="I23" s="44">
        <v>2390</v>
      </c>
      <c r="J23" s="43">
        <v>2400</v>
      </c>
      <c r="K23" s="42">
        <f t="shared" si="2"/>
        <v>2395</v>
      </c>
      <c r="L23" s="50">
        <v>2400</v>
      </c>
      <c r="M23" s="49">
        <v>1.3426</v>
      </c>
      <c r="N23" s="49">
        <v>1.1704000000000001</v>
      </c>
      <c r="O23" s="48">
        <v>158.82</v>
      </c>
      <c r="P23" s="41">
        <f t="shared" si="4"/>
        <v>1787.5763444063757</v>
      </c>
      <c r="Q23" s="41">
        <f t="shared" si="5"/>
        <v>1787.5763444063757</v>
      </c>
      <c r="R23" s="47">
        <f t="shared" si="3"/>
        <v>2050.5809979494188</v>
      </c>
      <c r="S23" s="46">
        <v>1.3424</v>
      </c>
    </row>
    <row r="24" spans="2:19" x14ac:dyDescent="0.2">
      <c r="B24" s="45">
        <v>46045</v>
      </c>
      <c r="C24" s="44">
        <v>2390</v>
      </c>
      <c r="D24" s="43">
        <v>2400</v>
      </c>
      <c r="E24" s="42">
        <f t="shared" si="0"/>
        <v>2395</v>
      </c>
      <c r="F24" s="44">
        <v>2390</v>
      </c>
      <c r="G24" s="43">
        <v>2400</v>
      </c>
      <c r="H24" s="42">
        <f t="shared" si="1"/>
        <v>2395</v>
      </c>
      <c r="I24" s="44">
        <v>2390</v>
      </c>
      <c r="J24" s="43">
        <v>2400</v>
      </c>
      <c r="K24" s="42">
        <f t="shared" si="2"/>
        <v>2395</v>
      </c>
      <c r="L24" s="50">
        <v>2400</v>
      </c>
      <c r="M24" s="49">
        <v>1.3529</v>
      </c>
      <c r="N24" s="49">
        <v>1.1742999999999999</v>
      </c>
      <c r="O24" s="48">
        <v>158.16</v>
      </c>
      <c r="P24" s="41">
        <f t="shared" si="4"/>
        <v>1773.9670337792888</v>
      </c>
      <c r="Q24" s="41">
        <f t="shared" si="5"/>
        <v>1773.9670337792888</v>
      </c>
      <c r="R24" s="47">
        <f t="shared" si="3"/>
        <v>2043.7707570467514</v>
      </c>
      <c r="S24" s="46">
        <v>1.3527</v>
      </c>
    </row>
    <row r="25" spans="2:19" x14ac:dyDescent="0.2">
      <c r="B25" s="45">
        <v>46048</v>
      </c>
      <c r="C25" s="44">
        <v>2390</v>
      </c>
      <c r="D25" s="43">
        <v>2400</v>
      </c>
      <c r="E25" s="42">
        <f t="shared" si="0"/>
        <v>2395</v>
      </c>
      <c r="F25" s="44">
        <v>2390</v>
      </c>
      <c r="G25" s="43">
        <v>2400</v>
      </c>
      <c r="H25" s="42">
        <f t="shared" si="1"/>
        <v>2395</v>
      </c>
      <c r="I25" s="44">
        <v>2390</v>
      </c>
      <c r="J25" s="43">
        <v>2400</v>
      </c>
      <c r="K25" s="42">
        <f t="shared" si="2"/>
        <v>2395</v>
      </c>
      <c r="L25" s="50">
        <v>2400</v>
      </c>
      <c r="M25" s="49">
        <v>1.3653999999999999</v>
      </c>
      <c r="N25" s="49">
        <v>1.1841999999999999</v>
      </c>
      <c r="O25" s="48">
        <v>154.13999999999999</v>
      </c>
      <c r="P25" s="41">
        <f t="shared" si="4"/>
        <v>1757.7266735022704</v>
      </c>
      <c r="Q25" s="41">
        <f t="shared" si="5"/>
        <v>1757.7266735022704</v>
      </c>
      <c r="R25" s="47">
        <f t="shared" si="3"/>
        <v>2026.6846816416148</v>
      </c>
      <c r="S25" s="46">
        <v>1.3652</v>
      </c>
    </row>
    <row r="26" spans="2:19" x14ac:dyDescent="0.2">
      <c r="B26" s="45">
        <v>46049</v>
      </c>
      <c r="C26" s="44">
        <v>2390</v>
      </c>
      <c r="D26" s="43">
        <v>2400</v>
      </c>
      <c r="E26" s="42">
        <f t="shared" si="0"/>
        <v>2395</v>
      </c>
      <c r="F26" s="44">
        <v>2390</v>
      </c>
      <c r="G26" s="43">
        <v>2400</v>
      </c>
      <c r="H26" s="42">
        <f t="shared" si="1"/>
        <v>2395</v>
      </c>
      <c r="I26" s="44">
        <v>2390</v>
      </c>
      <c r="J26" s="43">
        <v>2400</v>
      </c>
      <c r="K26" s="42">
        <f t="shared" si="2"/>
        <v>2395</v>
      </c>
      <c r="L26" s="50">
        <v>2400</v>
      </c>
      <c r="M26" s="49">
        <v>1.3742000000000001</v>
      </c>
      <c r="N26" s="49">
        <v>1.1929000000000001</v>
      </c>
      <c r="O26" s="48">
        <v>153.30000000000001</v>
      </c>
      <c r="P26" s="41">
        <f t="shared" si="4"/>
        <v>1746.4706738466016</v>
      </c>
      <c r="Q26" s="41">
        <f t="shared" si="5"/>
        <v>1746.4706738466016</v>
      </c>
      <c r="R26" s="47">
        <f t="shared" si="3"/>
        <v>2011.903763936625</v>
      </c>
      <c r="S26" s="46">
        <v>1.3740000000000001</v>
      </c>
    </row>
    <row r="27" spans="2:19" x14ac:dyDescent="0.2">
      <c r="B27" s="45">
        <v>46050</v>
      </c>
      <c r="C27" s="44">
        <v>2390</v>
      </c>
      <c r="D27" s="43">
        <v>2400</v>
      </c>
      <c r="E27" s="42">
        <f t="shared" si="0"/>
        <v>2395</v>
      </c>
      <c r="F27" s="44">
        <v>2390</v>
      </c>
      <c r="G27" s="43">
        <v>2400</v>
      </c>
      <c r="H27" s="42">
        <f t="shared" si="1"/>
        <v>2395</v>
      </c>
      <c r="I27" s="44">
        <v>2390</v>
      </c>
      <c r="J27" s="43">
        <v>2400</v>
      </c>
      <c r="K27" s="42">
        <f t="shared" si="2"/>
        <v>2395</v>
      </c>
      <c r="L27" s="50">
        <v>2400</v>
      </c>
      <c r="M27" s="49">
        <v>1.3793</v>
      </c>
      <c r="N27" s="49">
        <v>1.198</v>
      </c>
      <c r="O27" s="48">
        <v>152.58000000000001</v>
      </c>
      <c r="P27" s="41">
        <f t="shared" si="4"/>
        <v>1740.0130500978757</v>
      </c>
      <c r="Q27" s="41">
        <f t="shared" si="5"/>
        <v>1740.0130500978757</v>
      </c>
      <c r="R27" s="47">
        <f t="shared" si="3"/>
        <v>2003.338898163606</v>
      </c>
      <c r="S27" s="46">
        <v>1.3791</v>
      </c>
    </row>
    <row r="28" spans="2:19" x14ac:dyDescent="0.2">
      <c r="B28" s="45">
        <v>46051</v>
      </c>
      <c r="C28" s="44">
        <v>2390</v>
      </c>
      <c r="D28" s="43">
        <v>2400</v>
      </c>
      <c r="E28" s="42">
        <f t="shared" si="0"/>
        <v>2395</v>
      </c>
      <c r="F28" s="44">
        <v>2390</v>
      </c>
      <c r="G28" s="43">
        <v>2400</v>
      </c>
      <c r="H28" s="42">
        <f t="shared" si="1"/>
        <v>2395</v>
      </c>
      <c r="I28" s="44">
        <v>2390</v>
      </c>
      <c r="J28" s="43">
        <v>2400</v>
      </c>
      <c r="K28" s="42">
        <f t="shared" si="2"/>
        <v>2395</v>
      </c>
      <c r="L28" s="50">
        <v>2400</v>
      </c>
      <c r="M28" s="49">
        <v>1.3814</v>
      </c>
      <c r="N28" s="49">
        <v>1.1961999999999999</v>
      </c>
      <c r="O28" s="48">
        <v>153.22999999999999</v>
      </c>
      <c r="P28" s="41">
        <f t="shared" si="4"/>
        <v>1737.3678876502099</v>
      </c>
      <c r="Q28" s="41">
        <f t="shared" si="5"/>
        <v>1737.3678876502099</v>
      </c>
      <c r="R28" s="47">
        <f t="shared" si="3"/>
        <v>2006.3534525998998</v>
      </c>
      <c r="S28" s="46">
        <v>1.3812</v>
      </c>
    </row>
    <row r="29" spans="2:19" x14ac:dyDescent="0.2">
      <c r="B29" s="45">
        <v>46052</v>
      </c>
      <c r="C29" s="44">
        <v>2390</v>
      </c>
      <c r="D29" s="43">
        <v>2400</v>
      </c>
      <c r="E29" s="42">
        <f t="shared" si="0"/>
        <v>2395</v>
      </c>
      <c r="F29" s="44">
        <v>2390</v>
      </c>
      <c r="G29" s="43">
        <v>2400</v>
      </c>
      <c r="H29" s="42">
        <f t="shared" si="1"/>
        <v>2395</v>
      </c>
      <c r="I29" s="44">
        <v>2390</v>
      </c>
      <c r="J29" s="43">
        <v>2400</v>
      </c>
      <c r="K29" s="42">
        <f t="shared" si="2"/>
        <v>2395</v>
      </c>
      <c r="L29" s="50">
        <v>2400</v>
      </c>
      <c r="M29" s="49">
        <v>1.3762000000000001</v>
      </c>
      <c r="N29" s="49">
        <v>1.1919</v>
      </c>
      <c r="O29" s="48">
        <v>154.04</v>
      </c>
      <c r="P29" s="41">
        <f t="shared" si="4"/>
        <v>1743.9325679407061</v>
      </c>
      <c r="Q29" s="41">
        <f t="shared" si="5"/>
        <v>1743.9325679407061</v>
      </c>
      <c r="R29" s="47">
        <f t="shared" si="3"/>
        <v>2013.5917442738485</v>
      </c>
      <c r="S29" s="46">
        <v>1.3759999999999999</v>
      </c>
    </row>
    <row r="30" spans="2:19" x14ac:dyDescent="0.2">
      <c r="B30" s="40" t="s">
        <v>11</v>
      </c>
      <c r="C30" s="39">
        <f>ROUND(AVERAGE(C9:C29),2)</f>
        <v>2390</v>
      </c>
      <c r="D30" s="38">
        <f>ROUND(AVERAGE(D9:D29),2)</f>
        <v>2400</v>
      </c>
      <c r="E30" s="37">
        <f>ROUND(AVERAGE(C30:D30),2)</f>
        <v>2395</v>
      </c>
      <c r="F30" s="39">
        <f>ROUND(AVERAGE(F9:F29),2)</f>
        <v>2390</v>
      </c>
      <c r="G30" s="38">
        <f>ROUND(AVERAGE(G9:G29),2)</f>
        <v>2400</v>
      </c>
      <c r="H30" s="37">
        <f>ROUND(AVERAGE(F30:G30),2)</f>
        <v>2395</v>
      </c>
      <c r="I30" s="39">
        <f>ROUND(AVERAGE(I9:I29),2)</f>
        <v>2390</v>
      </c>
      <c r="J30" s="38">
        <f>ROUND(AVERAGE(J9:J29),2)</f>
        <v>2400</v>
      </c>
      <c r="K30" s="37">
        <f>ROUND(AVERAGE(I30:J30),2)</f>
        <v>2395</v>
      </c>
      <c r="L30" s="36">
        <f>ROUND(AVERAGE(L9:L29),2)</f>
        <v>2400</v>
      </c>
      <c r="M30" s="35">
        <f>ROUND(AVERAGE(M9:M29),4)</f>
        <v>1.3521000000000001</v>
      </c>
      <c r="N30" s="34">
        <f>ROUND(AVERAGE(N9:N29),4)</f>
        <v>1.1738</v>
      </c>
      <c r="O30" s="167">
        <f>ROUND(AVERAGE(O9:O29),2)</f>
        <v>156.72</v>
      </c>
      <c r="P30" s="33">
        <f>AVERAGE(P9:P29)</f>
        <v>1775.1630988953852</v>
      </c>
      <c r="Q30" s="33">
        <f>AVERAGE(Q9:Q29)</f>
        <v>1775.1630988953852</v>
      </c>
      <c r="R30" s="33">
        <f>AVERAGE(R9:R29)</f>
        <v>2044.7541623119575</v>
      </c>
      <c r="S30" s="32">
        <f>AVERAGE(S9:S29)</f>
        <v>1.3518952380952383</v>
      </c>
    </row>
    <row r="31" spans="2:19" x14ac:dyDescent="0.2">
      <c r="B31" s="31" t="s">
        <v>12</v>
      </c>
      <c r="C31" s="30">
        <f t="shared" ref="C31:S31" si="6">MAX(C9:C29)</f>
        <v>2390</v>
      </c>
      <c r="D31" s="29">
        <f t="shared" si="6"/>
        <v>2400</v>
      </c>
      <c r="E31" s="28">
        <f t="shared" si="6"/>
        <v>2395</v>
      </c>
      <c r="F31" s="30">
        <f t="shared" si="6"/>
        <v>2390</v>
      </c>
      <c r="G31" s="29">
        <f t="shared" si="6"/>
        <v>2400</v>
      </c>
      <c r="H31" s="28">
        <f t="shared" si="6"/>
        <v>2395</v>
      </c>
      <c r="I31" s="30">
        <f t="shared" si="6"/>
        <v>2390</v>
      </c>
      <c r="J31" s="29">
        <f t="shared" si="6"/>
        <v>2400</v>
      </c>
      <c r="K31" s="28">
        <f t="shared" si="6"/>
        <v>2395</v>
      </c>
      <c r="L31" s="27">
        <f t="shared" si="6"/>
        <v>2400</v>
      </c>
      <c r="M31" s="26">
        <f t="shared" si="6"/>
        <v>1.3814</v>
      </c>
      <c r="N31" s="25">
        <f t="shared" si="6"/>
        <v>1.198</v>
      </c>
      <c r="O31" s="24">
        <f t="shared" si="6"/>
        <v>158.9</v>
      </c>
      <c r="P31" s="23">
        <f t="shared" si="6"/>
        <v>1791.044776119403</v>
      </c>
      <c r="Q31" s="23">
        <f t="shared" si="6"/>
        <v>1791.044776119403</v>
      </c>
      <c r="R31" s="23">
        <f t="shared" si="6"/>
        <v>2065.5822359927706</v>
      </c>
      <c r="S31" s="22">
        <f t="shared" si="6"/>
        <v>1.3812</v>
      </c>
    </row>
    <row r="32" spans="2:19" ht="13.5" thickBot="1" x14ac:dyDescent="0.25">
      <c r="B32" s="21" t="s">
        <v>13</v>
      </c>
      <c r="C32" s="20">
        <f t="shared" ref="C32:S32" si="7">MIN(C9:C29)</f>
        <v>2390</v>
      </c>
      <c r="D32" s="19">
        <f t="shared" si="7"/>
        <v>2400</v>
      </c>
      <c r="E32" s="18">
        <f t="shared" si="7"/>
        <v>2395</v>
      </c>
      <c r="F32" s="20">
        <f t="shared" si="7"/>
        <v>2390</v>
      </c>
      <c r="G32" s="19">
        <f t="shared" si="7"/>
        <v>2400</v>
      </c>
      <c r="H32" s="18">
        <f t="shared" si="7"/>
        <v>2395</v>
      </c>
      <c r="I32" s="20">
        <f t="shared" si="7"/>
        <v>2390</v>
      </c>
      <c r="J32" s="19">
        <f t="shared" si="7"/>
        <v>2400</v>
      </c>
      <c r="K32" s="18">
        <f t="shared" si="7"/>
        <v>2395</v>
      </c>
      <c r="L32" s="17">
        <f t="shared" si="7"/>
        <v>2400</v>
      </c>
      <c r="M32" s="16">
        <f t="shared" si="7"/>
        <v>1.34</v>
      </c>
      <c r="N32" s="15">
        <f t="shared" si="7"/>
        <v>1.1618999999999999</v>
      </c>
      <c r="O32" s="14">
        <f t="shared" si="7"/>
        <v>152.58000000000001</v>
      </c>
      <c r="P32" s="13">
        <f t="shared" si="7"/>
        <v>1737.3678876502099</v>
      </c>
      <c r="Q32" s="13">
        <f t="shared" si="7"/>
        <v>1737.3678876502099</v>
      </c>
      <c r="R32" s="13">
        <f t="shared" si="7"/>
        <v>2003.338898163606</v>
      </c>
      <c r="S32" s="12">
        <f t="shared" si="7"/>
        <v>1.3398000000000001</v>
      </c>
    </row>
    <row r="34" spans="2:14" x14ac:dyDescent="0.2">
      <c r="B34" s="6" t="s">
        <v>14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  <row r="35" spans="2:14" x14ac:dyDescent="0.2">
      <c r="B35" s="6" t="s">
        <v>15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Y35"/>
  <sheetViews>
    <sheetView workbookViewId="0">
      <pane ySplit="8" topLeftCell="A9" activePane="bottomLeft" state="frozen"/>
      <selection activeCell="C46" sqref="C46"/>
      <selection pane="bottomLeft" activeCell="V9" sqref="V9:W29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26</v>
      </c>
    </row>
    <row r="6" spans="1:25" ht="13.5" thickBot="1" x14ac:dyDescent="0.25">
      <c r="B6" s="1">
        <v>46024</v>
      </c>
    </row>
    <row r="7" spans="1:25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24</v>
      </c>
      <c r="J7" s="177"/>
      <c r="K7" s="178"/>
      <c r="L7" s="176" t="s">
        <v>23</v>
      </c>
      <c r="M7" s="177"/>
      <c r="N7" s="178"/>
      <c r="O7" s="176" t="s">
        <v>22</v>
      </c>
      <c r="P7" s="177"/>
      <c r="Q7" s="178"/>
      <c r="R7" s="168" t="s">
        <v>4</v>
      </c>
      <c r="S7" s="170" t="s">
        <v>21</v>
      </c>
      <c r="T7" s="171"/>
      <c r="U7" s="172"/>
      <c r="V7" s="173" t="s">
        <v>5</v>
      </c>
      <c r="W7" s="174"/>
      <c r="X7" s="9" t="s">
        <v>18</v>
      </c>
      <c r="Y7" s="168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69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69" t="s">
        <v>20</v>
      </c>
    </row>
    <row r="9" spans="1:25" x14ac:dyDescent="0.2">
      <c r="B9" s="45">
        <v>46024</v>
      </c>
      <c r="C9" s="44">
        <v>2985.5</v>
      </c>
      <c r="D9" s="43">
        <v>2986</v>
      </c>
      <c r="E9" s="42">
        <f t="shared" ref="E9:E29" si="0">AVERAGE(C9:D9)</f>
        <v>2985.75</v>
      </c>
      <c r="F9" s="44">
        <v>3010</v>
      </c>
      <c r="G9" s="43">
        <v>3010.5</v>
      </c>
      <c r="H9" s="42">
        <f t="shared" ref="H9:H29" si="1">AVERAGE(F9:G9)</f>
        <v>3010.25</v>
      </c>
      <c r="I9" s="44">
        <v>3043</v>
      </c>
      <c r="J9" s="43">
        <v>3048</v>
      </c>
      <c r="K9" s="42">
        <f t="shared" ref="K9:K29" si="2">AVERAGE(I9:J9)</f>
        <v>3045.5</v>
      </c>
      <c r="L9" s="44">
        <v>3053</v>
      </c>
      <c r="M9" s="43">
        <v>3058</v>
      </c>
      <c r="N9" s="42">
        <f t="shared" ref="N9:N29" si="3">AVERAGE(L9:M9)</f>
        <v>3055.5</v>
      </c>
      <c r="O9" s="44">
        <v>3058</v>
      </c>
      <c r="P9" s="43">
        <v>3063</v>
      </c>
      <c r="Q9" s="42">
        <f t="shared" ref="Q9:Q29" si="4">AVERAGE(O9:P9)</f>
        <v>3060.5</v>
      </c>
      <c r="R9" s="50">
        <v>2986</v>
      </c>
      <c r="S9" s="49">
        <v>1.3446</v>
      </c>
      <c r="T9" s="51">
        <v>1.1724000000000001</v>
      </c>
      <c r="U9" s="48">
        <v>156.94</v>
      </c>
      <c r="V9" s="41">
        <f>D9/S9</f>
        <v>2220.7347910159156</v>
      </c>
      <c r="W9" s="41">
        <f>G9/S9</f>
        <v>2238.9558232931727</v>
      </c>
      <c r="X9" s="47">
        <f t="shared" ref="X9:X29" si="5">R9/T9</f>
        <v>2546.9123166154895</v>
      </c>
      <c r="Y9" s="46">
        <v>1.3443000000000001</v>
      </c>
    </row>
    <row r="10" spans="1:25" x14ac:dyDescent="0.2">
      <c r="B10" s="45">
        <v>46027</v>
      </c>
      <c r="C10" s="44">
        <v>3021.5</v>
      </c>
      <c r="D10" s="43">
        <v>3022.5</v>
      </c>
      <c r="E10" s="42">
        <f t="shared" si="0"/>
        <v>3022</v>
      </c>
      <c r="F10" s="44">
        <v>3050</v>
      </c>
      <c r="G10" s="43">
        <v>3051</v>
      </c>
      <c r="H10" s="42">
        <f t="shared" si="1"/>
        <v>3050.5</v>
      </c>
      <c r="I10" s="44">
        <v>3073</v>
      </c>
      <c r="J10" s="43">
        <v>3078</v>
      </c>
      <c r="K10" s="42">
        <f t="shared" si="2"/>
        <v>3075.5</v>
      </c>
      <c r="L10" s="44">
        <v>3073</v>
      </c>
      <c r="M10" s="43">
        <v>3078</v>
      </c>
      <c r="N10" s="42">
        <f t="shared" si="3"/>
        <v>3075.5</v>
      </c>
      <c r="O10" s="44">
        <v>3080</v>
      </c>
      <c r="P10" s="43">
        <v>3085</v>
      </c>
      <c r="Q10" s="42">
        <f t="shared" si="4"/>
        <v>3082.5</v>
      </c>
      <c r="R10" s="50">
        <v>3022.5</v>
      </c>
      <c r="S10" s="49">
        <v>1.3456999999999999</v>
      </c>
      <c r="T10" s="49">
        <v>1.1671</v>
      </c>
      <c r="U10" s="48">
        <v>156.65</v>
      </c>
      <c r="V10" s="41">
        <f t="shared" ref="V10:V29" si="6">D10/S10</f>
        <v>2246.0429516236904</v>
      </c>
      <c r="W10" s="41">
        <f t="shared" ref="W10:W29" si="7">G10/S10</f>
        <v>2267.221520398306</v>
      </c>
      <c r="X10" s="47">
        <f t="shared" si="5"/>
        <v>2589.7523776882872</v>
      </c>
      <c r="Y10" s="46">
        <v>1.3452999999999999</v>
      </c>
    </row>
    <row r="11" spans="1:25" x14ac:dyDescent="0.2">
      <c r="B11" s="45">
        <v>46028</v>
      </c>
      <c r="C11" s="44">
        <v>3092</v>
      </c>
      <c r="D11" s="43">
        <v>3093</v>
      </c>
      <c r="E11" s="42">
        <f t="shared" si="0"/>
        <v>3092.5</v>
      </c>
      <c r="F11" s="44">
        <v>3111</v>
      </c>
      <c r="G11" s="43">
        <v>3112</v>
      </c>
      <c r="H11" s="42">
        <f t="shared" si="1"/>
        <v>3111.5</v>
      </c>
      <c r="I11" s="44">
        <v>3130</v>
      </c>
      <c r="J11" s="43">
        <v>3135</v>
      </c>
      <c r="K11" s="42">
        <f t="shared" si="2"/>
        <v>3132.5</v>
      </c>
      <c r="L11" s="44">
        <v>3133</v>
      </c>
      <c r="M11" s="43">
        <v>3138</v>
      </c>
      <c r="N11" s="42">
        <f t="shared" si="3"/>
        <v>3135.5</v>
      </c>
      <c r="O11" s="44">
        <v>3133</v>
      </c>
      <c r="P11" s="43">
        <v>3138</v>
      </c>
      <c r="Q11" s="42">
        <f t="shared" si="4"/>
        <v>3135.5</v>
      </c>
      <c r="R11" s="50">
        <v>3093</v>
      </c>
      <c r="S11" s="49">
        <v>1.3512</v>
      </c>
      <c r="T11" s="49">
        <v>1.1701999999999999</v>
      </c>
      <c r="U11" s="48">
        <v>156.5</v>
      </c>
      <c r="V11" s="41">
        <f t="shared" si="6"/>
        <v>2289.0763765541742</v>
      </c>
      <c r="W11" s="41">
        <f t="shared" si="7"/>
        <v>2303.1379514505625</v>
      </c>
      <c r="X11" s="47">
        <f t="shared" si="5"/>
        <v>2643.1379251410017</v>
      </c>
      <c r="Y11" s="46">
        <v>1.3509</v>
      </c>
    </row>
    <row r="12" spans="1:25" x14ac:dyDescent="0.2">
      <c r="B12" s="45">
        <v>46029</v>
      </c>
      <c r="C12" s="44">
        <v>3091.5</v>
      </c>
      <c r="D12" s="43">
        <v>3092</v>
      </c>
      <c r="E12" s="42">
        <f t="shared" si="0"/>
        <v>3091.75</v>
      </c>
      <c r="F12" s="44">
        <v>3112</v>
      </c>
      <c r="G12" s="43">
        <v>3112.5</v>
      </c>
      <c r="H12" s="42">
        <f t="shared" si="1"/>
        <v>3112.25</v>
      </c>
      <c r="I12" s="44">
        <v>3130</v>
      </c>
      <c r="J12" s="43">
        <v>3135</v>
      </c>
      <c r="K12" s="42">
        <f t="shared" si="2"/>
        <v>3132.5</v>
      </c>
      <c r="L12" s="44">
        <v>3133</v>
      </c>
      <c r="M12" s="43">
        <v>3138</v>
      </c>
      <c r="N12" s="42">
        <f t="shared" si="3"/>
        <v>3135.5</v>
      </c>
      <c r="O12" s="44">
        <v>3133</v>
      </c>
      <c r="P12" s="43">
        <v>3138</v>
      </c>
      <c r="Q12" s="42">
        <f t="shared" si="4"/>
        <v>3135.5</v>
      </c>
      <c r="R12" s="50">
        <v>3092</v>
      </c>
      <c r="S12" s="49">
        <v>1.3492</v>
      </c>
      <c r="T12" s="49">
        <v>1.1688000000000001</v>
      </c>
      <c r="U12" s="48">
        <v>156.52000000000001</v>
      </c>
      <c r="V12" s="41">
        <f t="shared" si="6"/>
        <v>2291.7284316632081</v>
      </c>
      <c r="W12" s="41">
        <f t="shared" si="7"/>
        <v>2306.9226208123332</v>
      </c>
      <c r="X12" s="47">
        <f t="shared" si="5"/>
        <v>2645.4483230663927</v>
      </c>
      <c r="Y12" s="46">
        <v>1.3489</v>
      </c>
    </row>
    <row r="13" spans="1:25" x14ac:dyDescent="0.2">
      <c r="B13" s="45">
        <v>46030</v>
      </c>
      <c r="C13" s="44">
        <v>3080</v>
      </c>
      <c r="D13" s="43">
        <v>3081</v>
      </c>
      <c r="E13" s="42">
        <f t="shared" si="0"/>
        <v>3080.5</v>
      </c>
      <c r="F13" s="44">
        <v>3089</v>
      </c>
      <c r="G13" s="43">
        <v>3090</v>
      </c>
      <c r="H13" s="42">
        <f t="shared" si="1"/>
        <v>3089.5</v>
      </c>
      <c r="I13" s="44">
        <v>3110</v>
      </c>
      <c r="J13" s="43">
        <v>3115</v>
      </c>
      <c r="K13" s="42">
        <f t="shared" si="2"/>
        <v>3112.5</v>
      </c>
      <c r="L13" s="44">
        <v>3115</v>
      </c>
      <c r="M13" s="43">
        <v>3120</v>
      </c>
      <c r="N13" s="42">
        <f t="shared" si="3"/>
        <v>3117.5</v>
      </c>
      <c r="O13" s="44">
        <v>3117</v>
      </c>
      <c r="P13" s="43">
        <v>3122</v>
      </c>
      <c r="Q13" s="42">
        <f t="shared" si="4"/>
        <v>3119.5</v>
      </c>
      <c r="R13" s="50">
        <v>3081</v>
      </c>
      <c r="S13" s="49">
        <v>1.3439000000000001</v>
      </c>
      <c r="T13" s="49">
        <v>1.1674</v>
      </c>
      <c r="U13" s="48">
        <v>156.72</v>
      </c>
      <c r="V13" s="41">
        <f t="shared" si="6"/>
        <v>2292.5812932509857</v>
      </c>
      <c r="W13" s="41">
        <f t="shared" si="7"/>
        <v>2299.2782201056625</v>
      </c>
      <c r="X13" s="47">
        <f t="shared" si="5"/>
        <v>2639.1982182628062</v>
      </c>
      <c r="Y13" s="46">
        <v>1.3435999999999999</v>
      </c>
    </row>
    <row r="14" spans="1:25" x14ac:dyDescent="0.2">
      <c r="B14" s="45">
        <v>46031</v>
      </c>
      <c r="C14" s="44">
        <v>3179.5</v>
      </c>
      <c r="D14" s="43">
        <v>3180</v>
      </c>
      <c r="E14" s="42">
        <f t="shared" si="0"/>
        <v>3179.75</v>
      </c>
      <c r="F14" s="44">
        <v>3161</v>
      </c>
      <c r="G14" s="43">
        <v>3163</v>
      </c>
      <c r="H14" s="42">
        <f t="shared" si="1"/>
        <v>3162</v>
      </c>
      <c r="I14" s="44">
        <v>3143</v>
      </c>
      <c r="J14" s="43">
        <v>3148</v>
      </c>
      <c r="K14" s="42">
        <f t="shared" si="2"/>
        <v>3145.5</v>
      </c>
      <c r="L14" s="44">
        <v>3133</v>
      </c>
      <c r="M14" s="43">
        <v>3138</v>
      </c>
      <c r="N14" s="42">
        <f t="shared" si="3"/>
        <v>3135.5</v>
      </c>
      <c r="O14" s="44">
        <v>3123</v>
      </c>
      <c r="P14" s="43">
        <v>3128</v>
      </c>
      <c r="Q14" s="42">
        <f t="shared" si="4"/>
        <v>3125.5</v>
      </c>
      <c r="R14" s="50">
        <v>3180</v>
      </c>
      <c r="S14" s="49">
        <v>1.3420000000000001</v>
      </c>
      <c r="T14" s="49">
        <v>1.1641999999999999</v>
      </c>
      <c r="U14" s="48">
        <v>157.65</v>
      </c>
      <c r="V14" s="41">
        <f t="shared" si="6"/>
        <v>2369.5976154992545</v>
      </c>
      <c r="W14" s="41">
        <f t="shared" si="7"/>
        <v>2356.9299552906109</v>
      </c>
      <c r="X14" s="47">
        <f t="shared" si="5"/>
        <v>2731.4894348050166</v>
      </c>
      <c r="Y14" s="46">
        <v>1.3418000000000001</v>
      </c>
    </row>
    <row r="15" spans="1:25" x14ac:dyDescent="0.2">
      <c r="B15" s="45">
        <v>46034</v>
      </c>
      <c r="C15" s="44">
        <v>3185</v>
      </c>
      <c r="D15" s="43">
        <v>3185.5</v>
      </c>
      <c r="E15" s="42">
        <f t="shared" si="0"/>
        <v>3185.25</v>
      </c>
      <c r="F15" s="44">
        <v>3177</v>
      </c>
      <c r="G15" s="43">
        <v>3177.5</v>
      </c>
      <c r="H15" s="42">
        <f t="shared" si="1"/>
        <v>3177.25</v>
      </c>
      <c r="I15" s="44">
        <v>3153</v>
      </c>
      <c r="J15" s="43">
        <v>3158</v>
      </c>
      <c r="K15" s="42">
        <f t="shared" si="2"/>
        <v>3155.5</v>
      </c>
      <c r="L15" s="44">
        <v>3138</v>
      </c>
      <c r="M15" s="43">
        <v>3143</v>
      </c>
      <c r="N15" s="42">
        <f t="shared" si="3"/>
        <v>3140.5</v>
      </c>
      <c r="O15" s="44">
        <v>3128</v>
      </c>
      <c r="P15" s="43">
        <v>3133</v>
      </c>
      <c r="Q15" s="42">
        <f t="shared" si="4"/>
        <v>3130.5</v>
      </c>
      <c r="R15" s="50">
        <v>3185.5</v>
      </c>
      <c r="S15" s="49">
        <v>1.3466</v>
      </c>
      <c r="T15" s="49">
        <v>1.1681999999999999</v>
      </c>
      <c r="U15" s="48">
        <v>157.86000000000001</v>
      </c>
      <c r="V15" s="41">
        <f t="shared" si="6"/>
        <v>2365.5874053170951</v>
      </c>
      <c r="W15" s="41">
        <f t="shared" si="7"/>
        <v>2359.6465171543146</v>
      </c>
      <c r="X15" s="47">
        <f t="shared" si="5"/>
        <v>2726.8447183701423</v>
      </c>
      <c r="Y15" s="46">
        <v>1.3464</v>
      </c>
    </row>
    <row r="16" spans="1:25" x14ac:dyDescent="0.2">
      <c r="B16" s="45">
        <v>46035</v>
      </c>
      <c r="C16" s="44">
        <v>3193</v>
      </c>
      <c r="D16" s="43">
        <v>3194</v>
      </c>
      <c r="E16" s="42">
        <f t="shared" si="0"/>
        <v>3193.5</v>
      </c>
      <c r="F16" s="44">
        <v>3183</v>
      </c>
      <c r="G16" s="43">
        <v>3183.5</v>
      </c>
      <c r="H16" s="42">
        <f t="shared" si="1"/>
        <v>3183.25</v>
      </c>
      <c r="I16" s="44">
        <v>3153</v>
      </c>
      <c r="J16" s="43">
        <v>3158</v>
      </c>
      <c r="K16" s="42">
        <f t="shared" si="2"/>
        <v>3155.5</v>
      </c>
      <c r="L16" s="44">
        <v>3128</v>
      </c>
      <c r="M16" s="43">
        <v>3133</v>
      </c>
      <c r="N16" s="42">
        <f t="shared" si="3"/>
        <v>3130.5</v>
      </c>
      <c r="O16" s="44">
        <v>3090</v>
      </c>
      <c r="P16" s="43">
        <v>3095</v>
      </c>
      <c r="Q16" s="42">
        <f t="shared" si="4"/>
        <v>3092.5</v>
      </c>
      <c r="R16" s="50">
        <v>3194</v>
      </c>
      <c r="S16" s="49">
        <v>1.3461000000000001</v>
      </c>
      <c r="T16" s="49">
        <v>1.1655</v>
      </c>
      <c r="U16" s="48">
        <v>158.9</v>
      </c>
      <c r="V16" s="41">
        <f t="shared" si="6"/>
        <v>2372.7806255107348</v>
      </c>
      <c r="W16" s="41">
        <f t="shared" si="7"/>
        <v>2364.980313498254</v>
      </c>
      <c r="X16" s="47">
        <f t="shared" si="5"/>
        <v>2740.4547404547407</v>
      </c>
      <c r="Y16" s="46">
        <v>1.3459000000000001</v>
      </c>
    </row>
    <row r="17" spans="2:25" x14ac:dyDescent="0.2">
      <c r="B17" s="45">
        <v>46036</v>
      </c>
      <c r="C17" s="44">
        <v>3220.5</v>
      </c>
      <c r="D17" s="43">
        <v>3221</v>
      </c>
      <c r="E17" s="42">
        <f t="shared" si="0"/>
        <v>3220.75</v>
      </c>
      <c r="F17" s="44">
        <v>3204</v>
      </c>
      <c r="G17" s="43">
        <v>3205</v>
      </c>
      <c r="H17" s="42">
        <f t="shared" si="1"/>
        <v>3204.5</v>
      </c>
      <c r="I17" s="44">
        <v>3167</v>
      </c>
      <c r="J17" s="43">
        <v>3172</v>
      </c>
      <c r="K17" s="42">
        <f t="shared" si="2"/>
        <v>3169.5</v>
      </c>
      <c r="L17" s="44">
        <v>3138</v>
      </c>
      <c r="M17" s="43">
        <v>3143</v>
      </c>
      <c r="N17" s="42">
        <f t="shared" si="3"/>
        <v>3140.5</v>
      </c>
      <c r="O17" s="44">
        <v>3098</v>
      </c>
      <c r="P17" s="43">
        <v>3103</v>
      </c>
      <c r="Q17" s="42">
        <f t="shared" si="4"/>
        <v>3100.5</v>
      </c>
      <c r="R17" s="50">
        <v>3221</v>
      </c>
      <c r="S17" s="49">
        <v>1.3452</v>
      </c>
      <c r="T17" s="49">
        <v>1.1659999999999999</v>
      </c>
      <c r="U17" s="48">
        <v>158.56</v>
      </c>
      <c r="V17" s="41">
        <f t="shared" si="6"/>
        <v>2394.4394885518882</v>
      </c>
      <c r="W17" s="41">
        <f t="shared" si="7"/>
        <v>2382.54534641689</v>
      </c>
      <c r="X17" s="47">
        <f t="shared" si="5"/>
        <v>2762.4356775300175</v>
      </c>
      <c r="Y17" s="46">
        <v>1.345</v>
      </c>
    </row>
    <row r="18" spans="2:25" x14ac:dyDescent="0.2">
      <c r="B18" s="45">
        <v>46037</v>
      </c>
      <c r="C18" s="44">
        <v>3173.5</v>
      </c>
      <c r="D18" s="43">
        <v>3174</v>
      </c>
      <c r="E18" s="42">
        <f t="shared" si="0"/>
        <v>3173.75</v>
      </c>
      <c r="F18" s="44">
        <v>3175.5</v>
      </c>
      <c r="G18" s="43">
        <v>3176</v>
      </c>
      <c r="H18" s="42">
        <f t="shared" si="1"/>
        <v>3175.75</v>
      </c>
      <c r="I18" s="44">
        <v>3145</v>
      </c>
      <c r="J18" s="43">
        <v>3150</v>
      </c>
      <c r="K18" s="42">
        <f t="shared" si="2"/>
        <v>3147.5</v>
      </c>
      <c r="L18" s="44">
        <v>3117</v>
      </c>
      <c r="M18" s="43">
        <v>3122</v>
      </c>
      <c r="N18" s="42">
        <f t="shared" si="3"/>
        <v>3119.5</v>
      </c>
      <c r="O18" s="44">
        <v>3080</v>
      </c>
      <c r="P18" s="43">
        <v>3085</v>
      </c>
      <c r="Q18" s="42">
        <f t="shared" si="4"/>
        <v>3082.5</v>
      </c>
      <c r="R18" s="50">
        <v>3174</v>
      </c>
      <c r="S18" s="49">
        <v>1.3404</v>
      </c>
      <c r="T18" s="49">
        <v>1.1623000000000001</v>
      </c>
      <c r="U18" s="48">
        <v>158.6</v>
      </c>
      <c r="V18" s="41">
        <f t="shared" si="6"/>
        <v>2367.9498657117279</v>
      </c>
      <c r="W18" s="41">
        <f t="shared" si="7"/>
        <v>2369.4419576245896</v>
      </c>
      <c r="X18" s="47">
        <f t="shared" si="5"/>
        <v>2730.7923943904325</v>
      </c>
      <c r="Y18" s="46">
        <v>1.3402000000000001</v>
      </c>
    </row>
    <row r="19" spans="2:25" x14ac:dyDescent="0.2">
      <c r="B19" s="45">
        <v>46038</v>
      </c>
      <c r="C19" s="44">
        <v>3146.5</v>
      </c>
      <c r="D19" s="43">
        <v>3147</v>
      </c>
      <c r="E19" s="42">
        <f t="shared" si="0"/>
        <v>3146.75</v>
      </c>
      <c r="F19" s="44">
        <v>3138</v>
      </c>
      <c r="G19" s="43">
        <v>3138.5</v>
      </c>
      <c r="H19" s="42">
        <f t="shared" si="1"/>
        <v>3138.25</v>
      </c>
      <c r="I19" s="44">
        <v>3120</v>
      </c>
      <c r="J19" s="43">
        <v>3125</v>
      </c>
      <c r="K19" s="42">
        <f t="shared" si="2"/>
        <v>3122.5</v>
      </c>
      <c r="L19" s="44">
        <v>3095</v>
      </c>
      <c r="M19" s="43">
        <v>3100</v>
      </c>
      <c r="N19" s="42">
        <f t="shared" si="3"/>
        <v>3097.5</v>
      </c>
      <c r="O19" s="44">
        <v>3070</v>
      </c>
      <c r="P19" s="43">
        <v>3075</v>
      </c>
      <c r="Q19" s="42">
        <f t="shared" si="4"/>
        <v>3072.5</v>
      </c>
      <c r="R19" s="50">
        <v>3147</v>
      </c>
      <c r="S19" s="49">
        <v>1.34</v>
      </c>
      <c r="T19" s="49">
        <v>1.1618999999999999</v>
      </c>
      <c r="U19" s="48">
        <v>158.16</v>
      </c>
      <c r="V19" s="41">
        <f t="shared" si="6"/>
        <v>2348.5074626865671</v>
      </c>
      <c r="W19" s="41">
        <f t="shared" si="7"/>
        <v>2342.1641791044776</v>
      </c>
      <c r="X19" s="47">
        <f t="shared" si="5"/>
        <v>2708.4947069455206</v>
      </c>
      <c r="Y19" s="46">
        <v>1.3398000000000001</v>
      </c>
    </row>
    <row r="20" spans="2:25" x14ac:dyDescent="0.2">
      <c r="B20" s="45">
        <v>46041</v>
      </c>
      <c r="C20" s="44">
        <v>3168</v>
      </c>
      <c r="D20" s="43">
        <v>3168.5</v>
      </c>
      <c r="E20" s="42">
        <f t="shared" si="0"/>
        <v>3168.25</v>
      </c>
      <c r="F20" s="44">
        <v>3150</v>
      </c>
      <c r="G20" s="43">
        <v>3152</v>
      </c>
      <c r="H20" s="42">
        <f t="shared" si="1"/>
        <v>3151</v>
      </c>
      <c r="I20" s="44">
        <v>3138</v>
      </c>
      <c r="J20" s="43">
        <v>3143</v>
      </c>
      <c r="K20" s="42">
        <f t="shared" si="2"/>
        <v>3140.5</v>
      </c>
      <c r="L20" s="44">
        <v>3118</v>
      </c>
      <c r="M20" s="43">
        <v>3123</v>
      </c>
      <c r="N20" s="42">
        <f t="shared" si="3"/>
        <v>3120.5</v>
      </c>
      <c r="O20" s="44">
        <v>3098</v>
      </c>
      <c r="P20" s="43">
        <v>3103</v>
      </c>
      <c r="Q20" s="42">
        <f t="shared" si="4"/>
        <v>3100.5</v>
      </c>
      <c r="R20" s="50">
        <v>3168.5</v>
      </c>
      <c r="S20" s="49">
        <v>1.3406</v>
      </c>
      <c r="T20" s="49">
        <v>1.1626000000000001</v>
      </c>
      <c r="U20" s="48">
        <v>158.02000000000001</v>
      </c>
      <c r="V20" s="41">
        <f t="shared" si="6"/>
        <v>2363.4939579292854</v>
      </c>
      <c r="W20" s="41">
        <f t="shared" si="7"/>
        <v>2351.1860361032373</v>
      </c>
      <c r="X20" s="47">
        <f t="shared" si="5"/>
        <v>2725.3569585412006</v>
      </c>
      <c r="Y20" s="46">
        <v>1.3404</v>
      </c>
    </row>
    <row r="21" spans="2:25" x14ac:dyDescent="0.2">
      <c r="B21" s="45">
        <v>46042</v>
      </c>
      <c r="C21" s="44">
        <v>3136.5</v>
      </c>
      <c r="D21" s="43">
        <v>3137</v>
      </c>
      <c r="E21" s="42">
        <f t="shared" si="0"/>
        <v>3136.75</v>
      </c>
      <c r="F21" s="44">
        <v>3135.5</v>
      </c>
      <c r="G21" s="43">
        <v>3136</v>
      </c>
      <c r="H21" s="42">
        <f t="shared" si="1"/>
        <v>3135.75</v>
      </c>
      <c r="I21" s="44">
        <v>3102</v>
      </c>
      <c r="J21" s="43">
        <v>3107</v>
      </c>
      <c r="K21" s="42">
        <f t="shared" si="2"/>
        <v>3104.5</v>
      </c>
      <c r="L21" s="44">
        <v>3068</v>
      </c>
      <c r="M21" s="43">
        <v>3073</v>
      </c>
      <c r="N21" s="42">
        <f t="shared" si="3"/>
        <v>3070.5</v>
      </c>
      <c r="O21" s="44">
        <v>3048</v>
      </c>
      <c r="P21" s="43">
        <v>3053</v>
      </c>
      <c r="Q21" s="42">
        <f t="shared" si="4"/>
        <v>3050.5</v>
      </c>
      <c r="R21" s="50">
        <v>3137</v>
      </c>
      <c r="S21" s="49">
        <v>1.3446</v>
      </c>
      <c r="T21" s="49">
        <v>1.1726000000000001</v>
      </c>
      <c r="U21" s="48">
        <v>157.87</v>
      </c>
      <c r="V21" s="41">
        <f t="shared" si="6"/>
        <v>2333.0358470920719</v>
      </c>
      <c r="W21" s="41">
        <f t="shared" si="7"/>
        <v>2332.2921314889186</v>
      </c>
      <c r="X21" s="47">
        <f t="shared" si="5"/>
        <v>2675.2515776906021</v>
      </c>
      <c r="Y21" s="46">
        <v>1.3444</v>
      </c>
    </row>
    <row r="22" spans="2:25" x14ac:dyDescent="0.2">
      <c r="B22" s="45">
        <v>46043</v>
      </c>
      <c r="C22" s="44">
        <v>3112</v>
      </c>
      <c r="D22" s="43">
        <v>3114</v>
      </c>
      <c r="E22" s="42">
        <f t="shared" si="0"/>
        <v>3113</v>
      </c>
      <c r="F22" s="44">
        <v>3122.5</v>
      </c>
      <c r="G22" s="43">
        <v>3123</v>
      </c>
      <c r="H22" s="42">
        <f t="shared" si="1"/>
        <v>3122.75</v>
      </c>
      <c r="I22" s="44">
        <v>3110</v>
      </c>
      <c r="J22" s="43">
        <v>3115</v>
      </c>
      <c r="K22" s="42">
        <f t="shared" si="2"/>
        <v>3112.5</v>
      </c>
      <c r="L22" s="44">
        <v>3085</v>
      </c>
      <c r="M22" s="43">
        <v>3090</v>
      </c>
      <c r="N22" s="42">
        <f t="shared" si="3"/>
        <v>3087.5</v>
      </c>
      <c r="O22" s="44">
        <v>3065</v>
      </c>
      <c r="P22" s="43">
        <v>3070</v>
      </c>
      <c r="Q22" s="42">
        <f t="shared" si="4"/>
        <v>3067.5</v>
      </c>
      <c r="R22" s="50">
        <v>3114</v>
      </c>
      <c r="S22" s="49">
        <v>1.3425</v>
      </c>
      <c r="T22" s="49">
        <v>1.1736</v>
      </c>
      <c r="U22" s="48">
        <v>157.80000000000001</v>
      </c>
      <c r="V22" s="41">
        <f t="shared" si="6"/>
        <v>2319.5530726256984</v>
      </c>
      <c r="W22" s="41">
        <f t="shared" si="7"/>
        <v>2326.2569832402232</v>
      </c>
      <c r="X22" s="47">
        <f t="shared" si="5"/>
        <v>2653.3742331288345</v>
      </c>
      <c r="Y22" s="46">
        <v>1.3423</v>
      </c>
    </row>
    <row r="23" spans="2:25" x14ac:dyDescent="0.2">
      <c r="B23" s="45">
        <v>46044</v>
      </c>
      <c r="C23" s="44">
        <v>3093</v>
      </c>
      <c r="D23" s="43">
        <v>3093.5</v>
      </c>
      <c r="E23" s="42">
        <f t="shared" si="0"/>
        <v>3093.25</v>
      </c>
      <c r="F23" s="44">
        <v>3113.5</v>
      </c>
      <c r="G23" s="43">
        <v>3114</v>
      </c>
      <c r="H23" s="42">
        <f t="shared" si="1"/>
        <v>3113.75</v>
      </c>
      <c r="I23" s="44">
        <v>3097</v>
      </c>
      <c r="J23" s="43">
        <v>3102</v>
      </c>
      <c r="K23" s="42">
        <f t="shared" si="2"/>
        <v>3099.5</v>
      </c>
      <c r="L23" s="44">
        <v>3068</v>
      </c>
      <c r="M23" s="43">
        <v>3073</v>
      </c>
      <c r="N23" s="42">
        <f t="shared" si="3"/>
        <v>3070.5</v>
      </c>
      <c r="O23" s="44">
        <v>3047</v>
      </c>
      <c r="P23" s="43">
        <v>3052</v>
      </c>
      <c r="Q23" s="42">
        <f t="shared" si="4"/>
        <v>3049.5</v>
      </c>
      <c r="R23" s="50">
        <v>3093.5</v>
      </c>
      <c r="S23" s="49">
        <v>1.3426</v>
      </c>
      <c r="T23" s="49">
        <v>1.1704000000000001</v>
      </c>
      <c r="U23" s="48">
        <v>158.82</v>
      </c>
      <c r="V23" s="41">
        <f t="shared" si="6"/>
        <v>2304.1114255921348</v>
      </c>
      <c r="W23" s="41">
        <f t="shared" si="7"/>
        <v>2319.3803068672723</v>
      </c>
      <c r="X23" s="47">
        <f t="shared" si="5"/>
        <v>2643.1134654818861</v>
      </c>
      <c r="Y23" s="46">
        <v>1.3424</v>
      </c>
    </row>
    <row r="24" spans="2:25" x14ac:dyDescent="0.2">
      <c r="B24" s="45">
        <v>46045</v>
      </c>
      <c r="C24" s="44">
        <v>3174.5</v>
      </c>
      <c r="D24" s="43">
        <v>3175</v>
      </c>
      <c r="E24" s="42">
        <f t="shared" si="0"/>
        <v>3174.75</v>
      </c>
      <c r="F24" s="44">
        <v>3176</v>
      </c>
      <c r="G24" s="43">
        <v>3177</v>
      </c>
      <c r="H24" s="42">
        <f t="shared" si="1"/>
        <v>3176.5</v>
      </c>
      <c r="I24" s="44">
        <v>3147</v>
      </c>
      <c r="J24" s="43">
        <v>3152</v>
      </c>
      <c r="K24" s="42">
        <f t="shared" si="2"/>
        <v>3149.5</v>
      </c>
      <c r="L24" s="44">
        <v>3113</v>
      </c>
      <c r="M24" s="43">
        <v>3118</v>
      </c>
      <c r="N24" s="42">
        <f t="shared" si="3"/>
        <v>3115.5</v>
      </c>
      <c r="O24" s="44">
        <v>3092</v>
      </c>
      <c r="P24" s="43">
        <v>3097</v>
      </c>
      <c r="Q24" s="42">
        <f t="shared" si="4"/>
        <v>3094.5</v>
      </c>
      <c r="R24" s="50">
        <v>3175</v>
      </c>
      <c r="S24" s="49">
        <v>1.3529</v>
      </c>
      <c r="T24" s="49">
        <v>1.1742999999999999</v>
      </c>
      <c r="U24" s="48">
        <v>158.16</v>
      </c>
      <c r="V24" s="41">
        <f t="shared" si="6"/>
        <v>2346.8105551038511</v>
      </c>
      <c r="W24" s="41">
        <f t="shared" si="7"/>
        <v>2348.2888609653337</v>
      </c>
      <c r="X24" s="47">
        <f t="shared" si="5"/>
        <v>2703.7383973430983</v>
      </c>
      <c r="Y24" s="46">
        <v>1.3527</v>
      </c>
    </row>
    <row r="25" spans="2:25" x14ac:dyDescent="0.2">
      <c r="B25" s="45">
        <v>46048</v>
      </c>
      <c r="C25" s="44">
        <v>3190</v>
      </c>
      <c r="D25" s="43">
        <v>3192</v>
      </c>
      <c r="E25" s="42">
        <f t="shared" si="0"/>
        <v>3191</v>
      </c>
      <c r="F25" s="44">
        <v>3195</v>
      </c>
      <c r="G25" s="43">
        <v>3195.5</v>
      </c>
      <c r="H25" s="42">
        <f t="shared" si="1"/>
        <v>3195.25</v>
      </c>
      <c r="I25" s="44">
        <v>3133</v>
      </c>
      <c r="J25" s="43">
        <v>3138</v>
      </c>
      <c r="K25" s="42">
        <f t="shared" si="2"/>
        <v>3135.5</v>
      </c>
      <c r="L25" s="44">
        <v>3093</v>
      </c>
      <c r="M25" s="43">
        <v>3098</v>
      </c>
      <c r="N25" s="42">
        <f t="shared" si="3"/>
        <v>3095.5</v>
      </c>
      <c r="O25" s="44">
        <v>3060</v>
      </c>
      <c r="P25" s="43">
        <v>3065</v>
      </c>
      <c r="Q25" s="42">
        <f t="shared" si="4"/>
        <v>3062.5</v>
      </c>
      <c r="R25" s="50">
        <v>3192</v>
      </c>
      <c r="S25" s="49">
        <v>1.3653999999999999</v>
      </c>
      <c r="T25" s="49">
        <v>1.1841999999999999</v>
      </c>
      <c r="U25" s="48">
        <v>154.13999999999999</v>
      </c>
      <c r="V25" s="41">
        <f t="shared" si="6"/>
        <v>2337.7764757580198</v>
      </c>
      <c r="W25" s="41">
        <f t="shared" si="7"/>
        <v>2340.3398271568772</v>
      </c>
      <c r="X25" s="47">
        <f t="shared" si="5"/>
        <v>2695.4906265833474</v>
      </c>
      <c r="Y25" s="46">
        <v>1.3652</v>
      </c>
    </row>
    <row r="26" spans="2:25" x14ac:dyDescent="0.2">
      <c r="B26" s="45">
        <v>46049</v>
      </c>
      <c r="C26" s="44">
        <v>3166</v>
      </c>
      <c r="D26" s="43">
        <v>3166.5</v>
      </c>
      <c r="E26" s="42">
        <f t="shared" si="0"/>
        <v>3166.25</v>
      </c>
      <c r="F26" s="44">
        <v>3177.5</v>
      </c>
      <c r="G26" s="43">
        <v>3178</v>
      </c>
      <c r="H26" s="42">
        <f t="shared" si="1"/>
        <v>3177.75</v>
      </c>
      <c r="I26" s="44">
        <v>3105</v>
      </c>
      <c r="J26" s="43">
        <v>3110</v>
      </c>
      <c r="K26" s="42">
        <f t="shared" si="2"/>
        <v>3107.5</v>
      </c>
      <c r="L26" s="44">
        <v>3065</v>
      </c>
      <c r="M26" s="43">
        <v>3070</v>
      </c>
      <c r="N26" s="42">
        <f t="shared" si="3"/>
        <v>3067.5</v>
      </c>
      <c r="O26" s="44">
        <v>3038</v>
      </c>
      <c r="P26" s="43">
        <v>3043</v>
      </c>
      <c r="Q26" s="42">
        <f t="shared" si="4"/>
        <v>3040.5</v>
      </c>
      <c r="R26" s="50">
        <v>3166.5</v>
      </c>
      <c r="S26" s="49">
        <v>1.3742000000000001</v>
      </c>
      <c r="T26" s="49">
        <v>1.1929000000000001</v>
      </c>
      <c r="U26" s="48">
        <v>153.30000000000001</v>
      </c>
      <c r="V26" s="41">
        <f t="shared" si="6"/>
        <v>2304.2497453063597</v>
      </c>
      <c r="W26" s="41">
        <f t="shared" si="7"/>
        <v>2312.6182506185414</v>
      </c>
      <c r="X26" s="47">
        <f t="shared" si="5"/>
        <v>2654.4555285438846</v>
      </c>
      <c r="Y26" s="46">
        <v>1.3740000000000001</v>
      </c>
    </row>
    <row r="27" spans="2:25" x14ac:dyDescent="0.2">
      <c r="B27" s="45">
        <v>46050</v>
      </c>
      <c r="C27" s="44">
        <v>3258</v>
      </c>
      <c r="D27" s="43">
        <v>3259</v>
      </c>
      <c r="E27" s="42">
        <f t="shared" si="0"/>
        <v>3258.5</v>
      </c>
      <c r="F27" s="44">
        <v>3261</v>
      </c>
      <c r="G27" s="43">
        <v>3262</v>
      </c>
      <c r="H27" s="42">
        <f t="shared" si="1"/>
        <v>3261.5</v>
      </c>
      <c r="I27" s="44">
        <v>3138</v>
      </c>
      <c r="J27" s="43">
        <v>3143</v>
      </c>
      <c r="K27" s="42">
        <f t="shared" si="2"/>
        <v>3140.5</v>
      </c>
      <c r="L27" s="44">
        <v>3058</v>
      </c>
      <c r="M27" s="43">
        <v>3063</v>
      </c>
      <c r="N27" s="42">
        <f t="shared" si="3"/>
        <v>3060.5</v>
      </c>
      <c r="O27" s="44">
        <v>2983</v>
      </c>
      <c r="P27" s="43">
        <v>2988</v>
      </c>
      <c r="Q27" s="42">
        <f t="shared" si="4"/>
        <v>2985.5</v>
      </c>
      <c r="R27" s="50">
        <v>3259</v>
      </c>
      <c r="S27" s="49">
        <v>1.3793</v>
      </c>
      <c r="T27" s="49">
        <v>1.198</v>
      </c>
      <c r="U27" s="48">
        <v>152.58000000000001</v>
      </c>
      <c r="V27" s="41">
        <f t="shared" si="6"/>
        <v>2362.7927209454069</v>
      </c>
      <c r="W27" s="41">
        <f t="shared" si="7"/>
        <v>2364.9677372580295</v>
      </c>
      <c r="X27" s="47">
        <f t="shared" si="5"/>
        <v>2720.3672787979967</v>
      </c>
      <c r="Y27" s="46">
        <v>1.3791</v>
      </c>
    </row>
    <row r="28" spans="2:25" x14ac:dyDescent="0.2">
      <c r="B28" s="45">
        <v>46051</v>
      </c>
      <c r="C28" s="44">
        <v>3323</v>
      </c>
      <c r="D28" s="43">
        <v>3325</v>
      </c>
      <c r="E28" s="42">
        <f t="shared" si="0"/>
        <v>3324</v>
      </c>
      <c r="F28" s="44">
        <v>3325.5</v>
      </c>
      <c r="G28" s="43">
        <v>3326</v>
      </c>
      <c r="H28" s="42">
        <f t="shared" si="1"/>
        <v>3325.75</v>
      </c>
      <c r="I28" s="44">
        <v>3173</v>
      </c>
      <c r="J28" s="43">
        <v>3178</v>
      </c>
      <c r="K28" s="42">
        <f t="shared" si="2"/>
        <v>3175.5</v>
      </c>
      <c r="L28" s="44">
        <v>3048</v>
      </c>
      <c r="M28" s="43">
        <v>3053</v>
      </c>
      <c r="N28" s="42">
        <f t="shared" si="3"/>
        <v>3050.5</v>
      </c>
      <c r="O28" s="44">
        <v>2943</v>
      </c>
      <c r="P28" s="43">
        <v>2948</v>
      </c>
      <c r="Q28" s="42">
        <f t="shared" si="4"/>
        <v>2945.5</v>
      </c>
      <c r="R28" s="50">
        <v>3325</v>
      </c>
      <c r="S28" s="49">
        <v>1.3814</v>
      </c>
      <c r="T28" s="49">
        <v>1.1961999999999999</v>
      </c>
      <c r="U28" s="48">
        <v>153.22999999999999</v>
      </c>
      <c r="V28" s="41">
        <f t="shared" si="6"/>
        <v>2406.9784276820619</v>
      </c>
      <c r="W28" s="41">
        <f t="shared" si="7"/>
        <v>2407.7023309685828</v>
      </c>
      <c r="X28" s="47">
        <f t="shared" si="5"/>
        <v>2779.635512456111</v>
      </c>
      <c r="Y28" s="46">
        <v>1.3812</v>
      </c>
    </row>
    <row r="29" spans="2:25" x14ac:dyDescent="0.2">
      <c r="B29" s="45">
        <v>46052</v>
      </c>
      <c r="C29" s="44">
        <v>3109</v>
      </c>
      <c r="D29" s="43">
        <v>3110</v>
      </c>
      <c r="E29" s="42">
        <f t="shared" si="0"/>
        <v>3109.5</v>
      </c>
      <c r="F29" s="44">
        <v>3132</v>
      </c>
      <c r="G29" s="43">
        <v>3134</v>
      </c>
      <c r="H29" s="42">
        <f t="shared" si="1"/>
        <v>3133</v>
      </c>
      <c r="I29" s="44">
        <v>3068</v>
      </c>
      <c r="J29" s="43">
        <v>3073</v>
      </c>
      <c r="K29" s="42">
        <f t="shared" si="2"/>
        <v>3070.5</v>
      </c>
      <c r="L29" s="44">
        <v>3003</v>
      </c>
      <c r="M29" s="43">
        <v>3008</v>
      </c>
      <c r="N29" s="42">
        <f t="shared" si="3"/>
        <v>3005.5</v>
      </c>
      <c r="O29" s="44">
        <v>2938</v>
      </c>
      <c r="P29" s="43">
        <v>2943</v>
      </c>
      <c r="Q29" s="42">
        <f t="shared" si="4"/>
        <v>2940.5</v>
      </c>
      <c r="R29" s="50">
        <v>3110</v>
      </c>
      <c r="S29" s="49">
        <v>1.3762000000000001</v>
      </c>
      <c r="T29" s="49">
        <v>1.1919</v>
      </c>
      <c r="U29" s="48">
        <v>154.04</v>
      </c>
      <c r="V29" s="41">
        <f t="shared" si="6"/>
        <v>2259.845952623165</v>
      </c>
      <c r="W29" s="41">
        <f t="shared" si="7"/>
        <v>2277.2852783025724</v>
      </c>
      <c r="X29" s="47">
        <f t="shared" si="5"/>
        <v>2609.2793019548621</v>
      </c>
      <c r="Y29" s="46">
        <v>1.3759999999999999</v>
      </c>
    </row>
    <row r="30" spans="2:25" x14ac:dyDescent="0.2">
      <c r="B30" s="40" t="s">
        <v>11</v>
      </c>
      <c r="C30" s="39">
        <f>ROUND(AVERAGE(C9:C29),2)</f>
        <v>3147.55</v>
      </c>
      <c r="D30" s="38">
        <f>ROUND(AVERAGE(D9:D29),2)</f>
        <v>3148.4</v>
      </c>
      <c r="E30" s="37">
        <f>ROUND(AVERAGE(C30:D30),2)</f>
        <v>3147.98</v>
      </c>
      <c r="F30" s="39">
        <f>ROUND(AVERAGE(F9:F29),2)</f>
        <v>3152.33</v>
      </c>
      <c r="G30" s="38">
        <f>ROUND(AVERAGE(G9:G29),2)</f>
        <v>3153.19</v>
      </c>
      <c r="H30" s="37">
        <f>ROUND(AVERAGE(F30:G30),2)</f>
        <v>3152.76</v>
      </c>
      <c r="I30" s="39">
        <f>ROUND(AVERAGE(I9:I29),2)</f>
        <v>3122.76</v>
      </c>
      <c r="J30" s="38">
        <f>ROUND(AVERAGE(J9:J29),2)</f>
        <v>3127.76</v>
      </c>
      <c r="K30" s="37">
        <f>ROUND(AVERAGE(I30:J30),2)</f>
        <v>3125.26</v>
      </c>
      <c r="L30" s="39">
        <f>ROUND(AVERAGE(L9:L29),2)</f>
        <v>3094.05</v>
      </c>
      <c r="M30" s="38">
        <f>ROUND(AVERAGE(M9:M29),2)</f>
        <v>3099.05</v>
      </c>
      <c r="N30" s="37">
        <f>ROUND(AVERAGE(L30:M30),2)</f>
        <v>3096.55</v>
      </c>
      <c r="O30" s="39">
        <f>ROUND(AVERAGE(O9:O29),2)</f>
        <v>3067.71</v>
      </c>
      <c r="P30" s="38">
        <f>ROUND(AVERAGE(P9:P29),2)</f>
        <v>3072.71</v>
      </c>
      <c r="Q30" s="37">
        <f>ROUND(AVERAGE(O30:P30),2)</f>
        <v>3070.21</v>
      </c>
      <c r="R30" s="36">
        <f>ROUND(AVERAGE(R9:R29),2)</f>
        <v>3148.4</v>
      </c>
      <c r="S30" s="35">
        <f>ROUND(AVERAGE(S9:S29),4)</f>
        <v>1.3521000000000001</v>
      </c>
      <c r="T30" s="34">
        <f>ROUND(AVERAGE(T9:T29),4)</f>
        <v>1.1738</v>
      </c>
      <c r="U30" s="167">
        <f>ROUND(AVERAGE(U9:U29),2)</f>
        <v>156.72</v>
      </c>
      <c r="V30" s="33">
        <f>AVERAGE(V9:V29)</f>
        <v>2328.4606899068244</v>
      </c>
      <c r="W30" s="33">
        <f>AVERAGE(W9:W29)</f>
        <v>2331.9781975294645</v>
      </c>
      <c r="X30" s="33">
        <f>AVERAGE(X9:X29)</f>
        <v>2682.143986371032</v>
      </c>
      <c r="Y30" s="32">
        <f>AVERAGE(Y9:Y29)</f>
        <v>1.3518952380952383</v>
      </c>
    </row>
    <row r="31" spans="2:25" x14ac:dyDescent="0.2">
      <c r="B31" s="31" t="s">
        <v>12</v>
      </c>
      <c r="C31" s="30">
        <f t="shared" ref="C31:Y31" si="8">MAX(C9:C29)</f>
        <v>3323</v>
      </c>
      <c r="D31" s="29">
        <f t="shared" si="8"/>
        <v>3325</v>
      </c>
      <c r="E31" s="28">
        <f t="shared" si="8"/>
        <v>3324</v>
      </c>
      <c r="F31" s="30">
        <f t="shared" si="8"/>
        <v>3325.5</v>
      </c>
      <c r="G31" s="29">
        <f t="shared" si="8"/>
        <v>3326</v>
      </c>
      <c r="H31" s="28">
        <f t="shared" si="8"/>
        <v>3325.75</v>
      </c>
      <c r="I31" s="30">
        <f t="shared" si="8"/>
        <v>3173</v>
      </c>
      <c r="J31" s="29">
        <f t="shared" si="8"/>
        <v>3178</v>
      </c>
      <c r="K31" s="28">
        <f t="shared" si="8"/>
        <v>3175.5</v>
      </c>
      <c r="L31" s="30">
        <f t="shared" si="8"/>
        <v>3138</v>
      </c>
      <c r="M31" s="29">
        <f t="shared" si="8"/>
        <v>3143</v>
      </c>
      <c r="N31" s="28">
        <f t="shared" si="8"/>
        <v>3140.5</v>
      </c>
      <c r="O31" s="30">
        <f t="shared" si="8"/>
        <v>3133</v>
      </c>
      <c r="P31" s="29">
        <f t="shared" si="8"/>
        <v>3138</v>
      </c>
      <c r="Q31" s="28">
        <f t="shared" si="8"/>
        <v>3135.5</v>
      </c>
      <c r="R31" s="27">
        <f t="shared" si="8"/>
        <v>3325</v>
      </c>
      <c r="S31" s="26">
        <f t="shared" si="8"/>
        <v>1.3814</v>
      </c>
      <c r="T31" s="25">
        <f t="shared" si="8"/>
        <v>1.198</v>
      </c>
      <c r="U31" s="24">
        <f t="shared" si="8"/>
        <v>158.9</v>
      </c>
      <c r="V31" s="23">
        <f t="shared" si="8"/>
        <v>2406.9784276820619</v>
      </c>
      <c r="W31" s="23">
        <f t="shared" si="8"/>
        <v>2407.7023309685828</v>
      </c>
      <c r="X31" s="23">
        <f t="shared" si="8"/>
        <v>2779.635512456111</v>
      </c>
      <c r="Y31" s="22">
        <f t="shared" si="8"/>
        <v>1.3812</v>
      </c>
    </row>
    <row r="32" spans="2:25" ht="13.5" thickBot="1" x14ac:dyDescent="0.25">
      <c r="B32" s="21" t="s">
        <v>13</v>
      </c>
      <c r="C32" s="20">
        <f t="shared" ref="C32:Y32" si="9">MIN(C9:C29)</f>
        <v>2985.5</v>
      </c>
      <c r="D32" s="19">
        <f t="shared" si="9"/>
        <v>2986</v>
      </c>
      <c r="E32" s="18">
        <f t="shared" si="9"/>
        <v>2985.75</v>
      </c>
      <c r="F32" s="20">
        <f t="shared" si="9"/>
        <v>3010</v>
      </c>
      <c r="G32" s="19">
        <f t="shared" si="9"/>
        <v>3010.5</v>
      </c>
      <c r="H32" s="18">
        <f t="shared" si="9"/>
        <v>3010.25</v>
      </c>
      <c r="I32" s="20">
        <f t="shared" si="9"/>
        <v>3043</v>
      </c>
      <c r="J32" s="19">
        <f t="shared" si="9"/>
        <v>3048</v>
      </c>
      <c r="K32" s="18">
        <f t="shared" si="9"/>
        <v>3045.5</v>
      </c>
      <c r="L32" s="20">
        <f t="shared" si="9"/>
        <v>3003</v>
      </c>
      <c r="M32" s="19">
        <f t="shared" si="9"/>
        <v>3008</v>
      </c>
      <c r="N32" s="18">
        <f t="shared" si="9"/>
        <v>3005.5</v>
      </c>
      <c r="O32" s="20">
        <f t="shared" si="9"/>
        <v>2938</v>
      </c>
      <c r="P32" s="19">
        <f t="shared" si="9"/>
        <v>2943</v>
      </c>
      <c r="Q32" s="18">
        <f t="shared" si="9"/>
        <v>2940.5</v>
      </c>
      <c r="R32" s="17">
        <f t="shared" si="9"/>
        <v>2986</v>
      </c>
      <c r="S32" s="16">
        <f t="shared" si="9"/>
        <v>1.34</v>
      </c>
      <c r="T32" s="15">
        <f t="shared" si="9"/>
        <v>1.1618999999999999</v>
      </c>
      <c r="U32" s="14">
        <f t="shared" si="9"/>
        <v>152.58000000000001</v>
      </c>
      <c r="V32" s="13">
        <f t="shared" si="9"/>
        <v>2220.7347910159156</v>
      </c>
      <c r="W32" s="13">
        <f t="shared" si="9"/>
        <v>2238.9558232931727</v>
      </c>
      <c r="X32" s="13">
        <f t="shared" si="9"/>
        <v>2546.9123166154895</v>
      </c>
      <c r="Y32" s="12">
        <f t="shared" si="9"/>
        <v>1.3398000000000001</v>
      </c>
    </row>
    <row r="34" spans="2:14" x14ac:dyDescent="0.2">
      <c r="B34" s="6" t="s">
        <v>14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  <row r="35" spans="2:14" x14ac:dyDescent="0.2">
      <c r="B35" s="6" t="s">
        <v>15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Y35"/>
  <sheetViews>
    <sheetView workbookViewId="0">
      <pane ySplit="8" topLeftCell="A9" activePane="bottomLeft" state="frozen"/>
      <selection activeCell="C46" sqref="C46"/>
      <selection pane="bottomLeft" activeCell="V9" sqref="V9:W29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27</v>
      </c>
    </row>
    <row r="6" spans="1:25" ht="13.5" thickBot="1" x14ac:dyDescent="0.25">
      <c r="B6" s="1">
        <v>46024</v>
      </c>
    </row>
    <row r="7" spans="1:25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24</v>
      </c>
      <c r="J7" s="177"/>
      <c r="K7" s="178"/>
      <c r="L7" s="176" t="s">
        <v>23</v>
      </c>
      <c r="M7" s="177"/>
      <c r="N7" s="178"/>
      <c r="O7" s="176" t="s">
        <v>22</v>
      </c>
      <c r="P7" s="177"/>
      <c r="Q7" s="178"/>
      <c r="R7" s="168" t="s">
        <v>4</v>
      </c>
      <c r="S7" s="170" t="s">
        <v>21</v>
      </c>
      <c r="T7" s="171"/>
      <c r="U7" s="172"/>
      <c r="V7" s="173" t="s">
        <v>5</v>
      </c>
      <c r="W7" s="174"/>
      <c r="X7" s="9" t="s">
        <v>18</v>
      </c>
      <c r="Y7" s="168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69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69" t="s">
        <v>20</v>
      </c>
    </row>
    <row r="9" spans="1:25" x14ac:dyDescent="0.2">
      <c r="B9" s="45">
        <v>46024</v>
      </c>
      <c r="C9" s="44">
        <v>3105</v>
      </c>
      <c r="D9" s="43">
        <v>3106</v>
      </c>
      <c r="E9" s="42">
        <f t="shared" ref="E9:E29" si="0">AVERAGE(C9:D9)</f>
        <v>3105.5</v>
      </c>
      <c r="F9" s="44">
        <v>3130</v>
      </c>
      <c r="G9" s="43">
        <v>3130.5</v>
      </c>
      <c r="H9" s="42">
        <f t="shared" ref="H9:H29" si="1">AVERAGE(F9:G9)</f>
        <v>3130.25</v>
      </c>
      <c r="I9" s="44">
        <v>3028</v>
      </c>
      <c r="J9" s="43">
        <v>3033</v>
      </c>
      <c r="K9" s="42">
        <f t="shared" ref="K9:K29" si="2">AVERAGE(I9:J9)</f>
        <v>3030.5</v>
      </c>
      <c r="L9" s="44">
        <v>3008</v>
      </c>
      <c r="M9" s="43">
        <v>3013</v>
      </c>
      <c r="N9" s="42">
        <f t="shared" ref="N9:N29" si="3">AVERAGE(L9:M9)</f>
        <v>3010.5</v>
      </c>
      <c r="O9" s="44">
        <v>3008</v>
      </c>
      <c r="P9" s="43">
        <v>3013</v>
      </c>
      <c r="Q9" s="42">
        <f t="shared" ref="Q9:Q29" si="4">AVERAGE(O9:P9)</f>
        <v>3010.5</v>
      </c>
      <c r="R9" s="50">
        <v>3106</v>
      </c>
      <c r="S9" s="49">
        <v>1.3446</v>
      </c>
      <c r="T9" s="51">
        <v>1.1724000000000001</v>
      </c>
      <c r="U9" s="48">
        <v>156.94</v>
      </c>
      <c r="V9" s="41">
        <f>D9/S9</f>
        <v>2309.9806633943181</v>
      </c>
      <c r="W9" s="41">
        <f>G9/S9</f>
        <v>2328.2016956715752</v>
      </c>
      <c r="X9" s="47">
        <f t="shared" ref="X9:X29" si="5">R9/T9</f>
        <v>2649.2664619583757</v>
      </c>
      <c r="Y9" s="46">
        <v>1.3443000000000001</v>
      </c>
    </row>
    <row r="10" spans="1:25" x14ac:dyDescent="0.2">
      <c r="B10" s="45">
        <v>46027</v>
      </c>
      <c r="C10" s="44">
        <v>3127.5</v>
      </c>
      <c r="D10" s="43">
        <v>3128</v>
      </c>
      <c r="E10" s="42">
        <f t="shared" si="0"/>
        <v>3127.75</v>
      </c>
      <c r="F10" s="44">
        <v>3170</v>
      </c>
      <c r="G10" s="43">
        <v>3170.5</v>
      </c>
      <c r="H10" s="42">
        <f t="shared" si="1"/>
        <v>3170.25</v>
      </c>
      <c r="I10" s="44">
        <v>3048</v>
      </c>
      <c r="J10" s="43">
        <v>3053</v>
      </c>
      <c r="K10" s="42">
        <f t="shared" si="2"/>
        <v>3050.5</v>
      </c>
      <c r="L10" s="44">
        <v>3028</v>
      </c>
      <c r="M10" s="43">
        <v>3033</v>
      </c>
      <c r="N10" s="42">
        <f t="shared" si="3"/>
        <v>3030.5</v>
      </c>
      <c r="O10" s="44">
        <v>3028</v>
      </c>
      <c r="P10" s="43">
        <v>3033</v>
      </c>
      <c r="Q10" s="42">
        <f t="shared" si="4"/>
        <v>3030.5</v>
      </c>
      <c r="R10" s="50">
        <v>3128</v>
      </c>
      <c r="S10" s="49">
        <v>1.3456999999999999</v>
      </c>
      <c r="T10" s="49">
        <v>1.1671</v>
      </c>
      <c r="U10" s="48">
        <v>156.65</v>
      </c>
      <c r="V10" s="41">
        <f t="shared" ref="V10:V29" si="6">D10/S10</f>
        <v>2324.4408114735829</v>
      </c>
      <c r="W10" s="41">
        <f t="shared" ref="W10:W29" si="7">G10/S10</f>
        <v>2356.0228877164304</v>
      </c>
      <c r="X10" s="47">
        <f t="shared" si="5"/>
        <v>2680.1473738325762</v>
      </c>
      <c r="Y10" s="46">
        <v>1.3452999999999999</v>
      </c>
    </row>
    <row r="11" spans="1:25" x14ac:dyDescent="0.2">
      <c r="B11" s="45">
        <v>46028</v>
      </c>
      <c r="C11" s="44">
        <v>3206</v>
      </c>
      <c r="D11" s="43">
        <v>3206.5</v>
      </c>
      <c r="E11" s="42">
        <f t="shared" si="0"/>
        <v>3206.25</v>
      </c>
      <c r="F11" s="44">
        <v>3241.5</v>
      </c>
      <c r="G11" s="43">
        <v>3242</v>
      </c>
      <c r="H11" s="42">
        <f t="shared" si="1"/>
        <v>3241.75</v>
      </c>
      <c r="I11" s="44">
        <v>3100</v>
      </c>
      <c r="J11" s="43">
        <v>3105</v>
      </c>
      <c r="K11" s="42">
        <f t="shared" si="2"/>
        <v>3102.5</v>
      </c>
      <c r="L11" s="44">
        <v>3080</v>
      </c>
      <c r="M11" s="43">
        <v>3085</v>
      </c>
      <c r="N11" s="42">
        <f t="shared" si="3"/>
        <v>3082.5</v>
      </c>
      <c r="O11" s="44">
        <v>3080</v>
      </c>
      <c r="P11" s="43">
        <v>3085</v>
      </c>
      <c r="Q11" s="42">
        <f t="shared" si="4"/>
        <v>3082.5</v>
      </c>
      <c r="R11" s="50">
        <v>3206.5</v>
      </c>
      <c r="S11" s="49">
        <v>1.3512</v>
      </c>
      <c r="T11" s="49">
        <v>1.1701999999999999</v>
      </c>
      <c r="U11" s="48">
        <v>156.5</v>
      </c>
      <c r="V11" s="41">
        <f t="shared" si="6"/>
        <v>2373.0757844878626</v>
      </c>
      <c r="W11" s="41">
        <f t="shared" si="7"/>
        <v>2399.3487270574306</v>
      </c>
      <c r="X11" s="47">
        <f t="shared" si="5"/>
        <v>2740.1298923260983</v>
      </c>
      <c r="Y11" s="46">
        <v>1.3509</v>
      </c>
    </row>
    <row r="12" spans="1:25" x14ac:dyDescent="0.2">
      <c r="B12" s="45">
        <v>46029</v>
      </c>
      <c r="C12" s="44">
        <v>3164</v>
      </c>
      <c r="D12" s="43">
        <v>3165</v>
      </c>
      <c r="E12" s="42">
        <f t="shared" si="0"/>
        <v>3164.5</v>
      </c>
      <c r="F12" s="44">
        <v>3207</v>
      </c>
      <c r="G12" s="43">
        <v>3208</v>
      </c>
      <c r="H12" s="42">
        <f t="shared" si="1"/>
        <v>3207.5</v>
      </c>
      <c r="I12" s="44">
        <v>3100</v>
      </c>
      <c r="J12" s="43">
        <v>3105</v>
      </c>
      <c r="K12" s="42">
        <f t="shared" si="2"/>
        <v>3102.5</v>
      </c>
      <c r="L12" s="44">
        <v>3080</v>
      </c>
      <c r="M12" s="43">
        <v>3085</v>
      </c>
      <c r="N12" s="42">
        <f t="shared" si="3"/>
        <v>3082.5</v>
      </c>
      <c r="O12" s="44">
        <v>3080</v>
      </c>
      <c r="P12" s="43">
        <v>3085</v>
      </c>
      <c r="Q12" s="42">
        <f t="shared" si="4"/>
        <v>3082.5</v>
      </c>
      <c r="R12" s="50">
        <v>3165</v>
      </c>
      <c r="S12" s="49">
        <v>1.3492</v>
      </c>
      <c r="T12" s="49">
        <v>1.1688000000000001</v>
      </c>
      <c r="U12" s="48">
        <v>156.52000000000001</v>
      </c>
      <c r="V12" s="41">
        <f t="shared" si="6"/>
        <v>2345.8345686332641</v>
      </c>
      <c r="W12" s="41">
        <f t="shared" si="7"/>
        <v>2377.7053068485029</v>
      </c>
      <c r="X12" s="47">
        <f t="shared" si="5"/>
        <v>2707.905544147844</v>
      </c>
      <c r="Y12" s="46">
        <v>1.3489</v>
      </c>
    </row>
    <row r="13" spans="1:25" x14ac:dyDescent="0.2">
      <c r="B13" s="45">
        <v>46030</v>
      </c>
      <c r="C13" s="44">
        <v>3106</v>
      </c>
      <c r="D13" s="43">
        <v>3107</v>
      </c>
      <c r="E13" s="42">
        <f t="shared" si="0"/>
        <v>3106.5</v>
      </c>
      <c r="F13" s="44">
        <v>3151.5</v>
      </c>
      <c r="G13" s="43">
        <v>3152</v>
      </c>
      <c r="H13" s="42">
        <f t="shared" si="1"/>
        <v>3151.75</v>
      </c>
      <c r="I13" s="44">
        <v>3087</v>
      </c>
      <c r="J13" s="43">
        <v>3092</v>
      </c>
      <c r="K13" s="42">
        <f t="shared" si="2"/>
        <v>3089.5</v>
      </c>
      <c r="L13" s="44">
        <v>3067</v>
      </c>
      <c r="M13" s="43">
        <v>3072</v>
      </c>
      <c r="N13" s="42">
        <f t="shared" si="3"/>
        <v>3069.5</v>
      </c>
      <c r="O13" s="44">
        <v>3067</v>
      </c>
      <c r="P13" s="43">
        <v>3072</v>
      </c>
      <c r="Q13" s="42">
        <f t="shared" si="4"/>
        <v>3069.5</v>
      </c>
      <c r="R13" s="50">
        <v>3107</v>
      </c>
      <c r="S13" s="49">
        <v>1.3439000000000001</v>
      </c>
      <c r="T13" s="49">
        <v>1.1674</v>
      </c>
      <c r="U13" s="48">
        <v>156.72</v>
      </c>
      <c r="V13" s="41">
        <f t="shared" si="6"/>
        <v>2311.9279708311628</v>
      </c>
      <c r="W13" s="41">
        <f t="shared" si="7"/>
        <v>2345.4126051045464</v>
      </c>
      <c r="X13" s="47">
        <f t="shared" si="5"/>
        <v>2661.4699331848551</v>
      </c>
      <c r="Y13" s="46">
        <v>1.3435999999999999</v>
      </c>
    </row>
    <row r="14" spans="1:25" x14ac:dyDescent="0.2">
      <c r="B14" s="45">
        <v>46031</v>
      </c>
      <c r="C14" s="44">
        <v>3101</v>
      </c>
      <c r="D14" s="43">
        <v>3101.5</v>
      </c>
      <c r="E14" s="42">
        <f t="shared" si="0"/>
        <v>3101.25</v>
      </c>
      <c r="F14" s="44">
        <v>3142</v>
      </c>
      <c r="G14" s="43">
        <v>3144</v>
      </c>
      <c r="H14" s="42">
        <f t="shared" si="1"/>
        <v>3143</v>
      </c>
      <c r="I14" s="44">
        <v>3083</v>
      </c>
      <c r="J14" s="43">
        <v>3088</v>
      </c>
      <c r="K14" s="42">
        <f t="shared" si="2"/>
        <v>3085.5</v>
      </c>
      <c r="L14" s="44">
        <v>3063</v>
      </c>
      <c r="M14" s="43">
        <v>3068</v>
      </c>
      <c r="N14" s="42">
        <f t="shared" si="3"/>
        <v>3065.5</v>
      </c>
      <c r="O14" s="44">
        <v>3063</v>
      </c>
      <c r="P14" s="43">
        <v>3068</v>
      </c>
      <c r="Q14" s="42">
        <f t="shared" si="4"/>
        <v>3065.5</v>
      </c>
      <c r="R14" s="50">
        <v>3101.5</v>
      </c>
      <c r="S14" s="49">
        <v>1.3420000000000001</v>
      </c>
      <c r="T14" s="49">
        <v>1.1641999999999999</v>
      </c>
      <c r="U14" s="48">
        <v>157.65</v>
      </c>
      <c r="V14" s="41">
        <f t="shared" si="6"/>
        <v>2311.1028315946346</v>
      </c>
      <c r="W14" s="41">
        <f t="shared" si="7"/>
        <v>2342.7719821162441</v>
      </c>
      <c r="X14" s="47">
        <f t="shared" si="5"/>
        <v>2664.0611578766539</v>
      </c>
      <c r="Y14" s="46">
        <v>1.3418000000000001</v>
      </c>
    </row>
    <row r="15" spans="1:25" x14ac:dyDescent="0.2">
      <c r="B15" s="45">
        <v>46034</v>
      </c>
      <c r="C15" s="44">
        <v>3149</v>
      </c>
      <c r="D15" s="43">
        <v>3150</v>
      </c>
      <c r="E15" s="42">
        <f t="shared" si="0"/>
        <v>3149.5</v>
      </c>
      <c r="F15" s="44">
        <v>3193</v>
      </c>
      <c r="G15" s="43">
        <v>3195</v>
      </c>
      <c r="H15" s="42">
        <f t="shared" si="1"/>
        <v>3194</v>
      </c>
      <c r="I15" s="44">
        <v>3133</v>
      </c>
      <c r="J15" s="43">
        <v>3138</v>
      </c>
      <c r="K15" s="42">
        <f t="shared" si="2"/>
        <v>3135.5</v>
      </c>
      <c r="L15" s="44">
        <v>3113</v>
      </c>
      <c r="M15" s="43">
        <v>3118</v>
      </c>
      <c r="N15" s="42">
        <f t="shared" si="3"/>
        <v>3115.5</v>
      </c>
      <c r="O15" s="44">
        <v>3113</v>
      </c>
      <c r="P15" s="43">
        <v>3118</v>
      </c>
      <c r="Q15" s="42">
        <f t="shared" si="4"/>
        <v>3115.5</v>
      </c>
      <c r="R15" s="50">
        <v>3150</v>
      </c>
      <c r="S15" s="49">
        <v>1.3466</v>
      </c>
      <c r="T15" s="49">
        <v>1.1681999999999999</v>
      </c>
      <c r="U15" s="48">
        <v>157.86000000000001</v>
      </c>
      <c r="V15" s="41">
        <f t="shared" si="6"/>
        <v>2339.224714094757</v>
      </c>
      <c r="W15" s="41">
        <f t="shared" si="7"/>
        <v>2372.6422100103964</v>
      </c>
      <c r="X15" s="47">
        <f t="shared" si="5"/>
        <v>2696.4560862865951</v>
      </c>
      <c r="Y15" s="46">
        <v>1.3464</v>
      </c>
    </row>
    <row r="16" spans="1:25" x14ac:dyDescent="0.2">
      <c r="B16" s="45">
        <v>46035</v>
      </c>
      <c r="C16" s="44">
        <v>3259</v>
      </c>
      <c r="D16" s="43">
        <v>3259.5</v>
      </c>
      <c r="E16" s="42">
        <f t="shared" si="0"/>
        <v>3259.25</v>
      </c>
      <c r="F16" s="44">
        <v>3255</v>
      </c>
      <c r="G16" s="43">
        <v>3256</v>
      </c>
      <c r="H16" s="42">
        <f t="shared" si="1"/>
        <v>3255.5</v>
      </c>
      <c r="I16" s="44">
        <v>3152</v>
      </c>
      <c r="J16" s="43">
        <v>3157</v>
      </c>
      <c r="K16" s="42">
        <f t="shared" si="2"/>
        <v>3154.5</v>
      </c>
      <c r="L16" s="44">
        <v>3087</v>
      </c>
      <c r="M16" s="43">
        <v>3092</v>
      </c>
      <c r="N16" s="42">
        <f t="shared" si="3"/>
        <v>3089.5</v>
      </c>
      <c r="O16" s="44">
        <v>3087</v>
      </c>
      <c r="P16" s="43">
        <v>3092</v>
      </c>
      <c r="Q16" s="42">
        <f t="shared" si="4"/>
        <v>3089.5</v>
      </c>
      <c r="R16" s="50">
        <v>3259.5</v>
      </c>
      <c r="S16" s="49">
        <v>1.3461000000000001</v>
      </c>
      <c r="T16" s="49">
        <v>1.1655</v>
      </c>
      <c r="U16" s="48">
        <v>158.9</v>
      </c>
      <c r="V16" s="41">
        <f t="shared" si="6"/>
        <v>2421.4397147314462</v>
      </c>
      <c r="W16" s="41">
        <f t="shared" si="7"/>
        <v>2418.8396107272861</v>
      </c>
      <c r="X16" s="47">
        <f t="shared" si="5"/>
        <v>2796.6537966537967</v>
      </c>
      <c r="Y16" s="46">
        <v>1.3459000000000001</v>
      </c>
    </row>
    <row r="17" spans="2:25" x14ac:dyDescent="0.2">
      <c r="B17" s="45">
        <v>46036</v>
      </c>
      <c r="C17" s="44">
        <v>3237</v>
      </c>
      <c r="D17" s="43">
        <v>3237.5</v>
      </c>
      <c r="E17" s="42">
        <f t="shared" si="0"/>
        <v>3237.25</v>
      </c>
      <c r="F17" s="44">
        <v>3249.5</v>
      </c>
      <c r="G17" s="43">
        <v>3250</v>
      </c>
      <c r="H17" s="42">
        <f t="shared" si="1"/>
        <v>3249.75</v>
      </c>
      <c r="I17" s="44">
        <v>3133</v>
      </c>
      <c r="J17" s="43">
        <v>3138</v>
      </c>
      <c r="K17" s="42">
        <f t="shared" si="2"/>
        <v>3135.5</v>
      </c>
      <c r="L17" s="44">
        <v>3013</v>
      </c>
      <c r="M17" s="43">
        <v>3018</v>
      </c>
      <c r="N17" s="42">
        <f t="shared" si="3"/>
        <v>3015.5</v>
      </c>
      <c r="O17" s="44">
        <v>3013</v>
      </c>
      <c r="P17" s="43">
        <v>3018</v>
      </c>
      <c r="Q17" s="42">
        <f t="shared" si="4"/>
        <v>3015.5</v>
      </c>
      <c r="R17" s="50">
        <v>3237.5</v>
      </c>
      <c r="S17" s="49">
        <v>1.3452</v>
      </c>
      <c r="T17" s="49">
        <v>1.1659999999999999</v>
      </c>
      <c r="U17" s="48">
        <v>158.56</v>
      </c>
      <c r="V17" s="41">
        <f t="shared" si="6"/>
        <v>2406.7053226286057</v>
      </c>
      <c r="W17" s="41">
        <f t="shared" si="7"/>
        <v>2415.997621171573</v>
      </c>
      <c r="X17" s="47">
        <f t="shared" si="5"/>
        <v>2776.5866209262435</v>
      </c>
      <c r="Y17" s="46">
        <v>1.345</v>
      </c>
    </row>
    <row r="18" spans="2:25" x14ac:dyDescent="0.2">
      <c r="B18" s="45">
        <v>46037</v>
      </c>
      <c r="C18" s="44">
        <v>3288</v>
      </c>
      <c r="D18" s="43">
        <v>3288.5</v>
      </c>
      <c r="E18" s="42">
        <f t="shared" si="0"/>
        <v>3288.25</v>
      </c>
      <c r="F18" s="44">
        <v>3306</v>
      </c>
      <c r="G18" s="43">
        <v>3308</v>
      </c>
      <c r="H18" s="42">
        <f t="shared" si="1"/>
        <v>3307</v>
      </c>
      <c r="I18" s="44">
        <v>3183</v>
      </c>
      <c r="J18" s="43">
        <v>3188</v>
      </c>
      <c r="K18" s="42">
        <f t="shared" si="2"/>
        <v>3185.5</v>
      </c>
      <c r="L18" s="44">
        <v>3045</v>
      </c>
      <c r="M18" s="43">
        <v>3050</v>
      </c>
      <c r="N18" s="42">
        <f t="shared" si="3"/>
        <v>3047.5</v>
      </c>
      <c r="O18" s="44">
        <v>3045</v>
      </c>
      <c r="P18" s="43">
        <v>3050</v>
      </c>
      <c r="Q18" s="42">
        <f t="shared" si="4"/>
        <v>3047.5</v>
      </c>
      <c r="R18" s="50">
        <v>3288.5</v>
      </c>
      <c r="S18" s="49">
        <v>1.3404</v>
      </c>
      <c r="T18" s="49">
        <v>1.1623000000000001</v>
      </c>
      <c r="U18" s="48">
        <v>158.6</v>
      </c>
      <c r="V18" s="41">
        <f t="shared" si="6"/>
        <v>2453.3721277230675</v>
      </c>
      <c r="W18" s="41">
        <f t="shared" si="7"/>
        <v>2467.9200238734707</v>
      </c>
      <c r="X18" s="47">
        <f t="shared" si="5"/>
        <v>2829.3039662737674</v>
      </c>
      <c r="Y18" s="46">
        <v>1.3402000000000001</v>
      </c>
    </row>
    <row r="19" spans="2:25" x14ac:dyDescent="0.2">
      <c r="B19" s="45">
        <v>46038</v>
      </c>
      <c r="C19" s="44">
        <v>3201</v>
      </c>
      <c r="D19" s="43">
        <v>3201.5</v>
      </c>
      <c r="E19" s="42">
        <f t="shared" si="0"/>
        <v>3201.25</v>
      </c>
      <c r="F19" s="44">
        <v>3241.5</v>
      </c>
      <c r="G19" s="43">
        <v>3242</v>
      </c>
      <c r="H19" s="42">
        <f t="shared" si="1"/>
        <v>3241.75</v>
      </c>
      <c r="I19" s="44">
        <v>3140</v>
      </c>
      <c r="J19" s="43">
        <v>3145</v>
      </c>
      <c r="K19" s="42">
        <f t="shared" si="2"/>
        <v>3142.5</v>
      </c>
      <c r="L19" s="44">
        <v>3007</v>
      </c>
      <c r="M19" s="43">
        <v>3012</v>
      </c>
      <c r="N19" s="42">
        <f t="shared" si="3"/>
        <v>3009.5</v>
      </c>
      <c r="O19" s="44">
        <v>3007</v>
      </c>
      <c r="P19" s="43">
        <v>3012</v>
      </c>
      <c r="Q19" s="42">
        <f t="shared" si="4"/>
        <v>3009.5</v>
      </c>
      <c r="R19" s="50">
        <v>3201.5</v>
      </c>
      <c r="S19" s="49">
        <v>1.34</v>
      </c>
      <c r="T19" s="49">
        <v>1.1618999999999999</v>
      </c>
      <c r="U19" s="48">
        <v>158.16</v>
      </c>
      <c r="V19" s="41">
        <f t="shared" si="6"/>
        <v>2389.1791044776119</v>
      </c>
      <c r="W19" s="41">
        <f t="shared" si="7"/>
        <v>2419.4029850746269</v>
      </c>
      <c r="X19" s="47">
        <f t="shared" si="5"/>
        <v>2755.4006368878563</v>
      </c>
      <c r="Y19" s="46">
        <v>1.3398000000000001</v>
      </c>
    </row>
    <row r="20" spans="2:25" x14ac:dyDescent="0.2">
      <c r="B20" s="45">
        <v>46041</v>
      </c>
      <c r="C20" s="44">
        <v>3183</v>
      </c>
      <c r="D20" s="43">
        <v>3184</v>
      </c>
      <c r="E20" s="42">
        <f t="shared" si="0"/>
        <v>3183.5</v>
      </c>
      <c r="F20" s="44">
        <v>3215</v>
      </c>
      <c r="G20" s="43">
        <v>3217</v>
      </c>
      <c r="H20" s="42">
        <f t="shared" si="1"/>
        <v>3216</v>
      </c>
      <c r="I20" s="44">
        <v>3130</v>
      </c>
      <c r="J20" s="43">
        <v>3135</v>
      </c>
      <c r="K20" s="42">
        <f t="shared" si="2"/>
        <v>3132.5</v>
      </c>
      <c r="L20" s="44">
        <v>2993</v>
      </c>
      <c r="M20" s="43">
        <v>2998</v>
      </c>
      <c r="N20" s="42">
        <f t="shared" si="3"/>
        <v>2995.5</v>
      </c>
      <c r="O20" s="44">
        <v>2993</v>
      </c>
      <c r="P20" s="43">
        <v>2998</v>
      </c>
      <c r="Q20" s="42">
        <f t="shared" si="4"/>
        <v>2995.5</v>
      </c>
      <c r="R20" s="50">
        <v>3184</v>
      </c>
      <c r="S20" s="49">
        <v>1.3406</v>
      </c>
      <c r="T20" s="49">
        <v>1.1626000000000001</v>
      </c>
      <c r="U20" s="48">
        <v>158.02000000000001</v>
      </c>
      <c r="V20" s="41">
        <f t="shared" si="6"/>
        <v>2375.0559450992091</v>
      </c>
      <c r="W20" s="41">
        <f t="shared" si="7"/>
        <v>2399.6717887513055</v>
      </c>
      <c r="X20" s="47">
        <f t="shared" si="5"/>
        <v>2738.6891450197832</v>
      </c>
      <c r="Y20" s="46">
        <v>1.3404</v>
      </c>
    </row>
    <row r="21" spans="2:25" x14ac:dyDescent="0.2">
      <c r="B21" s="45">
        <v>46042</v>
      </c>
      <c r="C21" s="44">
        <v>3152.5</v>
      </c>
      <c r="D21" s="43">
        <v>3153</v>
      </c>
      <c r="E21" s="42">
        <f t="shared" si="0"/>
        <v>3152.75</v>
      </c>
      <c r="F21" s="44">
        <v>3195</v>
      </c>
      <c r="G21" s="43">
        <v>3195.5</v>
      </c>
      <c r="H21" s="42">
        <f t="shared" si="1"/>
        <v>3195.25</v>
      </c>
      <c r="I21" s="44">
        <v>3140</v>
      </c>
      <c r="J21" s="43">
        <v>3145</v>
      </c>
      <c r="K21" s="42">
        <f t="shared" si="2"/>
        <v>3142.5</v>
      </c>
      <c r="L21" s="44">
        <v>3003</v>
      </c>
      <c r="M21" s="43">
        <v>3008</v>
      </c>
      <c r="N21" s="42">
        <f t="shared" si="3"/>
        <v>3005.5</v>
      </c>
      <c r="O21" s="44">
        <v>3003</v>
      </c>
      <c r="P21" s="43">
        <v>3008</v>
      </c>
      <c r="Q21" s="42">
        <f t="shared" si="4"/>
        <v>3005.5</v>
      </c>
      <c r="R21" s="50">
        <v>3153</v>
      </c>
      <c r="S21" s="49">
        <v>1.3446</v>
      </c>
      <c r="T21" s="49">
        <v>1.1726000000000001</v>
      </c>
      <c r="U21" s="48">
        <v>157.87</v>
      </c>
      <c r="V21" s="41">
        <f t="shared" si="6"/>
        <v>2344.9352967425257</v>
      </c>
      <c r="W21" s="41">
        <f t="shared" si="7"/>
        <v>2376.5432098765432</v>
      </c>
      <c r="X21" s="47">
        <f t="shared" si="5"/>
        <v>2688.896469384274</v>
      </c>
      <c r="Y21" s="46">
        <v>1.3444</v>
      </c>
    </row>
    <row r="22" spans="2:25" x14ac:dyDescent="0.2">
      <c r="B22" s="45">
        <v>46043</v>
      </c>
      <c r="C22" s="44">
        <v>3152</v>
      </c>
      <c r="D22" s="43">
        <v>3152.5</v>
      </c>
      <c r="E22" s="42">
        <f t="shared" si="0"/>
        <v>3152.25</v>
      </c>
      <c r="F22" s="44">
        <v>3200</v>
      </c>
      <c r="G22" s="43">
        <v>3202</v>
      </c>
      <c r="H22" s="42">
        <f t="shared" si="1"/>
        <v>3201</v>
      </c>
      <c r="I22" s="44">
        <v>3163</v>
      </c>
      <c r="J22" s="43">
        <v>3168</v>
      </c>
      <c r="K22" s="42">
        <f t="shared" si="2"/>
        <v>3165.5</v>
      </c>
      <c r="L22" s="44">
        <v>3030</v>
      </c>
      <c r="M22" s="43">
        <v>3035</v>
      </c>
      <c r="N22" s="42">
        <f t="shared" si="3"/>
        <v>3032.5</v>
      </c>
      <c r="O22" s="44">
        <v>3030</v>
      </c>
      <c r="P22" s="43">
        <v>3035</v>
      </c>
      <c r="Q22" s="42">
        <f t="shared" si="4"/>
        <v>3032.5</v>
      </c>
      <c r="R22" s="50">
        <v>3152.5</v>
      </c>
      <c r="S22" s="49">
        <v>1.3425</v>
      </c>
      <c r="T22" s="49">
        <v>1.1736</v>
      </c>
      <c r="U22" s="48">
        <v>157.80000000000001</v>
      </c>
      <c r="V22" s="41">
        <f t="shared" si="6"/>
        <v>2348.2309124767226</v>
      </c>
      <c r="W22" s="41">
        <f t="shared" si="7"/>
        <v>2385.1024208566109</v>
      </c>
      <c r="X22" s="47">
        <f t="shared" si="5"/>
        <v>2686.179277436946</v>
      </c>
      <c r="Y22" s="46">
        <v>1.3423</v>
      </c>
    </row>
    <row r="23" spans="2:25" x14ac:dyDescent="0.2">
      <c r="B23" s="45">
        <v>46044</v>
      </c>
      <c r="C23" s="44">
        <v>3150</v>
      </c>
      <c r="D23" s="43">
        <v>3150.5</v>
      </c>
      <c r="E23" s="42">
        <f t="shared" si="0"/>
        <v>3150.25</v>
      </c>
      <c r="F23" s="44">
        <v>3191</v>
      </c>
      <c r="G23" s="43">
        <v>3192</v>
      </c>
      <c r="H23" s="42">
        <f t="shared" si="1"/>
        <v>3191.5</v>
      </c>
      <c r="I23" s="44">
        <v>3160</v>
      </c>
      <c r="J23" s="43">
        <v>3165</v>
      </c>
      <c r="K23" s="42">
        <f t="shared" si="2"/>
        <v>3162.5</v>
      </c>
      <c r="L23" s="44">
        <v>3027</v>
      </c>
      <c r="M23" s="43">
        <v>3032</v>
      </c>
      <c r="N23" s="42">
        <f t="shared" si="3"/>
        <v>3029.5</v>
      </c>
      <c r="O23" s="44">
        <v>3027</v>
      </c>
      <c r="P23" s="43">
        <v>3032</v>
      </c>
      <c r="Q23" s="42">
        <f t="shared" si="4"/>
        <v>3029.5</v>
      </c>
      <c r="R23" s="50">
        <v>3150.5</v>
      </c>
      <c r="S23" s="49">
        <v>1.3426</v>
      </c>
      <c r="T23" s="49">
        <v>1.1704000000000001</v>
      </c>
      <c r="U23" s="48">
        <v>158.82</v>
      </c>
      <c r="V23" s="41">
        <f t="shared" si="6"/>
        <v>2346.5663637717862</v>
      </c>
      <c r="W23" s="41">
        <f t="shared" si="7"/>
        <v>2377.4765380604795</v>
      </c>
      <c r="X23" s="47">
        <f t="shared" si="5"/>
        <v>2691.8147641831852</v>
      </c>
      <c r="Y23" s="46">
        <v>1.3424</v>
      </c>
    </row>
    <row r="24" spans="2:25" x14ac:dyDescent="0.2">
      <c r="B24" s="45">
        <v>46045</v>
      </c>
      <c r="C24" s="44">
        <v>3220.5</v>
      </c>
      <c r="D24" s="43">
        <v>3221</v>
      </c>
      <c r="E24" s="42">
        <f t="shared" si="0"/>
        <v>3220.75</v>
      </c>
      <c r="F24" s="44">
        <v>3260</v>
      </c>
      <c r="G24" s="43">
        <v>3262</v>
      </c>
      <c r="H24" s="42">
        <f t="shared" si="1"/>
        <v>3261</v>
      </c>
      <c r="I24" s="44">
        <v>3198</v>
      </c>
      <c r="J24" s="43">
        <v>3203</v>
      </c>
      <c r="K24" s="42">
        <f t="shared" si="2"/>
        <v>3200.5</v>
      </c>
      <c r="L24" s="44">
        <v>3065</v>
      </c>
      <c r="M24" s="43">
        <v>3070</v>
      </c>
      <c r="N24" s="42">
        <f t="shared" si="3"/>
        <v>3067.5</v>
      </c>
      <c r="O24" s="44">
        <v>3065</v>
      </c>
      <c r="P24" s="43">
        <v>3070</v>
      </c>
      <c r="Q24" s="42">
        <f t="shared" si="4"/>
        <v>3067.5</v>
      </c>
      <c r="R24" s="50">
        <v>3221</v>
      </c>
      <c r="S24" s="49">
        <v>1.3529</v>
      </c>
      <c r="T24" s="49">
        <v>1.1742999999999999</v>
      </c>
      <c r="U24" s="48">
        <v>158.16</v>
      </c>
      <c r="V24" s="41">
        <f t="shared" si="6"/>
        <v>2380.8115899179538</v>
      </c>
      <c r="W24" s="41">
        <f t="shared" si="7"/>
        <v>2411.1168600783503</v>
      </c>
      <c r="X24" s="47">
        <f t="shared" si="5"/>
        <v>2742.9106701864944</v>
      </c>
      <c r="Y24" s="46">
        <v>1.3527</v>
      </c>
    </row>
    <row r="25" spans="2:25" x14ac:dyDescent="0.2">
      <c r="B25" s="45">
        <v>46048</v>
      </c>
      <c r="C25" s="44">
        <v>3328</v>
      </c>
      <c r="D25" s="43">
        <v>3329</v>
      </c>
      <c r="E25" s="42">
        <f t="shared" si="0"/>
        <v>3328.5</v>
      </c>
      <c r="F25" s="44">
        <v>3365</v>
      </c>
      <c r="G25" s="43">
        <v>3367</v>
      </c>
      <c r="H25" s="42">
        <f t="shared" si="1"/>
        <v>3366</v>
      </c>
      <c r="I25" s="44">
        <v>3242</v>
      </c>
      <c r="J25" s="43">
        <v>3247</v>
      </c>
      <c r="K25" s="42">
        <f t="shared" si="2"/>
        <v>3244.5</v>
      </c>
      <c r="L25" s="44">
        <v>3083</v>
      </c>
      <c r="M25" s="43">
        <v>3088</v>
      </c>
      <c r="N25" s="42">
        <f t="shared" si="3"/>
        <v>3085.5</v>
      </c>
      <c r="O25" s="44">
        <v>3083</v>
      </c>
      <c r="P25" s="43">
        <v>3088</v>
      </c>
      <c r="Q25" s="42">
        <f t="shared" si="4"/>
        <v>3085.5</v>
      </c>
      <c r="R25" s="50">
        <v>3329</v>
      </c>
      <c r="S25" s="49">
        <v>1.3653999999999999</v>
      </c>
      <c r="T25" s="49">
        <v>1.1841999999999999</v>
      </c>
      <c r="U25" s="48">
        <v>154.13999999999999</v>
      </c>
      <c r="V25" s="41">
        <f t="shared" si="6"/>
        <v>2438.113373370441</v>
      </c>
      <c r="W25" s="41">
        <f t="shared" si="7"/>
        <v>2465.9440457008936</v>
      </c>
      <c r="X25" s="47">
        <f t="shared" si="5"/>
        <v>2811.1805438270562</v>
      </c>
      <c r="Y25" s="46">
        <v>1.3652</v>
      </c>
    </row>
    <row r="26" spans="2:25" x14ac:dyDescent="0.2">
      <c r="B26" s="45">
        <v>46049</v>
      </c>
      <c r="C26" s="44">
        <v>3292</v>
      </c>
      <c r="D26" s="43">
        <v>3293</v>
      </c>
      <c r="E26" s="42">
        <f t="shared" si="0"/>
        <v>3292.5</v>
      </c>
      <c r="F26" s="44">
        <v>3329</v>
      </c>
      <c r="G26" s="43">
        <v>3331</v>
      </c>
      <c r="H26" s="42">
        <f t="shared" si="1"/>
        <v>3330</v>
      </c>
      <c r="I26" s="44">
        <v>3205</v>
      </c>
      <c r="J26" s="43">
        <v>3210</v>
      </c>
      <c r="K26" s="42">
        <f t="shared" si="2"/>
        <v>3207.5</v>
      </c>
      <c r="L26" s="44">
        <v>3035</v>
      </c>
      <c r="M26" s="43">
        <v>3040</v>
      </c>
      <c r="N26" s="42">
        <f t="shared" si="3"/>
        <v>3037.5</v>
      </c>
      <c r="O26" s="44">
        <v>3035</v>
      </c>
      <c r="P26" s="43">
        <v>3040</v>
      </c>
      <c r="Q26" s="42">
        <f t="shared" si="4"/>
        <v>3037.5</v>
      </c>
      <c r="R26" s="50">
        <v>3293</v>
      </c>
      <c r="S26" s="49">
        <v>1.3742000000000001</v>
      </c>
      <c r="T26" s="49">
        <v>1.1929000000000001</v>
      </c>
      <c r="U26" s="48">
        <v>153.30000000000001</v>
      </c>
      <c r="V26" s="41">
        <f t="shared" si="6"/>
        <v>2396.3033037403579</v>
      </c>
      <c r="W26" s="41">
        <f t="shared" si="7"/>
        <v>2423.9557560762623</v>
      </c>
      <c r="X26" s="47">
        <f t="shared" si="5"/>
        <v>2760.499622768044</v>
      </c>
      <c r="Y26" s="46">
        <v>1.3740000000000001</v>
      </c>
    </row>
    <row r="27" spans="2:25" x14ac:dyDescent="0.2">
      <c r="B27" s="45">
        <v>46050</v>
      </c>
      <c r="C27" s="44">
        <v>3358</v>
      </c>
      <c r="D27" s="43">
        <v>3359</v>
      </c>
      <c r="E27" s="42">
        <f t="shared" si="0"/>
        <v>3358.5</v>
      </c>
      <c r="F27" s="44">
        <v>3392</v>
      </c>
      <c r="G27" s="43">
        <v>3392.5</v>
      </c>
      <c r="H27" s="42">
        <f t="shared" si="1"/>
        <v>3392.25</v>
      </c>
      <c r="I27" s="44">
        <v>3243</v>
      </c>
      <c r="J27" s="43">
        <v>3248</v>
      </c>
      <c r="K27" s="42">
        <f t="shared" si="2"/>
        <v>3245.5</v>
      </c>
      <c r="L27" s="44">
        <v>3073</v>
      </c>
      <c r="M27" s="43">
        <v>3078</v>
      </c>
      <c r="N27" s="42">
        <f t="shared" si="3"/>
        <v>3075.5</v>
      </c>
      <c r="O27" s="44">
        <v>3073</v>
      </c>
      <c r="P27" s="43">
        <v>3078</v>
      </c>
      <c r="Q27" s="42">
        <f t="shared" si="4"/>
        <v>3075.5</v>
      </c>
      <c r="R27" s="50">
        <v>3359</v>
      </c>
      <c r="S27" s="49">
        <v>1.3793</v>
      </c>
      <c r="T27" s="49">
        <v>1.198</v>
      </c>
      <c r="U27" s="48">
        <v>152.58000000000001</v>
      </c>
      <c r="V27" s="41">
        <f t="shared" si="6"/>
        <v>2435.2932646994855</v>
      </c>
      <c r="W27" s="41">
        <f t="shared" si="7"/>
        <v>2459.5809468571015</v>
      </c>
      <c r="X27" s="47">
        <f t="shared" si="5"/>
        <v>2803.839732888147</v>
      </c>
      <c r="Y27" s="46">
        <v>1.3791</v>
      </c>
    </row>
    <row r="28" spans="2:25" x14ac:dyDescent="0.2">
      <c r="B28" s="45">
        <v>46051</v>
      </c>
      <c r="C28" s="44">
        <v>3485</v>
      </c>
      <c r="D28" s="43">
        <v>3487</v>
      </c>
      <c r="E28" s="42">
        <f t="shared" si="0"/>
        <v>3486</v>
      </c>
      <c r="F28" s="44">
        <v>3513</v>
      </c>
      <c r="G28" s="43">
        <v>3515</v>
      </c>
      <c r="H28" s="42">
        <f t="shared" si="1"/>
        <v>3514</v>
      </c>
      <c r="I28" s="44">
        <v>3343</v>
      </c>
      <c r="J28" s="43">
        <v>3348</v>
      </c>
      <c r="K28" s="42">
        <f t="shared" si="2"/>
        <v>3345.5</v>
      </c>
      <c r="L28" s="44">
        <v>3165</v>
      </c>
      <c r="M28" s="43">
        <v>3170</v>
      </c>
      <c r="N28" s="42">
        <f t="shared" si="3"/>
        <v>3167.5</v>
      </c>
      <c r="O28" s="44">
        <v>3165</v>
      </c>
      <c r="P28" s="43">
        <v>3170</v>
      </c>
      <c r="Q28" s="42">
        <f t="shared" si="4"/>
        <v>3167.5</v>
      </c>
      <c r="R28" s="50">
        <v>3487</v>
      </c>
      <c r="S28" s="49">
        <v>1.3814</v>
      </c>
      <c r="T28" s="49">
        <v>1.1961999999999999</v>
      </c>
      <c r="U28" s="48">
        <v>153.22999999999999</v>
      </c>
      <c r="V28" s="41">
        <f t="shared" si="6"/>
        <v>2524.2507600984509</v>
      </c>
      <c r="W28" s="41">
        <f t="shared" si="7"/>
        <v>2544.5200521210368</v>
      </c>
      <c r="X28" s="47">
        <f t="shared" si="5"/>
        <v>2915.0643705066045</v>
      </c>
      <c r="Y28" s="46">
        <v>1.3812</v>
      </c>
    </row>
    <row r="29" spans="2:25" x14ac:dyDescent="0.2">
      <c r="B29" s="45">
        <v>46052</v>
      </c>
      <c r="C29" s="44">
        <v>3343</v>
      </c>
      <c r="D29" s="43">
        <v>3343.5</v>
      </c>
      <c r="E29" s="42">
        <f t="shared" si="0"/>
        <v>3343.25</v>
      </c>
      <c r="F29" s="44">
        <v>3371</v>
      </c>
      <c r="G29" s="43">
        <v>3372</v>
      </c>
      <c r="H29" s="42">
        <f t="shared" si="1"/>
        <v>3371.5</v>
      </c>
      <c r="I29" s="44">
        <v>3200</v>
      </c>
      <c r="J29" s="43">
        <v>3205</v>
      </c>
      <c r="K29" s="42">
        <f t="shared" si="2"/>
        <v>3202.5</v>
      </c>
      <c r="L29" s="44">
        <v>2925</v>
      </c>
      <c r="M29" s="43">
        <v>2930</v>
      </c>
      <c r="N29" s="42">
        <f t="shared" si="3"/>
        <v>2927.5</v>
      </c>
      <c r="O29" s="44">
        <v>2925</v>
      </c>
      <c r="P29" s="43">
        <v>2930</v>
      </c>
      <c r="Q29" s="42">
        <f t="shared" si="4"/>
        <v>2927.5</v>
      </c>
      <c r="R29" s="50">
        <v>3343.5</v>
      </c>
      <c r="S29" s="49">
        <v>1.3762000000000001</v>
      </c>
      <c r="T29" s="49">
        <v>1.1919</v>
      </c>
      <c r="U29" s="48">
        <v>154.04</v>
      </c>
      <c r="V29" s="41">
        <f t="shared" si="6"/>
        <v>2429.5160587123964</v>
      </c>
      <c r="W29" s="41">
        <f t="shared" si="7"/>
        <v>2450.2252579566921</v>
      </c>
      <c r="X29" s="47">
        <f t="shared" si="5"/>
        <v>2805.1849987415053</v>
      </c>
      <c r="Y29" s="46">
        <v>1.3759999999999999</v>
      </c>
    </row>
    <row r="30" spans="2:25" x14ac:dyDescent="0.2">
      <c r="B30" s="40" t="s">
        <v>11</v>
      </c>
      <c r="C30" s="39">
        <f>ROUND(AVERAGE(C9:C29),2)</f>
        <v>3219.4</v>
      </c>
      <c r="D30" s="38">
        <f>ROUND(AVERAGE(D9:D29),2)</f>
        <v>3220.17</v>
      </c>
      <c r="E30" s="37">
        <f>ROUND(AVERAGE(C30:D30),2)</f>
        <v>3219.79</v>
      </c>
      <c r="F30" s="39">
        <f>ROUND(AVERAGE(F9:F29),2)</f>
        <v>3253.24</v>
      </c>
      <c r="G30" s="38">
        <f>ROUND(AVERAGE(G9:G29),2)</f>
        <v>3254.48</v>
      </c>
      <c r="H30" s="37">
        <f>ROUND(AVERAGE(F30:G30),2)</f>
        <v>3253.86</v>
      </c>
      <c r="I30" s="39">
        <f>ROUND(AVERAGE(I9:I29),2)</f>
        <v>3152.9</v>
      </c>
      <c r="J30" s="38">
        <f>ROUND(AVERAGE(J9:J29),2)</f>
        <v>3157.9</v>
      </c>
      <c r="K30" s="37">
        <f>ROUND(AVERAGE(I30:J30),2)</f>
        <v>3155.4</v>
      </c>
      <c r="L30" s="39">
        <f>ROUND(AVERAGE(L9:L29),2)</f>
        <v>3047.14</v>
      </c>
      <c r="M30" s="38">
        <f>ROUND(AVERAGE(M9:M29),2)</f>
        <v>3052.14</v>
      </c>
      <c r="N30" s="37">
        <f>ROUND(AVERAGE(L30:M30),2)</f>
        <v>3049.64</v>
      </c>
      <c r="O30" s="39">
        <f>ROUND(AVERAGE(O9:O29),2)</f>
        <v>3047.14</v>
      </c>
      <c r="P30" s="38">
        <f>ROUND(AVERAGE(P9:P29),2)</f>
        <v>3052.14</v>
      </c>
      <c r="Q30" s="37">
        <f>ROUND(AVERAGE(O30:P30),2)</f>
        <v>3049.64</v>
      </c>
      <c r="R30" s="36">
        <f>ROUND(AVERAGE(R9:R29),2)</f>
        <v>3220.17</v>
      </c>
      <c r="S30" s="35">
        <f>ROUND(AVERAGE(S9:S29),4)</f>
        <v>1.3521000000000001</v>
      </c>
      <c r="T30" s="34">
        <f>ROUND(AVERAGE(T9:T29),4)</f>
        <v>1.1738</v>
      </c>
      <c r="U30" s="167">
        <f>ROUND(AVERAGE(U9:U29),2)</f>
        <v>156.72</v>
      </c>
      <c r="V30" s="33">
        <f>AVERAGE(V9:V29)</f>
        <v>2381.2076420333165</v>
      </c>
      <c r="W30" s="33">
        <f>AVERAGE(W9:W29)</f>
        <v>2406.5905967479694</v>
      </c>
      <c r="X30" s="33">
        <f>AVERAGE(X9:X29)</f>
        <v>2742.9352888236522</v>
      </c>
      <c r="Y30" s="32">
        <f>AVERAGE(Y9:Y29)</f>
        <v>1.3518952380952383</v>
      </c>
    </row>
    <row r="31" spans="2:25" x14ac:dyDescent="0.2">
      <c r="B31" s="31" t="s">
        <v>12</v>
      </c>
      <c r="C31" s="30">
        <f t="shared" ref="C31:Y31" si="8">MAX(C9:C29)</f>
        <v>3485</v>
      </c>
      <c r="D31" s="29">
        <f t="shared" si="8"/>
        <v>3487</v>
      </c>
      <c r="E31" s="28">
        <f t="shared" si="8"/>
        <v>3486</v>
      </c>
      <c r="F31" s="30">
        <f t="shared" si="8"/>
        <v>3513</v>
      </c>
      <c r="G31" s="29">
        <f t="shared" si="8"/>
        <v>3515</v>
      </c>
      <c r="H31" s="28">
        <f t="shared" si="8"/>
        <v>3514</v>
      </c>
      <c r="I31" s="30">
        <f t="shared" si="8"/>
        <v>3343</v>
      </c>
      <c r="J31" s="29">
        <f t="shared" si="8"/>
        <v>3348</v>
      </c>
      <c r="K31" s="28">
        <f t="shared" si="8"/>
        <v>3345.5</v>
      </c>
      <c r="L31" s="30">
        <f t="shared" si="8"/>
        <v>3165</v>
      </c>
      <c r="M31" s="29">
        <f t="shared" si="8"/>
        <v>3170</v>
      </c>
      <c r="N31" s="28">
        <f t="shared" si="8"/>
        <v>3167.5</v>
      </c>
      <c r="O31" s="30">
        <f t="shared" si="8"/>
        <v>3165</v>
      </c>
      <c r="P31" s="29">
        <f t="shared" si="8"/>
        <v>3170</v>
      </c>
      <c r="Q31" s="28">
        <f t="shared" si="8"/>
        <v>3167.5</v>
      </c>
      <c r="R31" s="27">
        <f t="shared" si="8"/>
        <v>3487</v>
      </c>
      <c r="S31" s="26">
        <f t="shared" si="8"/>
        <v>1.3814</v>
      </c>
      <c r="T31" s="25">
        <f t="shared" si="8"/>
        <v>1.198</v>
      </c>
      <c r="U31" s="24">
        <f t="shared" si="8"/>
        <v>158.9</v>
      </c>
      <c r="V31" s="23">
        <f t="shared" si="8"/>
        <v>2524.2507600984509</v>
      </c>
      <c r="W31" s="23">
        <f t="shared" si="8"/>
        <v>2544.5200521210368</v>
      </c>
      <c r="X31" s="23">
        <f t="shared" si="8"/>
        <v>2915.0643705066045</v>
      </c>
      <c r="Y31" s="22">
        <f t="shared" si="8"/>
        <v>1.3812</v>
      </c>
    </row>
    <row r="32" spans="2:25" ht="13.5" thickBot="1" x14ac:dyDescent="0.25">
      <c r="B32" s="21" t="s">
        <v>13</v>
      </c>
      <c r="C32" s="20">
        <f t="shared" ref="C32:Y32" si="9">MIN(C9:C29)</f>
        <v>3101</v>
      </c>
      <c r="D32" s="19">
        <f t="shared" si="9"/>
        <v>3101.5</v>
      </c>
      <c r="E32" s="18">
        <f t="shared" si="9"/>
        <v>3101.25</v>
      </c>
      <c r="F32" s="20">
        <f t="shared" si="9"/>
        <v>3130</v>
      </c>
      <c r="G32" s="19">
        <f t="shared" si="9"/>
        <v>3130.5</v>
      </c>
      <c r="H32" s="18">
        <f t="shared" si="9"/>
        <v>3130.25</v>
      </c>
      <c r="I32" s="20">
        <f t="shared" si="9"/>
        <v>3028</v>
      </c>
      <c r="J32" s="19">
        <f t="shared" si="9"/>
        <v>3033</v>
      </c>
      <c r="K32" s="18">
        <f t="shared" si="9"/>
        <v>3030.5</v>
      </c>
      <c r="L32" s="20">
        <f t="shared" si="9"/>
        <v>2925</v>
      </c>
      <c r="M32" s="19">
        <f t="shared" si="9"/>
        <v>2930</v>
      </c>
      <c r="N32" s="18">
        <f t="shared" si="9"/>
        <v>2927.5</v>
      </c>
      <c r="O32" s="20">
        <f t="shared" si="9"/>
        <v>2925</v>
      </c>
      <c r="P32" s="19">
        <f t="shared" si="9"/>
        <v>2930</v>
      </c>
      <c r="Q32" s="18">
        <f t="shared" si="9"/>
        <v>2927.5</v>
      </c>
      <c r="R32" s="17">
        <f t="shared" si="9"/>
        <v>3101.5</v>
      </c>
      <c r="S32" s="16">
        <f t="shared" si="9"/>
        <v>1.34</v>
      </c>
      <c r="T32" s="15">
        <f t="shared" si="9"/>
        <v>1.1618999999999999</v>
      </c>
      <c r="U32" s="14">
        <f t="shared" si="9"/>
        <v>152.58000000000001</v>
      </c>
      <c r="V32" s="13">
        <f t="shared" si="9"/>
        <v>2309.9806633943181</v>
      </c>
      <c r="W32" s="13">
        <f t="shared" si="9"/>
        <v>2328.2016956715752</v>
      </c>
      <c r="X32" s="13">
        <f t="shared" si="9"/>
        <v>2649.2664619583757</v>
      </c>
      <c r="Y32" s="12">
        <f t="shared" si="9"/>
        <v>1.3398000000000001</v>
      </c>
    </row>
    <row r="34" spans="2:14" x14ac:dyDescent="0.2">
      <c r="B34" s="6" t="s">
        <v>14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  <row r="35" spans="2:14" x14ac:dyDescent="0.2">
      <c r="B35" s="6" t="s">
        <v>15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Y35"/>
  <sheetViews>
    <sheetView workbookViewId="0">
      <pane ySplit="8" topLeftCell="A9" activePane="bottomLeft" state="frozen"/>
      <selection activeCell="C46" sqref="C46"/>
      <selection pane="bottomLeft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28</v>
      </c>
    </row>
    <row r="6" spans="1:25" ht="13.5" thickBot="1" x14ac:dyDescent="0.25">
      <c r="B6" s="1">
        <v>46024</v>
      </c>
    </row>
    <row r="7" spans="1:25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24</v>
      </c>
      <c r="J7" s="177"/>
      <c r="K7" s="178"/>
      <c r="L7" s="176" t="s">
        <v>23</v>
      </c>
      <c r="M7" s="177"/>
      <c r="N7" s="178"/>
      <c r="O7" s="176" t="s">
        <v>22</v>
      </c>
      <c r="P7" s="177"/>
      <c r="Q7" s="178"/>
      <c r="R7" s="168" t="s">
        <v>4</v>
      </c>
      <c r="S7" s="170" t="s">
        <v>21</v>
      </c>
      <c r="T7" s="171"/>
      <c r="U7" s="172"/>
      <c r="V7" s="173" t="s">
        <v>5</v>
      </c>
      <c r="W7" s="174"/>
      <c r="X7" s="9" t="s">
        <v>18</v>
      </c>
      <c r="Y7" s="168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69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69" t="s">
        <v>20</v>
      </c>
    </row>
    <row r="9" spans="1:25" x14ac:dyDescent="0.2">
      <c r="B9" s="45">
        <v>46024</v>
      </c>
      <c r="C9" s="44">
        <v>1967</v>
      </c>
      <c r="D9" s="43">
        <v>1968</v>
      </c>
      <c r="E9" s="42">
        <f t="shared" ref="E9:E29" si="0">AVERAGE(C9:D9)</f>
        <v>1967.5</v>
      </c>
      <c r="F9" s="44">
        <v>2007.5</v>
      </c>
      <c r="G9" s="43">
        <v>2008</v>
      </c>
      <c r="H9" s="42">
        <f t="shared" ref="H9:H29" si="1">AVERAGE(F9:G9)</f>
        <v>2007.75</v>
      </c>
      <c r="I9" s="44">
        <v>2190</v>
      </c>
      <c r="J9" s="43">
        <v>2195</v>
      </c>
      <c r="K9" s="42">
        <f t="shared" ref="K9:K29" si="2">AVERAGE(I9:J9)</f>
        <v>2192.5</v>
      </c>
      <c r="L9" s="44">
        <v>2310</v>
      </c>
      <c r="M9" s="43">
        <v>2315</v>
      </c>
      <c r="N9" s="42">
        <f t="shared" ref="N9:N29" si="3">AVERAGE(L9:M9)</f>
        <v>2312.5</v>
      </c>
      <c r="O9" s="44">
        <v>2350</v>
      </c>
      <c r="P9" s="43">
        <v>2355</v>
      </c>
      <c r="Q9" s="42">
        <f t="shared" ref="Q9:Q29" si="4">AVERAGE(O9:P9)</f>
        <v>2352.5</v>
      </c>
      <c r="R9" s="50">
        <v>1968</v>
      </c>
      <c r="S9" s="49">
        <v>1.3446</v>
      </c>
      <c r="T9" s="51">
        <v>1.1724000000000001</v>
      </c>
      <c r="U9" s="48">
        <v>156.94</v>
      </c>
      <c r="V9" s="41">
        <v>1463.63</v>
      </c>
      <c r="W9" s="41">
        <v>1493.71</v>
      </c>
      <c r="X9" s="47">
        <f t="shared" ref="X9:X29" si="5">R9/T9</f>
        <v>1678.6079836233366</v>
      </c>
      <c r="Y9" s="46">
        <v>1.3443000000000001</v>
      </c>
    </row>
    <row r="10" spans="1:25" x14ac:dyDescent="0.2">
      <c r="B10" s="45">
        <v>46027</v>
      </c>
      <c r="C10" s="44">
        <v>1960</v>
      </c>
      <c r="D10" s="43">
        <v>1962</v>
      </c>
      <c r="E10" s="42">
        <f t="shared" si="0"/>
        <v>1961</v>
      </c>
      <c r="F10" s="44">
        <v>2012</v>
      </c>
      <c r="G10" s="43">
        <v>2012.5</v>
      </c>
      <c r="H10" s="42">
        <f t="shared" si="1"/>
        <v>2012.25</v>
      </c>
      <c r="I10" s="44">
        <v>2165</v>
      </c>
      <c r="J10" s="43">
        <v>2170</v>
      </c>
      <c r="K10" s="42">
        <f t="shared" si="2"/>
        <v>2167.5</v>
      </c>
      <c r="L10" s="44">
        <v>2260</v>
      </c>
      <c r="M10" s="43">
        <v>2265</v>
      </c>
      <c r="N10" s="42">
        <f t="shared" si="3"/>
        <v>2262.5</v>
      </c>
      <c r="O10" s="44">
        <v>2300</v>
      </c>
      <c r="P10" s="43">
        <v>2305</v>
      </c>
      <c r="Q10" s="42">
        <f t="shared" si="4"/>
        <v>2302.5</v>
      </c>
      <c r="R10" s="50">
        <v>1962</v>
      </c>
      <c r="S10" s="49">
        <v>1.3456999999999999</v>
      </c>
      <c r="T10" s="49">
        <v>1.1671</v>
      </c>
      <c r="U10" s="48">
        <v>156.65</v>
      </c>
      <c r="V10" s="41">
        <v>1457.98</v>
      </c>
      <c r="W10" s="41">
        <v>1495.95</v>
      </c>
      <c r="X10" s="47">
        <f t="shared" si="5"/>
        <v>1681.0898809013795</v>
      </c>
      <c r="Y10" s="46">
        <v>1.3452999999999999</v>
      </c>
    </row>
    <row r="11" spans="1:25" x14ac:dyDescent="0.2">
      <c r="B11" s="45">
        <v>46028</v>
      </c>
      <c r="C11" s="44">
        <v>1998</v>
      </c>
      <c r="D11" s="43">
        <v>2000</v>
      </c>
      <c r="E11" s="42">
        <f t="shared" si="0"/>
        <v>1999</v>
      </c>
      <c r="F11" s="44">
        <v>2048</v>
      </c>
      <c r="G11" s="43">
        <v>2049</v>
      </c>
      <c r="H11" s="42">
        <f t="shared" si="1"/>
        <v>2048.5</v>
      </c>
      <c r="I11" s="44">
        <v>2208</v>
      </c>
      <c r="J11" s="43">
        <v>2213</v>
      </c>
      <c r="K11" s="42">
        <f t="shared" si="2"/>
        <v>2210.5</v>
      </c>
      <c r="L11" s="44">
        <v>2288</v>
      </c>
      <c r="M11" s="43">
        <v>2293</v>
      </c>
      <c r="N11" s="42">
        <f t="shared" si="3"/>
        <v>2290.5</v>
      </c>
      <c r="O11" s="44">
        <v>2328</v>
      </c>
      <c r="P11" s="43">
        <v>2333</v>
      </c>
      <c r="Q11" s="42">
        <f t="shared" si="4"/>
        <v>2330.5</v>
      </c>
      <c r="R11" s="50">
        <v>2000</v>
      </c>
      <c r="S11" s="49">
        <v>1.3512</v>
      </c>
      <c r="T11" s="49">
        <v>1.1701999999999999</v>
      </c>
      <c r="U11" s="48">
        <v>156.5</v>
      </c>
      <c r="V11" s="41">
        <v>1480.17</v>
      </c>
      <c r="W11" s="41">
        <v>1516.77</v>
      </c>
      <c r="X11" s="47">
        <f t="shared" si="5"/>
        <v>1709.1095539224066</v>
      </c>
      <c r="Y11" s="46">
        <v>1.3509</v>
      </c>
    </row>
    <row r="12" spans="1:25" x14ac:dyDescent="0.2">
      <c r="B12" s="45">
        <v>46029</v>
      </c>
      <c r="C12" s="44">
        <v>2023</v>
      </c>
      <c r="D12" s="43">
        <v>2024</v>
      </c>
      <c r="E12" s="42">
        <f t="shared" si="0"/>
        <v>2023.5</v>
      </c>
      <c r="F12" s="44">
        <v>2065</v>
      </c>
      <c r="G12" s="43">
        <v>2066</v>
      </c>
      <c r="H12" s="42">
        <f t="shared" si="1"/>
        <v>2065.5</v>
      </c>
      <c r="I12" s="44">
        <v>2230</v>
      </c>
      <c r="J12" s="43">
        <v>2235</v>
      </c>
      <c r="K12" s="42">
        <f t="shared" si="2"/>
        <v>2232.5</v>
      </c>
      <c r="L12" s="44">
        <v>2310</v>
      </c>
      <c r="M12" s="43">
        <v>2315</v>
      </c>
      <c r="N12" s="42">
        <f t="shared" si="3"/>
        <v>2312.5</v>
      </c>
      <c r="O12" s="44">
        <v>2350</v>
      </c>
      <c r="P12" s="43">
        <v>2355</v>
      </c>
      <c r="Q12" s="42">
        <f t="shared" si="4"/>
        <v>2352.5</v>
      </c>
      <c r="R12" s="50">
        <v>2024</v>
      </c>
      <c r="S12" s="49">
        <v>1.3492</v>
      </c>
      <c r="T12" s="49">
        <v>1.1688000000000001</v>
      </c>
      <c r="U12" s="48">
        <v>156.52000000000001</v>
      </c>
      <c r="V12" s="41">
        <v>1500.15</v>
      </c>
      <c r="W12" s="41">
        <v>1531.62</v>
      </c>
      <c r="X12" s="47">
        <f t="shared" si="5"/>
        <v>1731.690622861054</v>
      </c>
      <c r="Y12" s="46">
        <v>1.3489</v>
      </c>
    </row>
    <row r="13" spans="1:25" x14ac:dyDescent="0.2">
      <c r="B13" s="45">
        <v>46030</v>
      </c>
      <c r="C13" s="44">
        <v>2004</v>
      </c>
      <c r="D13" s="43">
        <v>2006</v>
      </c>
      <c r="E13" s="42">
        <f t="shared" si="0"/>
        <v>2005</v>
      </c>
      <c r="F13" s="44">
        <v>2046.5</v>
      </c>
      <c r="G13" s="43">
        <v>2047</v>
      </c>
      <c r="H13" s="42">
        <f t="shared" si="1"/>
        <v>2046.75</v>
      </c>
      <c r="I13" s="44">
        <v>2212</v>
      </c>
      <c r="J13" s="43">
        <v>2217</v>
      </c>
      <c r="K13" s="42">
        <f t="shared" si="2"/>
        <v>2214.5</v>
      </c>
      <c r="L13" s="44">
        <v>2287</v>
      </c>
      <c r="M13" s="43">
        <v>2292</v>
      </c>
      <c r="N13" s="42">
        <f t="shared" si="3"/>
        <v>2289.5</v>
      </c>
      <c r="O13" s="44">
        <v>2327</v>
      </c>
      <c r="P13" s="43">
        <v>2332</v>
      </c>
      <c r="Q13" s="42">
        <f t="shared" si="4"/>
        <v>2329.5</v>
      </c>
      <c r="R13" s="50">
        <v>2006</v>
      </c>
      <c r="S13" s="49">
        <v>1.3439000000000001</v>
      </c>
      <c r="T13" s="49">
        <v>1.1674</v>
      </c>
      <c r="U13" s="48">
        <v>156.72</v>
      </c>
      <c r="V13" s="41">
        <v>1492.67</v>
      </c>
      <c r="W13" s="41">
        <v>1523.52</v>
      </c>
      <c r="X13" s="47">
        <f t="shared" si="5"/>
        <v>1718.348466678088</v>
      </c>
      <c r="Y13" s="46">
        <v>1.3435999999999999</v>
      </c>
    </row>
    <row r="14" spans="1:25" x14ac:dyDescent="0.2">
      <c r="B14" s="45">
        <v>46031</v>
      </c>
      <c r="C14" s="44">
        <v>1993</v>
      </c>
      <c r="D14" s="43">
        <v>1995</v>
      </c>
      <c r="E14" s="42">
        <f t="shared" si="0"/>
        <v>1994</v>
      </c>
      <c r="F14" s="44">
        <v>2039</v>
      </c>
      <c r="G14" s="43">
        <v>2040</v>
      </c>
      <c r="H14" s="42">
        <f t="shared" si="1"/>
        <v>2039.5</v>
      </c>
      <c r="I14" s="44">
        <v>2208</v>
      </c>
      <c r="J14" s="43">
        <v>2213</v>
      </c>
      <c r="K14" s="42">
        <f t="shared" si="2"/>
        <v>2210.5</v>
      </c>
      <c r="L14" s="44">
        <v>2283</v>
      </c>
      <c r="M14" s="43">
        <v>2288</v>
      </c>
      <c r="N14" s="42">
        <f t="shared" si="3"/>
        <v>2285.5</v>
      </c>
      <c r="O14" s="44">
        <v>2323</v>
      </c>
      <c r="P14" s="43">
        <v>2328</v>
      </c>
      <c r="Q14" s="42">
        <f t="shared" si="4"/>
        <v>2325.5</v>
      </c>
      <c r="R14" s="50">
        <v>1995</v>
      </c>
      <c r="S14" s="49">
        <v>1.3420000000000001</v>
      </c>
      <c r="T14" s="49">
        <v>1.1641999999999999</v>
      </c>
      <c r="U14" s="48">
        <v>157.65</v>
      </c>
      <c r="V14" s="41">
        <v>1486.59</v>
      </c>
      <c r="W14" s="41">
        <v>1520.35</v>
      </c>
      <c r="X14" s="47">
        <f t="shared" si="5"/>
        <v>1713.6230888163548</v>
      </c>
      <c r="Y14" s="46">
        <v>1.3418000000000001</v>
      </c>
    </row>
    <row r="15" spans="1:25" x14ac:dyDescent="0.2">
      <c r="B15" s="45">
        <v>46034</v>
      </c>
      <c r="C15" s="44">
        <v>2018</v>
      </c>
      <c r="D15" s="43">
        <v>2020</v>
      </c>
      <c r="E15" s="42">
        <f t="shared" si="0"/>
        <v>2019</v>
      </c>
      <c r="F15" s="44">
        <v>2064.5</v>
      </c>
      <c r="G15" s="43">
        <v>2065</v>
      </c>
      <c r="H15" s="42">
        <f t="shared" si="1"/>
        <v>2064.75</v>
      </c>
      <c r="I15" s="44">
        <v>2238</v>
      </c>
      <c r="J15" s="43">
        <v>2243</v>
      </c>
      <c r="K15" s="42">
        <f t="shared" si="2"/>
        <v>2240.5</v>
      </c>
      <c r="L15" s="44">
        <v>2313</v>
      </c>
      <c r="M15" s="43">
        <v>2318</v>
      </c>
      <c r="N15" s="42">
        <f t="shared" si="3"/>
        <v>2315.5</v>
      </c>
      <c r="O15" s="44">
        <v>2353</v>
      </c>
      <c r="P15" s="43">
        <v>2358</v>
      </c>
      <c r="Q15" s="42">
        <f t="shared" si="4"/>
        <v>2355.5</v>
      </c>
      <c r="R15" s="50">
        <v>2020</v>
      </c>
      <c r="S15" s="49">
        <v>1.3466</v>
      </c>
      <c r="T15" s="49">
        <v>1.1681999999999999</v>
      </c>
      <c r="U15" s="48">
        <v>157.86000000000001</v>
      </c>
      <c r="V15" s="41">
        <v>1500.07</v>
      </c>
      <c r="W15" s="41">
        <v>1533.72</v>
      </c>
      <c r="X15" s="47">
        <f t="shared" si="5"/>
        <v>1729.1559664441022</v>
      </c>
      <c r="Y15" s="46">
        <v>1.3464</v>
      </c>
    </row>
    <row r="16" spans="1:25" x14ac:dyDescent="0.2">
      <c r="B16" s="45">
        <v>46035</v>
      </c>
      <c r="C16" s="44">
        <v>2016.5</v>
      </c>
      <c r="D16" s="43">
        <v>2018.5</v>
      </c>
      <c r="E16" s="42">
        <f t="shared" si="0"/>
        <v>2017.5</v>
      </c>
      <c r="F16" s="44">
        <v>2060.5</v>
      </c>
      <c r="G16" s="43">
        <v>2061.5</v>
      </c>
      <c r="H16" s="42">
        <f t="shared" si="1"/>
        <v>2061</v>
      </c>
      <c r="I16" s="44">
        <v>2228</v>
      </c>
      <c r="J16" s="43">
        <v>2233</v>
      </c>
      <c r="K16" s="42">
        <f t="shared" si="2"/>
        <v>2230.5</v>
      </c>
      <c r="L16" s="44">
        <v>2303</v>
      </c>
      <c r="M16" s="43">
        <v>2308</v>
      </c>
      <c r="N16" s="42">
        <f t="shared" si="3"/>
        <v>2305.5</v>
      </c>
      <c r="O16" s="44">
        <v>2343</v>
      </c>
      <c r="P16" s="43">
        <v>2348</v>
      </c>
      <c r="Q16" s="42">
        <f t="shared" si="4"/>
        <v>2345.5</v>
      </c>
      <c r="R16" s="50">
        <v>2018.5</v>
      </c>
      <c r="S16" s="49">
        <v>1.3461000000000001</v>
      </c>
      <c r="T16" s="49">
        <v>1.1655</v>
      </c>
      <c r="U16" s="48">
        <v>158.9</v>
      </c>
      <c r="V16" s="41">
        <v>1499.52</v>
      </c>
      <c r="W16" s="41">
        <v>1531.69</v>
      </c>
      <c r="X16" s="47">
        <f t="shared" si="5"/>
        <v>1731.8747318747319</v>
      </c>
      <c r="Y16" s="46">
        <v>1.3459000000000001</v>
      </c>
    </row>
    <row r="17" spans="2:25" x14ac:dyDescent="0.2">
      <c r="B17" s="45">
        <v>46036</v>
      </c>
      <c r="C17" s="44">
        <v>2027</v>
      </c>
      <c r="D17" s="43">
        <v>2029</v>
      </c>
      <c r="E17" s="42">
        <f t="shared" si="0"/>
        <v>2028</v>
      </c>
      <c r="F17" s="44">
        <v>2071</v>
      </c>
      <c r="G17" s="43">
        <v>2072</v>
      </c>
      <c r="H17" s="42">
        <f t="shared" si="1"/>
        <v>2071.5</v>
      </c>
      <c r="I17" s="44">
        <v>2238</v>
      </c>
      <c r="J17" s="43">
        <v>2243</v>
      </c>
      <c r="K17" s="42">
        <f t="shared" si="2"/>
        <v>2240.5</v>
      </c>
      <c r="L17" s="44">
        <v>2313</v>
      </c>
      <c r="M17" s="43">
        <v>2318</v>
      </c>
      <c r="N17" s="42">
        <f t="shared" si="3"/>
        <v>2315.5</v>
      </c>
      <c r="O17" s="44">
        <v>2353</v>
      </c>
      <c r="P17" s="43">
        <v>2358</v>
      </c>
      <c r="Q17" s="42">
        <f t="shared" si="4"/>
        <v>2355.5</v>
      </c>
      <c r="R17" s="50">
        <v>2029</v>
      </c>
      <c r="S17" s="49">
        <v>1.3452</v>
      </c>
      <c r="T17" s="49">
        <v>1.1659999999999999</v>
      </c>
      <c r="U17" s="48">
        <v>158.56</v>
      </c>
      <c r="V17" s="41">
        <v>1508.33</v>
      </c>
      <c r="W17" s="41">
        <v>1540.52</v>
      </c>
      <c r="X17" s="47">
        <f t="shared" si="5"/>
        <v>1740.1372212692968</v>
      </c>
      <c r="Y17" s="46">
        <v>1.345</v>
      </c>
    </row>
    <row r="18" spans="2:25" x14ac:dyDescent="0.2">
      <c r="B18" s="45">
        <v>46037</v>
      </c>
      <c r="C18" s="44">
        <v>2038</v>
      </c>
      <c r="D18" s="43">
        <v>2040</v>
      </c>
      <c r="E18" s="42">
        <f t="shared" si="0"/>
        <v>2039</v>
      </c>
      <c r="F18" s="44">
        <v>2081</v>
      </c>
      <c r="G18" s="43">
        <v>2082</v>
      </c>
      <c r="H18" s="42">
        <f t="shared" si="1"/>
        <v>2081.5</v>
      </c>
      <c r="I18" s="44">
        <v>2238</v>
      </c>
      <c r="J18" s="43">
        <v>2243</v>
      </c>
      <c r="K18" s="42">
        <f t="shared" si="2"/>
        <v>2240.5</v>
      </c>
      <c r="L18" s="44">
        <v>2313</v>
      </c>
      <c r="M18" s="43">
        <v>2318</v>
      </c>
      <c r="N18" s="42">
        <f t="shared" si="3"/>
        <v>2315.5</v>
      </c>
      <c r="O18" s="44">
        <v>2353</v>
      </c>
      <c r="P18" s="43">
        <v>2358</v>
      </c>
      <c r="Q18" s="42">
        <f t="shared" si="4"/>
        <v>2355.5</v>
      </c>
      <c r="R18" s="50">
        <v>2040</v>
      </c>
      <c r="S18" s="49">
        <v>1.3404</v>
      </c>
      <c r="T18" s="49">
        <v>1.1623000000000001</v>
      </c>
      <c r="U18" s="48">
        <v>158.6</v>
      </c>
      <c r="V18" s="41">
        <v>1521.93</v>
      </c>
      <c r="W18" s="41">
        <v>1553.5</v>
      </c>
      <c r="X18" s="47">
        <f t="shared" si="5"/>
        <v>1755.1406693624708</v>
      </c>
      <c r="Y18" s="46">
        <v>1.3402000000000001</v>
      </c>
    </row>
    <row r="19" spans="2:25" x14ac:dyDescent="0.2">
      <c r="B19" s="45">
        <v>46038</v>
      </c>
      <c r="C19" s="44">
        <v>2016</v>
      </c>
      <c r="D19" s="43">
        <v>2017</v>
      </c>
      <c r="E19" s="42">
        <f t="shared" si="0"/>
        <v>2016.5</v>
      </c>
      <c r="F19" s="44">
        <v>2060</v>
      </c>
      <c r="G19" s="43">
        <v>2062</v>
      </c>
      <c r="H19" s="42">
        <f t="shared" si="1"/>
        <v>2061</v>
      </c>
      <c r="I19" s="44">
        <v>2218</v>
      </c>
      <c r="J19" s="43">
        <v>2223</v>
      </c>
      <c r="K19" s="42">
        <f t="shared" si="2"/>
        <v>2220.5</v>
      </c>
      <c r="L19" s="44">
        <v>2293</v>
      </c>
      <c r="M19" s="43">
        <v>2298</v>
      </c>
      <c r="N19" s="42">
        <f t="shared" si="3"/>
        <v>2295.5</v>
      </c>
      <c r="O19" s="44">
        <v>2333</v>
      </c>
      <c r="P19" s="43">
        <v>2338</v>
      </c>
      <c r="Q19" s="42">
        <f t="shared" si="4"/>
        <v>2335.5</v>
      </c>
      <c r="R19" s="50">
        <v>2017</v>
      </c>
      <c r="S19" s="49">
        <v>1.34</v>
      </c>
      <c r="T19" s="49">
        <v>1.1618999999999999</v>
      </c>
      <c r="U19" s="48">
        <v>158.16</v>
      </c>
      <c r="V19" s="41">
        <v>1505.22</v>
      </c>
      <c r="W19" s="41">
        <v>1539.04</v>
      </c>
      <c r="X19" s="47">
        <f t="shared" si="5"/>
        <v>1735.9497374989244</v>
      </c>
      <c r="Y19" s="46">
        <v>1.3398000000000001</v>
      </c>
    </row>
    <row r="20" spans="2:25" x14ac:dyDescent="0.2">
      <c r="B20" s="45">
        <v>46041</v>
      </c>
      <c r="C20" s="44">
        <v>2011.5</v>
      </c>
      <c r="D20" s="43">
        <v>2012</v>
      </c>
      <c r="E20" s="42">
        <f t="shared" si="0"/>
        <v>2011.75</v>
      </c>
      <c r="F20" s="44">
        <v>2054</v>
      </c>
      <c r="G20" s="43">
        <v>2056</v>
      </c>
      <c r="H20" s="42">
        <f t="shared" si="1"/>
        <v>2055</v>
      </c>
      <c r="I20" s="44">
        <v>2213</v>
      </c>
      <c r="J20" s="43">
        <v>2218</v>
      </c>
      <c r="K20" s="42">
        <f t="shared" si="2"/>
        <v>2215.5</v>
      </c>
      <c r="L20" s="44">
        <v>2288</v>
      </c>
      <c r="M20" s="43">
        <v>2293</v>
      </c>
      <c r="N20" s="42">
        <f t="shared" si="3"/>
        <v>2290.5</v>
      </c>
      <c r="O20" s="44">
        <v>2328</v>
      </c>
      <c r="P20" s="43">
        <v>2333</v>
      </c>
      <c r="Q20" s="42">
        <f t="shared" si="4"/>
        <v>2330.5</v>
      </c>
      <c r="R20" s="50">
        <v>2012</v>
      </c>
      <c r="S20" s="49">
        <v>1.3406</v>
      </c>
      <c r="T20" s="49">
        <v>1.1626000000000001</v>
      </c>
      <c r="U20" s="48">
        <v>158.02000000000001</v>
      </c>
      <c r="V20" s="41">
        <v>1500.82</v>
      </c>
      <c r="W20" s="41">
        <v>1533.87</v>
      </c>
      <c r="X20" s="47">
        <f t="shared" si="5"/>
        <v>1730.6038190263203</v>
      </c>
      <c r="Y20" s="46">
        <v>1.3404</v>
      </c>
    </row>
    <row r="21" spans="2:25" x14ac:dyDescent="0.2">
      <c r="B21" s="45">
        <v>46042</v>
      </c>
      <c r="C21" s="44">
        <v>1983</v>
      </c>
      <c r="D21" s="43">
        <v>1985</v>
      </c>
      <c r="E21" s="42">
        <f t="shared" si="0"/>
        <v>1984</v>
      </c>
      <c r="F21" s="44">
        <v>2030</v>
      </c>
      <c r="G21" s="43">
        <v>2030.5</v>
      </c>
      <c r="H21" s="42">
        <f t="shared" si="1"/>
        <v>2030.25</v>
      </c>
      <c r="I21" s="44">
        <v>2193</v>
      </c>
      <c r="J21" s="43">
        <v>2198</v>
      </c>
      <c r="K21" s="42">
        <f t="shared" si="2"/>
        <v>2195.5</v>
      </c>
      <c r="L21" s="44">
        <v>2253</v>
      </c>
      <c r="M21" s="43">
        <v>2258</v>
      </c>
      <c r="N21" s="42">
        <f t="shared" si="3"/>
        <v>2255.5</v>
      </c>
      <c r="O21" s="44">
        <v>2293</v>
      </c>
      <c r="P21" s="43">
        <v>2298</v>
      </c>
      <c r="Q21" s="42">
        <f t="shared" si="4"/>
        <v>2295.5</v>
      </c>
      <c r="R21" s="50">
        <v>1985</v>
      </c>
      <c r="S21" s="49">
        <v>1.3446</v>
      </c>
      <c r="T21" s="49">
        <v>1.1726000000000001</v>
      </c>
      <c r="U21" s="48">
        <v>157.87</v>
      </c>
      <c r="V21" s="41">
        <v>1476.28</v>
      </c>
      <c r="W21" s="41">
        <v>1510.34</v>
      </c>
      <c r="X21" s="47">
        <f t="shared" si="5"/>
        <v>1692.819375746205</v>
      </c>
      <c r="Y21" s="46">
        <v>1.3444</v>
      </c>
    </row>
    <row r="22" spans="2:25" x14ac:dyDescent="0.2">
      <c r="B22" s="45">
        <v>46043</v>
      </c>
      <c r="C22" s="44">
        <v>1987</v>
      </c>
      <c r="D22" s="43">
        <v>1989</v>
      </c>
      <c r="E22" s="42">
        <f t="shared" si="0"/>
        <v>1988</v>
      </c>
      <c r="F22" s="44">
        <v>2033.5</v>
      </c>
      <c r="G22" s="43">
        <v>2034</v>
      </c>
      <c r="H22" s="42">
        <f t="shared" si="1"/>
        <v>2033.75</v>
      </c>
      <c r="I22" s="44">
        <v>2202</v>
      </c>
      <c r="J22" s="43">
        <v>2207</v>
      </c>
      <c r="K22" s="42">
        <f t="shared" si="2"/>
        <v>2204.5</v>
      </c>
      <c r="L22" s="44">
        <v>2262</v>
      </c>
      <c r="M22" s="43">
        <v>2267</v>
      </c>
      <c r="N22" s="42">
        <f t="shared" si="3"/>
        <v>2264.5</v>
      </c>
      <c r="O22" s="44">
        <v>2302</v>
      </c>
      <c r="P22" s="43">
        <v>2307</v>
      </c>
      <c r="Q22" s="42">
        <f t="shared" si="4"/>
        <v>2304.5</v>
      </c>
      <c r="R22" s="50">
        <v>1989</v>
      </c>
      <c r="S22" s="49">
        <v>1.3425</v>
      </c>
      <c r="T22" s="49">
        <v>1.1736</v>
      </c>
      <c r="U22" s="48">
        <v>157.80000000000001</v>
      </c>
      <c r="V22" s="41">
        <v>1481.56</v>
      </c>
      <c r="W22" s="41">
        <v>1515.31</v>
      </c>
      <c r="X22" s="47">
        <f t="shared" si="5"/>
        <v>1694.7852760736196</v>
      </c>
      <c r="Y22" s="46">
        <v>1.3423</v>
      </c>
    </row>
    <row r="23" spans="2:25" x14ac:dyDescent="0.2">
      <c r="B23" s="45">
        <v>46044</v>
      </c>
      <c r="C23" s="44">
        <v>1983</v>
      </c>
      <c r="D23" s="43">
        <v>1984</v>
      </c>
      <c r="E23" s="42">
        <f t="shared" si="0"/>
        <v>1983.5</v>
      </c>
      <c r="F23" s="44">
        <v>2024</v>
      </c>
      <c r="G23" s="43">
        <v>2025</v>
      </c>
      <c r="H23" s="42">
        <f t="shared" si="1"/>
        <v>2024.5</v>
      </c>
      <c r="I23" s="44">
        <v>2193</v>
      </c>
      <c r="J23" s="43">
        <v>2198</v>
      </c>
      <c r="K23" s="42">
        <f t="shared" si="2"/>
        <v>2195.5</v>
      </c>
      <c r="L23" s="44">
        <v>2253</v>
      </c>
      <c r="M23" s="43">
        <v>2258</v>
      </c>
      <c r="N23" s="42">
        <f t="shared" si="3"/>
        <v>2255.5</v>
      </c>
      <c r="O23" s="44">
        <v>2293</v>
      </c>
      <c r="P23" s="43">
        <v>2298</v>
      </c>
      <c r="Q23" s="42">
        <f t="shared" si="4"/>
        <v>2295.5</v>
      </c>
      <c r="R23" s="50">
        <v>1984</v>
      </c>
      <c r="S23" s="49">
        <v>1.3426</v>
      </c>
      <c r="T23" s="49">
        <v>1.1704000000000001</v>
      </c>
      <c r="U23" s="48">
        <v>158.82</v>
      </c>
      <c r="V23" s="41">
        <v>1477.73</v>
      </c>
      <c r="W23" s="41">
        <v>1508.49</v>
      </c>
      <c r="X23" s="47">
        <f t="shared" si="5"/>
        <v>1695.1469583048529</v>
      </c>
      <c r="Y23" s="46">
        <v>1.3424</v>
      </c>
    </row>
    <row r="24" spans="2:25" x14ac:dyDescent="0.2">
      <c r="B24" s="45">
        <v>46045</v>
      </c>
      <c r="C24" s="44">
        <v>1991</v>
      </c>
      <c r="D24" s="43">
        <v>1992</v>
      </c>
      <c r="E24" s="42">
        <f t="shared" si="0"/>
        <v>1991.5</v>
      </c>
      <c r="F24" s="44">
        <v>2030.5</v>
      </c>
      <c r="G24" s="43">
        <v>2031.5</v>
      </c>
      <c r="H24" s="42">
        <f t="shared" si="1"/>
        <v>2031</v>
      </c>
      <c r="I24" s="44">
        <v>2210</v>
      </c>
      <c r="J24" s="43">
        <v>2215</v>
      </c>
      <c r="K24" s="42">
        <f t="shared" si="2"/>
        <v>2212.5</v>
      </c>
      <c r="L24" s="44">
        <v>2285</v>
      </c>
      <c r="M24" s="43">
        <v>2290</v>
      </c>
      <c r="N24" s="42">
        <f t="shared" si="3"/>
        <v>2287.5</v>
      </c>
      <c r="O24" s="44">
        <v>2325</v>
      </c>
      <c r="P24" s="43">
        <v>2330</v>
      </c>
      <c r="Q24" s="42">
        <f t="shared" si="4"/>
        <v>2327.5</v>
      </c>
      <c r="R24" s="50">
        <v>1992</v>
      </c>
      <c r="S24" s="49">
        <v>1.3529</v>
      </c>
      <c r="T24" s="49">
        <v>1.1742999999999999</v>
      </c>
      <c r="U24" s="48">
        <v>158.16</v>
      </c>
      <c r="V24" s="41">
        <v>1472.39</v>
      </c>
      <c r="W24" s="41">
        <v>1501.81</v>
      </c>
      <c r="X24" s="47">
        <f t="shared" si="5"/>
        <v>1696.3297283488037</v>
      </c>
      <c r="Y24" s="46">
        <v>1.3527</v>
      </c>
    </row>
    <row r="25" spans="2:25" x14ac:dyDescent="0.2">
      <c r="B25" s="45">
        <v>46048</v>
      </c>
      <c r="C25" s="44">
        <v>2008</v>
      </c>
      <c r="D25" s="43">
        <v>2009</v>
      </c>
      <c r="E25" s="42">
        <f t="shared" si="0"/>
        <v>2008.5</v>
      </c>
      <c r="F25" s="44">
        <v>2055</v>
      </c>
      <c r="G25" s="43">
        <v>2056</v>
      </c>
      <c r="H25" s="42">
        <f t="shared" si="1"/>
        <v>2055.5</v>
      </c>
      <c r="I25" s="44">
        <v>2232</v>
      </c>
      <c r="J25" s="43">
        <v>2237</v>
      </c>
      <c r="K25" s="42">
        <f t="shared" si="2"/>
        <v>2234.5</v>
      </c>
      <c r="L25" s="44">
        <v>2293</v>
      </c>
      <c r="M25" s="43">
        <v>2298</v>
      </c>
      <c r="N25" s="42">
        <f t="shared" si="3"/>
        <v>2295.5</v>
      </c>
      <c r="O25" s="44">
        <v>2333</v>
      </c>
      <c r="P25" s="43">
        <v>2338</v>
      </c>
      <c r="Q25" s="42">
        <f t="shared" si="4"/>
        <v>2335.5</v>
      </c>
      <c r="R25" s="50">
        <v>2009</v>
      </c>
      <c r="S25" s="49">
        <v>1.3653999999999999</v>
      </c>
      <c r="T25" s="49">
        <v>1.1841999999999999</v>
      </c>
      <c r="U25" s="48">
        <v>154.13999999999999</v>
      </c>
      <c r="V25" s="41">
        <v>1471.36</v>
      </c>
      <c r="W25" s="41">
        <v>1506.01</v>
      </c>
      <c r="X25" s="47">
        <f t="shared" si="5"/>
        <v>1696.5039689241682</v>
      </c>
      <c r="Y25" s="46">
        <v>1.3652</v>
      </c>
    </row>
    <row r="26" spans="2:25" x14ac:dyDescent="0.2">
      <c r="B26" s="45">
        <v>46049</v>
      </c>
      <c r="C26" s="44">
        <v>1978.5</v>
      </c>
      <c r="D26" s="43">
        <v>1979.5</v>
      </c>
      <c r="E26" s="42">
        <f t="shared" si="0"/>
        <v>1979</v>
      </c>
      <c r="F26" s="44">
        <v>2028.5</v>
      </c>
      <c r="G26" s="43">
        <v>2029</v>
      </c>
      <c r="H26" s="42">
        <f t="shared" si="1"/>
        <v>2028.75</v>
      </c>
      <c r="I26" s="44">
        <v>2215</v>
      </c>
      <c r="J26" s="43">
        <v>2220</v>
      </c>
      <c r="K26" s="42">
        <f t="shared" si="2"/>
        <v>2217.5</v>
      </c>
      <c r="L26" s="44">
        <v>2275</v>
      </c>
      <c r="M26" s="43">
        <v>2280</v>
      </c>
      <c r="N26" s="42">
        <f t="shared" si="3"/>
        <v>2277.5</v>
      </c>
      <c r="O26" s="44">
        <v>2315</v>
      </c>
      <c r="P26" s="43">
        <v>2320</v>
      </c>
      <c r="Q26" s="42">
        <f t="shared" si="4"/>
        <v>2317.5</v>
      </c>
      <c r="R26" s="50">
        <v>1979.5</v>
      </c>
      <c r="S26" s="49">
        <v>1.3742000000000001</v>
      </c>
      <c r="T26" s="49">
        <v>1.1929000000000001</v>
      </c>
      <c r="U26" s="48">
        <v>153.30000000000001</v>
      </c>
      <c r="V26" s="41">
        <v>1440.47</v>
      </c>
      <c r="W26" s="41">
        <v>1476.71</v>
      </c>
      <c r="X26" s="47">
        <f t="shared" si="5"/>
        <v>1659.4014586302287</v>
      </c>
      <c r="Y26" s="46">
        <v>1.3740000000000001</v>
      </c>
    </row>
    <row r="27" spans="2:25" x14ac:dyDescent="0.2">
      <c r="B27" s="45">
        <v>46050</v>
      </c>
      <c r="C27" s="44">
        <v>1972</v>
      </c>
      <c r="D27" s="43">
        <v>1972.5</v>
      </c>
      <c r="E27" s="42">
        <f t="shared" si="0"/>
        <v>1972.25</v>
      </c>
      <c r="F27" s="44">
        <v>2022</v>
      </c>
      <c r="G27" s="43">
        <v>2023</v>
      </c>
      <c r="H27" s="42">
        <f t="shared" si="1"/>
        <v>2022.5</v>
      </c>
      <c r="I27" s="44">
        <v>2203</v>
      </c>
      <c r="J27" s="43">
        <v>2208</v>
      </c>
      <c r="K27" s="42">
        <f t="shared" si="2"/>
        <v>2205.5</v>
      </c>
      <c r="L27" s="44">
        <v>2263</v>
      </c>
      <c r="M27" s="43">
        <v>2268</v>
      </c>
      <c r="N27" s="42">
        <f t="shared" si="3"/>
        <v>2265.5</v>
      </c>
      <c r="O27" s="44">
        <v>2303</v>
      </c>
      <c r="P27" s="43">
        <v>2308</v>
      </c>
      <c r="Q27" s="42">
        <f t="shared" si="4"/>
        <v>2305.5</v>
      </c>
      <c r="R27" s="50">
        <v>1972.5</v>
      </c>
      <c r="S27" s="49">
        <v>1.3793</v>
      </c>
      <c r="T27" s="49">
        <v>1.198</v>
      </c>
      <c r="U27" s="48">
        <v>152.58000000000001</v>
      </c>
      <c r="V27" s="41">
        <v>1430.07</v>
      </c>
      <c r="W27" s="41">
        <v>1466.9</v>
      </c>
      <c r="X27" s="47">
        <f t="shared" si="5"/>
        <v>1646.4941569282137</v>
      </c>
      <c r="Y27" s="46">
        <v>1.3791</v>
      </c>
    </row>
    <row r="28" spans="2:25" x14ac:dyDescent="0.2">
      <c r="B28" s="45">
        <v>46051</v>
      </c>
      <c r="C28" s="44">
        <v>2002</v>
      </c>
      <c r="D28" s="43">
        <v>2004</v>
      </c>
      <c r="E28" s="42">
        <f t="shared" si="0"/>
        <v>2003</v>
      </c>
      <c r="F28" s="44">
        <v>2049</v>
      </c>
      <c r="G28" s="43">
        <v>2050</v>
      </c>
      <c r="H28" s="42">
        <f t="shared" si="1"/>
        <v>2049.5</v>
      </c>
      <c r="I28" s="44">
        <v>2235</v>
      </c>
      <c r="J28" s="43">
        <v>2240</v>
      </c>
      <c r="K28" s="42">
        <f t="shared" si="2"/>
        <v>2237.5</v>
      </c>
      <c r="L28" s="44">
        <v>2297</v>
      </c>
      <c r="M28" s="43">
        <v>2302</v>
      </c>
      <c r="N28" s="42">
        <f t="shared" si="3"/>
        <v>2299.5</v>
      </c>
      <c r="O28" s="44">
        <v>2337</v>
      </c>
      <c r="P28" s="43">
        <v>2342</v>
      </c>
      <c r="Q28" s="42">
        <f t="shared" si="4"/>
        <v>2339.5</v>
      </c>
      <c r="R28" s="50">
        <v>2004</v>
      </c>
      <c r="S28" s="49">
        <v>1.3814</v>
      </c>
      <c r="T28" s="49">
        <v>1.1961999999999999</v>
      </c>
      <c r="U28" s="48">
        <v>153.22999999999999</v>
      </c>
      <c r="V28" s="41">
        <v>1450.7</v>
      </c>
      <c r="W28" s="41">
        <v>1484.22</v>
      </c>
      <c r="X28" s="47">
        <f t="shared" si="5"/>
        <v>1675.3051329209163</v>
      </c>
      <c r="Y28" s="46">
        <v>1.3812</v>
      </c>
    </row>
    <row r="29" spans="2:25" x14ac:dyDescent="0.2">
      <c r="B29" s="45">
        <v>46052</v>
      </c>
      <c r="C29" s="44">
        <v>1956.5</v>
      </c>
      <c r="D29" s="43">
        <v>1957</v>
      </c>
      <c r="E29" s="42">
        <f t="shared" si="0"/>
        <v>1956.75</v>
      </c>
      <c r="F29" s="44">
        <v>2005.5</v>
      </c>
      <c r="G29" s="43">
        <v>2006.5</v>
      </c>
      <c r="H29" s="42">
        <f t="shared" si="1"/>
        <v>2006</v>
      </c>
      <c r="I29" s="44">
        <v>2188</v>
      </c>
      <c r="J29" s="43">
        <v>2193</v>
      </c>
      <c r="K29" s="42">
        <f t="shared" si="2"/>
        <v>2190.5</v>
      </c>
      <c r="L29" s="44">
        <v>2248</v>
      </c>
      <c r="M29" s="43">
        <v>2253</v>
      </c>
      <c r="N29" s="42">
        <f t="shared" si="3"/>
        <v>2250.5</v>
      </c>
      <c r="O29" s="44">
        <v>2288</v>
      </c>
      <c r="P29" s="43">
        <v>2293</v>
      </c>
      <c r="Q29" s="42">
        <f t="shared" si="4"/>
        <v>2290.5</v>
      </c>
      <c r="R29" s="50">
        <v>1957</v>
      </c>
      <c r="S29" s="49">
        <v>1.3762000000000001</v>
      </c>
      <c r="T29" s="49">
        <v>1.1919</v>
      </c>
      <c r="U29" s="48">
        <v>154.04</v>
      </c>
      <c r="V29" s="41">
        <v>1422.03</v>
      </c>
      <c r="W29" s="41">
        <v>1458.21</v>
      </c>
      <c r="X29" s="47">
        <f t="shared" si="5"/>
        <v>1641.9162681433006</v>
      </c>
      <c r="Y29" s="46">
        <v>1.3759999999999999</v>
      </c>
    </row>
    <row r="30" spans="2:25" x14ac:dyDescent="0.2">
      <c r="B30" s="40" t="s">
        <v>11</v>
      </c>
      <c r="C30" s="39">
        <f>ROUND(AVERAGE(C9:C29),2)</f>
        <v>1996.81</v>
      </c>
      <c r="D30" s="38">
        <f>ROUND(AVERAGE(D9:D29),2)</f>
        <v>1998.26</v>
      </c>
      <c r="E30" s="37">
        <f>ROUND(AVERAGE(C30:D30),2)</f>
        <v>1997.54</v>
      </c>
      <c r="F30" s="39">
        <f>ROUND(AVERAGE(F9:F29),2)</f>
        <v>2042.24</v>
      </c>
      <c r="G30" s="38">
        <f>ROUND(AVERAGE(G9:G29),2)</f>
        <v>2043.17</v>
      </c>
      <c r="H30" s="37">
        <f>ROUND(AVERAGE(F30:G30),2)</f>
        <v>2042.71</v>
      </c>
      <c r="I30" s="39">
        <f>ROUND(AVERAGE(I9:I29),2)</f>
        <v>2212.2399999999998</v>
      </c>
      <c r="J30" s="38">
        <f>ROUND(AVERAGE(J9:J29),2)</f>
        <v>2217.2399999999998</v>
      </c>
      <c r="K30" s="37">
        <f>ROUND(AVERAGE(I30:J30),2)</f>
        <v>2214.7399999999998</v>
      </c>
      <c r="L30" s="39">
        <f>ROUND(AVERAGE(L9:L29),2)</f>
        <v>2285.2399999999998</v>
      </c>
      <c r="M30" s="38">
        <f>ROUND(AVERAGE(M9:M29),2)</f>
        <v>2290.2399999999998</v>
      </c>
      <c r="N30" s="37">
        <f>ROUND(AVERAGE(L30:M30),2)</f>
        <v>2287.7399999999998</v>
      </c>
      <c r="O30" s="39">
        <f>ROUND(AVERAGE(O9:O29),2)</f>
        <v>2325.2399999999998</v>
      </c>
      <c r="P30" s="38">
        <f>ROUND(AVERAGE(P9:P29),2)</f>
        <v>2330.2399999999998</v>
      </c>
      <c r="Q30" s="37">
        <f>ROUND(AVERAGE(O30:P30),2)</f>
        <v>2327.7399999999998</v>
      </c>
      <c r="R30" s="36">
        <f>ROUND(AVERAGE(R9:R29),2)</f>
        <v>1998.26</v>
      </c>
      <c r="S30" s="35">
        <f>ROUND(AVERAGE(S9:S29),4)</f>
        <v>1.3521000000000001</v>
      </c>
      <c r="T30" s="34">
        <f>ROUND(AVERAGE(T9:T29),4)</f>
        <v>1.1738</v>
      </c>
      <c r="U30" s="167">
        <f>ROUND(AVERAGE(U9:U29),2)</f>
        <v>156.72</v>
      </c>
      <c r="V30" s="33">
        <f>AVERAGE(V9:V29)</f>
        <v>1478.0795238095238</v>
      </c>
      <c r="W30" s="33">
        <f>AVERAGE(W9:W29)</f>
        <v>1511.5361904761905</v>
      </c>
      <c r="X30" s="33">
        <f>AVERAGE(X9:X29)</f>
        <v>1702.5730507761323</v>
      </c>
      <c r="Y30" s="32">
        <f>AVERAGE(Y9:Y29)</f>
        <v>1.3518952380952383</v>
      </c>
    </row>
    <row r="31" spans="2:25" x14ac:dyDescent="0.2">
      <c r="B31" s="31" t="s">
        <v>12</v>
      </c>
      <c r="C31" s="30">
        <f t="shared" ref="C31:Y31" si="6">MAX(C9:C29)</f>
        <v>2038</v>
      </c>
      <c r="D31" s="29">
        <f t="shared" si="6"/>
        <v>2040</v>
      </c>
      <c r="E31" s="28">
        <f t="shared" si="6"/>
        <v>2039</v>
      </c>
      <c r="F31" s="30">
        <f t="shared" si="6"/>
        <v>2081</v>
      </c>
      <c r="G31" s="29">
        <f t="shared" si="6"/>
        <v>2082</v>
      </c>
      <c r="H31" s="28">
        <f t="shared" si="6"/>
        <v>2081.5</v>
      </c>
      <c r="I31" s="30">
        <f t="shared" si="6"/>
        <v>2238</v>
      </c>
      <c r="J31" s="29">
        <f t="shared" si="6"/>
        <v>2243</v>
      </c>
      <c r="K31" s="28">
        <f t="shared" si="6"/>
        <v>2240.5</v>
      </c>
      <c r="L31" s="30">
        <f t="shared" si="6"/>
        <v>2313</v>
      </c>
      <c r="M31" s="29">
        <f t="shared" si="6"/>
        <v>2318</v>
      </c>
      <c r="N31" s="28">
        <f t="shared" si="6"/>
        <v>2315.5</v>
      </c>
      <c r="O31" s="30">
        <f t="shared" si="6"/>
        <v>2353</v>
      </c>
      <c r="P31" s="29">
        <f t="shared" si="6"/>
        <v>2358</v>
      </c>
      <c r="Q31" s="28">
        <f t="shared" si="6"/>
        <v>2355.5</v>
      </c>
      <c r="R31" s="27">
        <f t="shared" si="6"/>
        <v>2040</v>
      </c>
      <c r="S31" s="26">
        <f t="shared" si="6"/>
        <v>1.3814</v>
      </c>
      <c r="T31" s="25">
        <f t="shared" si="6"/>
        <v>1.198</v>
      </c>
      <c r="U31" s="24">
        <f t="shared" si="6"/>
        <v>158.9</v>
      </c>
      <c r="V31" s="23">
        <f t="shared" si="6"/>
        <v>1521.93</v>
      </c>
      <c r="W31" s="23">
        <f t="shared" si="6"/>
        <v>1553.5</v>
      </c>
      <c r="X31" s="23">
        <f t="shared" si="6"/>
        <v>1755.1406693624708</v>
      </c>
      <c r="Y31" s="22">
        <f t="shared" si="6"/>
        <v>1.3812</v>
      </c>
    </row>
    <row r="32" spans="2:25" ht="13.5" thickBot="1" x14ac:dyDescent="0.25">
      <c r="B32" s="21" t="s">
        <v>13</v>
      </c>
      <c r="C32" s="20">
        <f t="shared" ref="C32:Y32" si="7">MIN(C9:C29)</f>
        <v>1956.5</v>
      </c>
      <c r="D32" s="19">
        <f t="shared" si="7"/>
        <v>1957</v>
      </c>
      <c r="E32" s="18">
        <f t="shared" si="7"/>
        <v>1956.75</v>
      </c>
      <c r="F32" s="20">
        <f t="shared" si="7"/>
        <v>2005.5</v>
      </c>
      <c r="G32" s="19">
        <f t="shared" si="7"/>
        <v>2006.5</v>
      </c>
      <c r="H32" s="18">
        <f t="shared" si="7"/>
        <v>2006</v>
      </c>
      <c r="I32" s="20">
        <f t="shared" si="7"/>
        <v>2165</v>
      </c>
      <c r="J32" s="19">
        <f t="shared" si="7"/>
        <v>2170</v>
      </c>
      <c r="K32" s="18">
        <f t="shared" si="7"/>
        <v>2167.5</v>
      </c>
      <c r="L32" s="20">
        <f t="shared" si="7"/>
        <v>2248</v>
      </c>
      <c r="M32" s="19">
        <f t="shared" si="7"/>
        <v>2253</v>
      </c>
      <c r="N32" s="18">
        <f t="shared" si="7"/>
        <v>2250.5</v>
      </c>
      <c r="O32" s="20">
        <f t="shared" si="7"/>
        <v>2288</v>
      </c>
      <c r="P32" s="19">
        <f t="shared" si="7"/>
        <v>2293</v>
      </c>
      <c r="Q32" s="18">
        <f t="shared" si="7"/>
        <v>2290.5</v>
      </c>
      <c r="R32" s="17">
        <f t="shared" si="7"/>
        <v>1957</v>
      </c>
      <c r="S32" s="16">
        <f t="shared" si="7"/>
        <v>1.34</v>
      </c>
      <c r="T32" s="15">
        <f t="shared" si="7"/>
        <v>1.1618999999999999</v>
      </c>
      <c r="U32" s="14">
        <f t="shared" si="7"/>
        <v>152.58000000000001</v>
      </c>
      <c r="V32" s="13">
        <f t="shared" si="7"/>
        <v>1422.03</v>
      </c>
      <c r="W32" s="13">
        <f t="shared" si="7"/>
        <v>1458.21</v>
      </c>
      <c r="X32" s="13">
        <f t="shared" si="7"/>
        <v>1641.9162681433006</v>
      </c>
      <c r="Y32" s="12">
        <f t="shared" si="7"/>
        <v>1.3398000000000001</v>
      </c>
    </row>
    <row r="34" spans="2:14" x14ac:dyDescent="0.2">
      <c r="B34" s="6" t="s">
        <v>14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  <row r="35" spans="2:14" x14ac:dyDescent="0.2">
      <c r="B35" s="6" t="s">
        <v>15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S35"/>
  <sheetViews>
    <sheetView workbookViewId="0">
      <pane ySplit="8" topLeftCell="A9" activePane="bottomLeft" state="frozen"/>
      <selection activeCell="C46" sqref="C46"/>
      <selection pane="bottomLeft" activeCell="Q15" sqref="Q15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29</v>
      </c>
    </row>
    <row r="6" spans="1:19" ht="13.5" thickBot="1" x14ac:dyDescent="0.25">
      <c r="B6" s="1">
        <v>46024</v>
      </c>
    </row>
    <row r="7" spans="1:19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3</v>
      </c>
      <c r="J7" s="177"/>
      <c r="K7" s="178"/>
      <c r="L7" s="168" t="s">
        <v>4</v>
      </c>
      <c r="M7" s="170" t="s">
        <v>21</v>
      </c>
      <c r="N7" s="171"/>
      <c r="O7" s="172"/>
      <c r="P7" s="173" t="s">
        <v>5</v>
      </c>
      <c r="Q7" s="174"/>
      <c r="R7" s="9" t="s">
        <v>18</v>
      </c>
      <c r="S7" s="168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69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69" t="s">
        <v>20</v>
      </c>
    </row>
    <row r="9" spans="1:19" x14ac:dyDescent="0.2">
      <c r="B9" s="45">
        <v>46024</v>
      </c>
      <c r="C9" s="44">
        <v>42000</v>
      </c>
      <c r="D9" s="43">
        <v>42050</v>
      </c>
      <c r="E9" s="42">
        <f t="shared" ref="E9:E29" si="0">AVERAGE(C9:D9)</f>
        <v>42025</v>
      </c>
      <c r="F9" s="44">
        <v>41950</v>
      </c>
      <c r="G9" s="43">
        <v>42000</v>
      </c>
      <c r="H9" s="42">
        <f t="shared" ref="H9:H29" si="1">AVERAGE(F9:G9)</f>
        <v>41975</v>
      </c>
      <c r="I9" s="44">
        <v>41760</v>
      </c>
      <c r="J9" s="43">
        <v>41810</v>
      </c>
      <c r="K9" s="42">
        <f t="shared" ref="K9:K29" si="2">AVERAGE(I9:J9)</f>
        <v>41785</v>
      </c>
      <c r="L9" s="50">
        <v>42050</v>
      </c>
      <c r="M9" s="49">
        <v>1.3446</v>
      </c>
      <c r="N9" s="51">
        <v>1.1724000000000001</v>
      </c>
      <c r="O9" s="48">
        <v>156.94</v>
      </c>
      <c r="P9" s="41">
        <f>D9/M9</f>
        <v>31273.241112598542</v>
      </c>
      <c r="Q9" s="41">
        <f>G9/M9</f>
        <v>31236.055332440876</v>
      </c>
      <c r="R9" s="47">
        <f t="shared" ref="R9:R29" si="3">L9/N9</f>
        <v>35866.598430569771</v>
      </c>
      <c r="S9" s="46">
        <v>1.3443000000000001</v>
      </c>
    </row>
    <row r="10" spans="1:19" x14ac:dyDescent="0.2">
      <c r="B10" s="45">
        <v>46027</v>
      </c>
      <c r="C10" s="44">
        <v>42200</v>
      </c>
      <c r="D10" s="43">
        <v>42250</v>
      </c>
      <c r="E10" s="42">
        <f t="shared" si="0"/>
        <v>42225</v>
      </c>
      <c r="F10" s="44">
        <v>42125</v>
      </c>
      <c r="G10" s="43">
        <v>42150</v>
      </c>
      <c r="H10" s="42">
        <f t="shared" si="1"/>
        <v>42137.5</v>
      </c>
      <c r="I10" s="44">
        <v>41900</v>
      </c>
      <c r="J10" s="43">
        <v>41950</v>
      </c>
      <c r="K10" s="42">
        <f t="shared" si="2"/>
        <v>41925</v>
      </c>
      <c r="L10" s="50">
        <v>42250</v>
      </c>
      <c r="M10" s="49">
        <v>1.3456999999999999</v>
      </c>
      <c r="N10" s="49">
        <v>1.1671</v>
      </c>
      <c r="O10" s="48">
        <v>156.65</v>
      </c>
      <c r="P10" s="41">
        <f t="shared" ref="P10:P29" si="4">D10/M10</f>
        <v>31396.299323772018</v>
      </c>
      <c r="Q10" s="41">
        <f t="shared" ref="Q10:Q29" si="5">G10/M10</f>
        <v>31321.988556141787</v>
      </c>
      <c r="R10" s="47">
        <f t="shared" si="3"/>
        <v>36200.839688115841</v>
      </c>
      <c r="S10" s="46">
        <v>1.3452999999999999</v>
      </c>
    </row>
    <row r="11" spans="1:19" x14ac:dyDescent="0.2">
      <c r="B11" s="45">
        <v>46028</v>
      </c>
      <c r="C11" s="44">
        <v>44150</v>
      </c>
      <c r="D11" s="43">
        <v>44200</v>
      </c>
      <c r="E11" s="42">
        <f t="shared" si="0"/>
        <v>44175</v>
      </c>
      <c r="F11" s="44">
        <v>44400</v>
      </c>
      <c r="G11" s="43">
        <v>44450</v>
      </c>
      <c r="H11" s="42">
        <f t="shared" si="1"/>
        <v>44425</v>
      </c>
      <c r="I11" s="44">
        <v>44215</v>
      </c>
      <c r="J11" s="43">
        <v>44265</v>
      </c>
      <c r="K11" s="42">
        <f t="shared" si="2"/>
        <v>44240</v>
      </c>
      <c r="L11" s="50">
        <v>44200</v>
      </c>
      <c r="M11" s="49">
        <v>1.3512</v>
      </c>
      <c r="N11" s="49">
        <v>1.1701999999999999</v>
      </c>
      <c r="O11" s="48">
        <v>156.5</v>
      </c>
      <c r="P11" s="41">
        <f>D11/M11</f>
        <v>32711.663706335112</v>
      </c>
      <c r="Q11" s="41">
        <f t="shared" si="5"/>
        <v>32896.684428656008</v>
      </c>
      <c r="R11" s="47">
        <f t="shared" si="3"/>
        <v>37771.321141685185</v>
      </c>
      <c r="S11" s="46">
        <v>1.3509</v>
      </c>
    </row>
    <row r="12" spans="1:19" x14ac:dyDescent="0.2">
      <c r="B12" s="45">
        <v>46029</v>
      </c>
      <c r="C12" s="44">
        <v>44650</v>
      </c>
      <c r="D12" s="43">
        <v>44675</v>
      </c>
      <c r="E12" s="42">
        <f t="shared" si="0"/>
        <v>44662.5</v>
      </c>
      <c r="F12" s="44">
        <v>44475</v>
      </c>
      <c r="G12" s="43">
        <v>44525</v>
      </c>
      <c r="H12" s="42">
        <f t="shared" si="1"/>
        <v>44500</v>
      </c>
      <c r="I12" s="44">
        <v>44315</v>
      </c>
      <c r="J12" s="43">
        <v>44365</v>
      </c>
      <c r="K12" s="42">
        <f t="shared" si="2"/>
        <v>44340</v>
      </c>
      <c r="L12" s="50">
        <v>44675</v>
      </c>
      <c r="M12" s="49">
        <v>1.3492</v>
      </c>
      <c r="N12" s="49">
        <v>1.1688000000000001</v>
      </c>
      <c r="O12" s="48">
        <v>156.52000000000001</v>
      </c>
      <c r="P12" s="41">
        <f t="shared" si="4"/>
        <v>33112.214645715983</v>
      </c>
      <c r="Q12" s="41">
        <f t="shared" si="5"/>
        <v>33001.037651941893</v>
      </c>
      <c r="R12" s="47">
        <f t="shared" si="3"/>
        <v>38222.963723477071</v>
      </c>
      <c r="S12" s="46">
        <v>1.3489</v>
      </c>
    </row>
    <row r="13" spans="1:19" x14ac:dyDescent="0.2">
      <c r="B13" s="45">
        <v>46030</v>
      </c>
      <c r="C13" s="44">
        <v>44390</v>
      </c>
      <c r="D13" s="43">
        <v>44400</v>
      </c>
      <c r="E13" s="42">
        <f t="shared" si="0"/>
        <v>44395</v>
      </c>
      <c r="F13" s="44">
        <v>44350</v>
      </c>
      <c r="G13" s="43">
        <v>44450</v>
      </c>
      <c r="H13" s="42">
        <f t="shared" si="1"/>
        <v>44400</v>
      </c>
      <c r="I13" s="44">
        <v>44235</v>
      </c>
      <c r="J13" s="43">
        <v>44285</v>
      </c>
      <c r="K13" s="42">
        <f t="shared" si="2"/>
        <v>44260</v>
      </c>
      <c r="L13" s="50">
        <v>44400</v>
      </c>
      <c r="M13" s="49">
        <v>1.3439000000000001</v>
      </c>
      <c r="N13" s="49">
        <v>1.1674</v>
      </c>
      <c r="O13" s="48">
        <v>156.72</v>
      </c>
      <c r="P13" s="41">
        <f t="shared" si="4"/>
        <v>33038.172483071656</v>
      </c>
      <c r="Q13" s="41">
        <f t="shared" si="5"/>
        <v>33075.377632264303</v>
      </c>
      <c r="R13" s="47">
        <f t="shared" si="3"/>
        <v>38033.23625149906</v>
      </c>
      <c r="S13" s="46">
        <v>1.3435999999999999</v>
      </c>
    </row>
    <row r="14" spans="1:19" x14ac:dyDescent="0.2">
      <c r="B14" s="45">
        <v>46031</v>
      </c>
      <c r="C14" s="44">
        <v>44500</v>
      </c>
      <c r="D14" s="43">
        <v>44525</v>
      </c>
      <c r="E14" s="42">
        <f t="shared" si="0"/>
        <v>44512.5</v>
      </c>
      <c r="F14" s="44">
        <v>44300</v>
      </c>
      <c r="G14" s="43">
        <v>44350</v>
      </c>
      <c r="H14" s="42">
        <f t="shared" si="1"/>
        <v>44325</v>
      </c>
      <c r="I14" s="44">
        <v>44130</v>
      </c>
      <c r="J14" s="43">
        <v>44180</v>
      </c>
      <c r="K14" s="42">
        <f t="shared" si="2"/>
        <v>44155</v>
      </c>
      <c r="L14" s="50">
        <v>44525</v>
      </c>
      <c r="M14" s="49">
        <v>1.3420000000000001</v>
      </c>
      <c r="N14" s="49">
        <v>1.1641999999999999</v>
      </c>
      <c r="O14" s="48">
        <v>157.65</v>
      </c>
      <c r="P14" s="41">
        <f t="shared" si="4"/>
        <v>33178.092399403875</v>
      </c>
      <c r="Q14" s="41">
        <f t="shared" si="5"/>
        <v>33047.690014903128</v>
      </c>
      <c r="R14" s="47">
        <f t="shared" si="3"/>
        <v>38245.146881979046</v>
      </c>
      <c r="S14" s="46">
        <v>1.3418000000000001</v>
      </c>
    </row>
    <row r="15" spans="1:19" x14ac:dyDescent="0.2">
      <c r="B15" s="45">
        <v>46034</v>
      </c>
      <c r="C15" s="44">
        <v>48150</v>
      </c>
      <c r="D15" s="43">
        <v>48200</v>
      </c>
      <c r="E15" s="42">
        <f t="shared" si="0"/>
        <v>48175</v>
      </c>
      <c r="F15" s="44">
        <v>48050</v>
      </c>
      <c r="G15" s="43">
        <v>48100</v>
      </c>
      <c r="H15" s="42">
        <f t="shared" si="1"/>
        <v>48075</v>
      </c>
      <c r="I15" s="44">
        <v>47845</v>
      </c>
      <c r="J15" s="43">
        <v>47895</v>
      </c>
      <c r="K15" s="42">
        <f t="shared" si="2"/>
        <v>47870</v>
      </c>
      <c r="L15" s="50">
        <v>48200</v>
      </c>
      <c r="M15" s="49">
        <v>1.3466</v>
      </c>
      <c r="N15" s="49">
        <v>1.1681999999999999</v>
      </c>
      <c r="O15" s="48">
        <v>157.86000000000001</v>
      </c>
      <c r="P15" s="41">
        <f t="shared" si="4"/>
        <v>35793.851180751524</v>
      </c>
      <c r="Q15" s="41">
        <f>G15/M15</f>
        <v>35719.59007871677</v>
      </c>
      <c r="R15" s="47">
        <f t="shared" si="3"/>
        <v>41260.058209210758</v>
      </c>
      <c r="S15" s="46">
        <v>1.3464</v>
      </c>
    </row>
    <row r="16" spans="1:19" x14ac:dyDescent="0.2">
      <c r="B16" s="45">
        <v>46035</v>
      </c>
      <c r="C16" s="44">
        <v>47775</v>
      </c>
      <c r="D16" s="43">
        <v>47825</v>
      </c>
      <c r="E16" s="42">
        <f t="shared" si="0"/>
        <v>47800</v>
      </c>
      <c r="F16" s="44">
        <v>47925</v>
      </c>
      <c r="G16" s="43">
        <v>47950</v>
      </c>
      <c r="H16" s="42">
        <f t="shared" si="1"/>
        <v>47937.5</v>
      </c>
      <c r="I16" s="44">
        <v>47715</v>
      </c>
      <c r="J16" s="43">
        <v>47765</v>
      </c>
      <c r="K16" s="42">
        <f t="shared" si="2"/>
        <v>47740</v>
      </c>
      <c r="L16" s="50">
        <v>47825</v>
      </c>
      <c r="M16" s="49">
        <v>1.3461000000000001</v>
      </c>
      <c r="N16" s="49">
        <v>1.1655</v>
      </c>
      <c r="O16" s="48">
        <v>158.9</v>
      </c>
      <c r="P16" s="41">
        <f t="shared" si="4"/>
        <v>35528.563999702841</v>
      </c>
      <c r="Q16" s="41">
        <f t="shared" si="5"/>
        <v>35621.424856994279</v>
      </c>
      <c r="R16" s="47">
        <f t="shared" si="3"/>
        <v>41033.891033891035</v>
      </c>
      <c r="S16" s="46">
        <v>1.3459000000000001</v>
      </c>
    </row>
    <row r="17" spans="2:19" x14ac:dyDescent="0.2">
      <c r="B17" s="45">
        <v>46036</v>
      </c>
      <c r="C17" s="44">
        <v>52600</v>
      </c>
      <c r="D17" s="43">
        <v>52650</v>
      </c>
      <c r="E17" s="42">
        <f t="shared" si="0"/>
        <v>52625</v>
      </c>
      <c r="F17" s="44">
        <v>52700</v>
      </c>
      <c r="G17" s="43">
        <v>52750</v>
      </c>
      <c r="H17" s="42">
        <f t="shared" si="1"/>
        <v>52725</v>
      </c>
      <c r="I17" s="44">
        <v>52560</v>
      </c>
      <c r="J17" s="43">
        <v>52610</v>
      </c>
      <c r="K17" s="42">
        <f t="shared" si="2"/>
        <v>52585</v>
      </c>
      <c r="L17" s="50">
        <v>52650</v>
      </c>
      <c r="M17" s="49">
        <v>1.3452</v>
      </c>
      <c r="N17" s="49">
        <v>1.1659999999999999</v>
      </c>
      <c r="O17" s="48">
        <v>158.56</v>
      </c>
      <c r="P17" s="41">
        <f t="shared" si="4"/>
        <v>39139.161462979486</v>
      </c>
      <c r="Q17" s="41">
        <f t="shared" si="5"/>
        <v>39213.499851323228</v>
      </c>
      <c r="R17" s="47">
        <f t="shared" si="3"/>
        <v>45154.373927958834</v>
      </c>
      <c r="S17" s="46">
        <v>1.345</v>
      </c>
    </row>
    <row r="18" spans="2:19" x14ac:dyDescent="0.2">
      <c r="B18" s="45">
        <v>46037</v>
      </c>
      <c r="C18" s="44">
        <v>54150</v>
      </c>
      <c r="D18" s="43">
        <v>54200</v>
      </c>
      <c r="E18" s="42">
        <f t="shared" si="0"/>
        <v>54175</v>
      </c>
      <c r="F18" s="44">
        <v>53950</v>
      </c>
      <c r="G18" s="43">
        <v>53970</v>
      </c>
      <c r="H18" s="42">
        <f t="shared" si="1"/>
        <v>53960</v>
      </c>
      <c r="I18" s="44">
        <v>53805</v>
      </c>
      <c r="J18" s="43">
        <v>53855</v>
      </c>
      <c r="K18" s="42">
        <f t="shared" si="2"/>
        <v>53830</v>
      </c>
      <c r="L18" s="50">
        <v>54200</v>
      </c>
      <c r="M18" s="49">
        <v>1.3404</v>
      </c>
      <c r="N18" s="49">
        <v>1.1623000000000001</v>
      </c>
      <c r="O18" s="48">
        <v>158.6</v>
      </c>
      <c r="P18" s="41">
        <f t="shared" si="4"/>
        <v>40435.690838555653</v>
      </c>
      <c r="Q18" s="41">
        <f t="shared" si="5"/>
        <v>40264.100268576542</v>
      </c>
      <c r="R18" s="47">
        <f t="shared" si="3"/>
        <v>46631.678568355841</v>
      </c>
      <c r="S18" s="46">
        <v>1.3402000000000001</v>
      </c>
    </row>
    <row r="19" spans="2:19" x14ac:dyDescent="0.2">
      <c r="B19" s="45">
        <v>46038</v>
      </c>
      <c r="C19" s="44">
        <v>49400</v>
      </c>
      <c r="D19" s="43">
        <v>49425</v>
      </c>
      <c r="E19" s="42">
        <f t="shared" si="0"/>
        <v>49412.5</v>
      </c>
      <c r="F19" s="44">
        <v>49475</v>
      </c>
      <c r="G19" s="43">
        <v>49500</v>
      </c>
      <c r="H19" s="42">
        <f t="shared" si="1"/>
        <v>49487.5</v>
      </c>
      <c r="I19" s="44">
        <v>49335</v>
      </c>
      <c r="J19" s="43">
        <v>49385</v>
      </c>
      <c r="K19" s="42">
        <f t="shared" si="2"/>
        <v>49360</v>
      </c>
      <c r="L19" s="50">
        <v>49425</v>
      </c>
      <c r="M19" s="49">
        <v>1.34</v>
      </c>
      <c r="N19" s="49">
        <v>1.1618999999999999</v>
      </c>
      <c r="O19" s="48">
        <v>158.16</v>
      </c>
      <c r="P19" s="41">
        <f t="shared" si="4"/>
        <v>36884.32835820895</v>
      </c>
      <c r="Q19" s="41">
        <f t="shared" si="5"/>
        <v>36940.298507462685</v>
      </c>
      <c r="R19" s="47">
        <f t="shared" si="3"/>
        <v>42538.084172476119</v>
      </c>
      <c r="S19" s="46">
        <v>1.3398000000000001</v>
      </c>
    </row>
    <row r="20" spans="2:19" x14ac:dyDescent="0.2">
      <c r="B20" s="45">
        <v>46041</v>
      </c>
      <c r="C20" s="44">
        <v>47425</v>
      </c>
      <c r="D20" s="43">
        <v>47475</v>
      </c>
      <c r="E20" s="42">
        <f t="shared" si="0"/>
        <v>47450</v>
      </c>
      <c r="F20" s="44">
        <v>47600</v>
      </c>
      <c r="G20" s="43">
        <v>47650</v>
      </c>
      <c r="H20" s="42">
        <f t="shared" si="1"/>
        <v>47625</v>
      </c>
      <c r="I20" s="44">
        <v>47445</v>
      </c>
      <c r="J20" s="43">
        <v>47495</v>
      </c>
      <c r="K20" s="42">
        <f t="shared" si="2"/>
        <v>47470</v>
      </c>
      <c r="L20" s="50">
        <v>47475</v>
      </c>
      <c r="M20" s="49">
        <v>1.3406</v>
      </c>
      <c r="N20" s="49">
        <v>1.1626000000000001</v>
      </c>
      <c r="O20" s="48">
        <v>158.02000000000001</v>
      </c>
      <c r="P20" s="41">
        <f t="shared" si="4"/>
        <v>35413.247799492761</v>
      </c>
      <c r="Q20" s="41">
        <f t="shared" si="5"/>
        <v>35543.786364314488</v>
      </c>
      <c r="R20" s="47">
        <f t="shared" si="3"/>
        <v>40835.196972303456</v>
      </c>
      <c r="S20" s="46">
        <v>1.3404</v>
      </c>
    </row>
    <row r="21" spans="2:19" x14ac:dyDescent="0.2">
      <c r="B21" s="45">
        <v>46042</v>
      </c>
      <c r="C21" s="44">
        <v>51000</v>
      </c>
      <c r="D21" s="43">
        <v>51050</v>
      </c>
      <c r="E21" s="42">
        <f t="shared" si="0"/>
        <v>51025</v>
      </c>
      <c r="F21" s="44">
        <v>51150</v>
      </c>
      <c r="G21" s="43">
        <v>51250</v>
      </c>
      <c r="H21" s="42">
        <f t="shared" si="1"/>
        <v>51200</v>
      </c>
      <c r="I21" s="44">
        <v>51025</v>
      </c>
      <c r="J21" s="43">
        <v>51075</v>
      </c>
      <c r="K21" s="42">
        <f t="shared" si="2"/>
        <v>51050</v>
      </c>
      <c r="L21" s="50">
        <v>51050</v>
      </c>
      <c r="M21" s="49">
        <v>1.3446</v>
      </c>
      <c r="N21" s="49">
        <v>1.1726000000000001</v>
      </c>
      <c r="O21" s="48">
        <v>157.87</v>
      </c>
      <c r="P21" s="41">
        <f t="shared" si="4"/>
        <v>37966.68154097873</v>
      </c>
      <c r="Q21" s="41">
        <f t="shared" si="5"/>
        <v>38115.424661609402</v>
      </c>
      <c r="R21" s="47">
        <f t="shared" si="3"/>
        <v>43535.7325601228</v>
      </c>
      <c r="S21" s="46">
        <v>1.3444</v>
      </c>
    </row>
    <row r="22" spans="2:19" x14ac:dyDescent="0.2">
      <c r="B22" s="45">
        <v>46043</v>
      </c>
      <c r="C22" s="44">
        <v>52140</v>
      </c>
      <c r="D22" s="43">
        <v>52150</v>
      </c>
      <c r="E22" s="42">
        <f t="shared" si="0"/>
        <v>52145</v>
      </c>
      <c r="F22" s="44">
        <v>52200</v>
      </c>
      <c r="G22" s="43">
        <v>52250</v>
      </c>
      <c r="H22" s="42">
        <f t="shared" si="1"/>
        <v>52225</v>
      </c>
      <c r="I22" s="44">
        <v>52030</v>
      </c>
      <c r="J22" s="43">
        <v>52080</v>
      </c>
      <c r="K22" s="42">
        <f t="shared" si="2"/>
        <v>52055</v>
      </c>
      <c r="L22" s="50">
        <v>52150</v>
      </c>
      <c r="M22" s="49">
        <v>1.3425</v>
      </c>
      <c r="N22" s="49">
        <v>1.1736</v>
      </c>
      <c r="O22" s="48">
        <v>157.80000000000001</v>
      </c>
      <c r="P22" s="41">
        <f t="shared" si="4"/>
        <v>38845.437616387338</v>
      </c>
      <c r="Q22" s="41">
        <f t="shared" si="5"/>
        <v>38919.925512104281</v>
      </c>
      <c r="R22" s="47">
        <f t="shared" si="3"/>
        <v>44435.923653715065</v>
      </c>
      <c r="S22" s="46">
        <v>1.3423</v>
      </c>
    </row>
    <row r="23" spans="2:19" x14ac:dyDescent="0.2">
      <c r="B23" s="45">
        <v>46044</v>
      </c>
      <c r="C23" s="44">
        <v>51290</v>
      </c>
      <c r="D23" s="43">
        <v>51300</v>
      </c>
      <c r="E23" s="42">
        <f t="shared" si="0"/>
        <v>51295</v>
      </c>
      <c r="F23" s="44">
        <v>51275</v>
      </c>
      <c r="G23" s="43">
        <v>51325</v>
      </c>
      <c r="H23" s="42">
        <f t="shared" si="1"/>
        <v>51300</v>
      </c>
      <c r="I23" s="44">
        <v>51190</v>
      </c>
      <c r="J23" s="43">
        <v>51240</v>
      </c>
      <c r="K23" s="42">
        <f t="shared" si="2"/>
        <v>51215</v>
      </c>
      <c r="L23" s="50">
        <v>51300</v>
      </c>
      <c r="M23" s="49">
        <v>1.3426</v>
      </c>
      <c r="N23" s="49">
        <v>1.1704000000000001</v>
      </c>
      <c r="O23" s="48">
        <v>158.82</v>
      </c>
      <c r="P23" s="41">
        <f t="shared" si="4"/>
        <v>38209.444361686277</v>
      </c>
      <c r="Q23" s="41">
        <f t="shared" si="5"/>
        <v>38228.064948607178</v>
      </c>
      <c r="R23" s="47">
        <f t="shared" si="3"/>
        <v>43831.168831168827</v>
      </c>
      <c r="S23" s="46">
        <v>1.3424</v>
      </c>
    </row>
    <row r="24" spans="2:19" x14ac:dyDescent="0.2">
      <c r="B24" s="45">
        <v>46045</v>
      </c>
      <c r="C24" s="44">
        <v>54190</v>
      </c>
      <c r="D24" s="43">
        <v>54200</v>
      </c>
      <c r="E24" s="42">
        <f t="shared" si="0"/>
        <v>54195</v>
      </c>
      <c r="F24" s="44">
        <v>54150</v>
      </c>
      <c r="G24" s="43">
        <v>54200</v>
      </c>
      <c r="H24" s="42">
        <f t="shared" si="1"/>
        <v>54175</v>
      </c>
      <c r="I24" s="44">
        <v>54140</v>
      </c>
      <c r="J24" s="43">
        <v>54190</v>
      </c>
      <c r="K24" s="42">
        <f t="shared" si="2"/>
        <v>54165</v>
      </c>
      <c r="L24" s="50">
        <v>54200</v>
      </c>
      <c r="M24" s="49">
        <v>1.3529</v>
      </c>
      <c r="N24" s="49">
        <v>1.1742999999999999</v>
      </c>
      <c r="O24" s="48">
        <v>158.16</v>
      </c>
      <c r="P24" s="41">
        <f t="shared" si="4"/>
        <v>40062.088846182276</v>
      </c>
      <c r="Q24" s="41">
        <f t="shared" si="5"/>
        <v>40062.088846182276</v>
      </c>
      <c r="R24" s="47">
        <f t="shared" si="3"/>
        <v>46155.156263305806</v>
      </c>
      <c r="S24" s="46">
        <v>1.3527</v>
      </c>
    </row>
    <row r="25" spans="2:19" x14ac:dyDescent="0.2">
      <c r="B25" s="45">
        <v>46048</v>
      </c>
      <c r="C25" s="44">
        <v>55000</v>
      </c>
      <c r="D25" s="43">
        <v>55005</v>
      </c>
      <c r="E25" s="42">
        <f t="shared" si="0"/>
        <v>55002.5</v>
      </c>
      <c r="F25" s="44">
        <v>55350</v>
      </c>
      <c r="G25" s="43">
        <v>55450</v>
      </c>
      <c r="H25" s="42">
        <f t="shared" si="1"/>
        <v>55400</v>
      </c>
      <c r="I25" s="44">
        <v>55440</v>
      </c>
      <c r="J25" s="43">
        <v>55490</v>
      </c>
      <c r="K25" s="42">
        <f t="shared" si="2"/>
        <v>55465</v>
      </c>
      <c r="L25" s="50">
        <v>55005</v>
      </c>
      <c r="M25" s="49">
        <v>1.3653999999999999</v>
      </c>
      <c r="N25" s="49">
        <v>1.1841999999999999</v>
      </c>
      <c r="O25" s="48">
        <v>154.13999999999999</v>
      </c>
      <c r="P25" s="41">
        <f t="shared" si="4"/>
        <v>40284.898198330164</v>
      </c>
      <c r="Q25" s="41">
        <f t="shared" si="5"/>
        <v>40610.810019042037</v>
      </c>
      <c r="R25" s="47">
        <f t="shared" si="3"/>
        <v>46449.07954737376</v>
      </c>
      <c r="S25" s="46">
        <v>1.3652</v>
      </c>
    </row>
    <row r="26" spans="2:19" x14ac:dyDescent="0.2">
      <c r="B26" s="45">
        <v>46049</v>
      </c>
      <c r="C26" s="44">
        <v>55350</v>
      </c>
      <c r="D26" s="43">
        <v>55400</v>
      </c>
      <c r="E26" s="42">
        <f t="shared" si="0"/>
        <v>55375</v>
      </c>
      <c r="F26" s="44">
        <v>55690</v>
      </c>
      <c r="G26" s="43">
        <v>55700</v>
      </c>
      <c r="H26" s="42">
        <f t="shared" si="1"/>
        <v>55695</v>
      </c>
      <c r="I26" s="44">
        <v>55710</v>
      </c>
      <c r="J26" s="43">
        <v>55760</v>
      </c>
      <c r="K26" s="42">
        <f t="shared" si="2"/>
        <v>55735</v>
      </c>
      <c r="L26" s="50">
        <v>55400</v>
      </c>
      <c r="M26" s="49">
        <v>1.3742000000000001</v>
      </c>
      <c r="N26" s="49">
        <v>1.1929000000000001</v>
      </c>
      <c r="O26" s="48">
        <v>153.30000000000001</v>
      </c>
      <c r="P26" s="41">
        <f t="shared" si="4"/>
        <v>40314.364721292382</v>
      </c>
      <c r="Q26" s="41">
        <f t="shared" si="5"/>
        <v>40532.673555523208</v>
      </c>
      <c r="R26" s="47">
        <f t="shared" si="3"/>
        <v>46441.44521753709</v>
      </c>
      <c r="S26" s="46">
        <v>1.3740000000000001</v>
      </c>
    </row>
    <row r="27" spans="2:19" x14ac:dyDescent="0.2">
      <c r="B27" s="45">
        <v>46050</v>
      </c>
      <c r="C27" s="44">
        <v>56390</v>
      </c>
      <c r="D27" s="43">
        <v>56400</v>
      </c>
      <c r="E27" s="42">
        <f t="shared" si="0"/>
        <v>56395</v>
      </c>
      <c r="F27" s="44">
        <v>56250</v>
      </c>
      <c r="G27" s="43">
        <v>56300</v>
      </c>
      <c r="H27" s="42">
        <f t="shared" si="1"/>
        <v>56275</v>
      </c>
      <c r="I27" s="44">
        <v>56265</v>
      </c>
      <c r="J27" s="43">
        <v>56315</v>
      </c>
      <c r="K27" s="42">
        <f t="shared" si="2"/>
        <v>56290</v>
      </c>
      <c r="L27" s="50">
        <v>56400</v>
      </c>
      <c r="M27" s="49">
        <v>1.3793</v>
      </c>
      <c r="N27" s="49">
        <v>1.198</v>
      </c>
      <c r="O27" s="48">
        <v>152.58000000000001</v>
      </c>
      <c r="P27" s="41">
        <f t="shared" si="4"/>
        <v>40890.306677300083</v>
      </c>
      <c r="Q27" s="41">
        <f t="shared" si="5"/>
        <v>40817.806133546001</v>
      </c>
      <c r="R27" s="47">
        <f t="shared" si="3"/>
        <v>47078.464106844745</v>
      </c>
      <c r="S27" s="46">
        <v>1.3791</v>
      </c>
    </row>
    <row r="28" spans="2:19" x14ac:dyDescent="0.2">
      <c r="B28" s="45">
        <v>46051</v>
      </c>
      <c r="C28" s="44">
        <v>56500</v>
      </c>
      <c r="D28" s="43">
        <v>56600</v>
      </c>
      <c r="E28" s="42">
        <f t="shared" si="0"/>
        <v>56550</v>
      </c>
      <c r="F28" s="44">
        <v>56795</v>
      </c>
      <c r="G28" s="43">
        <v>56800</v>
      </c>
      <c r="H28" s="42">
        <f t="shared" si="1"/>
        <v>56797.5</v>
      </c>
      <c r="I28" s="44">
        <v>56765</v>
      </c>
      <c r="J28" s="43">
        <v>56815</v>
      </c>
      <c r="K28" s="42">
        <f t="shared" si="2"/>
        <v>56790</v>
      </c>
      <c r="L28" s="50">
        <v>56600</v>
      </c>
      <c r="M28" s="49">
        <v>1.3814</v>
      </c>
      <c r="N28" s="49">
        <v>1.1961999999999999</v>
      </c>
      <c r="O28" s="48">
        <v>153.22999999999999</v>
      </c>
      <c r="P28" s="41">
        <f t="shared" si="4"/>
        <v>40972.926017084115</v>
      </c>
      <c r="Q28" s="41">
        <f t="shared" si="5"/>
        <v>41117.706674388304</v>
      </c>
      <c r="R28" s="47">
        <f t="shared" si="3"/>
        <v>47316.502257147637</v>
      </c>
      <c r="S28" s="46">
        <v>1.3812</v>
      </c>
    </row>
    <row r="29" spans="2:19" x14ac:dyDescent="0.2">
      <c r="B29" s="45">
        <v>46052</v>
      </c>
      <c r="C29" s="44">
        <v>53900</v>
      </c>
      <c r="D29" s="43">
        <v>54000</v>
      </c>
      <c r="E29" s="42">
        <f t="shared" si="0"/>
        <v>53950</v>
      </c>
      <c r="F29" s="44">
        <v>53895</v>
      </c>
      <c r="G29" s="43">
        <v>53900</v>
      </c>
      <c r="H29" s="42">
        <f t="shared" si="1"/>
        <v>53897.5</v>
      </c>
      <c r="I29" s="44">
        <v>53865</v>
      </c>
      <c r="J29" s="43">
        <v>53915</v>
      </c>
      <c r="K29" s="42">
        <f t="shared" si="2"/>
        <v>53890</v>
      </c>
      <c r="L29" s="50">
        <v>54000</v>
      </c>
      <c r="M29" s="49">
        <v>1.3762000000000001</v>
      </c>
      <c r="N29" s="49">
        <v>1.1919</v>
      </c>
      <c r="O29" s="48">
        <v>154.04</v>
      </c>
      <c r="P29" s="41">
        <f t="shared" si="4"/>
        <v>39238.482778665886</v>
      </c>
      <c r="Q29" s="41">
        <f t="shared" si="5"/>
        <v>39165.81892166836</v>
      </c>
      <c r="R29" s="47">
        <f t="shared" si="3"/>
        <v>45305.814246161593</v>
      </c>
      <c r="S29" s="46">
        <v>1.3759999999999999</v>
      </c>
    </row>
    <row r="30" spans="2:19" x14ac:dyDescent="0.2">
      <c r="B30" s="40" t="s">
        <v>11</v>
      </c>
      <c r="C30" s="39">
        <f>ROUND(AVERAGE(C9:C29),2)</f>
        <v>49864.29</v>
      </c>
      <c r="D30" s="38">
        <f>ROUND(AVERAGE(D9:D29),2)</f>
        <v>49903.81</v>
      </c>
      <c r="E30" s="37">
        <f>ROUND(AVERAGE(C30:D30),2)</f>
        <v>49884.05</v>
      </c>
      <c r="F30" s="39">
        <f>ROUND(AVERAGE(F9:F29),2)</f>
        <v>49907.38</v>
      </c>
      <c r="G30" s="38">
        <f>ROUND(AVERAGE(G9:G29),2)</f>
        <v>49953.33</v>
      </c>
      <c r="H30" s="37">
        <f>ROUND(AVERAGE(F30:G30),2)</f>
        <v>49930.36</v>
      </c>
      <c r="I30" s="39">
        <f>ROUND(AVERAGE(I9:I29),2)</f>
        <v>49794.76</v>
      </c>
      <c r="J30" s="38">
        <f>ROUND(AVERAGE(J9:J29),2)</f>
        <v>49844.76</v>
      </c>
      <c r="K30" s="37">
        <f>ROUND(AVERAGE(I30:J30),2)</f>
        <v>49819.76</v>
      </c>
      <c r="L30" s="36">
        <f>ROUND(AVERAGE(L9:L29),2)</f>
        <v>49903.81</v>
      </c>
      <c r="M30" s="35">
        <f>ROUND(AVERAGE(M9:M29),4)</f>
        <v>1.3521000000000001</v>
      </c>
      <c r="N30" s="34">
        <f>ROUND(AVERAGE(N9:N29),4)</f>
        <v>1.1738</v>
      </c>
      <c r="O30" s="167">
        <f>ROUND(AVERAGE(O9:O29),2)</f>
        <v>156.72</v>
      </c>
      <c r="P30" s="33">
        <f>AVERAGE(P9:P29)</f>
        <v>36889.959908023608</v>
      </c>
      <c r="Q30" s="33">
        <f>AVERAGE(Q9:Q29)</f>
        <v>36926.278705543184</v>
      </c>
      <c r="R30" s="33">
        <f>AVERAGE(R9:R29)</f>
        <v>42492.5083659476</v>
      </c>
      <c r="S30" s="32">
        <f>AVERAGE(S9:S29)</f>
        <v>1.3518952380952383</v>
      </c>
    </row>
    <row r="31" spans="2:19" x14ac:dyDescent="0.2">
      <c r="B31" s="31" t="s">
        <v>12</v>
      </c>
      <c r="C31" s="30">
        <f t="shared" ref="C31:S31" si="6">MAX(C9:C29)</f>
        <v>56500</v>
      </c>
      <c r="D31" s="29">
        <f t="shared" si="6"/>
        <v>56600</v>
      </c>
      <c r="E31" s="28">
        <f t="shared" si="6"/>
        <v>56550</v>
      </c>
      <c r="F31" s="30">
        <f t="shared" si="6"/>
        <v>56795</v>
      </c>
      <c r="G31" s="29">
        <f t="shared" si="6"/>
        <v>56800</v>
      </c>
      <c r="H31" s="28">
        <f t="shared" si="6"/>
        <v>56797.5</v>
      </c>
      <c r="I31" s="30">
        <f t="shared" si="6"/>
        <v>56765</v>
      </c>
      <c r="J31" s="29">
        <f t="shared" si="6"/>
        <v>56815</v>
      </c>
      <c r="K31" s="28">
        <f t="shared" si="6"/>
        <v>56790</v>
      </c>
      <c r="L31" s="27">
        <f t="shared" si="6"/>
        <v>56600</v>
      </c>
      <c r="M31" s="26">
        <f t="shared" si="6"/>
        <v>1.3814</v>
      </c>
      <c r="N31" s="25">
        <f t="shared" si="6"/>
        <v>1.198</v>
      </c>
      <c r="O31" s="24">
        <f t="shared" si="6"/>
        <v>158.9</v>
      </c>
      <c r="P31" s="23">
        <f t="shared" si="6"/>
        <v>40972.926017084115</v>
      </c>
      <c r="Q31" s="23">
        <f t="shared" si="6"/>
        <v>41117.706674388304</v>
      </c>
      <c r="R31" s="23">
        <f t="shared" si="6"/>
        <v>47316.502257147637</v>
      </c>
      <c r="S31" s="22">
        <f t="shared" si="6"/>
        <v>1.3812</v>
      </c>
    </row>
    <row r="32" spans="2:19" ht="13.5" thickBot="1" x14ac:dyDescent="0.25">
      <c r="B32" s="21" t="s">
        <v>13</v>
      </c>
      <c r="C32" s="20">
        <f t="shared" ref="C32:S32" si="7">MIN(C9:C29)</f>
        <v>42000</v>
      </c>
      <c r="D32" s="19">
        <f t="shared" si="7"/>
        <v>42050</v>
      </c>
      <c r="E32" s="18">
        <f t="shared" si="7"/>
        <v>42025</v>
      </c>
      <c r="F32" s="20">
        <f t="shared" si="7"/>
        <v>41950</v>
      </c>
      <c r="G32" s="19">
        <f t="shared" si="7"/>
        <v>42000</v>
      </c>
      <c r="H32" s="18">
        <f t="shared" si="7"/>
        <v>41975</v>
      </c>
      <c r="I32" s="20">
        <f t="shared" si="7"/>
        <v>41760</v>
      </c>
      <c r="J32" s="19">
        <f t="shared" si="7"/>
        <v>41810</v>
      </c>
      <c r="K32" s="18">
        <f t="shared" si="7"/>
        <v>41785</v>
      </c>
      <c r="L32" s="17">
        <f t="shared" si="7"/>
        <v>42050</v>
      </c>
      <c r="M32" s="16">
        <f t="shared" si="7"/>
        <v>1.34</v>
      </c>
      <c r="N32" s="15">
        <f t="shared" si="7"/>
        <v>1.1618999999999999</v>
      </c>
      <c r="O32" s="14">
        <f t="shared" si="7"/>
        <v>152.58000000000001</v>
      </c>
      <c r="P32" s="13">
        <f t="shared" si="7"/>
        <v>31273.241112598542</v>
      </c>
      <c r="Q32" s="13">
        <f t="shared" si="7"/>
        <v>31236.055332440876</v>
      </c>
      <c r="R32" s="13">
        <f t="shared" si="7"/>
        <v>35866.598430569771</v>
      </c>
      <c r="S32" s="12">
        <f t="shared" si="7"/>
        <v>1.3398000000000001</v>
      </c>
    </row>
    <row r="34" spans="2:14" x14ac:dyDescent="0.2">
      <c r="B34" s="6" t="s">
        <v>14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  <row r="35" spans="2:14" x14ac:dyDescent="0.2">
      <c r="B35" s="6" t="s">
        <v>15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Y35"/>
  <sheetViews>
    <sheetView workbookViewId="0">
      <pane ySplit="8" topLeftCell="A9" activePane="bottomLeft" state="frozen"/>
      <selection activeCell="C46" sqref="C46"/>
      <selection pane="bottomLeft" activeCell="V9" sqref="V9:W29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25</v>
      </c>
    </row>
    <row r="6" spans="1:25" ht="13.5" thickBot="1" x14ac:dyDescent="0.25">
      <c r="B6" s="1">
        <v>46024</v>
      </c>
    </row>
    <row r="7" spans="1:25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24</v>
      </c>
      <c r="J7" s="177"/>
      <c r="K7" s="178"/>
      <c r="L7" s="176" t="s">
        <v>23</v>
      </c>
      <c r="M7" s="177"/>
      <c r="N7" s="178"/>
      <c r="O7" s="176" t="s">
        <v>22</v>
      </c>
      <c r="P7" s="177"/>
      <c r="Q7" s="178"/>
      <c r="R7" s="168" t="s">
        <v>4</v>
      </c>
      <c r="S7" s="170" t="s">
        <v>21</v>
      </c>
      <c r="T7" s="171"/>
      <c r="U7" s="172"/>
      <c r="V7" s="173" t="s">
        <v>5</v>
      </c>
      <c r="W7" s="174"/>
      <c r="X7" s="9" t="s">
        <v>18</v>
      </c>
      <c r="Y7" s="168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69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69" t="s">
        <v>20</v>
      </c>
    </row>
    <row r="9" spans="1:25" x14ac:dyDescent="0.2">
      <c r="B9" s="45">
        <v>46024</v>
      </c>
      <c r="C9" s="44">
        <v>16760</v>
      </c>
      <c r="D9" s="43">
        <v>16765</v>
      </c>
      <c r="E9" s="42">
        <f t="shared" ref="E9:E29" si="0">AVERAGE(C9:D9)</f>
        <v>16762.5</v>
      </c>
      <c r="F9" s="44">
        <v>16910</v>
      </c>
      <c r="G9" s="43">
        <v>16915</v>
      </c>
      <c r="H9" s="42">
        <f t="shared" ref="H9:H29" si="1">AVERAGE(F9:G9)</f>
        <v>16912.5</v>
      </c>
      <c r="I9" s="44">
        <v>17930</v>
      </c>
      <c r="J9" s="43">
        <v>17980</v>
      </c>
      <c r="K9" s="42">
        <f t="shared" ref="K9:K29" si="2">AVERAGE(I9:J9)</f>
        <v>17955</v>
      </c>
      <c r="L9" s="44">
        <v>18500</v>
      </c>
      <c r="M9" s="43">
        <v>18550</v>
      </c>
      <c r="N9" s="42">
        <f t="shared" ref="N9:N29" si="3">AVERAGE(L9:M9)</f>
        <v>18525</v>
      </c>
      <c r="O9" s="44">
        <v>19120</v>
      </c>
      <c r="P9" s="43">
        <v>19170</v>
      </c>
      <c r="Q9" s="42">
        <f t="shared" ref="Q9:Q29" si="4">AVERAGE(O9:P9)</f>
        <v>19145</v>
      </c>
      <c r="R9" s="50">
        <v>16765</v>
      </c>
      <c r="S9" s="49">
        <v>1.3446</v>
      </c>
      <c r="T9" s="51">
        <v>1.1724000000000001</v>
      </c>
      <c r="U9" s="48">
        <v>156.94</v>
      </c>
      <c r="V9" s="41">
        <f>D9/S9</f>
        <v>12468.392086865982</v>
      </c>
      <c r="W9" s="41">
        <f>G9/S9</f>
        <v>12579.949427338985</v>
      </c>
      <c r="X9" s="47">
        <f t="shared" ref="X9:X29" si="5">R9/T9</f>
        <v>14299.727055612417</v>
      </c>
      <c r="Y9" s="46">
        <v>1.3443000000000001</v>
      </c>
    </row>
    <row r="10" spans="1:25" x14ac:dyDescent="0.2">
      <c r="B10" s="45">
        <v>46027</v>
      </c>
      <c r="C10" s="44">
        <v>16740</v>
      </c>
      <c r="D10" s="43">
        <v>16745</v>
      </c>
      <c r="E10" s="42">
        <f t="shared" si="0"/>
        <v>16742.5</v>
      </c>
      <c r="F10" s="44">
        <v>16860</v>
      </c>
      <c r="G10" s="43">
        <v>16875</v>
      </c>
      <c r="H10" s="42">
        <f t="shared" si="1"/>
        <v>16867.5</v>
      </c>
      <c r="I10" s="44">
        <v>17855</v>
      </c>
      <c r="J10" s="43">
        <v>17905</v>
      </c>
      <c r="K10" s="42">
        <f t="shared" si="2"/>
        <v>17880</v>
      </c>
      <c r="L10" s="44">
        <v>18425</v>
      </c>
      <c r="M10" s="43">
        <v>18475</v>
      </c>
      <c r="N10" s="42">
        <f t="shared" si="3"/>
        <v>18450</v>
      </c>
      <c r="O10" s="44">
        <v>19045</v>
      </c>
      <c r="P10" s="43">
        <v>19095</v>
      </c>
      <c r="Q10" s="42">
        <f t="shared" si="4"/>
        <v>19070</v>
      </c>
      <c r="R10" s="50">
        <v>16745</v>
      </c>
      <c r="S10" s="49">
        <v>1.3456999999999999</v>
      </c>
      <c r="T10" s="49">
        <v>1.1671</v>
      </c>
      <c r="U10" s="48">
        <v>156.65</v>
      </c>
      <c r="V10" s="41">
        <f t="shared" ref="V10:V29" si="6">D10/S10</f>
        <v>12443.33803968195</v>
      </c>
      <c r="W10" s="41">
        <f t="shared" ref="W10:W29" si="7">G10/S10</f>
        <v>12539.942037601249</v>
      </c>
      <c r="X10" s="47">
        <f t="shared" si="5"/>
        <v>14347.528061005913</v>
      </c>
      <c r="Y10" s="46">
        <v>1.3452999999999999</v>
      </c>
    </row>
    <row r="11" spans="1:25" x14ac:dyDescent="0.2">
      <c r="B11" s="45">
        <v>46028</v>
      </c>
      <c r="C11" s="44">
        <v>17825</v>
      </c>
      <c r="D11" s="43">
        <v>17830</v>
      </c>
      <c r="E11" s="42">
        <f t="shared" si="0"/>
        <v>17827.5</v>
      </c>
      <c r="F11" s="44">
        <v>18045</v>
      </c>
      <c r="G11" s="43">
        <v>18050</v>
      </c>
      <c r="H11" s="42">
        <f t="shared" si="1"/>
        <v>18047.5</v>
      </c>
      <c r="I11" s="44">
        <v>18970</v>
      </c>
      <c r="J11" s="43">
        <v>19020</v>
      </c>
      <c r="K11" s="42">
        <f t="shared" si="2"/>
        <v>18995</v>
      </c>
      <c r="L11" s="44">
        <v>19500</v>
      </c>
      <c r="M11" s="43">
        <v>19550</v>
      </c>
      <c r="N11" s="42">
        <f t="shared" si="3"/>
        <v>19525</v>
      </c>
      <c r="O11" s="44">
        <v>20120</v>
      </c>
      <c r="P11" s="43">
        <v>20170</v>
      </c>
      <c r="Q11" s="42">
        <f t="shared" si="4"/>
        <v>20145</v>
      </c>
      <c r="R11" s="50">
        <v>17830</v>
      </c>
      <c r="S11" s="49">
        <v>1.3512</v>
      </c>
      <c r="T11" s="49">
        <v>1.1701999999999999</v>
      </c>
      <c r="U11" s="48">
        <v>156.5</v>
      </c>
      <c r="V11" s="41">
        <f t="shared" si="6"/>
        <v>13195.677915926584</v>
      </c>
      <c r="W11" s="41">
        <f t="shared" si="7"/>
        <v>13358.496151568976</v>
      </c>
      <c r="X11" s="47">
        <f t="shared" si="5"/>
        <v>15236.711673218255</v>
      </c>
      <c r="Y11" s="46">
        <v>1.3509</v>
      </c>
    </row>
    <row r="12" spans="1:25" x14ac:dyDescent="0.2">
      <c r="B12" s="45">
        <v>46029</v>
      </c>
      <c r="C12" s="44">
        <v>18440</v>
      </c>
      <c r="D12" s="43">
        <v>18450</v>
      </c>
      <c r="E12" s="42">
        <f t="shared" si="0"/>
        <v>18445</v>
      </c>
      <c r="F12" s="44">
        <v>18625</v>
      </c>
      <c r="G12" s="43">
        <v>18650</v>
      </c>
      <c r="H12" s="42">
        <f t="shared" si="1"/>
        <v>18637.5</v>
      </c>
      <c r="I12" s="44">
        <v>19600</v>
      </c>
      <c r="J12" s="43">
        <v>19650</v>
      </c>
      <c r="K12" s="42">
        <f t="shared" si="2"/>
        <v>19625</v>
      </c>
      <c r="L12" s="44">
        <v>20130</v>
      </c>
      <c r="M12" s="43">
        <v>20180</v>
      </c>
      <c r="N12" s="42">
        <f t="shared" si="3"/>
        <v>20155</v>
      </c>
      <c r="O12" s="44">
        <v>20680</v>
      </c>
      <c r="P12" s="43">
        <v>20730</v>
      </c>
      <c r="Q12" s="42">
        <f t="shared" si="4"/>
        <v>20705</v>
      </c>
      <c r="R12" s="50">
        <v>18450</v>
      </c>
      <c r="S12" s="49">
        <v>1.3492</v>
      </c>
      <c r="T12" s="49">
        <v>1.1688000000000001</v>
      </c>
      <c r="U12" s="48">
        <v>156.52000000000001</v>
      </c>
      <c r="V12" s="41">
        <f t="shared" si="6"/>
        <v>13674.770234212867</v>
      </c>
      <c r="W12" s="41">
        <f t="shared" si="7"/>
        <v>13823.006225911651</v>
      </c>
      <c r="X12" s="47">
        <f t="shared" si="5"/>
        <v>15785.42094455852</v>
      </c>
      <c r="Y12" s="46">
        <v>1.3489</v>
      </c>
    </row>
    <row r="13" spans="1:25" x14ac:dyDescent="0.2">
      <c r="B13" s="45">
        <v>46030</v>
      </c>
      <c r="C13" s="44">
        <v>16900</v>
      </c>
      <c r="D13" s="43">
        <v>16920</v>
      </c>
      <c r="E13" s="42">
        <f t="shared" si="0"/>
        <v>16910</v>
      </c>
      <c r="F13" s="44">
        <v>17125</v>
      </c>
      <c r="G13" s="43">
        <v>17130</v>
      </c>
      <c r="H13" s="42">
        <f t="shared" si="1"/>
        <v>17127.5</v>
      </c>
      <c r="I13" s="44">
        <v>18120</v>
      </c>
      <c r="J13" s="43">
        <v>18170</v>
      </c>
      <c r="K13" s="42">
        <f t="shared" si="2"/>
        <v>18145</v>
      </c>
      <c r="L13" s="44">
        <v>18670</v>
      </c>
      <c r="M13" s="43">
        <v>18720</v>
      </c>
      <c r="N13" s="42">
        <f t="shared" si="3"/>
        <v>18695</v>
      </c>
      <c r="O13" s="44">
        <v>19220</v>
      </c>
      <c r="P13" s="43">
        <v>19270</v>
      </c>
      <c r="Q13" s="42">
        <f t="shared" si="4"/>
        <v>19245</v>
      </c>
      <c r="R13" s="50">
        <v>16920</v>
      </c>
      <c r="S13" s="49">
        <v>1.3439000000000001</v>
      </c>
      <c r="T13" s="49">
        <v>1.1674</v>
      </c>
      <c r="U13" s="48">
        <v>156.72</v>
      </c>
      <c r="V13" s="41">
        <f t="shared" si="6"/>
        <v>12590.22248679217</v>
      </c>
      <c r="W13" s="41">
        <f t="shared" si="7"/>
        <v>12746.484113401293</v>
      </c>
      <c r="X13" s="47">
        <f t="shared" si="5"/>
        <v>14493.746787733426</v>
      </c>
      <c r="Y13" s="46">
        <v>1.3435999999999999</v>
      </c>
    </row>
    <row r="14" spans="1:25" x14ac:dyDescent="0.2">
      <c r="B14" s="45">
        <v>46031</v>
      </c>
      <c r="C14" s="44">
        <v>17650</v>
      </c>
      <c r="D14" s="43">
        <v>17675</v>
      </c>
      <c r="E14" s="42">
        <f t="shared" si="0"/>
        <v>17662.5</v>
      </c>
      <c r="F14" s="44">
        <v>17775</v>
      </c>
      <c r="G14" s="43">
        <v>17800</v>
      </c>
      <c r="H14" s="42">
        <f t="shared" si="1"/>
        <v>17787.5</v>
      </c>
      <c r="I14" s="44">
        <v>18805</v>
      </c>
      <c r="J14" s="43">
        <v>18855</v>
      </c>
      <c r="K14" s="42">
        <f t="shared" si="2"/>
        <v>18830</v>
      </c>
      <c r="L14" s="44">
        <v>19365</v>
      </c>
      <c r="M14" s="43">
        <v>19415</v>
      </c>
      <c r="N14" s="42">
        <f t="shared" si="3"/>
        <v>19390</v>
      </c>
      <c r="O14" s="44">
        <v>19915</v>
      </c>
      <c r="P14" s="43">
        <v>19965</v>
      </c>
      <c r="Q14" s="42">
        <f t="shared" si="4"/>
        <v>19940</v>
      </c>
      <c r="R14" s="50">
        <v>17675</v>
      </c>
      <c r="S14" s="49">
        <v>1.3420000000000001</v>
      </c>
      <c r="T14" s="49">
        <v>1.1641999999999999</v>
      </c>
      <c r="U14" s="48">
        <v>157.65</v>
      </c>
      <c r="V14" s="41">
        <f t="shared" si="6"/>
        <v>13170.640834575261</v>
      </c>
      <c r="W14" s="41">
        <f t="shared" si="7"/>
        <v>13263.785394932935</v>
      </c>
      <c r="X14" s="47">
        <f t="shared" si="5"/>
        <v>15182.099295653668</v>
      </c>
      <c r="Y14" s="46">
        <v>1.3418000000000001</v>
      </c>
    </row>
    <row r="15" spans="1:25" x14ac:dyDescent="0.2">
      <c r="B15" s="45">
        <v>46034</v>
      </c>
      <c r="C15" s="44">
        <v>17925</v>
      </c>
      <c r="D15" s="43">
        <v>17930</v>
      </c>
      <c r="E15" s="42">
        <f t="shared" si="0"/>
        <v>17927.5</v>
      </c>
      <c r="F15" s="44">
        <v>18125</v>
      </c>
      <c r="G15" s="43">
        <v>18150</v>
      </c>
      <c r="H15" s="42">
        <f t="shared" si="1"/>
        <v>18137.5</v>
      </c>
      <c r="I15" s="44">
        <v>19130</v>
      </c>
      <c r="J15" s="43">
        <v>19180</v>
      </c>
      <c r="K15" s="42">
        <f t="shared" si="2"/>
        <v>19155</v>
      </c>
      <c r="L15" s="44">
        <v>19680</v>
      </c>
      <c r="M15" s="43">
        <v>19730</v>
      </c>
      <c r="N15" s="42">
        <f t="shared" si="3"/>
        <v>19705</v>
      </c>
      <c r="O15" s="44">
        <v>20230</v>
      </c>
      <c r="P15" s="43">
        <v>20280</v>
      </c>
      <c r="Q15" s="42">
        <f t="shared" si="4"/>
        <v>20255</v>
      </c>
      <c r="R15" s="50">
        <v>17930</v>
      </c>
      <c r="S15" s="49">
        <v>1.3466</v>
      </c>
      <c r="T15" s="49">
        <v>1.1681999999999999</v>
      </c>
      <c r="U15" s="48">
        <v>157.86000000000001</v>
      </c>
      <c r="V15" s="41">
        <f t="shared" si="6"/>
        <v>13315.015594831428</v>
      </c>
      <c r="W15" s="41">
        <f t="shared" si="7"/>
        <v>13478.390019307886</v>
      </c>
      <c r="X15" s="47">
        <f t="shared" si="5"/>
        <v>15348.399246704334</v>
      </c>
      <c r="Y15" s="46">
        <v>1.3464</v>
      </c>
    </row>
    <row r="16" spans="1:25" x14ac:dyDescent="0.2">
      <c r="B16" s="45">
        <v>46035</v>
      </c>
      <c r="C16" s="44">
        <v>17610</v>
      </c>
      <c r="D16" s="43">
        <v>17620</v>
      </c>
      <c r="E16" s="42">
        <f t="shared" si="0"/>
        <v>17615</v>
      </c>
      <c r="F16" s="44">
        <v>17800</v>
      </c>
      <c r="G16" s="43">
        <v>17805</v>
      </c>
      <c r="H16" s="42">
        <f t="shared" si="1"/>
        <v>17802.5</v>
      </c>
      <c r="I16" s="44">
        <v>18800</v>
      </c>
      <c r="J16" s="43">
        <v>18850</v>
      </c>
      <c r="K16" s="42">
        <f t="shared" si="2"/>
        <v>18825</v>
      </c>
      <c r="L16" s="44">
        <v>19340</v>
      </c>
      <c r="M16" s="43">
        <v>19390</v>
      </c>
      <c r="N16" s="42">
        <f t="shared" si="3"/>
        <v>19365</v>
      </c>
      <c r="O16" s="44">
        <v>19890</v>
      </c>
      <c r="P16" s="43">
        <v>19940</v>
      </c>
      <c r="Q16" s="42">
        <f t="shared" si="4"/>
        <v>19915</v>
      </c>
      <c r="R16" s="50">
        <v>17620</v>
      </c>
      <c r="S16" s="49">
        <v>1.3461000000000001</v>
      </c>
      <c r="T16" s="49">
        <v>1.1655</v>
      </c>
      <c r="U16" s="48">
        <v>158.9</v>
      </c>
      <c r="V16" s="41">
        <f t="shared" si="6"/>
        <v>13089.666443800608</v>
      </c>
      <c r="W16" s="41">
        <f t="shared" si="7"/>
        <v>13227.100512591931</v>
      </c>
      <c r="X16" s="47">
        <f t="shared" si="5"/>
        <v>15117.975117975118</v>
      </c>
      <c r="Y16" s="46">
        <v>1.3459000000000001</v>
      </c>
    </row>
    <row r="17" spans="2:25" x14ac:dyDescent="0.2">
      <c r="B17" s="45">
        <v>46036</v>
      </c>
      <c r="C17" s="44">
        <v>17995</v>
      </c>
      <c r="D17" s="43">
        <v>18000</v>
      </c>
      <c r="E17" s="42">
        <f t="shared" si="0"/>
        <v>17997.5</v>
      </c>
      <c r="F17" s="44">
        <v>18140</v>
      </c>
      <c r="G17" s="43">
        <v>18160</v>
      </c>
      <c r="H17" s="42">
        <f t="shared" si="1"/>
        <v>18150</v>
      </c>
      <c r="I17" s="44">
        <v>19170</v>
      </c>
      <c r="J17" s="43">
        <v>19220</v>
      </c>
      <c r="K17" s="42">
        <f t="shared" si="2"/>
        <v>19195</v>
      </c>
      <c r="L17" s="44">
        <v>19705</v>
      </c>
      <c r="M17" s="43">
        <v>19755</v>
      </c>
      <c r="N17" s="42">
        <f t="shared" si="3"/>
        <v>19730</v>
      </c>
      <c r="O17" s="44">
        <v>20255</v>
      </c>
      <c r="P17" s="43">
        <v>20305</v>
      </c>
      <c r="Q17" s="42">
        <f t="shared" si="4"/>
        <v>20280</v>
      </c>
      <c r="R17" s="50">
        <v>18000</v>
      </c>
      <c r="S17" s="49">
        <v>1.3452</v>
      </c>
      <c r="T17" s="49">
        <v>1.1659999999999999</v>
      </c>
      <c r="U17" s="48">
        <v>158.56</v>
      </c>
      <c r="V17" s="41">
        <f t="shared" si="6"/>
        <v>13380.909901873329</v>
      </c>
      <c r="W17" s="41">
        <f t="shared" si="7"/>
        <v>13499.851323223313</v>
      </c>
      <c r="X17" s="47">
        <f t="shared" si="5"/>
        <v>15437.392795883363</v>
      </c>
      <c r="Y17" s="46">
        <v>1.345</v>
      </c>
    </row>
    <row r="18" spans="2:25" x14ac:dyDescent="0.2">
      <c r="B18" s="45">
        <v>46037</v>
      </c>
      <c r="C18" s="44">
        <v>17900</v>
      </c>
      <c r="D18" s="43">
        <v>17905</v>
      </c>
      <c r="E18" s="42">
        <f t="shared" si="0"/>
        <v>17902.5</v>
      </c>
      <c r="F18" s="44">
        <v>18050</v>
      </c>
      <c r="G18" s="43">
        <v>18075</v>
      </c>
      <c r="H18" s="42">
        <f t="shared" si="1"/>
        <v>18062.5</v>
      </c>
      <c r="I18" s="44">
        <v>19050</v>
      </c>
      <c r="J18" s="43">
        <v>19100</v>
      </c>
      <c r="K18" s="42">
        <f t="shared" si="2"/>
        <v>19075</v>
      </c>
      <c r="L18" s="44">
        <v>19560</v>
      </c>
      <c r="M18" s="43">
        <v>19610</v>
      </c>
      <c r="N18" s="42">
        <f t="shared" si="3"/>
        <v>19585</v>
      </c>
      <c r="O18" s="44">
        <v>20085</v>
      </c>
      <c r="P18" s="43">
        <v>20135</v>
      </c>
      <c r="Q18" s="42">
        <f t="shared" si="4"/>
        <v>20110</v>
      </c>
      <c r="R18" s="50">
        <v>17905</v>
      </c>
      <c r="S18" s="49">
        <v>1.3404</v>
      </c>
      <c r="T18" s="49">
        <v>1.1623000000000001</v>
      </c>
      <c r="U18" s="48">
        <v>158.6</v>
      </c>
      <c r="V18" s="41">
        <f t="shared" si="6"/>
        <v>13357.952849895553</v>
      </c>
      <c r="W18" s="41">
        <f t="shared" si="7"/>
        <v>13484.780662488809</v>
      </c>
      <c r="X18" s="47">
        <f t="shared" si="5"/>
        <v>15404.800825948549</v>
      </c>
      <c r="Y18" s="46">
        <v>1.3402000000000001</v>
      </c>
    </row>
    <row r="19" spans="2:25" x14ac:dyDescent="0.2">
      <c r="B19" s="45">
        <v>46038</v>
      </c>
      <c r="C19" s="44">
        <v>17610</v>
      </c>
      <c r="D19" s="43">
        <v>17625</v>
      </c>
      <c r="E19" s="42">
        <f t="shared" si="0"/>
        <v>17617.5</v>
      </c>
      <c r="F19" s="44">
        <v>17800</v>
      </c>
      <c r="G19" s="43">
        <v>17825</v>
      </c>
      <c r="H19" s="42">
        <f t="shared" si="1"/>
        <v>17812.5</v>
      </c>
      <c r="I19" s="44">
        <v>18790</v>
      </c>
      <c r="J19" s="43">
        <v>18840</v>
      </c>
      <c r="K19" s="42">
        <f t="shared" si="2"/>
        <v>18815</v>
      </c>
      <c r="L19" s="44">
        <v>19305</v>
      </c>
      <c r="M19" s="43">
        <v>19355</v>
      </c>
      <c r="N19" s="42">
        <f t="shared" si="3"/>
        <v>19330</v>
      </c>
      <c r="O19" s="44">
        <v>19830</v>
      </c>
      <c r="P19" s="43">
        <v>19880</v>
      </c>
      <c r="Q19" s="42">
        <f t="shared" si="4"/>
        <v>19855</v>
      </c>
      <c r="R19" s="50">
        <v>17625</v>
      </c>
      <c r="S19" s="49">
        <v>1.34</v>
      </c>
      <c r="T19" s="49">
        <v>1.1618999999999999</v>
      </c>
      <c r="U19" s="48">
        <v>158.16</v>
      </c>
      <c r="V19" s="41">
        <f t="shared" si="6"/>
        <v>13152.985074626866</v>
      </c>
      <c r="W19" s="41">
        <f t="shared" si="7"/>
        <v>13302.238805970148</v>
      </c>
      <c r="X19" s="47">
        <f t="shared" si="5"/>
        <v>15169.11954557191</v>
      </c>
      <c r="Y19" s="46">
        <v>1.3398000000000001</v>
      </c>
    </row>
    <row r="20" spans="2:25" x14ac:dyDescent="0.2">
      <c r="B20" s="45">
        <v>46041</v>
      </c>
      <c r="C20" s="44">
        <v>17975</v>
      </c>
      <c r="D20" s="43">
        <v>18000</v>
      </c>
      <c r="E20" s="42">
        <f t="shared" si="0"/>
        <v>17987.5</v>
      </c>
      <c r="F20" s="44">
        <v>18080</v>
      </c>
      <c r="G20" s="43">
        <v>18100</v>
      </c>
      <c r="H20" s="42">
        <f t="shared" si="1"/>
        <v>18090</v>
      </c>
      <c r="I20" s="44">
        <v>19060</v>
      </c>
      <c r="J20" s="43">
        <v>19110</v>
      </c>
      <c r="K20" s="42">
        <f t="shared" si="2"/>
        <v>19085</v>
      </c>
      <c r="L20" s="44">
        <v>19575</v>
      </c>
      <c r="M20" s="43">
        <v>19625</v>
      </c>
      <c r="N20" s="42">
        <f t="shared" si="3"/>
        <v>19600</v>
      </c>
      <c r="O20" s="44">
        <v>20100</v>
      </c>
      <c r="P20" s="43">
        <v>20150</v>
      </c>
      <c r="Q20" s="42">
        <f t="shared" si="4"/>
        <v>20125</v>
      </c>
      <c r="R20" s="50">
        <v>18000</v>
      </c>
      <c r="S20" s="49">
        <v>1.3406</v>
      </c>
      <c r="T20" s="49">
        <v>1.1626000000000001</v>
      </c>
      <c r="U20" s="48">
        <v>158.02000000000001</v>
      </c>
      <c r="V20" s="41">
        <f t="shared" si="6"/>
        <v>13426.823810234224</v>
      </c>
      <c r="W20" s="41">
        <f t="shared" si="7"/>
        <v>13501.417275846636</v>
      </c>
      <c r="X20" s="47">
        <f t="shared" si="5"/>
        <v>15482.539136418372</v>
      </c>
      <c r="Y20" s="46">
        <v>1.3404</v>
      </c>
    </row>
    <row r="21" spans="2:25" x14ac:dyDescent="0.2">
      <c r="B21" s="45">
        <v>46042</v>
      </c>
      <c r="C21" s="44">
        <v>17725</v>
      </c>
      <c r="D21" s="43">
        <v>17730</v>
      </c>
      <c r="E21" s="42">
        <f t="shared" si="0"/>
        <v>17727.5</v>
      </c>
      <c r="F21" s="44">
        <v>17950</v>
      </c>
      <c r="G21" s="43">
        <v>17955</v>
      </c>
      <c r="H21" s="42">
        <f t="shared" si="1"/>
        <v>17952.5</v>
      </c>
      <c r="I21" s="44">
        <v>18925</v>
      </c>
      <c r="J21" s="43">
        <v>18975</v>
      </c>
      <c r="K21" s="42">
        <f t="shared" si="2"/>
        <v>18950</v>
      </c>
      <c r="L21" s="44">
        <v>19430</v>
      </c>
      <c r="M21" s="43">
        <v>19480</v>
      </c>
      <c r="N21" s="42">
        <f t="shared" si="3"/>
        <v>19455</v>
      </c>
      <c r="O21" s="44">
        <v>19955</v>
      </c>
      <c r="P21" s="43">
        <v>20005</v>
      </c>
      <c r="Q21" s="42">
        <f t="shared" si="4"/>
        <v>19980</v>
      </c>
      <c r="R21" s="50">
        <v>17730</v>
      </c>
      <c r="S21" s="49">
        <v>1.3446</v>
      </c>
      <c r="T21" s="49">
        <v>1.1726000000000001</v>
      </c>
      <c r="U21" s="48">
        <v>157.87</v>
      </c>
      <c r="V21" s="41">
        <f t="shared" si="6"/>
        <v>13186.07764390897</v>
      </c>
      <c r="W21" s="41">
        <f t="shared" si="7"/>
        <v>13353.413654618475</v>
      </c>
      <c r="X21" s="47">
        <f t="shared" si="5"/>
        <v>15120.245608050485</v>
      </c>
      <c r="Y21" s="46">
        <v>1.3444</v>
      </c>
    </row>
    <row r="22" spans="2:25" x14ac:dyDescent="0.2">
      <c r="B22" s="45">
        <v>46043</v>
      </c>
      <c r="C22" s="44">
        <v>17855</v>
      </c>
      <c r="D22" s="43">
        <v>17860</v>
      </c>
      <c r="E22" s="42">
        <f t="shared" si="0"/>
        <v>17857.5</v>
      </c>
      <c r="F22" s="44">
        <v>18055</v>
      </c>
      <c r="G22" s="43">
        <v>18060</v>
      </c>
      <c r="H22" s="42">
        <f t="shared" si="1"/>
        <v>18057.5</v>
      </c>
      <c r="I22" s="44">
        <v>19015</v>
      </c>
      <c r="J22" s="43">
        <v>19065</v>
      </c>
      <c r="K22" s="42">
        <f t="shared" si="2"/>
        <v>19040</v>
      </c>
      <c r="L22" s="44">
        <v>19535</v>
      </c>
      <c r="M22" s="43">
        <v>19585</v>
      </c>
      <c r="N22" s="42">
        <f t="shared" si="3"/>
        <v>19560</v>
      </c>
      <c r="O22" s="44">
        <v>20060</v>
      </c>
      <c r="P22" s="43">
        <v>20110</v>
      </c>
      <c r="Q22" s="42">
        <f t="shared" si="4"/>
        <v>20085</v>
      </c>
      <c r="R22" s="50">
        <v>17860</v>
      </c>
      <c r="S22" s="49">
        <v>1.3425</v>
      </c>
      <c r="T22" s="49">
        <v>1.1736</v>
      </c>
      <c r="U22" s="48">
        <v>157.80000000000001</v>
      </c>
      <c r="V22" s="41">
        <f t="shared" si="6"/>
        <v>13303.538175046555</v>
      </c>
      <c r="W22" s="41">
        <f t="shared" si="7"/>
        <v>13452.513966480446</v>
      </c>
      <c r="X22" s="47">
        <f t="shared" si="5"/>
        <v>15218.13224267212</v>
      </c>
      <c r="Y22" s="46">
        <v>1.3423</v>
      </c>
    </row>
    <row r="23" spans="2:25" x14ac:dyDescent="0.2">
      <c r="B23" s="45">
        <v>46044</v>
      </c>
      <c r="C23" s="44">
        <v>17685</v>
      </c>
      <c r="D23" s="43">
        <v>17690</v>
      </c>
      <c r="E23" s="42">
        <f t="shared" si="0"/>
        <v>17687.5</v>
      </c>
      <c r="F23" s="44">
        <v>17900</v>
      </c>
      <c r="G23" s="43">
        <v>17910</v>
      </c>
      <c r="H23" s="42">
        <f t="shared" si="1"/>
        <v>17905</v>
      </c>
      <c r="I23" s="44">
        <v>18880</v>
      </c>
      <c r="J23" s="43">
        <v>18930</v>
      </c>
      <c r="K23" s="42">
        <f t="shared" si="2"/>
        <v>18905</v>
      </c>
      <c r="L23" s="44">
        <v>19400</v>
      </c>
      <c r="M23" s="43">
        <v>19450</v>
      </c>
      <c r="N23" s="42">
        <f t="shared" si="3"/>
        <v>19425</v>
      </c>
      <c r="O23" s="44">
        <v>19925</v>
      </c>
      <c r="P23" s="43">
        <v>19975</v>
      </c>
      <c r="Q23" s="42">
        <f t="shared" si="4"/>
        <v>19950</v>
      </c>
      <c r="R23" s="50">
        <v>17690</v>
      </c>
      <c r="S23" s="49">
        <v>1.3426</v>
      </c>
      <c r="T23" s="49">
        <v>1.1704000000000001</v>
      </c>
      <c r="U23" s="48">
        <v>158.82</v>
      </c>
      <c r="V23" s="41">
        <f t="shared" si="6"/>
        <v>13175.927305228661</v>
      </c>
      <c r="W23" s="41">
        <f t="shared" si="7"/>
        <v>13339.788470132578</v>
      </c>
      <c r="X23" s="47">
        <f t="shared" si="5"/>
        <v>15114.490772385509</v>
      </c>
      <c r="Y23" s="46">
        <v>1.3424</v>
      </c>
    </row>
    <row r="24" spans="2:25" x14ac:dyDescent="0.2">
      <c r="B24" s="45">
        <v>46045</v>
      </c>
      <c r="C24" s="44">
        <v>18625</v>
      </c>
      <c r="D24" s="43">
        <v>18630</v>
      </c>
      <c r="E24" s="42">
        <f t="shared" si="0"/>
        <v>18627.5</v>
      </c>
      <c r="F24" s="44">
        <v>18850</v>
      </c>
      <c r="G24" s="43">
        <v>18860</v>
      </c>
      <c r="H24" s="42">
        <f t="shared" si="1"/>
        <v>18855</v>
      </c>
      <c r="I24" s="44">
        <v>19805</v>
      </c>
      <c r="J24" s="43">
        <v>19855</v>
      </c>
      <c r="K24" s="42">
        <f t="shared" si="2"/>
        <v>19830</v>
      </c>
      <c r="L24" s="44">
        <v>20330</v>
      </c>
      <c r="M24" s="43">
        <v>20380</v>
      </c>
      <c r="N24" s="42">
        <f t="shared" si="3"/>
        <v>20355</v>
      </c>
      <c r="O24" s="44">
        <v>20855</v>
      </c>
      <c r="P24" s="43">
        <v>20905</v>
      </c>
      <c r="Q24" s="42">
        <f t="shared" si="4"/>
        <v>20880</v>
      </c>
      <c r="R24" s="50">
        <v>18630</v>
      </c>
      <c r="S24" s="49">
        <v>1.3529</v>
      </c>
      <c r="T24" s="49">
        <v>1.1742999999999999</v>
      </c>
      <c r="U24" s="48">
        <v>158.16</v>
      </c>
      <c r="V24" s="41">
        <f t="shared" si="6"/>
        <v>13770.419099711731</v>
      </c>
      <c r="W24" s="41">
        <f t="shared" si="7"/>
        <v>13940.424273782246</v>
      </c>
      <c r="X24" s="47">
        <f t="shared" si="5"/>
        <v>15864.770501575407</v>
      </c>
      <c r="Y24" s="46">
        <v>1.3527</v>
      </c>
    </row>
    <row r="25" spans="2:25" x14ac:dyDescent="0.2">
      <c r="B25" s="45">
        <v>46048</v>
      </c>
      <c r="C25" s="44">
        <v>18520</v>
      </c>
      <c r="D25" s="43">
        <v>18525</v>
      </c>
      <c r="E25" s="42">
        <f t="shared" si="0"/>
        <v>18522.5</v>
      </c>
      <c r="F25" s="44">
        <v>18720</v>
      </c>
      <c r="G25" s="43">
        <v>18725</v>
      </c>
      <c r="H25" s="42">
        <f t="shared" si="1"/>
        <v>18722.5</v>
      </c>
      <c r="I25" s="44">
        <v>19660</v>
      </c>
      <c r="J25" s="43">
        <v>19710</v>
      </c>
      <c r="K25" s="42">
        <f t="shared" si="2"/>
        <v>19685</v>
      </c>
      <c r="L25" s="44">
        <v>20190</v>
      </c>
      <c r="M25" s="43">
        <v>20240</v>
      </c>
      <c r="N25" s="42">
        <f t="shared" si="3"/>
        <v>20215</v>
      </c>
      <c r="O25" s="44">
        <v>20715</v>
      </c>
      <c r="P25" s="43">
        <v>20765</v>
      </c>
      <c r="Q25" s="42">
        <f t="shared" si="4"/>
        <v>20740</v>
      </c>
      <c r="R25" s="50">
        <v>18525</v>
      </c>
      <c r="S25" s="49">
        <v>1.3653999999999999</v>
      </c>
      <c r="T25" s="49">
        <v>1.1841999999999999</v>
      </c>
      <c r="U25" s="48">
        <v>154.13999999999999</v>
      </c>
      <c r="V25" s="41">
        <f t="shared" si="6"/>
        <v>13567.45276109565</v>
      </c>
      <c r="W25" s="41">
        <f t="shared" si="7"/>
        <v>13713.929983887507</v>
      </c>
      <c r="X25" s="47">
        <f t="shared" si="5"/>
        <v>15643.472386421214</v>
      </c>
      <c r="Y25" s="46">
        <v>1.3652</v>
      </c>
    </row>
    <row r="26" spans="2:25" x14ac:dyDescent="0.2">
      <c r="B26" s="45">
        <v>46049</v>
      </c>
      <c r="C26" s="44">
        <v>18330</v>
      </c>
      <c r="D26" s="43">
        <v>18335</v>
      </c>
      <c r="E26" s="42">
        <f t="shared" si="0"/>
        <v>18332.5</v>
      </c>
      <c r="F26" s="44">
        <v>18565</v>
      </c>
      <c r="G26" s="43">
        <v>18570</v>
      </c>
      <c r="H26" s="42">
        <f t="shared" si="1"/>
        <v>18567.5</v>
      </c>
      <c r="I26" s="44">
        <v>19525</v>
      </c>
      <c r="J26" s="43">
        <v>19575</v>
      </c>
      <c r="K26" s="42">
        <f t="shared" si="2"/>
        <v>19550</v>
      </c>
      <c r="L26" s="44">
        <v>20050</v>
      </c>
      <c r="M26" s="43">
        <v>20100</v>
      </c>
      <c r="N26" s="42">
        <f t="shared" si="3"/>
        <v>20075</v>
      </c>
      <c r="O26" s="44">
        <v>20575</v>
      </c>
      <c r="P26" s="43">
        <v>20625</v>
      </c>
      <c r="Q26" s="42">
        <f t="shared" si="4"/>
        <v>20600</v>
      </c>
      <c r="R26" s="50">
        <v>18335</v>
      </c>
      <c r="S26" s="49">
        <v>1.3742000000000001</v>
      </c>
      <c r="T26" s="49">
        <v>1.1929000000000001</v>
      </c>
      <c r="U26" s="48">
        <v>153.30000000000001</v>
      </c>
      <c r="V26" s="41">
        <f t="shared" si="6"/>
        <v>13342.308252073934</v>
      </c>
      <c r="W26" s="41">
        <f t="shared" si="7"/>
        <v>13513.316838888079</v>
      </c>
      <c r="X26" s="47">
        <f t="shared" si="5"/>
        <v>15370.106463240842</v>
      </c>
      <c r="Y26" s="46">
        <v>1.3740000000000001</v>
      </c>
    </row>
    <row r="27" spans="2:25" x14ac:dyDescent="0.2">
      <c r="B27" s="45">
        <v>46050</v>
      </c>
      <c r="C27" s="44">
        <v>18150</v>
      </c>
      <c r="D27" s="43">
        <v>18200</v>
      </c>
      <c r="E27" s="42">
        <f t="shared" si="0"/>
        <v>18175</v>
      </c>
      <c r="F27" s="44">
        <v>18400</v>
      </c>
      <c r="G27" s="43">
        <v>18405</v>
      </c>
      <c r="H27" s="42">
        <f t="shared" si="1"/>
        <v>18402.5</v>
      </c>
      <c r="I27" s="44">
        <v>19365</v>
      </c>
      <c r="J27" s="43">
        <v>19415</v>
      </c>
      <c r="K27" s="42">
        <f t="shared" si="2"/>
        <v>19390</v>
      </c>
      <c r="L27" s="44">
        <v>19890</v>
      </c>
      <c r="M27" s="43">
        <v>19940</v>
      </c>
      <c r="N27" s="42">
        <f t="shared" si="3"/>
        <v>19915</v>
      </c>
      <c r="O27" s="44">
        <v>20415</v>
      </c>
      <c r="P27" s="43">
        <v>20465</v>
      </c>
      <c r="Q27" s="42">
        <f t="shared" si="4"/>
        <v>20440</v>
      </c>
      <c r="R27" s="50">
        <v>18200</v>
      </c>
      <c r="S27" s="49">
        <v>1.3793</v>
      </c>
      <c r="T27" s="49">
        <v>1.198</v>
      </c>
      <c r="U27" s="48">
        <v>152.58000000000001</v>
      </c>
      <c r="V27" s="41">
        <f t="shared" si="6"/>
        <v>13195.098963242224</v>
      </c>
      <c r="W27" s="41">
        <f t="shared" si="7"/>
        <v>13343.725077938085</v>
      </c>
      <c r="X27" s="47">
        <f t="shared" si="5"/>
        <v>15191.986644407347</v>
      </c>
      <c r="Y27" s="46">
        <v>1.3791</v>
      </c>
    </row>
    <row r="28" spans="2:25" x14ac:dyDescent="0.2">
      <c r="B28" s="45">
        <v>46051</v>
      </c>
      <c r="C28" s="44">
        <v>18725</v>
      </c>
      <c r="D28" s="43">
        <v>18750</v>
      </c>
      <c r="E28" s="42">
        <f t="shared" si="0"/>
        <v>18737.5</v>
      </c>
      <c r="F28" s="44">
        <v>18925</v>
      </c>
      <c r="G28" s="43">
        <v>18975</v>
      </c>
      <c r="H28" s="42">
        <f t="shared" si="1"/>
        <v>18950</v>
      </c>
      <c r="I28" s="44">
        <v>19910</v>
      </c>
      <c r="J28" s="43">
        <v>19960</v>
      </c>
      <c r="K28" s="42">
        <f t="shared" si="2"/>
        <v>19935</v>
      </c>
      <c r="L28" s="44">
        <v>20435</v>
      </c>
      <c r="M28" s="43">
        <v>20485</v>
      </c>
      <c r="N28" s="42">
        <f t="shared" si="3"/>
        <v>20460</v>
      </c>
      <c r="O28" s="44">
        <v>20960</v>
      </c>
      <c r="P28" s="43">
        <v>21010</v>
      </c>
      <c r="Q28" s="42">
        <f t="shared" si="4"/>
        <v>20985</v>
      </c>
      <c r="R28" s="50">
        <v>18750</v>
      </c>
      <c r="S28" s="49">
        <v>1.3814</v>
      </c>
      <c r="T28" s="49">
        <v>1.1961999999999999</v>
      </c>
      <c r="U28" s="48">
        <v>153.22999999999999</v>
      </c>
      <c r="V28" s="41">
        <f t="shared" si="6"/>
        <v>13573.186622267265</v>
      </c>
      <c r="W28" s="41">
        <f t="shared" si="7"/>
        <v>13736.064861734472</v>
      </c>
      <c r="X28" s="47">
        <f t="shared" si="5"/>
        <v>15674.636348436718</v>
      </c>
      <c r="Y28" s="46">
        <v>1.3812</v>
      </c>
    </row>
    <row r="29" spans="2:25" x14ac:dyDescent="0.2">
      <c r="B29" s="45">
        <v>46052</v>
      </c>
      <c r="C29" s="44">
        <v>17530</v>
      </c>
      <c r="D29" s="43">
        <v>17540</v>
      </c>
      <c r="E29" s="42">
        <f t="shared" si="0"/>
        <v>17535</v>
      </c>
      <c r="F29" s="44">
        <v>17675</v>
      </c>
      <c r="G29" s="43">
        <v>17700</v>
      </c>
      <c r="H29" s="42">
        <f t="shared" si="1"/>
        <v>17687.5</v>
      </c>
      <c r="I29" s="44">
        <v>18655</v>
      </c>
      <c r="J29" s="43">
        <v>18705</v>
      </c>
      <c r="K29" s="42">
        <f t="shared" si="2"/>
        <v>18680</v>
      </c>
      <c r="L29" s="44">
        <v>19180</v>
      </c>
      <c r="M29" s="43">
        <v>19230</v>
      </c>
      <c r="N29" s="42">
        <f t="shared" si="3"/>
        <v>19205</v>
      </c>
      <c r="O29" s="44">
        <v>19705</v>
      </c>
      <c r="P29" s="43">
        <v>19755</v>
      </c>
      <c r="Q29" s="42">
        <f t="shared" si="4"/>
        <v>19730</v>
      </c>
      <c r="R29" s="50">
        <v>17540</v>
      </c>
      <c r="S29" s="49">
        <v>1.3762000000000001</v>
      </c>
      <c r="T29" s="49">
        <v>1.1919</v>
      </c>
      <c r="U29" s="48">
        <v>154.04</v>
      </c>
      <c r="V29" s="41">
        <f t="shared" si="6"/>
        <v>12745.240517366661</v>
      </c>
      <c r="W29" s="41">
        <f t="shared" si="7"/>
        <v>12861.502688562708</v>
      </c>
      <c r="X29" s="47">
        <f t="shared" si="5"/>
        <v>14715.999664401377</v>
      </c>
      <c r="Y29" s="46">
        <v>1.3759999999999999</v>
      </c>
    </row>
    <row r="30" spans="2:25" x14ac:dyDescent="0.2">
      <c r="B30" s="40" t="s">
        <v>11</v>
      </c>
      <c r="C30" s="39">
        <f>ROUND(AVERAGE(C9:C29),2)</f>
        <v>17832.14</v>
      </c>
      <c r="D30" s="38">
        <f>ROUND(AVERAGE(D9:D29),2)</f>
        <v>17844.05</v>
      </c>
      <c r="E30" s="37">
        <f>ROUND(AVERAGE(C30:D30),2)</f>
        <v>17838.099999999999</v>
      </c>
      <c r="F30" s="39">
        <f>ROUND(AVERAGE(F9:F29),2)</f>
        <v>18017.86</v>
      </c>
      <c r="G30" s="38">
        <f>ROUND(AVERAGE(G9:G29),2)</f>
        <v>18033.099999999999</v>
      </c>
      <c r="H30" s="37">
        <f>ROUND(AVERAGE(F30:G30),2)</f>
        <v>18025.48</v>
      </c>
      <c r="I30" s="39">
        <f>ROUND(AVERAGE(I9:I29),2)</f>
        <v>19000.95</v>
      </c>
      <c r="J30" s="38">
        <f>ROUND(AVERAGE(J9:J29),2)</f>
        <v>19050.95</v>
      </c>
      <c r="K30" s="37">
        <f>ROUND(AVERAGE(I30:J30),2)</f>
        <v>19025.95</v>
      </c>
      <c r="L30" s="39">
        <f>ROUND(AVERAGE(L9:L29),2)</f>
        <v>19533.099999999999</v>
      </c>
      <c r="M30" s="38">
        <f>ROUND(AVERAGE(M9:M29),2)</f>
        <v>19583.099999999999</v>
      </c>
      <c r="N30" s="37">
        <f>ROUND(AVERAGE(L30:M30),2)</f>
        <v>19558.099999999999</v>
      </c>
      <c r="O30" s="39">
        <f>ROUND(AVERAGE(O9:O29),2)</f>
        <v>20078.810000000001</v>
      </c>
      <c r="P30" s="38">
        <f>ROUND(AVERAGE(P9:P29),2)</f>
        <v>20128.810000000001</v>
      </c>
      <c r="Q30" s="37">
        <f>ROUND(AVERAGE(O30:P30),2)</f>
        <v>20103.810000000001</v>
      </c>
      <c r="R30" s="36">
        <f>ROUND(AVERAGE(R9:R29),2)</f>
        <v>17844.05</v>
      </c>
      <c r="S30" s="35">
        <f>ROUND(AVERAGE(S9:S29),4)</f>
        <v>1.3521000000000001</v>
      </c>
      <c r="T30" s="34">
        <f>ROUND(AVERAGE(T9:T29),4)</f>
        <v>1.1738</v>
      </c>
      <c r="U30" s="167">
        <f>ROUND(AVERAGE(U9:U29),2)</f>
        <v>156.72</v>
      </c>
      <c r="V30" s="33">
        <f>AVERAGE(V9:V29)</f>
        <v>13196.459267298023</v>
      </c>
      <c r="W30" s="33">
        <f>AVERAGE(W9:W29)</f>
        <v>13336.196274581354</v>
      </c>
      <c r="X30" s="33">
        <f>AVERAGE(X9:X29)</f>
        <v>15200.919100851184</v>
      </c>
      <c r="Y30" s="32">
        <f>AVERAGE(Y9:Y29)</f>
        <v>1.3518952380952383</v>
      </c>
    </row>
    <row r="31" spans="2:25" x14ac:dyDescent="0.2">
      <c r="B31" s="31" t="s">
        <v>12</v>
      </c>
      <c r="C31" s="30">
        <f t="shared" ref="C31:Y31" si="8">MAX(C9:C29)</f>
        <v>18725</v>
      </c>
      <c r="D31" s="29">
        <f t="shared" si="8"/>
        <v>18750</v>
      </c>
      <c r="E31" s="28">
        <f t="shared" si="8"/>
        <v>18737.5</v>
      </c>
      <c r="F31" s="30">
        <f t="shared" si="8"/>
        <v>18925</v>
      </c>
      <c r="G31" s="29">
        <f t="shared" si="8"/>
        <v>18975</v>
      </c>
      <c r="H31" s="28">
        <f t="shared" si="8"/>
        <v>18950</v>
      </c>
      <c r="I31" s="30">
        <f t="shared" si="8"/>
        <v>19910</v>
      </c>
      <c r="J31" s="29">
        <f t="shared" si="8"/>
        <v>19960</v>
      </c>
      <c r="K31" s="28">
        <f t="shared" si="8"/>
        <v>19935</v>
      </c>
      <c r="L31" s="30">
        <f t="shared" si="8"/>
        <v>20435</v>
      </c>
      <c r="M31" s="29">
        <f t="shared" si="8"/>
        <v>20485</v>
      </c>
      <c r="N31" s="28">
        <f t="shared" si="8"/>
        <v>20460</v>
      </c>
      <c r="O31" s="30">
        <f t="shared" si="8"/>
        <v>20960</v>
      </c>
      <c r="P31" s="29">
        <f t="shared" si="8"/>
        <v>21010</v>
      </c>
      <c r="Q31" s="28">
        <f t="shared" si="8"/>
        <v>20985</v>
      </c>
      <c r="R31" s="27">
        <f t="shared" si="8"/>
        <v>18750</v>
      </c>
      <c r="S31" s="26">
        <f t="shared" si="8"/>
        <v>1.3814</v>
      </c>
      <c r="T31" s="25">
        <f t="shared" si="8"/>
        <v>1.198</v>
      </c>
      <c r="U31" s="24">
        <f t="shared" si="8"/>
        <v>158.9</v>
      </c>
      <c r="V31" s="23">
        <f t="shared" si="8"/>
        <v>13770.419099711731</v>
      </c>
      <c r="W31" s="23">
        <f t="shared" si="8"/>
        <v>13940.424273782246</v>
      </c>
      <c r="X31" s="23">
        <f t="shared" si="8"/>
        <v>15864.770501575407</v>
      </c>
      <c r="Y31" s="22">
        <f t="shared" si="8"/>
        <v>1.3812</v>
      </c>
    </row>
    <row r="32" spans="2:25" ht="13.5" thickBot="1" x14ac:dyDescent="0.25">
      <c r="B32" s="21" t="s">
        <v>13</v>
      </c>
      <c r="C32" s="20">
        <f t="shared" ref="C32:Y32" si="9">MIN(C9:C29)</f>
        <v>16740</v>
      </c>
      <c r="D32" s="19">
        <f t="shared" si="9"/>
        <v>16745</v>
      </c>
      <c r="E32" s="18">
        <f t="shared" si="9"/>
        <v>16742.5</v>
      </c>
      <c r="F32" s="20">
        <f t="shared" si="9"/>
        <v>16860</v>
      </c>
      <c r="G32" s="19">
        <f t="shared" si="9"/>
        <v>16875</v>
      </c>
      <c r="H32" s="18">
        <f t="shared" si="9"/>
        <v>16867.5</v>
      </c>
      <c r="I32" s="20">
        <f t="shared" si="9"/>
        <v>17855</v>
      </c>
      <c r="J32" s="19">
        <f t="shared" si="9"/>
        <v>17905</v>
      </c>
      <c r="K32" s="18">
        <f t="shared" si="9"/>
        <v>17880</v>
      </c>
      <c r="L32" s="20">
        <f t="shared" si="9"/>
        <v>18425</v>
      </c>
      <c r="M32" s="19">
        <f t="shared" si="9"/>
        <v>18475</v>
      </c>
      <c r="N32" s="18">
        <f t="shared" si="9"/>
        <v>18450</v>
      </c>
      <c r="O32" s="20">
        <f t="shared" si="9"/>
        <v>19045</v>
      </c>
      <c r="P32" s="19">
        <f t="shared" si="9"/>
        <v>19095</v>
      </c>
      <c r="Q32" s="18">
        <f t="shared" si="9"/>
        <v>19070</v>
      </c>
      <c r="R32" s="17">
        <f t="shared" si="9"/>
        <v>16745</v>
      </c>
      <c r="S32" s="16">
        <f t="shared" si="9"/>
        <v>1.34</v>
      </c>
      <c r="T32" s="15">
        <f t="shared" si="9"/>
        <v>1.1618999999999999</v>
      </c>
      <c r="U32" s="14">
        <f t="shared" si="9"/>
        <v>152.58000000000001</v>
      </c>
      <c r="V32" s="13">
        <f t="shared" si="9"/>
        <v>12443.33803968195</v>
      </c>
      <c r="W32" s="13">
        <f t="shared" si="9"/>
        <v>12539.942037601249</v>
      </c>
      <c r="X32" s="13">
        <f t="shared" si="9"/>
        <v>14299.727055612417</v>
      </c>
      <c r="Y32" s="12">
        <f t="shared" si="9"/>
        <v>1.3398000000000001</v>
      </c>
    </row>
    <row r="34" spans="2:14" x14ac:dyDescent="0.2">
      <c r="B34" s="6" t="s">
        <v>14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  <row r="35" spans="2:14" x14ac:dyDescent="0.2">
      <c r="B35" s="6" t="s">
        <v>15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S35"/>
  <sheetViews>
    <sheetView workbookViewId="0">
      <pane ySplit="8" topLeftCell="A9" activePane="bottomLeft" state="frozen"/>
      <selection activeCell="C46" sqref="C46"/>
      <selection pane="bottomLeft" activeCell="P9" sqref="P9:Q29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33</v>
      </c>
    </row>
    <row r="6" spans="1:19" ht="13.5" thickBot="1" x14ac:dyDescent="0.25">
      <c r="B6" s="1">
        <v>46024</v>
      </c>
    </row>
    <row r="7" spans="1:19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3</v>
      </c>
      <c r="J7" s="177"/>
      <c r="K7" s="178"/>
      <c r="L7" s="168" t="s">
        <v>4</v>
      </c>
      <c r="M7" s="170" t="s">
        <v>21</v>
      </c>
      <c r="N7" s="171"/>
      <c r="O7" s="172"/>
      <c r="P7" s="173" t="s">
        <v>5</v>
      </c>
      <c r="Q7" s="174"/>
      <c r="R7" s="9" t="s">
        <v>18</v>
      </c>
      <c r="S7" s="168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69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69" t="s">
        <v>20</v>
      </c>
    </row>
    <row r="9" spans="1:19" x14ac:dyDescent="0.2">
      <c r="B9" s="45">
        <v>46024</v>
      </c>
      <c r="C9" s="44">
        <v>52410</v>
      </c>
      <c r="D9" s="43">
        <v>52910</v>
      </c>
      <c r="E9" s="42">
        <f t="shared" ref="E9:E29" si="0">AVERAGE(C9:D9)</f>
        <v>52660</v>
      </c>
      <c r="F9" s="44">
        <v>52855</v>
      </c>
      <c r="G9" s="43">
        <v>53355</v>
      </c>
      <c r="H9" s="42">
        <f t="shared" ref="H9:H29" si="1">AVERAGE(F9:G9)</f>
        <v>53105</v>
      </c>
      <c r="I9" s="44">
        <v>54475</v>
      </c>
      <c r="J9" s="43">
        <v>55475</v>
      </c>
      <c r="K9" s="42">
        <f t="shared" ref="K9:K29" si="2">AVERAGE(I9:J9)</f>
        <v>54975</v>
      </c>
      <c r="L9" s="50">
        <v>52910</v>
      </c>
      <c r="M9" s="49">
        <v>1.3446</v>
      </c>
      <c r="N9" s="51">
        <v>1.1724000000000001</v>
      </c>
      <c r="O9" s="48">
        <v>156.94</v>
      </c>
      <c r="P9" s="41">
        <f>D9/M9</f>
        <v>39349.992562843967</v>
      </c>
      <c r="Q9" s="41">
        <f>G9/M9</f>
        <v>39680.946006247214</v>
      </c>
      <c r="R9" s="47">
        <f t="shared" ref="R9:R29" si="3">L9/N9</f>
        <v>45129.648584100985</v>
      </c>
      <c r="S9" s="46">
        <v>1.3443000000000001</v>
      </c>
    </row>
    <row r="10" spans="1:19" x14ac:dyDescent="0.2">
      <c r="B10" s="45">
        <v>46027</v>
      </c>
      <c r="C10" s="44">
        <v>52385</v>
      </c>
      <c r="D10" s="43">
        <v>52885</v>
      </c>
      <c r="E10" s="42">
        <f t="shared" si="0"/>
        <v>52635</v>
      </c>
      <c r="F10" s="44">
        <v>52855</v>
      </c>
      <c r="G10" s="43">
        <v>53355</v>
      </c>
      <c r="H10" s="42">
        <f t="shared" si="1"/>
        <v>53105</v>
      </c>
      <c r="I10" s="44">
        <v>54445</v>
      </c>
      <c r="J10" s="43">
        <v>55445</v>
      </c>
      <c r="K10" s="42">
        <f t="shared" si="2"/>
        <v>54945</v>
      </c>
      <c r="L10" s="50">
        <v>52885</v>
      </c>
      <c r="M10" s="49">
        <v>1.3456999999999999</v>
      </c>
      <c r="N10" s="49">
        <v>1.1671</v>
      </c>
      <c r="O10" s="48">
        <v>156.65</v>
      </c>
      <c r="P10" s="41">
        <f t="shared" ref="P10:P29" si="4">D10/M10</f>
        <v>39299.249461246938</v>
      </c>
      <c r="Q10" s="41">
        <f t="shared" ref="Q10:Q29" si="5">G10/M10</f>
        <v>39648.510069109019</v>
      </c>
      <c r="R10" s="47">
        <f t="shared" si="3"/>
        <v>45313.169394224999</v>
      </c>
      <c r="S10" s="46">
        <v>1.3452999999999999</v>
      </c>
    </row>
    <row r="11" spans="1:19" x14ac:dyDescent="0.2">
      <c r="B11" s="45">
        <v>46028</v>
      </c>
      <c r="C11" s="44">
        <v>53875</v>
      </c>
      <c r="D11" s="43">
        <v>54375</v>
      </c>
      <c r="E11" s="42">
        <f t="shared" si="0"/>
        <v>54125</v>
      </c>
      <c r="F11" s="44">
        <v>54335</v>
      </c>
      <c r="G11" s="43">
        <v>54835</v>
      </c>
      <c r="H11" s="42">
        <f t="shared" si="1"/>
        <v>54585</v>
      </c>
      <c r="I11" s="44">
        <v>55930</v>
      </c>
      <c r="J11" s="43">
        <v>56930</v>
      </c>
      <c r="K11" s="42">
        <f t="shared" si="2"/>
        <v>56430</v>
      </c>
      <c r="L11" s="50">
        <v>54375</v>
      </c>
      <c r="M11" s="49">
        <v>1.3512</v>
      </c>
      <c r="N11" s="49">
        <v>1.1701999999999999</v>
      </c>
      <c r="O11" s="48">
        <v>156.5</v>
      </c>
      <c r="P11" s="41">
        <f t="shared" si="4"/>
        <v>40242.007104795739</v>
      </c>
      <c r="Q11" s="41">
        <f t="shared" si="5"/>
        <v>40582.445233866194</v>
      </c>
      <c r="R11" s="47">
        <f t="shared" si="3"/>
        <v>46466.415997265431</v>
      </c>
      <c r="S11" s="46">
        <v>1.3509</v>
      </c>
    </row>
    <row r="12" spans="1:19" x14ac:dyDescent="0.2">
      <c r="B12" s="45">
        <v>46029</v>
      </c>
      <c r="C12" s="44">
        <v>55335</v>
      </c>
      <c r="D12" s="43">
        <v>55835</v>
      </c>
      <c r="E12" s="42">
        <f t="shared" si="0"/>
        <v>55585</v>
      </c>
      <c r="F12" s="44">
        <v>55790</v>
      </c>
      <c r="G12" s="43">
        <v>56290</v>
      </c>
      <c r="H12" s="42">
        <f t="shared" si="1"/>
        <v>56040</v>
      </c>
      <c r="I12" s="44">
        <v>57385</v>
      </c>
      <c r="J12" s="43">
        <v>58385</v>
      </c>
      <c r="K12" s="42">
        <f t="shared" si="2"/>
        <v>57885</v>
      </c>
      <c r="L12" s="50">
        <v>55835</v>
      </c>
      <c r="M12" s="49">
        <v>1.3492</v>
      </c>
      <c r="N12" s="49">
        <v>1.1688000000000001</v>
      </c>
      <c r="O12" s="48">
        <v>156.52000000000001</v>
      </c>
      <c r="P12" s="41">
        <f t="shared" si="4"/>
        <v>41383.782982508157</v>
      </c>
      <c r="Q12" s="41">
        <f t="shared" si="5"/>
        <v>41721.019863622889</v>
      </c>
      <c r="R12" s="47">
        <f t="shared" si="3"/>
        <v>47771.218343600274</v>
      </c>
      <c r="S12" s="46">
        <v>1.3489</v>
      </c>
    </row>
    <row r="13" spans="1:19" x14ac:dyDescent="0.2">
      <c r="B13" s="45">
        <v>46030</v>
      </c>
      <c r="C13" s="44">
        <v>55340</v>
      </c>
      <c r="D13" s="43">
        <v>55840</v>
      </c>
      <c r="E13" s="42">
        <f t="shared" si="0"/>
        <v>55590</v>
      </c>
      <c r="F13" s="44">
        <v>55790</v>
      </c>
      <c r="G13" s="43">
        <v>56290</v>
      </c>
      <c r="H13" s="42">
        <f t="shared" si="1"/>
        <v>56040</v>
      </c>
      <c r="I13" s="44">
        <v>57380</v>
      </c>
      <c r="J13" s="43">
        <v>58380</v>
      </c>
      <c r="K13" s="42">
        <f t="shared" si="2"/>
        <v>57880</v>
      </c>
      <c r="L13" s="50">
        <v>55840</v>
      </c>
      <c r="M13" s="49">
        <v>1.3439000000000001</v>
      </c>
      <c r="N13" s="49">
        <v>1.1674</v>
      </c>
      <c r="O13" s="48">
        <v>156.72</v>
      </c>
      <c r="P13" s="41">
        <f t="shared" si="4"/>
        <v>41550.710618349578</v>
      </c>
      <c r="Q13" s="41">
        <f t="shared" si="5"/>
        <v>41885.556961083414</v>
      </c>
      <c r="R13" s="47">
        <f t="shared" si="3"/>
        <v>47832.790817200614</v>
      </c>
      <c r="S13" s="46">
        <v>1.3435999999999999</v>
      </c>
    </row>
    <row r="14" spans="1:19" x14ac:dyDescent="0.2">
      <c r="B14" s="45">
        <v>46031</v>
      </c>
      <c r="C14" s="44">
        <v>55340</v>
      </c>
      <c r="D14" s="43">
        <v>55840</v>
      </c>
      <c r="E14" s="42">
        <f t="shared" si="0"/>
        <v>55590</v>
      </c>
      <c r="F14" s="44">
        <v>55790</v>
      </c>
      <c r="G14" s="43">
        <v>56290</v>
      </c>
      <c r="H14" s="42">
        <f t="shared" si="1"/>
        <v>56040</v>
      </c>
      <c r="I14" s="44">
        <v>57375</v>
      </c>
      <c r="J14" s="43">
        <v>58375</v>
      </c>
      <c r="K14" s="42">
        <f t="shared" si="2"/>
        <v>57875</v>
      </c>
      <c r="L14" s="50">
        <v>55840</v>
      </c>
      <c r="M14" s="49">
        <v>1.3420000000000001</v>
      </c>
      <c r="N14" s="49">
        <v>1.1641999999999999</v>
      </c>
      <c r="O14" s="48">
        <v>157.65</v>
      </c>
      <c r="P14" s="41">
        <f t="shared" si="4"/>
        <v>41609.538002980626</v>
      </c>
      <c r="Q14" s="41">
        <f t="shared" si="5"/>
        <v>41944.858420268254</v>
      </c>
      <c r="R14" s="47">
        <f t="shared" si="3"/>
        <v>47964.267308022681</v>
      </c>
      <c r="S14" s="46">
        <v>1.3418000000000001</v>
      </c>
    </row>
    <row r="15" spans="1:19" x14ac:dyDescent="0.2">
      <c r="B15" s="45">
        <v>46034</v>
      </c>
      <c r="C15" s="44">
        <v>55320</v>
      </c>
      <c r="D15" s="43">
        <v>55820</v>
      </c>
      <c r="E15" s="42">
        <f t="shared" si="0"/>
        <v>55570</v>
      </c>
      <c r="F15" s="44">
        <v>55790</v>
      </c>
      <c r="G15" s="43">
        <v>56290</v>
      </c>
      <c r="H15" s="42">
        <f t="shared" si="1"/>
        <v>56040</v>
      </c>
      <c r="I15" s="44">
        <v>57350</v>
      </c>
      <c r="J15" s="43">
        <v>58350</v>
      </c>
      <c r="K15" s="42">
        <f t="shared" si="2"/>
        <v>57850</v>
      </c>
      <c r="L15" s="50">
        <v>55820</v>
      </c>
      <c r="M15" s="49">
        <v>1.3466</v>
      </c>
      <c r="N15" s="49">
        <v>1.1681999999999999</v>
      </c>
      <c r="O15" s="48">
        <v>157.86000000000001</v>
      </c>
      <c r="P15" s="41">
        <f t="shared" si="4"/>
        <v>41452.547155799788</v>
      </c>
      <c r="Q15" s="41">
        <f t="shared" si="5"/>
        <v>41801.574335363133</v>
      </c>
      <c r="R15" s="47">
        <f t="shared" si="3"/>
        <v>47782.913884608803</v>
      </c>
      <c r="S15" s="46">
        <v>1.3464</v>
      </c>
    </row>
    <row r="16" spans="1:19" x14ac:dyDescent="0.2">
      <c r="B16" s="45">
        <v>46035</v>
      </c>
      <c r="C16" s="44">
        <v>55325</v>
      </c>
      <c r="D16" s="43">
        <v>55825</v>
      </c>
      <c r="E16" s="42">
        <f t="shared" si="0"/>
        <v>55575</v>
      </c>
      <c r="F16" s="44">
        <v>55790</v>
      </c>
      <c r="G16" s="43">
        <v>56290</v>
      </c>
      <c r="H16" s="42">
        <f t="shared" si="1"/>
        <v>56040</v>
      </c>
      <c r="I16" s="44">
        <v>57350</v>
      </c>
      <c r="J16" s="43">
        <v>58350</v>
      </c>
      <c r="K16" s="42">
        <f t="shared" si="2"/>
        <v>57850</v>
      </c>
      <c r="L16" s="50">
        <v>55825</v>
      </c>
      <c r="M16" s="49">
        <v>1.3461000000000001</v>
      </c>
      <c r="N16" s="49">
        <v>1.1655</v>
      </c>
      <c r="O16" s="48">
        <v>158.9</v>
      </c>
      <c r="P16" s="41">
        <f t="shared" si="4"/>
        <v>41471.65886635465</v>
      </c>
      <c r="Q16" s="41">
        <f t="shared" si="5"/>
        <v>41817.101255478789</v>
      </c>
      <c r="R16" s="47">
        <f t="shared" si="3"/>
        <v>47897.897897897899</v>
      </c>
      <c r="S16" s="46">
        <v>1.3459000000000001</v>
      </c>
    </row>
    <row r="17" spans="2:19" x14ac:dyDescent="0.2">
      <c r="B17" s="45">
        <v>46036</v>
      </c>
      <c r="C17" s="44">
        <v>55325</v>
      </c>
      <c r="D17" s="43">
        <v>55825</v>
      </c>
      <c r="E17" s="42">
        <f t="shared" si="0"/>
        <v>55575</v>
      </c>
      <c r="F17" s="44">
        <v>55790</v>
      </c>
      <c r="G17" s="43">
        <v>56290</v>
      </c>
      <c r="H17" s="42">
        <f t="shared" si="1"/>
        <v>56040</v>
      </c>
      <c r="I17" s="44">
        <v>57345</v>
      </c>
      <c r="J17" s="43">
        <v>58345</v>
      </c>
      <c r="K17" s="42">
        <f t="shared" si="2"/>
        <v>57845</v>
      </c>
      <c r="L17" s="50">
        <v>55825</v>
      </c>
      <c r="M17" s="49">
        <v>1.3452</v>
      </c>
      <c r="N17" s="49">
        <v>1.1659999999999999</v>
      </c>
      <c r="O17" s="48">
        <v>158.56</v>
      </c>
      <c r="P17" s="41">
        <f t="shared" si="4"/>
        <v>41499.405292893251</v>
      </c>
      <c r="Q17" s="41">
        <f t="shared" si="5"/>
        <v>41845.078798691648</v>
      </c>
      <c r="R17" s="47">
        <f t="shared" si="3"/>
        <v>47877.358490566039</v>
      </c>
      <c r="S17" s="46">
        <v>1.345</v>
      </c>
    </row>
    <row r="18" spans="2:19" x14ac:dyDescent="0.2">
      <c r="B18" s="45">
        <v>46037</v>
      </c>
      <c r="C18" s="44">
        <v>55335</v>
      </c>
      <c r="D18" s="43">
        <v>55835</v>
      </c>
      <c r="E18" s="42">
        <f t="shared" si="0"/>
        <v>55585</v>
      </c>
      <c r="F18" s="44">
        <v>55790</v>
      </c>
      <c r="G18" s="43">
        <v>56290</v>
      </c>
      <c r="H18" s="42">
        <f t="shared" si="1"/>
        <v>56040</v>
      </c>
      <c r="I18" s="44">
        <v>57340</v>
      </c>
      <c r="J18" s="43">
        <v>58340</v>
      </c>
      <c r="K18" s="42">
        <f t="shared" si="2"/>
        <v>57840</v>
      </c>
      <c r="L18" s="50">
        <v>55835</v>
      </c>
      <c r="M18" s="49">
        <v>1.3404</v>
      </c>
      <c r="N18" s="49">
        <v>1.1623000000000001</v>
      </c>
      <c r="O18" s="48">
        <v>158.6</v>
      </c>
      <c r="P18" s="41">
        <f t="shared" si="4"/>
        <v>41655.475977320202</v>
      </c>
      <c r="Q18" s="41">
        <f t="shared" si="5"/>
        <v>41994.926887496265</v>
      </c>
      <c r="R18" s="47">
        <f t="shared" si="3"/>
        <v>48038.372193065472</v>
      </c>
      <c r="S18" s="46">
        <v>1.3402000000000001</v>
      </c>
    </row>
    <row r="19" spans="2:19" x14ac:dyDescent="0.2">
      <c r="B19" s="45">
        <v>46038</v>
      </c>
      <c r="C19" s="44">
        <v>55330</v>
      </c>
      <c r="D19" s="43">
        <v>55830</v>
      </c>
      <c r="E19" s="42">
        <f t="shared" si="0"/>
        <v>55580</v>
      </c>
      <c r="F19" s="44">
        <v>55790</v>
      </c>
      <c r="G19" s="43">
        <v>56290</v>
      </c>
      <c r="H19" s="42">
        <f t="shared" si="1"/>
        <v>56040</v>
      </c>
      <c r="I19" s="44">
        <v>57335</v>
      </c>
      <c r="J19" s="43">
        <v>58335</v>
      </c>
      <c r="K19" s="42">
        <f t="shared" si="2"/>
        <v>57835</v>
      </c>
      <c r="L19" s="50">
        <v>55830</v>
      </c>
      <c r="M19" s="49">
        <v>1.34</v>
      </c>
      <c r="N19" s="49">
        <v>1.1618999999999999</v>
      </c>
      <c r="O19" s="48">
        <v>158.16</v>
      </c>
      <c r="P19" s="41">
        <f t="shared" si="4"/>
        <v>41664.179104477611</v>
      </c>
      <c r="Q19" s="41">
        <f t="shared" si="5"/>
        <v>42007.46268656716</v>
      </c>
      <c r="R19" s="47">
        <f t="shared" si="3"/>
        <v>48050.606764781827</v>
      </c>
      <c r="S19" s="46">
        <v>1.3398000000000001</v>
      </c>
    </row>
    <row r="20" spans="2:19" x14ac:dyDescent="0.2">
      <c r="B20" s="45">
        <v>46041</v>
      </c>
      <c r="C20" s="44">
        <v>55320</v>
      </c>
      <c r="D20" s="43">
        <v>55820</v>
      </c>
      <c r="E20" s="42">
        <f t="shared" si="0"/>
        <v>55570</v>
      </c>
      <c r="F20" s="44">
        <v>55790</v>
      </c>
      <c r="G20" s="43">
        <v>56290</v>
      </c>
      <c r="H20" s="42">
        <f t="shared" si="1"/>
        <v>56040</v>
      </c>
      <c r="I20" s="44">
        <v>57320</v>
      </c>
      <c r="J20" s="43">
        <v>58320</v>
      </c>
      <c r="K20" s="42">
        <f t="shared" si="2"/>
        <v>57820</v>
      </c>
      <c r="L20" s="50">
        <v>55820</v>
      </c>
      <c r="M20" s="49">
        <v>1.3406</v>
      </c>
      <c r="N20" s="49">
        <v>1.1626000000000001</v>
      </c>
      <c r="O20" s="48">
        <v>158.02000000000001</v>
      </c>
      <c r="P20" s="41">
        <f t="shared" si="4"/>
        <v>41638.072504848577</v>
      </c>
      <c r="Q20" s="41">
        <f t="shared" si="5"/>
        <v>41988.661793226915</v>
      </c>
      <c r="R20" s="47">
        <f t="shared" si="3"/>
        <v>48013.07414415964</v>
      </c>
      <c r="S20" s="46">
        <v>1.3404</v>
      </c>
    </row>
    <row r="21" spans="2:19" x14ac:dyDescent="0.2">
      <c r="B21" s="45">
        <v>46042</v>
      </c>
      <c r="C21" s="44">
        <v>55325</v>
      </c>
      <c r="D21" s="43">
        <v>55825</v>
      </c>
      <c r="E21" s="42">
        <f t="shared" si="0"/>
        <v>55575</v>
      </c>
      <c r="F21" s="44">
        <v>55790</v>
      </c>
      <c r="G21" s="43">
        <v>56290</v>
      </c>
      <c r="H21" s="42">
        <f t="shared" si="1"/>
        <v>56040</v>
      </c>
      <c r="I21" s="44">
        <v>57320</v>
      </c>
      <c r="J21" s="43">
        <v>58320</v>
      </c>
      <c r="K21" s="42">
        <f t="shared" si="2"/>
        <v>57820</v>
      </c>
      <c r="L21" s="50">
        <v>55825</v>
      </c>
      <c r="M21" s="49">
        <v>1.3446</v>
      </c>
      <c r="N21" s="49">
        <v>1.1726000000000001</v>
      </c>
      <c r="O21" s="48">
        <v>157.87</v>
      </c>
      <c r="P21" s="41">
        <f t="shared" si="4"/>
        <v>41517.923546035992</v>
      </c>
      <c r="Q21" s="41">
        <f t="shared" si="5"/>
        <v>41863.751301502307</v>
      </c>
      <c r="R21" s="47">
        <f t="shared" si="3"/>
        <v>47607.879924953093</v>
      </c>
      <c r="S21" s="46">
        <v>1.3444</v>
      </c>
    </row>
    <row r="22" spans="2:19" x14ac:dyDescent="0.2">
      <c r="B22" s="45">
        <v>46043</v>
      </c>
      <c r="C22" s="44">
        <v>55325</v>
      </c>
      <c r="D22" s="43">
        <v>55825</v>
      </c>
      <c r="E22" s="42">
        <f t="shared" si="0"/>
        <v>55575</v>
      </c>
      <c r="F22" s="44">
        <v>55790</v>
      </c>
      <c r="G22" s="43">
        <v>56290</v>
      </c>
      <c r="H22" s="42">
        <f t="shared" si="1"/>
        <v>56040</v>
      </c>
      <c r="I22" s="44">
        <v>57315</v>
      </c>
      <c r="J22" s="43">
        <v>58315</v>
      </c>
      <c r="K22" s="42">
        <f t="shared" si="2"/>
        <v>57815</v>
      </c>
      <c r="L22" s="50">
        <v>55825</v>
      </c>
      <c r="M22" s="49">
        <v>1.3425</v>
      </c>
      <c r="N22" s="49">
        <v>1.1736</v>
      </c>
      <c r="O22" s="48">
        <v>157.80000000000001</v>
      </c>
      <c r="P22" s="41">
        <f t="shared" si="4"/>
        <v>41582.867783985101</v>
      </c>
      <c r="Q22" s="41">
        <f t="shared" si="5"/>
        <v>41929.236499068902</v>
      </c>
      <c r="R22" s="47">
        <f t="shared" si="3"/>
        <v>47567.3142467621</v>
      </c>
      <c r="S22" s="46">
        <v>1.3423</v>
      </c>
    </row>
    <row r="23" spans="2:19" x14ac:dyDescent="0.2">
      <c r="B23" s="45">
        <v>46044</v>
      </c>
      <c r="C23" s="44">
        <v>55335</v>
      </c>
      <c r="D23" s="43">
        <v>55835</v>
      </c>
      <c r="E23" s="42">
        <f t="shared" si="0"/>
        <v>55585</v>
      </c>
      <c r="F23" s="44">
        <v>55790</v>
      </c>
      <c r="G23" s="43">
        <v>56290</v>
      </c>
      <c r="H23" s="42">
        <f t="shared" si="1"/>
        <v>56040</v>
      </c>
      <c r="I23" s="44">
        <v>57310</v>
      </c>
      <c r="J23" s="43">
        <v>58310</v>
      </c>
      <c r="K23" s="42">
        <f t="shared" si="2"/>
        <v>57810</v>
      </c>
      <c r="L23" s="50">
        <v>55835</v>
      </c>
      <c r="M23" s="49">
        <v>1.3426</v>
      </c>
      <c r="N23" s="49">
        <v>1.1704000000000001</v>
      </c>
      <c r="O23" s="48">
        <v>158.82</v>
      </c>
      <c r="P23" s="41">
        <f t="shared" si="4"/>
        <v>41587.218829137491</v>
      </c>
      <c r="Q23" s="41">
        <f t="shared" si="5"/>
        <v>41926.113511097872</v>
      </c>
      <c r="R23" s="47">
        <f t="shared" si="3"/>
        <v>47705.912508544083</v>
      </c>
      <c r="S23" s="46">
        <v>1.3424</v>
      </c>
    </row>
    <row r="24" spans="2:19" x14ac:dyDescent="0.2">
      <c r="B24" s="45">
        <v>46045</v>
      </c>
      <c r="C24" s="44">
        <v>55340</v>
      </c>
      <c r="D24" s="43">
        <v>55840</v>
      </c>
      <c r="E24" s="42">
        <f t="shared" si="0"/>
        <v>55590</v>
      </c>
      <c r="F24" s="44">
        <v>55790</v>
      </c>
      <c r="G24" s="43">
        <v>56290</v>
      </c>
      <c r="H24" s="42">
        <f t="shared" si="1"/>
        <v>56040</v>
      </c>
      <c r="I24" s="44">
        <v>57555</v>
      </c>
      <c r="J24" s="43">
        <v>58555</v>
      </c>
      <c r="K24" s="42">
        <f t="shared" si="2"/>
        <v>58055</v>
      </c>
      <c r="L24" s="50">
        <v>55840</v>
      </c>
      <c r="M24" s="49">
        <v>1.3529</v>
      </c>
      <c r="N24" s="49">
        <v>1.1742999999999999</v>
      </c>
      <c r="O24" s="48">
        <v>158.16</v>
      </c>
      <c r="P24" s="41">
        <f t="shared" si="4"/>
        <v>41274.299652598122</v>
      </c>
      <c r="Q24" s="41">
        <f t="shared" si="5"/>
        <v>41606.918471431738</v>
      </c>
      <c r="R24" s="47">
        <f t="shared" si="3"/>
        <v>47551.732947287746</v>
      </c>
      <c r="S24" s="46">
        <v>1.3527</v>
      </c>
    </row>
    <row r="25" spans="2:19" x14ac:dyDescent="0.2">
      <c r="B25" s="45">
        <v>46048</v>
      </c>
      <c r="C25" s="44">
        <v>55325</v>
      </c>
      <c r="D25" s="43">
        <v>55825</v>
      </c>
      <c r="E25" s="42">
        <f t="shared" si="0"/>
        <v>55575</v>
      </c>
      <c r="F25" s="44">
        <v>55790</v>
      </c>
      <c r="G25" s="43">
        <v>56290</v>
      </c>
      <c r="H25" s="42">
        <f t="shared" si="1"/>
        <v>56040</v>
      </c>
      <c r="I25" s="44">
        <v>57290</v>
      </c>
      <c r="J25" s="43">
        <v>58290</v>
      </c>
      <c r="K25" s="42">
        <f t="shared" si="2"/>
        <v>57790</v>
      </c>
      <c r="L25" s="50">
        <v>55825</v>
      </c>
      <c r="M25" s="49">
        <v>1.3653999999999999</v>
      </c>
      <c r="N25" s="49">
        <v>1.1841999999999999</v>
      </c>
      <c r="O25" s="48">
        <v>154.13999999999999</v>
      </c>
      <c r="P25" s="41">
        <f t="shared" si="4"/>
        <v>40885.45481177677</v>
      </c>
      <c r="Q25" s="41">
        <f t="shared" si="5"/>
        <v>41226.014354767838</v>
      </c>
      <c r="R25" s="47">
        <f t="shared" si="3"/>
        <v>47141.530146934645</v>
      </c>
      <c r="S25" s="46">
        <v>1.3652</v>
      </c>
    </row>
    <row r="26" spans="2:19" x14ac:dyDescent="0.2">
      <c r="B26" s="45">
        <v>46049</v>
      </c>
      <c r="C26" s="44">
        <v>55330</v>
      </c>
      <c r="D26" s="43">
        <v>55830</v>
      </c>
      <c r="E26" s="42">
        <f t="shared" si="0"/>
        <v>55580</v>
      </c>
      <c r="F26" s="44">
        <v>55790</v>
      </c>
      <c r="G26" s="43">
        <v>56290</v>
      </c>
      <c r="H26" s="42">
        <f t="shared" si="1"/>
        <v>56040</v>
      </c>
      <c r="I26" s="44">
        <v>57290</v>
      </c>
      <c r="J26" s="43">
        <v>58290</v>
      </c>
      <c r="K26" s="42">
        <f t="shared" si="2"/>
        <v>57790</v>
      </c>
      <c r="L26" s="50">
        <v>55830</v>
      </c>
      <c r="M26" s="49">
        <v>1.3742000000000001</v>
      </c>
      <c r="N26" s="49">
        <v>1.1929000000000001</v>
      </c>
      <c r="O26" s="48">
        <v>153.30000000000001</v>
      </c>
      <c r="P26" s="41">
        <f t="shared" si="4"/>
        <v>40627.274050356566</v>
      </c>
      <c r="Q26" s="41">
        <f t="shared" si="5"/>
        <v>40962.014262843833</v>
      </c>
      <c r="R26" s="47">
        <f t="shared" si="3"/>
        <v>46801.911308575734</v>
      </c>
      <c r="S26" s="46">
        <v>1.3740000000000001</v>
      </c>
    </row>
    <row r="27" spans="2:19" x14ac:dyDescent="0.2">
      <c r="B27" s="45">
        <v>46050</v>
      </c>
      <c r="C27" s="44">
        <v>55330</v>
      </c>
      <c r="D27" s="43">
        <v>55830</v>
      </c>
      <c r="E27" s="42">
        <f t="shared" si="0"/>
        <v>55580</v>
      </c>
      <c r="F27" s="44">
        <v>55790</v>
      </c>
      <c r="G27" s="43">
        <v>56290</v>
      </c>
      <c r="H27" s="42">
        <f t="shared" si="1"/>
        <v>56040</v>
      </c>
      <c r="I27" s="44">
        <v>57285</v>
      </c>
      <c r="J27" s="43">
        <v>58285</v>
      </c>
      <c r="K27" s="42">
        <f t="shared" si="2"/>
        <v>57785</v>
      </c>
      <c r="L27" s="50">
        <v>55830</v>
      </c>
      <c r="M27" s="49">
        <v>1.3793</v>
      </c>
      <c r="N27" s="49">
        <v>1.198</v>
      </c>
      <c r="O27" s="48">
        <v>152.58000000000001</v>
      </c>
      <c r="P27" s="41">
        <f t="shared" si="4"/>
        <v>40477.053577901832</v>
      </c>
      <c r="Q27" s="41">
        <f t="shared" si="5"/>
        <v>40810.556079170594</v>
      </c>
      <c r="R27" s="47">
        <f t="shared" si="3"/>
        <v>46602.671118530889</v>
      </c>
      <c r="S27" s="46">
        <v>1.3791</v>
      </c>
    </row>
    <row r="28" spans="2:19" x14ac:dyDescent="0.2">
      <c r="B28" s="45">
        <v>46051</v>
      </c>
      <c r="C28" s="44">
        <v>55345</v>
      </c>
      <c r="D28" s="43">
        <v>55845</v>
      </c>
      <c r="E28" s="42">
        <f t="shared" si="0"/>
        <v>55595</v>
      </c>
      <c r="F28" s="44">
        <v>55790</v>
      </c>
      <c r="G28" s="43">
        <v>56290</v>
      </c>
      <c r="H28" s="42">
        <f t="shared" si="1"/>
        <v>56040</v>
      </c>
      <c r="I28" s="44">
        <v>57280</v>
      </c>
      <c r="J28" s="43">
        <v>58280</v>
      </c>
      <c r="K28" s="42">
        <f t="shared" si="2"/>
        <v>57780</v>
      </c>
      <c r="L28" s="50">
        <v>55845</v>
      </c>
      <c r="M28" s="49">
        <v>1.3814</v>
      </c>
      <c r="N28" s="49">
        <v>1.1961999999999999</v>
      </c>
      <c r="O28" s="48">
        <v>153.22999999999999</v>
      </c>
      <c r="P28" s="41">
        <f t="shared" si="4"/>
        <v>40426.379035760823</v>
      </c>
      <c r="Q28" s="41">
        <f t="shared" si="5"/>
        <v>40748.515998262636</v>
      </c>
      <c r="R28" s="47">
        <f t="shared" si="3"/>
        <v>46685.336900183916</v>
      </c>
      <c r="S28" s="46">
        <v>1.3812</v>
      </c>
    </row>
    <row r="29" spans="2:19" x14ac:dyDescent="0.2">
      <c r="B29" s="45">
        <v>46052</v>
      </c>
      <c r="C29" s="44">
        <v>55345</v>
      </c>
      <c r="D29" s="43">
        <v>55845</v>
      </c>
      <c r="E29" s="42">
        <f t="shared" si="0"/>
        <v>55595</v>
      </c>
      <c r="F29" s="44">
        <v>55790</v>
      </c>
      <c r="G29" s="43">
        <v>56290</v>
      </c>
      <c r="H29" s="42">
        <f t="shared" si="1"/>
        <v>56040</v>
      </c>
      <c r="I29" s="44">
        <v>57280</v>
      </c>
      <c r="J29" s="43">
        <v>58280</v>
      </c>
      <c r="K29" s="42">
        <f t="shared" si="2"/>
        <v>57780</v>
      </c>
      <c r="L29" s="50">
        <v>55845</v>
      </c>
      <c r="M29" s="49">
        <v>1.3762000000000001</v>
      </c>
      <c r="N29" s="49">
        <v>1.1919</v>
      </c>
      <c r="O29" s="48">
        <v>154.04</v>
      </c>
      <c r="P29" s="41">
        <f t="shared" si="4"/>
        <v>40579.130940270305</v>
      </c>
      <c r="Q29" s="41">
        <f t="shared" si="5"/>
        <v>40902.485103909312</v>
      </c>
      <c r="R29" s="47">
        <f t="shared" si="3"/>
        <v>46853.76289957211</v>
      </c>
      <c r="S29" s="46">
        <v>1.3759999999999999</v>
      </c>
    </row>
    <row r="30" spans="2:19" x14ac:dyDescent="0.2">
      <c r="B30" s="40" t="s">
        <v>11</v>
      </c>
      <c r="C30" s="39">
        <f>ROUND(AVERAGE(C9:C29),2)</f>
        <v>54982.86</v>
      </c>
      <c r="D30" s="38">
        <f>ROUND(AVERAGE(D9:D29),2)</f>
        <v>55482.86</v>
      </c>
      <c r="E30" s="37">
        <f>ROUND(AVERAGE(C30:D30),2)</f>
        <v>55232.86</v>
      </c>
      <c r="F30" s="39">
        <f>ROUND(AVERAGE(F9:F29),2)</f>
        <v>55441.19</v>
      </c>
      <c r="G30" s="38">
        <f>ROUND(AVERAGE(G9:G29),2)</f>
        <v>55941.19</v>
      </c>
      <c r="H30" s="37">
        <f>ROUND(AVERAGE(F30:G30),2)</f>
        <v>55691.19</v>
      </c>
      <c r="I30" s="39">
        <f>ROUND(AVERAGE(I9:I29),2)</f>
        <v>56997.86</v>
      </c>
      <c r="J30" s="38">
        <f>ROUND(AVERAGE(J9:J29),2)</f>
        <v>57997.86</v>
      </c>
      <c r="K30" s="37">
        <f>ROUND(AVERAGE(I30:J30),2)</f>
        <v>57497.86</v>
      </c>
      <c r="L30" s="36">
        <f>ROUND(AVERAGE(L9:L29),2)</f>
        <v>55482.86</v>
      </c>
      <c r="M30" s="35">
        <f>ROUND(AVERAGE(M9:M29),4)</f>
        <v>1.3521000000000001</v>
      </c>
      <c r="N30" s="34">
        <f>ROUND(AVERAGE(N9:N29),4)</f>
        <v>1.1738</v>
      </c>
      <c r="O30" s="167">
        <f>ROUND(AVERAGE(O9:O29),2)</f>
        <v>156.72</v>
      </c>
      <c r="P30" s="33">
        <f>AVERAGE(P9:P29)</f>
        <v>41036.867707725811</v>
      </c>
      <c r="Q30" s="33">
        <f>AVERAGE(Q9:Q29)</f>
        <v>41375.892756813133</v>
      </c>
      <c r="R30" s="33">
        <f>AVERAGE(R9:R29)</f>
        <v>47269.323134325663</v>
      </c>
      <c r="S30" s="32">
        <f>AVERAGE(S9:S29)</f>
        <v>1.3518952380952383</v>
      </c>
    </row>
    <row r="31" spans="2:19" x14ac:dyDescent="0.2">
      <c r="B31" s="31" t="s">
        <v>12</v>
      </c>
      <c r="C31" s="30">
        <f t="shared" ref="C31:S31" si="6">MAX(C9:C29)</f>
        <v>55345</v>
      </c>
      <c r="D31" s="29">
        <f t="shared" si="6"/>
        <v>55845</v>
      </c>
      <c r="E31" s="28">
        <f t="shared" si="6"/>
        <v>55595</v>
      </c>
      <c r="F31" s="30">
        <f t="shared" si="6"/>
        <v>55790</v>
      </c>
      <c r="G31" s="29">
        <f t="shared" si="6"/>
        <v>56290</v>
      </c>
      <c r="H31" s="28">
        <f t="shared" si="6"/>
        <v>56040</v>
      </c>
      <c r="I31" s="30">
        <f t="shared" si="6"/>
        <v>57555</v>
      </c>
      <c r="J31" s="29">
        <f t="shared" si="6"/>
        <v>58555</v>
      </c>
      <c r="K31" s="28">
        <f t="shared" si="6"/>
        <v>58055</v>
      </c>
      <c r="L31" s="27">
        <f t="shared" si="6"/>
        <v>55845</v>
      </c>
      <c r="M31" s="26">
        <f t="shared" si="6"/>
        <v>1.3814</v>
      </c>
      <c r="N31" s="25">
        <f t="shared" si="6"/>
        <v>1.198</v>
      </c>
      <c r="O31" s="24">
        <f t="shared" si="6"/>
        <v>158.9</v>
      </c>
      <c r="P31" s="23">
        <f t="shared" si="6"/>
        <v>41664.179104477611</v>
      </c>
      <c r="Q31" s="23">
        <f t="shared" si="6"/>
        <v>42007.46268656716</v>
      </c>
      <c r="R31" s="23">
        <f t="shared" si="6"/>
        <v>48050.606764781827</v>
      </c>
      <c r="S31" s="22">
        <f t="shared" si="6"/>
        <v>1.3812</v>
      </c>
    </row>
    <row r="32" spans="2:19" ht="13.5" thickBot="1" x14ac:dyDescent="0.25">
      <c r="B32" s="21" t="s">
        <v>13</v>
      </c>
      <c r="C32" s="20">
        <f t="shared" ref="C32:S32" si="7">MIN(C9:C29)</f>
        <v>52385</v>
      </c>
      <c r="D32" s="19">
        <f t="shared" si="7"/>
        <v>52885</v>
      </c>
      <c r="E32" s="18">
        <f t="shared" si="7"/>
        <v>52635</v>
      </c>
      <c r="F32" s="20">
        <f t="shared" si="7"/>
        <v>52855</v>
      </c>
      <c r="G32" s="19">
        <f t="shared" si="7"/>
        <v>53355</v>
      </c>
      <c r="H32" s="18">
        <f t="shared" si="7"/>
        <v>53105</v>
      </c>
      <c r="I32" s="20">
        <f t="shared" si="7"/>
        <v>54445</v>
      </c>
      <c r="J32" s="19">
        <f t="shared" si="7"/>
        <v>55445</v>
      </c>
      <c r="K32" s="18">
        <f t="shared" si="7"/>
        <v>54945</v>
      </c>
      <c r="L32" s="17">
        <f t="shared" si="7"/>
        <v>52885</v>
      </c>
      <c r="M32" s="16">
        <f t="shared" si="7"/>
        <v>1.34</v>
      </c>
      <c r="N32" s="15">
        <f t="shared" si="7"/>
        <v>1.1618999999999999</v>
      </c>
      <c r="O32" s="14">
        <f t="shared" si="7"/>
        <v>152.58000000000001</v>
      </c>
      <c r="P32" s="13">
        <f t="shared" si="7"/>
        <v>39299.249461246938</v>
      </c>
      <c r="Q32" s="13">
        <f t="shared" si="7"/>
        <v>39648.510069109019</v>
      </c>
      <c r="R32" s="13">
        <f t="shared" si="7"/>
        <v>45129.648584100985</v>
      </c>
      <c r="S32" s="12">
        <f t="shared" si="7"/>
        <v>1.3398000000000001</v>
      </c>
    </row>
    <row r="34" spans="2:14" x14ac:dyDescent="0.2">
      <c r="B34" s="6" t="s">
        <v>14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  <row r="35" spans="2:14" x14ac:dyDescent="0.2">
      <c r="B35" s="6" t="s">
        <v>15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Copper</vt:lpstr>
      <vt:lpstr>Aluminium Alloy</vt:lpstr>
      <vt:lpstr>NA Alloy</vt:lpstr>
      <vt:lpstr>Primary Aluminium</vt:lpstr>
      <vt:lpstr>Zinc</vt:lpstr>
      <vt:lpstr>Lead</vt:lpstr>
      <vt:lpstr>Tin</vt:lpstr>
      <vt:lpstr>Nickel</vt:lpstr>
      <vt:lpstr>Cobalt</vt:lpstr>
      <vt:lpstr>ABR</vt:lpstr>
      <vt:lpstr>ABR Avg</vt:lpstr>
      <vt:lpstr>Averages Inc. Euro 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LMEprice Averages Export for Global Steel</dc:title>
  <dc:creator>kiran.kaur</dc:creator>
  <cp:lastModifiedBy>Patrick Heisch</cp:lastModifiedBy>
  <cp:lastPrinted>2011-08-25T10:07:39Z</cp:lastPrinted>
  <dcterms:created xsi:type="dcterms:W3CDTF">2012-05-31T12:49:12Z</dcterms:created>
  <dcterms:modified xsi:type="dcterms:W3CDTF">2026-02-02T06:55:07Z</dcterms:modified>
</cp:coreProperties>
</file>