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etalquote\LME\LME Average Official Prices\2025\"/>
    </mc:Choice>
  </mc:AlternateContent>
  <xr:revisionPtr revIDLastSave="0" documentId="8_{FF4B6C6B-E07B-4133-A89A-A42D114BF597}" xr6:coauthVersionLast="47" xr6:coauthVersionMax="47" xr10:uidLastSave="{00000000-0000-0000-0000-000000000000}"/>
  <bookViews>
    <workbookView xWindow="-120" yWindow="-120" windowWidth="29040" windowHeight="15720" tabRatio="993" xr2:uid="{00000000-000D-0000-FFFF-FFFF00000000}"/>
  </bookViews>
  <sheets>
    <sheet name="Copper" sheetId="1" r:id="rId1"/>
    <sheet name="Aluminium Alloy" sheetId="2" r:id="rId2"/>
    <sheet name="NA Alloy" sheetId="3" r:id="rId3"/>
    <sheet name="Primary Aluminium" sheetId="4" r:id="rId4"/>
    <sheet name="Zinc" sheetId="5" r:id="rId5"/>
    <sheet name="Lead" sheetId="6" r:id="rId6"/>
    <sheet name="Tin" sheetId="7" r:id="rId7"/>
    <sheet name="Nickel" sheetId="8" r:id="rId8"/>
    <sheet name="Cobalt" sheetId="10" r:id="rId9"/>
    <sheet name="Averages Inc. Euro Eq" sheetId="14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9" i="8" l="1"/>
  <c r="V29" i="8"/>
  <c r="W28" i="8"/>
  <c r="V28" i="8"/>
  <c r="W27" i="8"/>
  <c r="V27" i="8"/>
  <c r="W26" i="8"/>
  <c r="V26" i="8"/>
  <c r="W25" i="8"/>
  <c r="V25" i="8"/>
  <c r="W24" i="8"/>
  <c r="V24" i="8"/>
  <c r="W23" i="8"/>
  <c r="V23" i="8"/>
  <c r="W22" i="8"/>
  <c r="V22" i="8"/>
  <c r="W21" i="8"/>
  <c r="V21" i="8"/>
  <c r="W20" i="8"/>
  <c r="V20" i="8"/>
  <c r="W19" i="8"/>
  <c r="V19" i="8"/>
  <c r="W18" i="8"/>
  <c r="V18" i="8"/>
  <c r="W17" i="8"/>
  <c r="V17" i="8"/>
  <c r="W16" i="8"/>
  <c r="V16" i="8"/>
  <c r="W15" i="8"/>
  <c r="V15" i="8"/>
  <c r="W14" i="8"/>
  <c r="V14" i="8"/>
  <c r="W13" i="8"/>
  <c r="V13" i="8"/>
  <c r="W12" i="8"/>
  <c r="V12" i="8"/>
  <c r="W11" i="8"/>
  <c r="V11" i="8"/>
  <c r="W10" i="8"/>
  <c r="V10" i="8"/>
  <c r="W9" i="8"/>
  <c r="W30" i="8" s="1"/>
  <c r="V9" i="8"/>
  <c r="V31" i="8" s="1"/>
  <c r="W29" i="5"/>
  <c r="V29" i="5"/>
  <c r="W28" i="5"/>
  <c r="V28" i="5"/>
  <c r="W27" i="5"/>
  <c r="V27" i="5"/>
  <c r="W26" i="5"/>
  <c r="V26" i="5"/>
  <c r="W25" i="5"/>
  <c r="V25" i="5"/>
  <c r="W24" i="5"/>
  <c r="V24" i="5"/>
  <c r="W23" i="5"/>
  <c r="V23" i="5"/>
  <c r="W22" i="5"/>
  <c r="V22" i="5"/>
  <c r="W21" i="5"/>
  <c r="V21" i="5"/>
  <c r="W20" i="5"/>
  <c r="V20" i="5"/>
  <c r="W19" i="5"/>
  <c r="V19" i="5"/>
  <c r="W18" i="5"/>
  <c r="V18" i="5"/>
  <c r="W17" i="5"/>
  <c r="V17" i="5"/>
  <c r="W16" i="5"/>
  <c r="V16" i="5"/>
  <c r="W15" i="5"/>
  <c r="V15" i="5"/>
  <c r="W14" i="5"/>
  <c r="W30" i="5" s="1"/>
  <c r="V14" i="5"/>
  <c r="V31" i="5" s="1"/>
  <c r="W13" i="5"/>
  <c r="V13" i="5"/>
  <c r="W12" i="5"/>
  <c r="V12" i="5"/>
  <c r="W11" i="5"/>
  <c r="W31" i="5" s="1"/>
  <c r="V11" i="5"/>
  <c r="W10" i="5"/>
  <c r="V10" i="5"/>
  <c r="W9" i="5"/>
  <c r="W32" i="5" s="1"/>
  <c r="V9" i="5"/>
  <c r="V32" i="5" s="1"/>
  <c r="V10" i="4"/>
  <c r="W10" i="4"/>
  <c r="V11" i="4"/>
  <c r="W11" i="4"/>
  <c r="V12" i="4"/>
  <c r="W12" i="4"/>
  <c r="W31" i="4" s="1"/>
  <c r="V13" i="4"/>
  <c r="V32" i="4" s="1"/>
  <c r="W13" i="4"/>
  <c r="V14" i="4"/>
  <c r="W14" i="4"/>
  <c r="V15" i="4"/>
  <c r="W15" i="4"/>
  <c r="V16" i="4"/>
  <c r="W16" i="4"/>
  <c r="V17" i="4"/>
  <c r="W17" i="4"/>
  <c r="V18" i="4"/>
  <c r="W18" i="4"/>
  <c r="V19" i="4"/>
  <c r="W19" i="4"/>
  <c r="V20" i="4"/>
  <c r="W20" i="4"/>
  <c r="V21" i="4"/>
  <c r="W21" i="4"/>
  <c r="V22" i="4"/>
  <c r="W22" i="4"/>
  <c r="V23" i="4"/>
  <c r="W23" i="4"/>
  <c r="V24" i="4"/>
  <c r="W24" i="4"/>
  <c r="V25" i="4"/>
  <c r="W25" i="4"/>
  <c r="V26" i="4"/>
  <c r="W26" i="4"/>
  <c r="V27" i="4"/>
  <c r="W27" i="4"/>
  <c r="V28" i="4"/>
  <c r="W28" i="4"/>
  <c r="V29" i="4"/>
  <c r="W29" i="4"/>
  <c r="W9" i="4"/>
  <c r="V9" i="4"/>
  <c r="Q29" i="10"/>
  <c r="P29" i="10"/>
  <c r="Q28" i="10"/>
  <c r="P28" i="10"/>
  <c r="Q27" i="10"/>
  <c r="P27" i="10"/>
  <c r="Q26" i="10"/>
  <c r="P26" i="10"/>
  <c r="Q25" i="10"/>
  <c r="P25" i="10"/>
  <c r="Q24" i="10"/>
  <c r="P24" i="10"/>
  <c r="Q23" i="10"/>
  <c r="P23" i="10"/>
  <c r="Q22" i="10"/>
  <c r="P22" i="10"/>
  <c r="Q21" i="10"/>
  <c r="P21" i="10"/>
  <c r="Q20" i="10"/>
  <c r="P20" i="10"/>
  <c r="Q19" i="10"/>
  <c r="P19" i="10"/>
  <c r="Q18" i="10"/>
  <c r="P18" i="10"/>
  <c r="Q17" i="10"/>
  <c r="P17" i="10"/>
  <c r="Q16" i="10"/>
  <c r="P16" i="10"/>
  <c r="Q15" i="10"/>
  <c r="P15" i="10"/>
  <c r="Q14" i="10"/>
  <c r="Q32" i="10" s="1"/>
  <c r="P14" i="10"/>
  <c r="P31" i="10" s="1"/>
  <c r="Q13" i="10"/>
  <c r="P13" i="10"/>
  <c r="Q12" i="10"/>
  <c r="P12" i="10"/>
  <c r="Q11" i="10"/>
  <c r="Q31" i="10" s="1"/>
  <c r="P11" i="10"/>
  <c r="Q10" i="10"/>
  <c r="P10" i="10"/>
  <c r="Q9" i="10"/>
  <c r="Q30" i="10" s="1"/>
  <c r="P9" i="10"/>
  <c r="P30" i="10" s="1"/>
  <c r="Q29" i="7"/>
  <c r="P29" i="7"/>
  <c r="Q28" i="7"/>
  <c r="P28" i="7"/>
  <c r="Q27" i="7"/>
  <c r="P27" i="7"/>
  <c r="Q26" i="7"/>
  <c r="P26" i="7"/>
  <c r="Q25" i="7"/>
  <c r="P25" i="7"/>
  <c r="Q24" i="7"/>
  <c r="P24" i="7"/>
  <c r="Q23" i="7"/>
  <c r="P23" i="7"/>
  <c r="Q22" i="7"/>
  <c r="P22" i="7"/>
  <c r="Q21" i="7"/>
  <c r="P21" i="7"/>
  <c r="Q20" i="7"/>
  <c r="P20" i="7"/>
  <c r="Q19" i="7"/>
  <c r="P19" i="7"/>
  <c r="Q18" i="7"/>
  <c r="P18" i="7"/>
  <c r="Q17" i="7"/>
  <c r="P17" i="7"/>
  <c r="Q16" i="7"/>
  <c r="P16" i="7"/>
  <c r="Q15" i="7"/>
  <c r="P15" i="7"/>
  <c r="Q14" i="7"/>
  <c r="P14" i="7"/>
  <c r="P30" i="7" s="1"/>
  <c r="Q13" i="7"/>
  <c r="P13" i="7"/>
  <c r="Q12" i="7"/>
  <c r="P12" i="7"/>
  <c r="Q11" i="7"/>
  <c r="P11" i="7"/>
  <c r="Q10" i="7"/>
  <c r="P10" i="7"/>
  <c r="Q9" i="7"/>
  <c r="Q32" i="7" s="1"/>
  <c r="P9" i="7"/>
  <c r="P32" i="7" s="1"/>
  <c r="Q29" i="3"/>
  <c r="P29" i="3"/>
  <c r="Q28" i="3"/>
  <c r="P28" i="3"/>
  <c r="Q27" i="3"/>
  <c r="P27" i="3"/>
  <c r="Q26" i="3"/>
  <c r="P26" i="3"/>
  <c r="Q25" i="3"/>
  <c r="P25" i="3"/>
  <c r="Q24" i="3"/>
  <c r="P24" i="3"/>
  <c r="Q23" i="3"/>
  <c r="P23" i="3"/>
  <c r="Q22" i="3"/>
  <c r="P22" i="3"/>
  <c r="Q21" i="3"/>
  <c r="P21" i="3"/>
  <c r="Q20" i="3"/>
  <c r="P20" i="3"/>
  <c r="Q19" i="3"/>
  <c r="P19" i="3"/>
  <c r="Q18" i="3"/>
  <c r="P18" i="3"/>
  <c r="Q17" i="3"/>
  <c r="P17" i="3"/>
  <c r="Q16" i="3"/>
  <c r="P16" i="3"/>
  <c r="Q15" i="3"/>
  <c r="P15" i="3"/>
  <c r="Q14" i="3"/>
  <c r="Q30" i="3" s="1"/>
  <c r="P14" i="3"/>
  <c r="P30" i="3" s="1"/>
  <c r="Q13" i="3"/>
  <c r="P13" i="3"/>
  <c r="Q12" i="3"/>
  <c r="P12" i="3"/>
  <c r="Q11" i="3"/>
  <c r="P11" i="3"/>
  <c r="Q10" i="3"/>
  <c r="P10" i="3"/>
  <c r="P32" i="3" s="1"/>
  <c r="Q9" i="3"/>
  <c r="P9" i="3"/>
  <c r="Q10" i="2"/>
  <c r="Q30" i="2" s="1"/>
  <c r="Q11" i="2"/>
  <c r="Q12" i="2"/>
  <c r="Q13" i="2"/>
  <c r="Q14" i="2"/>
  <c r="Q15" i="2"/>
  <c r="Q31" i="2" s="1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9" i="2"/>
  <c r="P10" i="2"/>
  <c r="P11" i="2"/>
  <c r="P12" i="2"/>
  <c r="P30" i="2" s="1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9" i="2"/>
  <c r="S32" i="10"/>
  <c r="R32" i="10"/>
  <c r="O32" i="10"/>
  <c r="N32" i="10"/>
  <c r="M32" i="10"/>
  <c r="L32" i="10"/>
  <c r="J32" i="10"/>
  <c r="I32" i="10"/>
  <c r="G32" i="10"/>
  <c r="F32" i="10"/>
  <c r="D32" i="10"/>
  <c r="C32" i="10"/>
  <c r="S31" i="10"/>
  <c r="R31" i="10"/>
  <c r="O31" i="10"/>
  <c r="N31" i="10"/>
  <c r="M31" i="10"/>
  <c r="L31" i="10"/>
  <c r="J31" i="10"/>
  <c r="I31" i="10"/>
  <c r="G31" i="10"/>
  <c r="F31" i="10"/>
  <c r="D31" i="10"/>
  <c r="C31" i="10"/>
  <c r="S30" i="10"/>
  <c r="O30" i="10"/>
  <c r="N30" i="10"/>
  <c r="M30" i="10"/>
  <c r="L30" i="10"/>
  <c r="J30" i="10"/>
  <c r="I30" i="10"/>
  <c r="K30" i="10" s="1"/>
  <c r="G30" i="10"/>
  <c r="F30" i="10"/>
  <c r="H30" i="10" s="1"/>
  <c r="D30" i="10"/>
  <c r="C30" i="10"/>
  <c r="E30" i="10" s="1"/>
  <c r="R29" i="10"/>
  <c r="K29" i="10"/>
  <c r="H29" i="10"/>
  <c r="E29" i="10"/>
  <c r="R28" i="10"/>
  <c r="K28" i="10"/>
  <c r="H28" i="10"/>
  <c r="E28" i="10"/>
  <c r="R27" i="10"/>
  <c r="K27" i="10"/>
  <c r="H27" i="10"/>
  <c r="E27" i="10"/>
  <c r="R26" i="10"/>
  <c r="K26" i="10"/>
  <c r="H26" i="10"/>
  <c r="E26" i="10"/>
  <c r="R25" i="10"/>
  <c r="K25" i="10"/>
  <c r="H25" i="10"/>
  <c r="E25" i="10"/>
  <c r="R24" i="10"/>
  <c r="K24" i="10"/>
  <c r="H24" i="10"/>
  <c r="E24" i="10"/>
  <c r="R23" i="10"/>
  <c r="K23" i="10"/>
  <c r="H23" i="10"/>
  <c r="E23" i="10"/>
  <c r="R22" i="10"/>
  <c r="K22" i="10"/>
  <c r="H22" i="10"/>
  <c r="E22" i="10"/>
  <c r="R21" i="10"/>
  <c r="K21" i="10"/>
  <c r="H21" i="10"/>
  <c r="E21" i="10"/>
  <c r="R20" i="10"/>
  <c r="K20" i="10"/>
  <c r="H20" i="10"/>
  <c r="E20" i="10"/>
  <c r="R19" i="10"/>
  <c r="K19" i="10"/>
  <c r="H19" i="10"/>
  <c r="E19" i="10"/>
  <c r="R18" i="10"/>
  <c r="K18" i="10"/>
  <c r="H18" i="10"/>
  <c r="E18" i="10"/>
  <c r="R17" i="10"/>
  <c r="K17" i="10"/>
  <c r="H17" i="10"/>
  <c r="E17" i="10"/>
  <c r="R16" i="10"/>
  <c r="K16" i="10"/>
  <c r="H16" i="10"/>
  <c r="E16" i="10"/>
  <c r="R15" i="10"/>
  <c r="K15" i="10"/>
  <c r="H15" i="10"/>
  <c r="E15" i="10"/>
  <c r="R14" i="10"/>
  <c r="K14" i="10"/>
  <c r="H14" i="10"/>
  <c r="E14" i="10"/>
  <c r="R13" i="10"/>
  <c r="K13" i="10"/>
  <c r="H13" i="10"/>
  <c r="E13" i="10"/>
  <c r="R12" i="10"/>
  <c r="K12" i="10"/>
  <c r="H12" i="10"/>
  <c r="E12" i="10"/>
  <c r="R11" i="10"/>
  <c r="K11" i="10"/>
  <c r="H11" i="10"/>
  <c r="E11" i="10"/>
  <c r="R10" i="10"/>
  <c r="K10" i="10"/>
  <c r="H10" i="10"/>
  <c r="E10" i="10"/>
  <c r="R9" i="10"/>
  <c r="R30" i="10" s="1"/>
  <c r="K9" i="10"/>
  <c r="K32" i="10" s="1"/>
  <c r="H9" i="10"/>
  <c r="H32" i="10" s="1"/>
  <c r="E9" i="10"/>
  <c r="E32" i="10" s="1"/>
  <c r="Y32" i="8"/>
  <c r="W32" i="8"/>
  <c r="V32" i="8"/>
  <c r="U32" i="8"/>
  <c r="T32" i="8"/>
  <c r="S32" i="8"/>
  <c r="R32" i="8"/>
  <c r="P32" i="8"/>
  <c r="O32" i="8"/>
  <c r="M32" i="8"/>
  <c r="L32" i="8"/>
  <c r="J32" i="8"/>
  <c r="I32" i="8"/>
  <c r="G32" i="8"/>
  <c r="F32" i="8"/>
  <c r="D32" i="8"/>
  <c r="C32" i="8"/>
  <c r="Y31" i="8"/>
  <c r="W31" i="8"/>
  <c r="U31" i="8"/>
  <c r="T31" i="8"/>
  <c r="S31" i="8"/>
  <c r="R31" i="8"/>
  <c r="P31" i="8"/>
  <c r="O31" i="8"/>
  <c r="M31" i="8"/>
  <c r="L31" i="8"/>
  <c r="J31" i="8"/>
  <c r="I31" i="8"/>
  <c r="G31" i="8"/>
  <c r="F31" i="8"/>
  <c r="D31" i="8"/>
  <c r="C31" i="8"/>
  <c r="Y30" i="8"/>
  <c r="U30" i="8"/>
  <c r="T30" i="8"/>
  <c r="S30" i="8"/>
  <c r="R30" i="8"/>
  <c r="Q30" i="8"/>
  <c r="P30" i="8"/>
  <c r="O30" i="8"/>
  <c r="N30" i="8"/>
  <c r="M30" i="8"/>
  <c r="L30" i="8"/>
  <c r="J30" i="8"/>
  <c r="K30" i="8" s="1"/>
  <c r="I30" i="8"/>
  <c r="G30" i="8"/>
  <c r="F30" i="8"/>
  <c r="H30" i="8" s="1"/>
  <c r="D30" i="8"/>
  <c r="C30" i="8"/>
  <c r="E30" i="8" s="1"/>
  <c r="X29" i="8"/>
  <c r="Q29" i="8"/>
  <c r="N29" i="8"/>
  <c r="K29" i="8"/>
  <c r="H29" i="8"/>
  <c r="E29" i="8"/>
  <c r="X28" i="8"/>
  <c r="Q28" i="8"/>
  <c r="N28" i="8"/>
  <c r="K28" i="8"/>
  <c r="H28" i="8"/>
  <c r="E28" i="8"/>
  <c r="X27" i="8"/>
  <c r="Q27" i="8"/>
  <c r="N27" i="8"/>
  <c r="K27" i="8"/>
  <c r="H27" i="8"/>
  <c r="E27" i="8"/>
  <c r="X26" i="8"/>
  <c r="Q26" i="8"/>
  <c r="N26" i="8"/>
  <c r="K26" i="8"/>
  <c r="H26" i="8"/>
  <c r="E26" i="8"/>
  <c r="X25" i="8"/>
  <c r="Q25" i="8"/>
  <c r="N25" i="8"/>
  <c r="K25" i="8"/>
  <c r="H25" i="8"/>
  <c r="E25" i="8"/>
  <c r="X24" i="8"/>
  <c r="Q24" i="8"/>
  <c r="N24" i="8"/>
  <c r="K24" i="8"/>
  <c r="H24" i="8"/>
  <c r="E24" i="8"/>
  <c r="X23" i="8"/>
  <c r="Q23" i="8"/>
  <c r="N23" i="8"/>
  <c r="K23" i="8"/>
  <c r="H23" i="8"/>
  <c r="E23" i="8"/>
  <c r="X22" i="8"/>
  <c r="Q22" i="8"/>
  <c r="N22" i="8"/>
  <c r="K22" i="8"/>
  <c r="H22" i="8"/>
  <c r="E22" i="8"/>
  <c r="X21" i="8"/>
  <c r="Q21" i="8"/>
  <c r="N21" i="8"/>
  <c r="K21" i="8"/>
  <c r="H21" i="8"/>
  <c r="E21" i="8"/>
  <c r="X20" i="8"/>
  <c r="Q20" i="8"/>
  <c r="N20" i="8"/>
  <c r="K20" i="8"/>
  <c r="H20" i="8"/>
  <c r="E20" i="8"/>
  <c r="X19" i="8"/>
  <c r="Q19" i="8"/>
  <c r="N19" i="8"/>
  <c r="K19" i="8"/>
  <c r="H19" i="8"/>
  <c r="E19" i="8"/>
  <c r="X18" i="8"/>
  <c r="Q18" i="8"/>
  <c r="N18" i="8"/>
  <c r="K18" i="8"/>
  <c r="H18" i="8"/>
  <c r="E18" i="8"/>
  <c r="X17" i="8"/>
  <c r="Q17" i="8"/>
  <c r="N17" i="8"/>
  <c r="K17" i="8"/>
  <c r="H17" i="8"/>
  <c r="E17" i="8"/>
  <c r="X16" i="8"/>
  <c r="Q16" i="8"/>
  <c r="N16" i="8"/>
  <c r="K16" i="8"/>
  <c r="H16" i="8"/>
  <c r="E16" i="8"/>
  <c r="X15" i="8"/>
  <c r="Q15" i="8"/>
  <c r="N15" i="8"/>
  <c r="K15" i="8"/>
  <c r="H15" i="8"/>
  <c r="E15" i="8"/>
  <c r="X14" i="8"/>
  <c r="Q14" i="8"/>
  <c r="N14" i="8"/>
  <c r="K14" i="8"/>
  <c r="H14" i="8"/>
  <c r="E14" i="8"/>
  <c r="E32" i="8" s="1"/>
  <c r="X13" i="8"/>
  <c r="Q13" i="8"/>
  <c r="N13" i="8"/>
  <c r="K13" i="8"/>
  <c r="H13" i="8"/>
  <c r="E13" i="8"/>
  <c r="X12" i="8"/>
  <c r="Q12" i="8"/>
  <c r="N12" i="8"/>
  <c r="K12" i="8"/>
  <c r="H12" i="8"/>
  <c r="E12" i="8"/>
  <c r="X11" i="8"/>
  <c r="Q11" i="8"/>
  <c r="N11" i="8"/>
  <c r="N31" i="8" s="1"/>
  <c r="K11" i="8"/>
  <c r="K31" i="8" s="1"/>
  <c r="H11" i="8"/>
  <c r="H31" i="8" s="1"/>
  <c r="E11" i="8"/>
  <c r="X10" i="8"/>
  <c r="X31" i="8" s="1"/>
  <c r="Q10" i="8"/>
  <c r="Q32" i="8" s="1"/>
  <c r="N10" i="8"/>
  <c r="K10" i="8"/>
  <c r="H10" i="8"/>
  <c r="E10" i="8"/>
  <c r="X9" i="8"/>
  <c r="X30" i="8" s="1"/>
  <c r="Q9" i="8"/>
  <c r="Q31" i="8" s="1"/>
  <c r="N9" i="8"/>
  <c r="N32" i="8" s="1"/>
  <c r="K9" i="8"/>
  <c r="K32" i="8" s="1"/>
  <c r="H9" i="8"/>
  <c r="H32" i="8" s="1"/>
  <c r="E9" i="8"/>
  <c r="E31" i="8" s="1"/>
  <c r="S32" i="7"/>
  <c r="R32" i="7"/>
  <c r="O32" i="7"/>
  <c r="N32" i="7"/>
  <c r="M32" i="7"/>
  <c r="L32" i="7"/>
  <c r="J32" i="7"/>
  <c r="I32" i="7"/>
  <c r="G32" i="7"/>
  <c r="F32" i="7"/>
  <c r="D32" i="7"/>
  <c r="C32" i="7"/>
  <c r="S31" i="7"/>
  <c r="Q31" i="7"/>
  <c r="O31" i="7"/>
  <c r="N31" i="7"/>
  <c r="M31" i="7"/>
  <c r="L31" i="7"/>
  <c r="J31" i="7"/>
  <c r="I31" i="7"/>
  <c r="G31" i="7"/>
  <c r="F31" i="7"/>
  <c r="E31" i="7"/>
  <c r="D31" i="7"/>
  <c r="C31" i="7"/>
  <c r="S30" i="7"/>
  <c r="Q30" i="7"/>
  <c r="O30" i="7"/>
  <c r="N30" i="7"/>
  <c r="M30" i="7"/>
  <c r="L30" i="7"/>
  <c r="K30" i="7"/>
  <c r="J30" i="7"/>
  <c r="I30" i="7"/>
  <c r="G30" i="7"/>
  <c r="F30" i="7"/>
  <c r="H30" i="7" s="1"/>
  <c r="D30" i="7"/>
  <c r="E30" i="7" s="1"/>
  <c r="C30" i="7"/>
  <c r="R29" i="7"/>
  <c r="K29" i="7"/>
  <c r="H29" i="7"/>
  <c r="E29" i="7"/>
  <c r="R28" i="7"/>
  <c r="K28" i="7"/>
  <c r="H28" i="7"/>
  <c r="E28" i="7"/>
  <c r="R27" i="7"/>
  <c r="K27" i="7"/>
  <c r="H27" i="7"/>
  <c r="E27" i="7"/>
  <c r="R26" i="7"/>
  <c r="K26" i="7"/>
  <c r="H26" i="7"/>
  <c r="E26" i="7"/>
  <c r="R25" i="7"/>
  <c r="K25" i="7"/>
  <c r="H25" i="7"/>
  <c r="E25" i="7"/>
  <c r="R24" i="7"/>
  <c r="K24" i="7"/>
  <c r="H24" i="7"/>
  <c r="E24" i="7"/>
  <c r="R23" i="7"/>
  <c r="K23" i="7"/>
  <c r="H23" i="7"/>
  <c r="E23" i="7"/>
  <c r="R22" i="7"/>
  <c r="K22" i="7"/>
  <c r="H22" i="7"/>
  <c r="E22" i="7"/>
  <c r="R21" i="7"/>
  <c r="K21" i="7"/>
  <c r="H21" i="7"/>
  <c r="E21" i="7"/>
  <c r="R20" i="7"/>
  <c r="K20" i="7"/>
  <c r="H20" i="7"/>
  <c r="E20" i="7"/>
  <c r="R19" i="7"/>
  <c r="K19" i="7"/>
  <c r="H19" i="7"/>
  <c r="E19" i="7"/>
  <c r="R18" i="7"/>
  <c r="K18" i="7"/>
  <c r="H18" i="7"/>
  <c r="E18" i="7"/>
  <c r="R17" i="7"/>
  <c r="K17" i="7"/>
  <c r="H17" i="7"/>
  <c r="E17" i="7"/>
  <c r="R16" i="7"/>
  <c r="K16" i="7"/>
  <c r="H16" i="7"/>
  <c r="E16" i="7"/>
  <c r="R15" i="7"/>
  <c r="K15" i="7"/>
  <c r="H15" i="7"/>
  <c r="E15" i="7"/>
  <c r="R14" i="7"/>
  <c r="K14" i="7"/>
  <c r="H14" i="7"/>
  <c r="E14" i="7"/>
  <c r="R13" i="7"/>
  <c r="K13" i="7"/>
  <c r="H13" i="7"/>
  <c r="E13" i="7"/>
  <c r="R12" i="7"/>
  <c r="K12" i="7"/>
  <c r="H12" i="7"/>
  <c r="E12" i="7"/>
  <c r="R11" i="7"/>
  <c r="K11" i="7"/>
  <c r="H11" i="7"/>
  <c r="E11" i="7"/>
  <c r="R10" i="7"/>
  <c r="R31" i="7" s="1"/>
  <c r="K10" i="7"/>
  <c r="H10" i="7"/>
  <c r="E10" i="7"/>
  <c r="R9" i="7"/>
  <c r="R30" i="7" s="1"/>
  <c r="K9" i="7"/>
  <c r="K32" i="7" s="1"/>
  <c r="H9" i="7"/>
  <c r="H32" i="7" s="1"/>
  <c r="E9" i="7"/>
  <c r="E32" i="7" s="1"/>
  <c r="Y32" i="6"/>
  <c r="W32" i="6"/>
  <c r="V32" i="6"/>
  <c r="U32" i="6"/>
  <c r="T32" i="6"/>
  <c r="S32" i="6"/>
  <c r="R32" i="6"/>
  <c r="P32" i="6"/>
  <c r="O32" i="6"/>
  <c r="M32" i="6"/>
  <c r="L32" i="6"/>
  <c r="J32" i="6"/>
  <c r="I32" i="6"/>
  <c r="G32" i="6"/>
  <c r="F32" i="6"/>
  <c r="D32" i="6"/>
  <c r="C32" i="6"/>
  <c r="Y31" i="6"/>
  <c r="W31" i="6"/>
  <c r="V31" i="6"/>
  <c r="U31" i="6"/>
  <c r="T31" i="6"/>
  <c r="S31" i="6"/>
  <c r="R31" i="6"/>
  <c r="P31" i="6"/>
  <c r="O31" i="6"/>
  <c r="M31" i="6"/>
  <c r="L31" i="6"/>
  <c r="J31" i="6"/>
  <c r="I31" i="6"/>
  <c r="G31" i="6"/>
  <c r="F31" i="6"/>
  <c r="D31" i="6"/>
  <c r="C31" i="6"/>
  <c r="Y30" i="6"/>
  <c r="W30" i="6"/>
  <c r="V30" i="6"/>
  <c r="U30" i="6"/>
  <c r="T30" i="6"/>
  <c r="S30" i="6"/>
  <c r="R30" i="6"/>
  <c r="P30" i="6"/>
  <c r="O30" i="6"/>
  <c r="Q30" i="6" s="1"/>
  <c r="M30" i="6"/>
  <c r="N30" i="6" s="1"/>
  <c r="L30" i="6"/>
  <c r="K30" i="6"/>
  <c r="J30" i="6"/>
  <c r="I30" i="6"/>
  <c r="H30" i="6"/>
  <c r="G30" i="6"/>
  <c r="F30" i="6"/>
  <c r="E30" i="6"/>
  <c r="D30" i="6"/>
  <c r="C30" i="6"/>
  <c r="X29" i="6"/>
  <c r="Q29" i="6"/>
  <c r="N29" i="6"/>
  <c r="K29" i="6"/>
  <c r="H29" i="6"/>
  <c r="E29" i="6"/>
  <c r="X28" i="6"/>
  <c r="Q28" i="6"/>
  <c r="N28" i="6"/>
  <c r="K28" i="6"/>
  <c r="H28" i="6"/>
  <c r="E28" i="6"/>
  <c r="X27" i="6"/>
  <c r="Q27" i="6"/>
  <c r="N27" i="6"/>
  <c r="K27" i="6"/>
  <c r="H27" i="6"/>
  <c r="E27" i="6"/>
  <c r="X26" i="6"/>
  <c r="Q26" i="6"/>
  <c r="N26" i="6"/>
  <c r="K26" i="6"/>
  <c r="H26" i="6"/>
  <c r="E26" i="6"/>
  <c r="X25" i="6"/>
  <c r="Q25" i="6"/>
  <c r="N25" i="6"/>
  <c r="K25" i="6"/>
  <c r="H25" i="6"/>
  <c r="E25" i="6"/>
  <c r="X24" i="6"/>
  <c r="Q24" i="6"/>
  <c r="N24" i="6"/>
  <c r="K24" i="6"/>
  <c r="H24" i="6"/>
  <c r="E24" i="6"/>
  <c r="X23" i="6"/>
  <c r="Q23" i="6"/>
  <c r="N23" i="6"/>
  <c r="K23" i="6"/>
  <c r="H23" i="6"/>
  <c r="E23" i="6"/>
  <c r="X22" i="6"/>
  <c r="Q22" i="6"/>
  <c r="N22" i="6"/>
  <c r="K22" i="6"/>
  <c r="H22" i="6"/>
  <c r="E22" i="6"/>
  <c r="X21" i="6"/>
  <c r="Q21" i="6"/>
  <c r="N21" i="6"/>
  <c r="K21" i="6"/>
  <c r="H21" i="6"/>
  <c r="E21" i="6"/>
  <c r="X20" i="6"/>
  <c r="Q20" i="6"/>
  <c r="N20" i="6"/>
  <c r="K20" i="6"/>
  <c r="H20" i="6"/>
  <c r="E20" i="6"/>
  <c r="X19" i="6"/>
  <c r="Q19" i="6"/>
  <c r="N19" i="6"/>
  <c r="K19" i="6"/>
  <c r="H19" i="6"/>
  <c r="E19" i="6"/>
  <c r="X18" i="6"/>
  <c r="Q18" i="6"/>
  <c r="N18" i="6"/>
  <c r="K18" i="6"/>
  <c r="H18" i="6"/>
  <c r="E18" i="6"/>
  <c r="X17" i="6"/>
  <c r="Q17" i="6"/>
  <c r="N17" i="6"/>
  <c r="K17" i="6"/>
  <c r="H17" i="6"/>
  <c r="E17" i="6"/>
  <c r="X16" i="6"/>
  <c r="Q16" i="6"/>
  <c r="N16" i="6"/>
  <c r="K16" i="6"/>
  <c r="H16" i="6"/>
  <c r="E16" i="6"/>
  <c r="X15" i="6"/>
  <c r="X31" i="6" s="1"/>
  <c r="Q15" i="6"/>
  <c r="N15" i="6"/>
  <c r="K15" i="6"/>
  <c r="H15" i="6"/>
  <c r="E15" i="6"/>
  <c r="X14" i="6"/>
  <c r="Q14" i="6"/>
  <c r="N14" i="6"/>
  <c r="K14" i="6"/>
  <c r="H14" i="6"/>
  <c r="E14" i="6"/>
  <c r="X13" i="6"/>
  <c r="Q13" i="6"/>
  <c r="N13" i="6"/>
  <c r="K13" i="6"/>
  <c r="H13" i="6"/>
  <c r="H31" i="6" s="1"/>
  <c r="E13" i="6"/>
  <c r="E31" i="6" s="1"/>
  <c r="X12" i="6"/>
  <c r="Q12" i="6"/>
  <c r="N12" i="6"/>
  <c r="K12" i="6"/>
  <c r="H12" i="6"/>
  <c r="E12" i="6"/>
  <c r="X11" i="6"/>
  <c r="Q11" i="6"/>
  <c r="N11" i="6"/>
  <c r="K11" i="6"/>
  <c r="H11" i="6"/>
  <c r="E11" i="6"/>
  <c r="X10" i="6"/>
  <c r="Q10" i="6"/>
  <c r="Q31" i="6" s="1"/>
  <c r="N10" i="6"/>
  <c r="N32" i="6" s="1"/>
  <c r="K10" i="6"/>
  <c r="K32" i="6" s="1"/>
  <c r="H10" i="6"/>
  <c r="E10" i="6"/>
  <c r="X9" i="6"/>
  <c r="X30" i="6" s="1"/>
  <c r="Q9" i="6"/>
  <c r="N9" i="6"/>
  <c r="N31" i="6" s="1"/>
  <c r="K9" i="6"/>
  <c r="K31" i="6" s="1"/>
  <c r="H9" i="6"/>
  <c r="H32" i="6" s="1"/>
  <c r="E9" i="6"/>
  <c r="E32" i="6" s="1"/>
  <c r="Y32" i="5"/>
  <c r="U32" i="5"/>
  <c r="T32" i="5"/>
  <c r="S32" i="5"/>
  <c r="R32" i="5"/>
  <c r="P32" i="5"/>
  <c r="O32" i="5"/>
  <c r="M32" i="5"/>
  <c r="L32" i="5"/>
  <c r="J32" i="5"/>
  <c r="I32" i="5"/>
  <c r="G32" i="5"/>
  <c r="F32" i="5"/>
  <c r="D32" i="5"/>
  <c r="C32" i="5"/>
  <c r="Y31" i="5"/>
  <c r="U31" i="5"/>
  <c r="T31" i="5"/>
  <c r="S31" i="5"/>
  <c r="R31" i="5"/>
  <c r="P31" i="5"/>
  <c r="O31" i="5"/>
  <c r="M31" i="5"/>
  <c r="L31" i="5"/>
  <c r="J31" i="5"/>
  <c r="I31" i="5"/>
  <c r="G31" i="5"/>
  <c r="F31" i="5"/>
  <c r="D31" i="5"/>
  <c r="C31" i="5"/>
  <c r="Y30" i="5"/>
  <c r="U30" i="5"/>
  <c r="T30" i="5"/>
  <c r="S30" i="5"/>
  <c r="R30" i="5"/>
  <c r="P30" i="5"/>
  <c r="Q30" i="5" s="1"/>
  <c r="O30" i="5"/>
  <c r="N30" i="5"/>
  <c r="M30" i="5"/>
  <c r="L30" i="5"/>
  <c r="K30" i="5"/>
  <c r="J30" i="5"/>
  <c r="I30" i="5"/>
  <c r="G30" i="5"/>
  <c r="F30" i="5"/>
  <c r="H30" i="5" s="1"/>
  <c r="D30" i="5"/>
  <c r="C30" i="5"/>
  <c r="E30" i="5" s="1"/>
  <c r="X29" i="5"/>
  <c r="Q29" i="5"/>
  <c r="N29" i="5"/>
  <c r="K29" i="5"/>
  <c r="H29" i="5"/>
  <c r="E29" i="5"/>
  <c r="X28" i="5"/>
  <c r="Q28" i="5"/>
  <c r="N28" i="5"/>
  <c r="K28" i="5"/>
  <c r="H28" i="5"/>
  <c r="E28" i="5"/>
  <c r="X27" i="5"/>
  <c r="Q27" i="5"/>
  <c r="N27" i="5"/>
  <c r="K27" i="5"/>
  <c r="H27" i="5"/>
  <c r="E27" i="5"/>
  <c r="X26" i="5"/>
  <c r="Q26" i="5"/>
  <c r="N26" i="5"/>
  <c r="K26" i="5"/>
  <c r="H26" i="5"/>
  <c r="E26" i="5"/>
  <c r="X25" i="5"/>
  <c r="Q25" i="5"/>
  <c r="N25" i="5"/>
  <c r="K25" i="5"/>
  <c r="H25" i="5"/>
  <c r="E25" i="5"/>
  <c r="X24" i="5"/>
  <c r="Q24" i="5"/>
  <c r="N24" i="5"/>
  <c r="K24" i="5"/>
  <c r="H24" i="5"/>
  <c r="E24" i="5"/>
  <c r="X23" i="5"/>
  <c r="Q23" i="5"/>
  <c r="N23" i="5"/>
  <c r="K23" i="5"/>
  <c r="H23" i="5"/>
  <c r="E23" i="5"/>
  <c r="X22" i="5"/>
  <c r="Q22" i="5"/>
  <c r="N22" i="5"/>
  <c r="K22" i="5"/>
  <c r="H22" i="5"/>
  <c r="E22" i="5"/>
  <c r="X21" i="5"/>
  <c r="Q21" i="5"/>
  <c r="N21" i="5"/>
  <c r="K21" i="5"/>
  <c r="H21" i="5"/>
  <c r="E21" i="5"/>
  <c r="X20" i="5"/>
  <c r="Q20" i="5"/>
  <c r="N20" i="5"/>
  <c r="K20" i="5"/>
  <c r="H20" i="5"/>
  <c r="E20" i="5"/>
  <c r="X19" i="5"/>
  <c r="Q19" i="5"/>
  <c r="N19" i="5"/>
  <c r="K19" i="5"/>
  <c r="H19" i="5"/>
  <c r="E19" i="5"/>
  <c r="X18" i="5"/>
  <c r="Q18" i="5"/>
  <c r="N18" i="5"/>
  <c r="K18" i="5"/>
  <c r="H18" i="5"/>
  <c r="E18" i="5"/>
  <c r="X17" i="5"/>
  <c r="Q17" i="5"/>
  <c r="N17" i="5"/>
  <c r="K17" i="5"/>
  <c r="H17" i="5"/>
  <c r="E17" i="5"/>
  <c r="X16" i="5"/>
  <c r="Q16" i="5"/>
  <c r="N16" i="5"/>
  <c r="K16" i="5"/>
  <c r="K31" i="5" s="1"/>
  <c r="H16" i="5"/>
  <c r="E16" i="5"/>
  <c r="X15" i="5"/>
  <c r="Q15" i="5"/>
  <c r="N15" i="5"/>
  <c r="K15" i="5"/>
  <c r="H15" i="5"/>
  <c r="E15" i="5"/>
  <c r="X14" i="5"/>
  <c r="Q14" i="5"/>
  <c r="N14" i="5"/>
  <c r="K14" i="5"/>
  <c r="H14" i="5"/>
  <c r="E14" i="5"/>
  <c r="X13" i="5"/>
  <c r="Q13" i="5"/>
  <c r="N13" i="5"/>
  <c r="K13" i="5"/>
  <c r="H13" i="5"/>
  <c r="E13" i="5"/>
  <c r="X12" i="5"/>
  <c r="Q12" i="5"/>
  <c r="N12" i="5"/>
  <c r="K12" i="5"/>
  <c r="H12" i="5"/>
  <c r="E12" i="5"/>
  <c r="X11" i="5"/>
  <c r="Q11" i="5"/>
  <c r="N11" i="5"/>
  <c r="K11" i="5"/>
  <c r="H11" i="5"/>
  <c r="H31" i="5" s="1"/>
  <c r="E11" i="5"/>
  <c r="X10" i="5"/>
  <c r="X31" i="5" s="1"/>
  <c r="Q10" i="5"/>
  <c r="Q32" i="5" s="1"/>
  <c r="N10" i="5"/>
  <c r="N32" i="5" s="1"/>
  <c r="K10" i="5"/>
  <c r="H10" i="5"/>
  <c r="E10" i="5"/>
  <c r="E31" i="5" s="1"/>
  <c r="X9" i="5"/>
  <c r="X30" i="5" s="1"/>
  <c r="Q9" i="5"/>
  <c r="Q31" i="5" s="1"/>
  <c r="N9" i="5"/>
  <c r="N31" i="5" s="1"/>
  <c r="K9" i="5"/>
  <c r="K32" i="5" s="1"/>
  <c r="H9" i="5"/>
  <c r="H32" i="5" s="1"/>
  <c r="E9" i="5"/>
  <c r="E32" i="5" s="1"/>
  <c r="Y32" i="4"/>
  <c r="W32" i="4"/>
  <c r="U32" i="4"/>
  <c r="T32" i="4"/>
  <c r="S32" i="4"/>
  <c r="R32" i="4"/>
  <c r="P32" i="4"/>
  <c r="O32" i="4"/>
  <c r="M32" i="4"/>
  <c r="L32" i="4"/>
  <c r="J32" i="4"/>
  <c r="I32" i="4"/>
  <c r="G32" i="4"/>
  <c r="F32" i="4"/>
  <c r="D32" i="4"/>
  <c r="C32" i="4"/>
  <c r="Y31" i="4"/>
  <c r="V31" i="4"/>
  <c r="U31" i="4"/>
  <c r="T31" i="4"/>
  <c r="S31" i="4"/>
  <c r="R31" i="4"/>
  <c r="P31" i="4"/>
  <c r="O31" i="4"/>
  <c r="N31" i="4"/>
  <c r="M31" i="4"/>
  <c r="L31" i="4"/>
  <c r="J31" i="4"/>
  <c r="I31" i="4"/>
  <c r="G31" i="4"/>
  <c r="F31" i="4"/>
  <c r="D31" i="4"/>
  <c r="C31" i="4"/>
  <c r="Y30" i="4"/>
  <c r="W30" i="4"/>
  <c r="V30" i="4"/>
  <c r="U30" i="4"/>
  <c r="T30" i="4"/>
  <c r="S30" i="4"/>
  <c r="R30" i="4"/>
  <c r="Q30" i="4"/>
  <c r="P30" i="4"/>
  <c r="O30" i="4"/>
  <c r="N30" i="4"/>
  <c r="M30" i="4"/>
  <c r="L30" i="4"/>
  <c r="J30" i="4"/>
  <c r="I30" i="4"/>
  <c r="K30" i="4" s="1"/>
  <c r="G30" i="4"/>
  <c r="F30" i="4"/>
  <c r="H30" i="4" s="1"/>
  <c r="D30" i="4"/>
  <c r="C30" i="4"/>
  <c r="E30" i="4" s="1"/>
  <c r="X29" i="4"/>
  <c r="Q29" i="4"/>
  <c r="N29" i="4"/>
  <c r="K29" i="4"/>
  <c r="H29" i="4"/>
  <c r="E29" i="4"/>
  <c r="X28" i="4"/>
  <c r="Q28" i="4"/>
  <c r="N28" i="4"/>
  <c r="K28" i="4"/>
  <c r="H28" i="4"/>
  <c r="E28" i="4"/>
  <c r="X27" i="4"/>
  <c r="Q27" i="4"/>
  <c r="N27" i="4"/>
  <c r="K27" i="4"/>
  <c r="H27" i="4"/>
  <c r="E27" i="4"/>
  <c r="X26" i="4"/>
  <c r="Q26" i="4"/>
  <c r="N26" i="4"/>
  <c r="K26" i="4"/>
  <c r="H26" i="4"/>
  <c r="E26" i="4"/>
  <c r="X25" i="4"/>
  <c r="Q25" i="4"/>
  <c r="N25" i="4"/>
  <c r="K25" i="4"/>
  <c r="H25" i="4"/>
  <c r="E25" i="4"/>
  <c r="X24" i="4"/>
  <c r="Q24" i="4"/>
  <c r="N24" i="4"/>
  <c r="K24" i="4"/>
  <c r="H24" i="4"/>
  <c r="E24" i="4"/>
  <c r="X23" i="4"/>
  <c r="Q23" i="4"/>
  <c r="N23" i="4"/>
  <c r="K23" i="4"/>
  <c r="H23" i="4"/>
  <c r="E23" i="4"/>
  <c r="X22" i="4"/>
  <c r="Q22" i="4"/>
  <c r="N22" i="4"/>
  <c r="K22" i="4"/>
  <c r="H22" i="4"/>
  <c r="E22" i="4"/>
  <c r="X21" i="4"/>
  <c r="Q21" i="4"/>
  <c r="N21" i="4"/>
  <c r="K21" i="4"/>
  <c r="H21" i="4"/>
  <c r="E21" i="4"/>
  <c r="X20" i="4"/>
  <c r="Q20" i="4"/>
  <c r="N20" i="4"/>
  <c r="K20" i="4"/>
  <c r="H20" i="4"/>
  <c r="E20" i="4"/>
  <c r="X19" i="4"/>
  <c r="Q19" i="4"/>
  <c r="N19" i="4"/>
  <c r="K19" i="4"/>
  <c r="H19" i="4"/>
  <c r="E19" i="4"/>
  <c r="X18" i="4"/>
  <c r="Q18" i="4"/>
  <c r="N18" i="4"/>
  <c r="K18" i="4"/>
  <c r="H18" i="4"/>
  <c r="E18" i="4"/>
  <c r="X17" i="4"/>
  <c r="Q17" i="4"/>
  <c r="N17" i="4"/>
  <c r="K17" i="4"/>
  <c r="H17" i="4"/>
  <c r="E17" i="4"/>
  <c r="X16" i="4"/>
  <c r="Q16" i="4"/>
  <c r="N16" i="4"/>
  <c r="K16" i="4"/>
  <c r="H16" i="4"/>
  <c r="E16" i="4"/>
  <c r="X15" i="4"/>
  <c r="Q15" i="4"/>
  <c r="N15" i="4"/>
  <c r="K15" i="4"/>
  <c r="H15" i="4"/>
  <c r="E15" i="4"/>
  <c r="X14" i="4"/>
  <c r="Q14" i="4"/>
  <c r="N14" i="4"/>
  <c r="K14" i="4"/>
  <c r="H14" i="4"/>
  <c r="E14" i="4"/>
  <c r="E32" i="4" s="1"/>
  <c r="X13" i="4"/>
  <c r="Q13" i="4"/>
  <c r="N13" i="4"/>
  <c r="K13" i="4"/>
  <c r="H13" i="4"/>
  <c r="E13" i="4"/>
  <c r="X12" i="4"/>
  <c r="Q12" i="4"/>
  <c r="N12" i="4"/>
  <c r="K12" i="4"/>
  <c r="H12" i="4"/>
  <c r="E12" i="4"/>
  <c r="X11" i="4"/>
  <c r="Q11" i="4"/>
  <c r="N11" i="4"/>
  <c r="K11" i="4"/>
  <c r="K31" i="4" s="1"/>
  <c r="H11" i="4"/>
  <c r="E11" i="4"/>
  <c r="X10" i="4"/>
  <c r="Q10" i="4"/>
  <c r="N10" i="4"/>
  <c r="K10" i="4"/>
  <c r="H10" i="4"/>
  <c r="E10" i="4"/>
  <c r="X9" i="4"/>
  <c r="X31" i="4" s="1"/>
  <c r="Q9" i="4"/>
  <c r="Q32" i="4" s="1"/>
  <c r="N9" i="4"/>
  <c r="N32" i="4" s="1"/>
  <c r="K9" i="4"/>
  <c r="K32" i="4" s="1"/>
  <c r="H9" i="4"/>
  <c r="H31" i="4" s="1"/>
  <c r="E9" i="4"/>
  <c r="E31" i="4" s="1"/>
  <c r="S32" i="3"/>
  <c r="R32" i="3"/>
  <c r="Q32" i="3"/>
  <c r="O32" i="3"/>
  <c r="N32" i="3"/>
  <c r="M32" i="3"/>
  <c r="L32" i="3"/>
  <c r="J32" i="3"/>
  <c r="I32" i="3"/>
  <c r="G32" i="3"/>
  <c r="F32" i="3"/>
  <c r="D32" i="3"/>
  <c r="C32" i="3"/>
  <c r="S31" i="3"/>
  <c r="R31" i="3"/>
  <c r="Q31" i="3"/>
  <c r="O31" i="3"/>
  <c r="N31" i="3"/>
  <c r="M31" i="3"/>
  <c r="L31" i="3"/>
  <c r="J31" i="3"/>
  <c r="I31" i="3"/>
  <c r="G31" i="3"/>
  <c r="F31" i="3"/>
  <c r="D31" i="3"/>
  <c r="C31" i="3"/>
  <c r="S30" i="3"/>
  <c r="O30" i="3"/>
  <c r="N30" i="3"/>
  <c r="M30" i="3"/>
  <c r="L30" i="3"/>
  <c r="K30" i="3"/>
  <c r="J30" i="3"/>
  <c r="I30" i="3"/>
  <c r="G30" i="3"/>
  <c r="F30" i="3"/>
  <c r="H30" i="3" s="1"/>
  <c r="D30" i="3"/>
  <c r="E30" i="3" s="1"/>
  <c r="C30" i="3"/>
  <c r="R29" i="3"/>
  <c r="K29" i="3"/>
  <c r="H29" i="3"/>
  <c r="E29" i="3"/>
  <c r="R28" i="3"/>
  <c r="K28" i="3"/>
  <c r="H28" i="3"/>
  <c r="E28" i="3"/>
  <c r="R27" i="3"/>
  <c r="K27" i="3"/>
  <c r="H27" i="3"/>
  <c r="E27" i="3"/>
  <c r="R26" i="3"/>
  <c r="K26" i="3"/>
  <c r="H26" i="3"/>
  <c r="E26" i="3"/>
  <c r="R25" i="3"/>
  <c r="K25" i="3"/>
  <c r="H25" i="3"/>
  <c r="E25" i="3"/>
  <c r="R24" i="3"/>
  <c r="K24" i="3"/>
  <c r="H24" i="3"/>
  <c r="E24" i="3"/>
  <c r="R23" i="3"/>
  <c r="K23" i="3"/>
  <c r="H23" i="3"/>
  <c r="E23" i="3"/>
  <c r="R22" i="3"/>
  <c r="K22" i="3"/>
  <c r="H22" i="3"/>
  <c r="E22" i="3"/>
  <c r="R21" i="3"/>
  <c r="K21" i="3"/>
  <c r="H21" i="3"/>
  <c r="E21" i="3"/>
  <c r="R20" i="3"/>
  <c r="K20" i="3"/>
  <c r="H20" i="3"/>
  <c r="E20" i="3"/>
  <c r="R19" i="3"/>
  <c r="K19" i="3"/>
  <c r="H19" i="3"/>
  <c r="E19" i="3"/>
  <c r="R18" i="3"/>
  <c r="K18" i="3"/>
  <c r="H18" i="3"/>
  <c r="E18" i="3"/>
  <c r="R17" i="3"/>
  <c r="K17" i="3"/>
  <c r="H17" i="3"/>
  <c r="E17" i="3"/>
  <c r="R16" i="3"/>
  <c r="K16" i="3"/>
  <c r="H16" i="3"/>
  <c r="E16" i="3"/>
  <c r="R15" i="3"/>
  <c r="K15" i="3"/>
  <c r="H15" i="3"/>
  <c r="E15" i="3"/>
  <c r="R14" i="3"/>
  <c r="K14" i="3"/>
  <c r="H14" i="3"/>
  <c r="E14" i="3"/>
  <c r="R13" i="3"/>
  <c r="K13" i="3"/>
  <c r="H13" i="3"/>
  <c r="E13" i="3"/>
  <c r="R12" i="3"/>
  <c r="K12" i="3"/>
  <c r="H12" i="3"/>
  <c r="E12" i="3"/>
  <c r="R11" i="3"/>
  <c r="K11" i="3"/>
  <c r="H11" i="3"/>
  <c r="E11" i="3"/>
  <c r="R10" i="3"/>
  <c r="K10" i="3"/>
  <c r="H10" i="3"/>
  <c r="E10" i="3"/>
  <c r="E31" i="3" s="1"/>
  <c r="R9" i="3"/>
  <c r="R30" i="3" s="1"/>
  <c r="K9" i="3"/>
  <c r="K32" i="3" s="1"/>
  <c r="H9" i="3"/>
  <c r="H32" i="3" s="1"/>
  <c r="E9" i="3"/>
  <c r="E32" i="3" s="1"/>
  <c r="S32" i="2"/>
  <c r="Q32" i="2"/>
  <c r="P32" i="2"/>
  <c r="O32" i="2"/>
  <c r="N32" i="2"/>
  <c r="M32" i="2"/>
  <c r="L32" i="2"/>
  <c r="J32" i="2"/>
  <c r="I32" i="2"/>
  <c r="G32" i="2"/>
  <c r="F32" i="2"/>
  <c r="D32" i="2"/>
  <c r="C32" i="2"/>
  <c r="S31" i="2"/>
  <c r="O31" i="2"/>
  <c r="N31" i="2"/>
  <c r="M31" i="2"/>
  <c r="L31" i="2"/>
  <c r="K31" i="2"/>
  <c r="J31" i="2"/>
  <c r="I31" i="2"/>
  <c r="G31" i="2"/>
  <c r="F31" i="2"/>
  <c r="D31" i="2"/>
  <c r="C31" i="2"/>
  <c r="S30" i="2"/>
  <c r="O30" i="2"/>
  <c r="N30" i="2"/>
  <c r="M30" i="2"/>
  <c r="L30" i="2"/>
  <c r="K30" i="2"/>
  <c r="J30" i="2"/>
  <c r="I30" i="2"/>
  <c r="G30" i="2"/>
  <c r="F30" i="2"/>
  <c r="H30" i="2" s="1"/>
  <c r="D30" i="2"/>
  <c r="C30" i="2"/>
  <c r="E30" i="2" s="1"/>
  <c r="R29" i="2"/>
  <c r="K29" i="2"/>
  <c r="H29" i="2"/>
  <c r="E29" i="2"/>
  <c r="R28" i="2"/>
  <c r="K28" i="2"/>
  <c r="H28" i="2"/>
  <c r="E28" i="2"/>
  <c r="R27" i="2"/>
  <c r="K27" i="2"/>
  <c r="H27" i="2"/>
  <c r="E27" i="2"/>
  <c r="R26" i="2"/>
  <c r="K26" i="2"/>
  <c r="H26" i="2"/>
  <c r="E26" i="2"/>
  <c r="R25" i="2"/>
  <c r="K25" i="2"/>
  <c r="H25" i="2"/>
  <c r="E25" i="2"/>
  <c r="R24" i="2"/>
  <c r="K24" i="2"/>
  <c r="H24" i="2"/>
  <c r="E24" i="2"/>
  <c r="R23" i="2"/>
  <c r="K23" i="2"/>
  <c r="H23" i="2"/>
  <c r="E23" i="2"/>
  <c r="R22" i="2"/>
  <c r="K22" i="2"/>
  <c r="H22" i="2"/>
  <c r="E22" i="2"/>
  <c r="R21" i="2"/>
  <c r="K21" i="2"/>
  <c r="H21" i="2"/>
  <c r="E21" i="2"/>
  <c r="R20" i="2"/>
  <c r="K20" i="2"/>
  <c r="H20" i="2"/>
  <c r="E20" i="2"/>
  <c r="R19" i="2"/>
  <c r="K19" i="2"/>
  <c r="H19" i="2"/>
  <c r="E19" i="2"/>
  <c r="R18" i="2"/>
  <c r="K18" i="2"/>
  <c r="H18" i="2"/>
  <c r="E18" i="2"/>
  <c r="R17" i="2"/>
  <c r="K17" i="2"/>
  <c r="H17" i="2"/>
  <c r="E17" i="2"/>
  <c r="R16" i="2"/>
  <c r="K16" i="2"/>
  <c r="H16" i="2"/>
  <c r="E16" i="2"/>
  <c r="R15" i="2"/>
  <c r="K15" i="2"/>
  <c r="H15" i="2"/>
  <c r="E15" i="2"/>
  <c r="R14" i="2"/>
  <c r="K14" i="2"/>
  <c r="H14" i="2"/>
  <c r="E14" i="2"/>
  <c r="R13" i="2"/>
  <c r="K13" i="2"/>
  <c r="H13" i="2"/>
  <c r="E13" i="2"/>
  <c r="R12" i="2"/>
  <c r="K12" i="2"/>
  <c r="K32" i="2" s="1"/>
  <c r="H12" i="2"/>
  <c r="H32" i="2" s="1"/>
  <c r="E12" i="2"/>
  <c r="E31" i="2" s="1"/>
  <c r="R11" i="2"/>
  <c r="K11" i="2"/>
  <c r="H11" i="2"/>
  <c r="E11" i="2"/>
  <c r="R10" i="2"/>
  <c r="K10" i="2"/>
  <c r="H10" i="2"/>
  <c r="E10" i="2"/>
  <c r="R9" i="2"/>
  <c r="R32" i="2" s="1"/>
  <c r="K9" i="2"/>
  <c r="H9" i="2"/>
  <c r="E9" i="2"/>
  <c r="E32" i="2" s="1"/>
  <c r="Y32" i="1"/>
  <c r="W32" i="1"/>
  <c r="V32" i="1"/>
  <c r="U32" i="1"/>
  <c r="T32" i="1"/>
  <c r="S32" i="1"/>
  <c r="R32" i="1"/>
  <c r="P32" i="1"/>
  <c r="O32" i="1"/>
  <c r="M32" i="1"/>
  <c r="L32" i="1"/>
  <c r="J32" i="1"/>
  <c r="I32" i="1"/>
  <c r="G32" i="1"/>
  <c r="F32" i="1"/>
  <c r="D32" i="1"/>
  <c r="C32" i="1"/>
  <c r="Y31" i="1"/>
  <c r="W31" i="1"/>
  <c r="V31" i="1"/>
  <c r="U31" i="1"/>
  <c r="T31" i="1"/>
  <c r="S31" i="1"/>
  <c r="R31" i="1"/>
  <c r="P31" i="1"/>
  <c r="O31" i="1"/>
  <c r="M31" i="1"/>
  <c r="L31" i="1"/>
  <c r="J31" i="1"/>
  <c r="I31" i="1"/>
  <c r="G31" i="1"/>
  <c r="F31" i="1"/>
  <c r="D31" i="1"/>
  <c r="C31" i="1"/>
  <c r="Y30" i="1"/>
  <c r="W30" i="1"/>
  <c r="V30" i="1"/>
  <c r="U30" i="1"/>
  <c r="T30" i="1"/>
  <c r="S30" i="1"/>
  <c r="R30" i="1"/>
  <c r="P30" i="1"/>
  <c r="O30" i="1"/>
  <c r="Q30" i="1" s="1"/>
  <c r="M30" i="1"/>
  <c r="L30" i="1"/>
  <c r="N30" i="1" s="1"/>
  <c r="K30" i="1"/>
  <c r="J30" i="1"/>
  <c r="I30" i="1"/>
  <c r="G30" i="1"/>
  <c r="F30" i="1"/>
  <c r="H30" i="1" s="1"/>
  <c r="D30" i="1"/>
  <c r="E30" i="1" s="1"/>
  <c r="C30" i="1"/>
  <c r="X29" i="1"/>
  <c r="Q29" i="1"/>
  <c r="N29" i="1"/>
  <c r="K29" i="1"/>
  <c r="H29" i="1"/>
  <c r="E29" i="1"/>
  <c r="X28" i="1"/>
  <c r="Q28" i="1"/>
  <c r="N28" i="1"/>
  <c r="K28" i="1"/>
  <c r="H28" i="1"/>
  <c r="E28" i="1"/>
  <c r="X27" i="1"/>
  <c r="Q27" i="1"/>
  <c r="N27" i="1"/>
  <c r="K27" i="1"/>
  <c r="H27" i="1"/>
  <c r="E27" i="1"/>
  <c r="X26" i="1"/>
  <c r="Q26" i="1"/>
  <c r="N26" i="1"/>
  <c r="K26" i="1"/>
  <c r="H26" i="1"/>
  <c r="E26" i="1"/>
  <c r="X25" i="1"/>
  <c r="Q25" i="1"/>
  <c r="N25" i="1"/>
  <c r="K25" i="1"/>
  <c r="H25" i="1"/>
  <c r="E25" i="1"/>
  <c r="X24" i="1"/>
  <c r="Q24" i="1"/>
  <c r="N24" i="1"/>
  <c r="K24" i="1"/>
  <c r="H24" i="1"/>
  <c r="E24" i="1"/>
  <c r="X23" i="1"/>
  <c r="Q23" i="1"/>
  <c r="N23" i="1"/>
  <c r="K23" i="1"/>
  <c r="H23" i="1"/>
  <c r="E23" i="1"/>
  <c r="X22" i="1"/>
  <c r="Q22" i="1"/>
  <c r="N22" i="1"/>
  <c r="K22" i="1"/>
  <c r="H22" i="1"/>
  <c r="E22" i="1"/>
  <c r="X21" i="1"/>
  <c r="Q21" i="1"/>
  <c r="N21" i="1"/>
  <c r="K21" i="1"/>
  <c r="H21" i="1"/>
  <c r="E21" i="1"/>
  <c r="X20" i="1"/>
  <c r="Q20" i="1"/>
  <c r="N20" i="1"/>
  <c r="K20" i="1"/>
  <c r="H20" i="1"/>
  <c r="E20" i="1"/>
  <c r="X19" i="1"/>
  <c r="Q19" i="1"/>
  <c r="N19" i="1"/>
  <c r="K19" i="1"/>
  <c r="H19" i="1"/>
  <c r="E19" i="1"/>
  <c r="X18" i="1"/>
  <c r="Q18" i="1"/>
  <c r="N18" i="1"/>
  <c r="K18" i="1"/>
  <c r="H18" i="1"/>
  <c r="E18" i="1"/>
  <c r="X17" i="1"/>
  <c r="Q17" i="1"/>
  <c r="N17" i="1"/>
  <c r="K17" i="1"/>
  <c r="H17" i="1"/>
  <c r="E17" i="1"/>
  <c r="X16" i="1"/>
  <c r="Q16" i="1"/>
  <c r="N16" i="1"/>
  <c r="K16" i="1"/>
  <c r="H16" i="1"/>
  <c r="E16" i="1"/>
  <c r="X15" i="1"/>
  <c r="Q15" i="1"/>
  <c r="N15" i="1"/>
  <c r="K15" i="1"/>
  <c r="H15" i="1"/>
  <c r="E15" i="1"/>
  <c r="X14" i="1"/>
  <c r="Q14" i="1"/>
  <c r="N14" i="1"/>
  <c r="K14" i="1"/>
  <c r="H14" i="1"/>
  <c r="E14" i="1"/>
  <c r="X13" i="1"/>
  <c r="Q13" i="1"/>
  <c r="N13" i="1"/>
  <c r="K13" i="1"/>
  <c r="H13" i="1"/>
  <c r="E13" i="1"/>
  <c r="X12" i="1"/>
  <c r="Q12" i="1"/>
  <c r="N12" i="1"/>
  <c r="K12" i="1"/>
  <c r="H12" i="1"/>
  <c r="E12" i="1"/>
  <c r="X11" i="1"/>
  <c r="X31" i="1" s="1"/>
  <c r="Q11" i="1"/>
  <c r="N11" i="1"/>
  <c r="N31" i="1" s="1"/>
  <c r="K11" i="1"/>
  <c r="K31" i="1" s="1"/>
  <c r="H11" i="1"/>
  <c r="E11" i="1"/>
  <c r="X10" i="1"/>
  <c r="Q10" i="1"/>
  <c r="N10" i="1"/>
  <c r="K10" i="1"/>
  <c r="H10" i="1"/>
  <c r="E10" i="1"/>
  <c r="X9" i="1"/>
  <c r="X30" i="1" s="1"/>
  <c r="Q9" i="1"/>
  <c r="Q32" i="1" s="1"/>
  <c r="N9" i="1"/>
  <c r="N32" i="1" s="1"/>
  <c r="K9" i="1"/>
  <c r="K32" i="1" s="1"/>
  <c r="H9" i="1"/>
  <c r="H32" i="1" s="1"/>
  <c r="E9" i="1"/>
  <c r="E32" i="1" s="1"/>
  <c r="V30" i="8" l="1"/>
  <c r="V30" i="5"/>
  <c r="P32" i="10"/>
  <c r="P31" i="7"/>
  <c r="P31" i="3"/>
  <c r="P31" i="2"/>
  <c r="Q32" i="6"/>
  <c r="H32" i="4"/>
  <c r="X32" i="4"/>
  <c r="X32" i="8"/>
  <c r="E31" i="10"/>
  <c r="Q31" i="1"/>
  <c r="H31" i="3"/>
  <c r="X30" i="4"/>
  <c r="Q31" i="4"/>
  <c r="H31" i="7"/>
  <c r="X32" i="5"/>
  <c r="H31" i="10"/>
  <c r="R30" i="2"/>
  <c r="E31" i="1"/>
  <c r="R31" i="2"/>
  <c r="K31" i="3"/>
  <c r="K31" i="7"/>
  <c r="X32" i="1"/>
  <c r="X32" i="6"/>
  <c r="K31" i="10"/>
  <c r="H31" i="1"/>
  <c r="H31" i="2"/>
</calcChain>
</file>

<file path=xl/sharedStrings.xml><?xml version="1.0" encoding="utf-8"?>
<sst xmlns="http://schemas.openxmlformats.org/spreadsheetml/2006/main" count="391" uniqueCount="88">
  <si>
    <t>CASH</t>
  </si>
  <si>
    <t>Mean</t>
  </si>
  <si>
    <t>3-MONTHS</t>
  </si>
  <si>
    <t>15-MONTHS</t>
  </si>
  <si>
    <t>SETTLEMENT</t>
  </si>
  <si>
    <t xml:space="preserve">    Sterling Equivalents</t>
  </si>
  <si>
    <t>BUYER</t>
  </si>
  <si>
    <t>SELLER</t>
  </si>
  <si>
    <t>Cash Seller's</t>
  </si>
  <si>
    <t>3mths Seller's</t>
  </si>
  <si>
    <t>Stg/$</t>
  </si>
  <si>
    <t>Average</t>
  </si>
  <si>
    <t>High</t>
  </si>
  <si>
    <t>Low</t>
  </si>
  <si>
    <t xml:space="preserve">Neither the LME nor any of its directors, officers or employees shall, except in the case of fraud or wilful neglect, be under any liability whatsoever either in </t>
  </si>
  <si>
    <t xml:space="preserve">contract or in tort in respect of any act or omission (including negligence) in relation to the preparation or publication of the data contained in the report </t>
  </si>
  <si>
    <t>EURO</t>
  </si>
  <si>
    <t>Yen</t>
  </si>
  <si>
    <t>Euro Equivalents</t>
  </si>
  <si>
    <t>LME DAILY OFFICIAL AND SETTLEMENT PRICES</t>
  </si>
  <si>
    <t>3MStg/$</t>
  </si>
  <si>
    <t xml:space="preserve">Exchange Rate </t>
  </si>
  <si>
    <t>DECEMBER 3</t>
  </si>
  <si>
    <t>DECEMBER 2</t>
  </si>
  <si>
    <t>DECEMBER 1</t>
  </si>
  <si>
    <t>LME NICKEL $USD/Tonne</t>
  </si>
  <si>
    <t>LME PRIMARY ALUMINIUM $USD/Tonne</t>
  </si>
  <si>
    <t>LME ZINC $USD/Tonne</t>
  </si>
  <si>
    <t>LME LEAD $USD/Tonne</t>
  </si>
  <si>
    <t>LME TIN $USD/Tonne</t>
  </si>
  <si>
    <t>LME NA ALLOY $USD/Tonne</t>
  </si>
  <si>
    <t>LME ALUMINIUM ALLOY $USD/Tonne</t>
  </si>
  <si>
    <t>LME COPPER $USD/Tonne</t>
  </si>
  <si>
    <t>LME COBALT $USD/Tonne</t>
  </si>
  <si>
    <t>Market Operations</t>
  </si>
  <si>
    <t>Euro</t>
  </si>
  <si>
    <t xml:space="preserve">   Lead  3-months Seller:</t>
  </si>
  <si>
    <t>$/JY</t>
  </si>
  <si>
    <t xml:space="preserve">   Lead  Cash Seller &amp; Settlement:</t>
  </si>
  <si>
    <t xml:space="preserve">   Copper  3-months Seller:</t>
  </si>
  <si>
    <t xml:space="preserve">                    Exchange Rates  </t>
  </si>
  <si>
    <t xml:space="preserve">   Copper  Cash Seller &amp; Settlement:</t>
  </si>
  <si>
    <t xml:space="preserve">             Settlement Conversion</t>
  </si>
  <si>
    <t xml:space="preserve">  The following sterling equivalents have been calculated, on the basis of daily conversions: </t>
  </si>
  <si>
    <t>Nasaac</t>
  </si>
  <si>
    <t>SHG Zinc</t>
  </si>
  <si>
    <t>Tin</t>
  </si>
  <si>
    <t>Nickel</t>
  </si>
  <si>
    <t>Lead</t>
  </si>
  <si>
    <t>Copper</t>
  </si>
  <si>
    <t>Aluminium Alloy</t>
  </si>
  <si>
    <t>Primary Aluminium</t>
  </si>
  <si>
    <t>Conversion Rate</t>
  </si>
  <si>
    <t>Euro Settlement</t>
  </si>
  <si>
    <t>Metal</t>
  </si>
  <si>
    <t>LME AVERAGE SETTLEMENT PRICES IN EURO</t>
  </si>
  <si>
    <t>15-months Mean</t>
  </si>
  <si>
    <t>15-months Seller</t>
  </si>
  <si>
    <t>15-months Buyer</t>
  </si>
  <si>
    <t>December 3 Mean</t>
  </si>
  <si>
    <t>December 3 Seller</t>
  </si>
  <si>
    <t>December 3 Buyer</t>
  </si>
  <si>
    <t>December 2 Mean</t>
  </si>
  <si>
    <t>December 2 Seller</t>
  </si>
  <si>
    <t>December 1 Mean</t>
  </si>
  <si>
    <t>December 1 Seller</t>
  </si>
  <si>
    <t>December 1 Buyer</t>
  </si>
  <si>
    <t>3-months Mean</t>
  </si>
  <si>
    <t>3-months Seller</t>
  </si>
  <si>
    <t xml:space="preserve">Cash Mean  </t>
  </si>
  <si>
    <t xml:space="preserve"> &amp; Settlement</t>
  </si>
  <si>
    <t>Cash Seller</t>
  </si>
  <si>
    <t xml:space="preserve">Cash Buyer </t>
  </si>
  <si>
    <t>(dollars)</t>
  </si>
  <si>
    <t>Alloy</t>
  </si>
  <si>
    <t>Aluminium</t>
  </si>
  <si>
    <t>Molybdenum</t>
  </si>
  <si>
    <t xml:space="preserve">Cobalt </t>
  </si>
  <si>
    <t>Steel Billet</t>
  </si>
  <si>
    <t>NASAAC</t>
  </si>
  <si>
    <t>Special Hg</t>
  </si>
  <si>
    <t>Primary</t>
  </si>
  <si>
    <t xml:space="preserve">                AVERAGE OFFICIAL AND SETTLEMENT PRICES US$/TONNE</t>
  </si>
  <si>
    <t xml:space="preserve">             THE  LONDON  METAL  EXCHANGE  LIMITED</t>
  </si>
  <si>
    <t>FOR THE MONTH OF DECEMBER 2025</t>
  </si>
  <si>
    <t>contract or in tort in respect of any act or omission (including negligence) in relation to the preparation or publication of the data contained in the report.</t>
  </si>
  <si>
    <t>3-months Buyer</t>
  </si>
  <si>
    <t>December 2 Buyer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</si>
</sst>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&quot;£&quot;#,##0.00;[Red]\-&quot;£&quot;#,##0.00"/>
    <numFmt numFmtId="165" formatCode="\$#,##0.00\ ;\(\$#,##0.00\)"/>
    <numFmt numFmtId="166" formatCode="\$#,##0.00\ "/>
    <numFmt numFmtId="167" formatCode="\$#,###.00"/>
    <numFmt numFmtId="168" formatCode="0.0000"/>
    <numFmt numFmtId="169" formatCode="#,##0.0000"/>
    <numFmt numFmtId="170" formatCode="[$$-409]#,##0.00"/>
    <numFmt numFmtId="171" formatCode="&quot;$&quot;#,##0.00_);[Red]\(&quot;$&quot;#,##0.00\)"/>
    <numFmt numFmtId="172" formatCode="&quot;$&quot;#,##0.00_);\(&quot;$&quot;#,##0.00\)"/>
    <numFmt numFmtId="173" formatCode="\$#,##0.00"/>
    <numFmt numFmtId="174" formatCode="\£#,##0.00"/>
    <numFmt numFmtId="175" formatCode="mmm\-yyyy"/>
    <numFmt numFmtId="176" formatCode="mmmm\-yyyy"/>
  </numFmts>
  <fonts count="12" x14ac:knownFonts="1"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8.5"/>
      <name val="Times New Roman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17" fontId="5" fillId="0" borderId="0" xfId="0" applyNumberFormat="1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Protection="1">
      <protection locked="0"/>
    </xf>
    <xf numFmtId="165" fontId="4" fillId="0" borderId="0" xfId="0" applyNumberFormat="1" applyFont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 applyProtection="1">
      <alignment horizontal="centerContinuous"/>
      <protection locked="0"/>
    </xf>
    <xf numFmtId="0" fontId="5" fillId="0" borderId="5" xfId="0" applyFont="1" applyBorder="1" applyAlignment="1">
      <alignment horizontal="center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center"/>
    </xf>
    <xf numFmtId="168" fontId="3" fillId="0" borderId="1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168" fontId="3" fillId="0" borderId="20" xfId="0" applyNumberFormat="1" applyFont="1" applyBorder="1" applyAlignment="1">
      <alignment horizontal="center"/>
    </xf>
    <xf numFmtId="168" fontId="3" fillId="0" borderId="7" xfId="0" applyNumberFormat="1" applyFont="1" applyBorder="1" applyAlignment="1">
      <alignment horizontal="center"/>
    </xf>
    <xf numFmtId="170" fontId="3" fillId="0" borderId="9" xfId="0" applyNumberFormat="1" applyFont="1" applyBorder="1" applyAlignment="1">
      <alignment horizontal="center"/>
    </xf>
    <xf numFmtId="170" fontId="3" fillId="0" borderId="19" xfId="0" applyNumberFormat="1" applyFont="1" applyBorder="1" applyAlignment="1">
      <alignment horizontal="center"/>
    </xf>
    <xf numFmtId="170" fontId="3" fillId="0" borderId="8" xfId="0" applyNumberFormat="1" applyFont="1" applyBorder="1" applyAlignment="1">
      <alignment horizontal="center"/>
    </xf>
    <xf numFmtId="170" fontId="3" fillId="0" borderId="6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168" fontId="3" fillId="0" borderId="12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68" fontId="3" fillId="0" borderId="18" xfId="0" applyNumberFormat="1" applyFont="1" applyBorder="1" applyAlignment="1">
      <alignment horizontal="center"/>
    </xf>
    <xf numFmtId="168" fontId="3" fillId="0" borderId="2" xfId="0" applyNumberFormat="1" applyFont="1" applyBorder="1" applyAlignment="1">
      <alignment horizontal="center"/>
    </xf>
    <xf numFmtId="170" fontId="3" fillId="0" borderId="11" xfId="0" applyNumberFormat="1" applyFont="1" applyBorder="1" applyAlignment="1">
      <alignment horizontal="center"/>
    </xf>
    <xf numFmtId="170" fontId="3" fillId="0" borderId="12" xfId="0" applyNumberFormat="1" applyFont="1" applyBorder="1" applyAlignment="1">
      <alignment horizontal="center"/>
    </xf>
    <xf numFmtId="170" fontId="3" fillId="0" borderId="18" xfId="0" applyNumberFormat="1" applyFont="1" applyBorder="1" applyAlignment="1">
      <alignment horizontal="center"/>
    </xf>
    <xf numFmtId="170" fontId="3" fillId="0" borderId="17" xfId="0" applyNumberFormat="1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168" fontId="3" fillId="0" borderId="14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168" fontId="3" fillId="0" borderId="15" xfId="0" applyNumberFormat="1" applyFont="1" applyBorder="1" applyAlignment="1">
      <alignment horizontal="center"/>
    </xf>
    <xf numFmtId="168" fontId="3" fillId="0" borderId="21" xfId="0" applyNumberFormat="1" applyFont="1" applyBorder="1" applyAlignment="1">
      <alignment horizontal="center"/>
    </xf>
    <xf numFmtId="170" fontId="3" fillId="0" borderId="16" xfId="0" applyNumberFormat="1" applyFont="1" applyBorder="1" applyAlignment="1">
      <alignment horizontal="center"/>
    </xf>
    <xf numFmtId="170" fontId="3" fillId="0" borderId="14" xfId="0" applyNumberFormat="1" applyFont="1" applyBorder="1" applyAlignment="1">
      <alignment horizontal="center"/>
    </xf>
    <xf numFmtId="170" fontId="3" fillId="0" borderId="13" xfId="0" applyNumberFormat="1" applyFont="1" applyBorder="1" applyAlignment="1">
      <alignment horizontal="center"/>
    </xf>
    <xf numFmtId="170" fontId="3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4" fontId="7" fillId="0" borderId="11" xfId="0" applyNumberFormat="1" applyFont="1" applyBorder="1" applyAlignment="1" applyProtection="1">
      <alignment horizontal="center"/>
      <protection locked="0"/>
    </xf>
    <xf numFmtId="166" fontId="7" fillId="0" borderId="1" xfId="0" applyNumberFormat="1" applyFont="1" applyBorder="1" applyAlignment="1">
      <alignment horizontal="center"/>
    </xf>
    <xf numFmtId="166" fontId="7" fillId="0" borderId="0" xfId="0" applyNumberFormat="1" applyFont="1" applyAlignment="1" applyProtection="1">
      <alignment horizontal="center"/>
      <protection locked="0"/>
    </xf>
    <xf numFmtId="166" fontId="7" fillId="0" borderId="10" xfId="0" applyNumberFormat="1" applyFont="1" applyBorder="1" applyAlignment="1" applyProtection="1">
      <alignment horizontal="center"/>
      <protection locked="0"/>
    </xf>
    <xf numFmtId="15" fontId="3" fillId="0" borderId="10" xfId="0" applyNumberFormat="1" applyFont="1" applyBorder="1"/>
    <xf numFmtId="169" fontId="7" fillId="0" borderId="12" xfId="0" applyNumberFormat="1" applyFont="1" applyBorder="1" applyAlignment="1">
      <alignment horizontal="center"/>
    </xf>
    <xf numFmtId="4" fontId="7" fillId="0" borderId="11" xfId="0" applyNumberFormat="1" applyFont="1" applyBorder="1" applyAlignment="1">
      <alignment horizontal="center"/>
    </xf>
    <xf numFmtId="2" fontId="7" fillId="0" borderId="0" xfId="0" applyNumberFormat="1" applyFont="1" applyAlignment="1" applyProtection="1">
      <alignment horizontal="center"/>
      <protection locked="0"/>
    </xf>
    <xf numFmtId="168" fontId="7" fillId="0" borderId="0" xfId="0" applyNumberFormat="1" applyFont="1" applyAlignment="1" applyProtection="1">
      <alignment horizontal="center"/>
      <protection locked="0"/>
    </xf>
    <xf numFmtId="167" fontId="7" fillId="0" borderId="11" xfId="0" applyNumberFormat="1" applyFont="1" applyBorder="1" applyAlignment="1">
      <alignment horizontal="center"/>
    </xf>
    <xf numFmtId="168" fontId="7" fillId="0" borderId="15" xfId="0" applyNumberFormat="1" applyFont="1" applyBorder="1" applyAlignment="1" applyProtection="1">
      <alignment horizontal="center"/>
      <protection locked="0"/>
    </xf>
    <xf numFmtId="4" fontId="3" fillId="0" borderId="5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4" fontId="3" fillId="0" borderId="7" xfId="0" applyNumberFormat="1" applyFont="1" applyBorder="1" applyAlignment="1" applyProtection="1">
      <alignment horizontal="center"/>
      <protection locked="0"/>
    </xf>
    <xf numFmtId="4" fontId="3" fillId="0" borderId="5" xfId="0" applyNumberFormat="1" applyFont="1" applyBorder="1" applyAlignment="1">
      <alignment horizontal="center"/>
    </xf>
    <xf numFmtId="165" fontId="3" fillId="0" borderId="6" xfId="0" applyNumberFormat="1" applyFont="1" applyBorder="1"/>
    <xf numFmtId="165" fontId="3" fillId="0" borderId="4" xfId="0" applyNumberFormat="1" applyFont="1" applyBorder="1"/>
    <xf numFmtId="165" fontId="5" fillId="0" borderId="0" xfId="0" applyNumberFormat="1" applyFont="1"/>
    <xf numFmtId="0" fontId="5" fillId="0" borderId="0" xfId="0" applyFont="1"/>
    <xf numFmtId="0" fontId="8" fillId="0" borderId="29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31" xfId="0" applyFont="1" applyBorder="1" applyAlignment="1">
      <alignment horizontal="centerContinuous"/>
    </xf>
    <xf numFmtId="0" fontId="9" fillId="0" borderId="32" xfId="0" applyFont="1" applyBorder="1" applyAlignment="1">
      <alignment horizontal="centerContinuous"/>
    </xf>
    <xf numFmtId="166" fontId="8" fillId="0" borderId="33" xfId="0" applyNumberFormat="1" applyFont="1" applyBorder="1" applyAlignment="1">
      <alignment horizontal="centerContinuous"/>
    </xf>
    <xf numFmtId="0" fontId="8" fillId="0" borderId="33" xfId="0" applyFont="1" applyBorder="1" applyAlignment="1">
      <alignment horizontal="centerContinuous"/>
    </xf>
    <xf numFmtId="166" fontId="9" fillId="0" borderId="33" xfId="0" applyNumberFormat="1" applyFont="1" applyBorder="1" applyAlignment="1">
      <alignment horizontal="centerContinuous"/>
    </xf>
    <xf numFmtId="171" fontId="9" fillId="0" borderId="33" xfId="0" applyNumberFormat="1" applyFont="1" applyBorder="1" applyAlignment="1">
      <alignment horizontal="centerContinuous"/>
    </xf>
    <xf numFmtId="172" fontId="9" fillId="0" borderId="33" xfId="0" applyNumberFormat="1" applyFont="1" applyBorder="1" applyAlignment="1">
      <alignment horizontal="centerContinuous"/>
    </xf>
    <xf numFmtId="173" fontId="9" fillId="0" borderId="33" xfId="0" applyNumberFormat="1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171" fontId="3" fillId="0" borderId="0" xfId="0" applyNumberFormat="1" applyFont="1" applyAlignment="1">
      <alignment horizontal="left"/>
    </xf>
    <xf numFmtId="0" fontId="10" fillId="0" borderId="0" xfId="0" applyFont="1"/>
    <xf numFmtId="168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174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2" fontId="3" fillId="0" borderId="35" xfId="0" applyNumberFormat="1" applyFont="1" applyBorder="1" applyAlignment="1">
      <alignment horizontal="right"/>
    </xf>
    <xf numFmtId="0" fontId="3" fillId="0" borderId="36" xfId="0" applyFont="1" applyBorder="1"/>
    <xf numFmtId="0" fontId="3" fillId="0" borderId="28" xfId="0" applyFont="1" applyBorder="1"/>
    <xf numFmtId="0" fontId="3" fillId="0" borderId="37" xfId="0" applyFont="1" applyBorder="1"/>
    <xf numFmtId="2" fontId="3" fillId="0" borderId="38" xfId="0" applyNumberFormat="1" applyFont="1" applyBorder="1" applyAlignment="1">
      <alignment horizontal="right"/>
    </xf>
    <xf numFmtId="4" fontId="3" fillId="0" borderId="38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4" fontId="3" fillId="0" borderId="14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17" fontId="5" fillId="0" borderId="0" xfId="0" applyNumberFormat="1" applyFont="1" applyAlignment="1">
      <alignment horizontal="center"/>
    </xf>
    <xf numFmtId="17" fontId="5" fillId="0" borderId="0" xfId="0" applyNumberFormat="1" applyFont="1" applyAlignment="1">
      <alignment horizontal="left"/>
    </xf>
    <xf numFmtId="2" fontId="3" fillId="0" borderId="39" xfId="0" applyNumberFormat="1" applyFont="1" applyBorder="1" applyAlignment="1">
      <alignment horizontal="right"/>
    </xf>
    <xf numFmtId="2" fontId="3" fillId="0" borderId="20" xfId="0" applyNumberFormat="1" applyFont="1" applyBorder="1" applyAlignment="1">
      <alignment horizontal="right"/>
    </xf>
    <xf numFmtId="0" fontId="3" fillId="0" borderId="24" xfId="0" applyFont="1" applyBorder="1"/>
    <xf numFmtId="2" fontId="3" fillId="0" borderId="26" xfId="0" applyNumberFormat="1" applyFont="1" applyBorder="1" applyAlignment="1">
      <alignment horizontal="right"/>
    </xf>
    <xf numFmtId="2" fontId="3" fillId="0" borderId="40" xfId="0" applyNumberFormat="1" applyFont="1" applyBorder="1" applyAlignment="1">
      <alignment horizontal="right"/>
    </xf>
    <xf numFmtId="0" fontId="3" fillId="0" borderId="27" xfId="0" applyFont="1" applyBorder="1"/>
    <xf numFmtId="4" fontId="3" fillId="0" borderId="25" xfId="0" applyNumberFormat="1" applyFont="1" applyBorder="1"/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1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4" xfId="0" applyFont="1" applyBorder="1"/>
    <xf numFmtId="175" fontId="3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/>
    <xf numFmtId="176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4" fontId="3" fillId="0" borderId="0" xfId="0" applyNumberFormat="1" applyFont="1"/>
    <xf numFmtId="2" fontId="7" fillId="0" borderId="14" xfId="0" applyNumberFormat="1" applyFont="1" applyBorder="1" applyAlignment="1" applyProtection="1">
      <alignment horizontal="center"/>
      <protection locked="0"/>
    </xf>
    <xf numFmtId="4" fontId="5" fillId="0" borderId="16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23" xfId="0" applyNumberFormat="1" applyFont="1" applyBorder="1" applyAlignment="1" applyProtection="1">
      <alignment horizontal="center"/>
      <protection locked="0"/>
    </xf>
    <xf numFmtId="4" fontId="5" fillId="0" borderId="44" xfId="0" applyNumberFormat="1" applyFont="1" applyBorder="1" applyAlignment="1" applyProtection="1">
      <alignment horizontal="center"/>
      <protection locked="0"/>
    </xf>
    <xf numFmtId="4" fontId="5" fillId="0" borderId="22" xfId="0" applyNumberFormat="1" applyFont="1" applyBorder="1" applyAlignment="1" applyProtection="1">
      <alignment horizontal="center"/>
      <protection locked="0"/>
    </xf>
    <xf numFmtId="4" fontId="5" fillId="0" borderId="4" xfId="0" applyNumberFormat="1" applyFont="1" applyBorder="1" applyAlignment="1" applyProtection="1">
      <alignment horizontal="center"/>
      <protection locked="0"/>
    </xf>
    <xf numFmtId="4" fontId="5" fillId="0" borderId="43" xfId="0" applyNumberFormat="1" applyFont="1" applyBorder="1" applyAlignment="1" applyProtection="1">
      <alignment horizontal="center"/>
      <protection locked="0"/>
    </xf>
    <xf numFmtId="4" fontId="5" fillId="0" borderId="15" xfId="0" applyNumberFormat="1" applyFont="1" applyBorder="1" applyAlignment="1" applyProtection="1">
      <alignment horizontal="center"/>
      <protection locked="0"/>
    </xf>
    <xf numFmtId="49" fontId="5" fillId="0" borderId="4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5" fillId="0" borderId="43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Y35"/>
  <sheetViews>
    <sheetView tabSelected="1" workbookViewId="0">
      <pane ySplit="8" topLeftCell="A9" activePane="bottomLeft" state="frozen"/>
      <selection activeCell="C46" sqref="C46"/>
      <selection pane="bottomLeft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32</v>
      </c>
    </row>
    <row r="6" spans="1:25" ht="13.5" thickBot="1" x14ac:dyDescent="0.25">
      <c r="B6" s="1">
        <v>45992</v>
      </c>
    </row>
    <row r="7" spans="1:25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24</v>
      </c>
      <c r="J7" s="125"/>
      <c r="K7" s="126"/>
      <c r="L7" s="124" t="s">
        <v>23</v>
      </c>
      <c r="M7" s="125"/>
      <c r="N7" s="126"/>
      <c r="O7" s="124" t="s">
        <v>22</v>
      </c>
      <c r="P7" s="125"/>
      <c r="Q7" s="126"/>
      <c r="R7" s="116" t="s">
        <v>4</v>
      </c>
      <c r="S7" s="118" t="s">
        <v>21</v>
      </c>
      <c r="T7" s="119"/>
      <c r="U7" s="120"/>
      <c r="V7" s="121" t="s">
        <v>5</v>
      </c>
      <c r="W7" s="122"/>
      <c r="X7" s="9" t="s">
        <v>18</v>
      </c>
      <c r="Y7" s="116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17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17" t="s">
        <v>20</v>
      </c>
    </row>
    <row r="9" spans="1:25" x14ac:dyDescent="0.2">
      <c r="B9" s="45">
        <v>45992</v>
      </c>
      <c r="C9" s="44">
        <v>11298</v>
      </c>
      <c r="D9" s="43">
        <v>11299</v>
      </c>
      <c r="E9" s="42">
        <f t="shared" ref="E9:E29" si="0">AVERAGE(C9:D9)</f>
        <v>11298.5</v>
      </c>
      <c r="F9" s="44">
        <v>11235</v>
      </c>
      <c r="G9" s="43">
        <v>11238</v>
      </c>
      <c r="H9" s="42">
        <f t="shared" ref="H9:H29" si="1">AVERAGE(F9:G9)</f>
        <v>11236.5</v>
      </c>
      <c r="I9" s="44">
        <v>11070</v>
      </c>
      <c r="J9" s="43">
        <v>11080</v>
      </c>
      <c r="K9" s="42">
        <f t="shared" ref="K9:K29" si="2">AVERAGE(I9:J9)</f>
        <v>11075</v>
      </c>
      <c r="L9" s="44">
        <v>10920</v>
      </c>
      <c r="M9" s="43">
        <v>10930</v>
      </c>
      <c r="N9" s="42">
        <f t="shared" ref="N9:N29" si="3">AVERAGE(L9:M9)</f>
        <v>10925</v>
      </c>
      <c r="O9" s="44">
        <v>10815</v>
      </c>
      <c r="P9" s="43">
        <v>10825</v>
      </c>
      <c r="Q9" s="42">
        <f t="shared" ref="Q9:Q29" si="4">AVERAGE(O9:P9)</f>
        <v>10820</v>
      </c>
      <c r="R9" s="50">
        <v>11299</v>
      </c>
      <c r="S9" s="49">
        <v>1.3268</v>
      </c>
      <c r="T9" s="51">
        <v>1.1649</v>
      </c>
      <c r="U9" s="48">
        <v>154.80000000000001</v>
      </c>
      <c r="V9" s="41">
        <v>8515.98</v>
      </c>
      <c r="W9" s="41">
        <v>8470.64</v>
      </c>
      <c r="X9" s="47">
        <f t="shared" ref="X9:X29" si="5">R9/T9</f>
        <v>9699.5450253240615</v>
      </c>
      <c r="Y9" s="46">
        <v>1.3267</v>
      </c>
    </row>
    <row r="10" spans="1:25" x14ac:dyDescent="0.2">
      <c r="B10" s="45">
        <v>45993</v>
      </c>
      <c r="C10" s="44">
        <v>11280</v>
      </c>
      <c r="D10" s="43">
        <v>11285</v>
      </c>
      <c r="E10" s="42">
        <f t="shared" si="0"/>
        <v>11282.5</v>
      </c>
      <c r="F10" s="44">
        <v>11207</v>
      </c>
      <c r="G10" s="43">
        <v>11210</v>
      </c>
      <c r="H10" s="42">
        <f t="shared" si="1"/>
        <v>11208.5</v>
      </c>
      <c r="I10" s="44">
        <v>11030</v>
      </c>
      <c r="J10" s="43">
        <v>11040</v>
      </c>
      <c r="K10" s="42">
        <f t="shared" si="2"/>
        <v>11035</v>
      </c>
      <c r="L10" s="44">
        <v>10905</v>
      </c>
      <c r="M10" s="43">
        <v>10915</v>
      </c>
      <c r="N10" s="42">
        <f t="shared" si="3"/>
        <v>10910</v>
      </c>
      <c r="O10" s="44">
        <v>10825</v>
      </c>
      <c r="P10" s="43">
        <v>10835</v>
      </c>
      <c r="Q10" s="42">
        <f t="shared" si="4"/>
        <v>10830</v>
      </c>
      <c r="R10" s="50">
        <v>11285</v>
      </c>
      <c r="S10" s="49">
        <v>1.3209</v>
      </c>
      <c r="T10" s="49">
        <v>1.1617999999999999</v>
      </c>
      <c r="U10" s="48">
        <v>156.01</v>
      </c>
      <c r="V10" s="41">
        <v>8543.42</v>
      </c>
      <c r="W10" s="41">
        <v>8487.2800000000007</v>
      </c>
      <c r="X10" s="47">
        <f t="shared" si="5"/>
        <v>9713.3757961783449</v>
      </c>
      <c r="Y10" s="46">
        <v>1.3208</v>
      </c>
    </row>
    <row r="11" spans="1:25" x14ac:dyDescent="0.2">
      <c r="B11" s="45">
        <v>45994</v>
      </c>
      <c r="C11" s="44">
        <v>11435</v>
      </c>
      <c r="D11" s="43">
        <v>11437</v>
      </c>
      <c r="E11" s="42">
        <f t="shared" si="0"/>
        <v>11436</v>
      </c>
      <c r="F11" s="44">
        <v>11347</v>
      </c>
      <c r="G11" s="43">
        <v>11348</v>
      </c>
      <c r="H11" s="42">
        <f t="shared" si="1"/>
        <v>11347.5</v>
      </c>
      <c r="I11" s="44">
        <v>11165</v>
      </c>
      <c r="J11" s="43">
        <v>11175</v>
      </c>
      <c r="K11" s="42">
        <f t="shared" si="2"/>
        <v>11170</v>
      </c>
      <c r="L11" s="44">
        <v>11025</v>
      </c>
      <c r="M11" s="43">
        <v>11035</v>
      </c>
      <c r="N11" s="42">
        <f t="shared" si="3"/>
        <v>11030</v>
      </c>
      <c r="O11" s="44">
        <v>10920</v>
      </c>
      <c r="P11" s="43">
        <v>10930</v>
      </c>
      <c r="Q11" s="42">
        <f t="shared" si="4"/>
        <v>10925</v>
      </c>
      <c r="R11" s="50">
        <v>11437</v>
      </c>
      <c r="S11" s="49">
        <v>1.3299000000000001</v>
      </c>
      <c r="T11" s="49">
        <v>1.1662999999999999</v>
      </c>
      <c r="U11" s="48">
        <v>155.41999999999999</v>
      </c>
      <c r="V11" s="41">
        <v>8599.89</v>
      </c>
      <c r="W11" s="41">
        <v>8533.61</v>
      </c>
      <c r="X11" s="47">
        <f t="shared" si="5"/>
        <v>9806.2248135128193</v>
      </c>
      <c r="Y11" s="46">
        <v>1.3298000000000001</v>
      </c>
    </row>
    <row r="12" spans="1:25" x14ac:dyDescent="0.2">
      <c r="B12" s="45">
        <v>45995</v>
      </c>
      <c r="C12" s="44">
        <v>11471</v>
      </c>
      <c r="D12" s="43">
        <v>11472</v>
      </c>
      <c r="E12" s="42">
        <f t="shared" si="0"/>
        <v>11471.5</v>
      </c>
      <c r="F12" s="44">
        <v>11410</v>
      </c>
      <c r="G12" s="43">
        <v>11411</v>
      </c>
      <c r="H12" s="42">
        <f t="shared" si="1"/>
        <v>11410.5</v>
      </c>
      <c r="I12" s="44">
        <v>11235</v>
      </c>
      <c r="J12" s="43">
        <v>11245</v>
      </c>
      <c r="K12" s="42">
        <f t="shared" si="2"/>
        <v>11240</v>
      </c>
      <c r="L12" s="44">
        <v>11115</v>
      </c>
      <c r="M12" s="43">
        <v>11125</v>
      </c>
      <c r="N12" s="42">
        <f t="shared" si="3"/>
        <v>11120</v>
      </c>
      <c r="O12" s="44">
        <v>11025</v>
      </c>
      <c r="P12" s="43">
        <v>11035</v>
      </c>
      <c r="Q12" s="42">
        <f t="shared" si="4"/>
        <v>11030</v>
      </c>
      <c r="R12" s="50">
        <v>11472</v>
      </c>
      <c r="S12" s="49">
        <v>1.3349</v>
      </c>
      <c r="T12" s="49">
        <v>1.167</v>
      </c>
      <c r="U12" s="48">
        <v>154.66999999999999</v>
      </c>
      <c r="V12" s="41">
        <v>8593.9</v>
      </c>
      <c r="W12" s="41">
        <v>8549.49</v>
      </c>
      <c r="X12" s="47">
        <f t="shared" si="5"/>
        <v>9830.3341902313623</v>
      </c>
      <c r="Y12" s="46">
        <v>1.3347</v>
      </c>
    </row>
    <row r="13" spans="1:25" x14ac:dyDescent="0.2">
      <c r="B13" s="45">
        <v>45996</v>
      </c>
      <c r="C13" s="44">
        <v>11644.5</v>
      </c>
      <c r="D13" s="43">
        <v>11645</v>
      </c>
      <c r="E13" s="42">
        <f t="shared" si="0"/>
        <v>11644.75</v>
      </c>
      <c r="F13" s="44">
        <v>11616</v>
      </c>
      <c r="G13" s="43">
        <v>11617</v>
      </c>
      <c r="H13" s="42">
        <f t="shared" si="1"/>
        <v>11616.5</v>
      </c>
      <c r="I13" s="44">
        <v>11420</v>
      </c>
      <c r="J13" s="43">
        <v>11430</v>
      </c>
      <c r="K13" s="42">
        <f t="shared" si="2"/>
        <v>11425</v>
      </c>
      <c r="L13" s="44">
        <v>11300</v>
      </c>
      <c r="M13" s="43">
        <v>11310</v>
      </c>
      <c r="N13" s="42">
        <f t="shared" si="3"/>
        <v>11305</v>
      </c>
      <c r="O13" s="44">
        <v>11220</v>
      </c>
      <c r="P13" s="43">
        <v>11230</v>
      </c>
      <c r="Q13" s="42">
        <f t="shared" si="4"/>
        <v>11225</v>
      </c>
      <c r="R13" s="50">
        <v>11645</v>
      </c>
      <c r="S13" s="49">
        <v>1.3349</v>
      </c>
      <c r="T13" s="49">
        <v>1.1652</v>
      </c>
      <c r="U13" s="48">
        <v>155.18</v>
      </c>
      <c r="V13" s="41">
        <v>8723.5</v>
      </c>
      <c r="W13" s="41">
        <v>8703.83</v>
      </c>
      <c r="X13" s="47">
        <f t="shared" si="5"/>
        <v>9993.9924476484721</v>
      </c>
      <c r="Y13" s="46">
        <v>1.3347</v>
      </c>
    </row>
    <row r="14" spans="1:25" x14ac:dyDescent="0.2">
      <c r="B14" s="45">
        <v>45999</v>
      </c>
      <c r="C14" s="44">
        <v>11690</v>
      </c>
      <c r="D14" s="43">
        <v>11695</v>
      </c>
      <c r="E14" s="42">
        <f t="shared" si="0"/>
        <v>11692.5</v>
      </c>
      <c r="F14" s="44">
        <v>11676</v>
      </c>
      <c r="G14" s="43">
        <v>11678</v>
      </c>
      <c r="H14" s="42">
        <f t="shared" si="1"/>
        <v>11677</v>
      </c>
      <c r="I14" s="44">
        <v>11455</v>
      </c>
      <c r="J14" s="43">
        <v>11465</v>
      </c>
      <c r="K14" s="42">
        <f t="shared" si="2"/>
        <v>11460</v>
      </c>
      <c r="L14" s="44">
        <v>11320</v>
      </c>
      <c r="M14" s="43">
        <v>11330</v>
      </c>
      <c r="N14" s="42">
        <f t="shared" si="3"/>
        <v>11325</v>
      </c>
      <c r="O14" s="44">
        <v>11250</v>
      </c>
      <c r="P14" s="43">
        <v>11260</v>
      </c>
      <c r="Q14" s="42">
        <f t="shared" si="4"/>
        <v>11255</v>
      </c>
      <c r="R14" s="50">
        <v>11695</v>
      </c>
      <c r="S14" s="49">
        <v>1.3321000000000001</v>
      </c>
      <c r="T14" s="49">
        <v>1.1654</v>
      </c>
      <c r="U14" s="48">
        <v>155.57</v>
      </c>
      <c r="V14" s="41">
        <v>8779.3700000000008</v>
      </c>
      <c r="W14" s="41">
        <v>8767.93</v>
      </c>
      <c r="X14" s="47">
        <f t="shared" si="5"/>
        <v>10035.181053715463</v>
      </c>
      <c r="Y14" s="46">
        <v>1.3319000000000001</v>
      </c>
    </row>
    <row r="15" spans="1:25" x14ac:dyDescent="0.2">
      <c r="B15" s="45">
        <v>46000</v>
      </c>
      <c r="C15" s="44">
        <v>11563</v>
      </c>
      <c r="D15" s="43">
        <v>11563.5</v>
      </c>
      <c r="E15" s="42">
        <f t="shared" si="0"/>
        <v>11563.25</v>
      </c>
      <c r="F15" s="44">
        <v>11545</v>
      </c>
      <c r="G15" s="43">
        <v>11550</v>
      </c>
      <c r="H15" s="42">
        <f t="shared" si="1"/>
        <v>11547.5</v>
      </c>
      <c r="I15" s="44">
        <v>11360</v>
      </c>
      <c r="J15" s="43">
        <v>11370</v>
      </c>
      <c r="K15" s="42">
        <f t="shared" si="2"/>
        <v>11365</v>
      </c>
      <c r="L15" s="44">
        <v>11240</v>
      </c>
      <c r="M15" s="43">
        <v>11250</v>
      </c>
      <c r="N15" s="42">
        <f t="shared" si="3"/>
        <v>11245</v>
      </c>
      <c r="O15" s="44">
        <v>11200</v>
      </c>
      <c r="P15" s="43">
        <v>11210</v>
      </c>
      <c r="Q15" s="42">
        <f t="shared" si="4"/>
        <v>11205</v>
      </c>
      <c r="R15" s="50">
        <v>11563.5</v>
      </c>
      <c r="S15" s="49">
        <v>1.3320000000000001</v>
      </c>
      <c r="T15" s="49">
        <v>1.1637999999999999</v>
      </c>
      <c r="U15" s="48">
        <v>156.36000000000001</v>
      </c>
      <c r="V15" s="41">
        <v>8681.31</v>
      </c>
      <c r="W15" s="41">
        <v>8672.4699999999993</v>
      </c>
      <c r="X15" s="47">
        <f t="shared" si="5"/>
        <v>9935.9855645299886</v>
      </c>
      <c r="Y15" s="46">
        <v>1.3318000000000001</v>
      </c>
    </row>
    <row r="16" spans="1:25" x14ac:dyDescent="0.2">
      <c r="B16" s="45">
        <v>46001</v>
      </c>
      <c r="C16" s="44">
        <v>11640</v>
      </c>
      <c r="D16" s="43">
        <v>11645</v>
      </c>
      <c r="E16" s="42">
        <f t="shared" si="0"/>
        <v>11642.5</v>
      </c>
      <c r="F16" s="44">
        <v>11626</v>
      </c>
      <c r="G16" s="43">
        <v>11630</v>
      </c>
      <c r="H16" s="42">
        <f t="shared" si="1"/>
        <v>11628</v>
      </c>
      <c r="I16" s="44">
        <v>11430</v>
      </c>
      <c r="J16" s="43">
        <v>11440</v>
      </c>
      <c r="K16" s="42">
        <f t="shared" si="2"/>
        <v>11435</v>
      </c>
      <c r="L16" s="44">
        <v>11305</v>
      </c>
      <c r="M16" s="43">
        <v>11315</v>
      </c>
      <c r="N16" s="42">
        <f t="shared" si="3"/>
        <v>11310</v>
      </c>
      <c r="O16" s="44">
        <v>11245</v>
      </c>
      <c r="P16" s="43">
        <v>11255</v>
      </c>
      <c r="Q16" s="42">
        <f t="shared" si="4"/>
        <v>11250</v>
      </c>
      <c r="R16" s="50">
        <v>11645</v>
      </c>
      <c r="S16" s="49">
        <v>1.3313999999999999</v>
      </c>
      <c r="T16" s="49">
        <v>1.1639999999999999</v>
      </c>
      <c r="U16" s="48">
        <v>156.71</v>
      </c>
      <c r="V16" s="41">
        <v>8746.43</v>
      </c>
      <c r="W16" s="41">
        <v>8736.48</v>
      </c>
      <c r="X16" s="47">
        <f t="shared" si="5"/>
        <v>10004.295532646049</v>
      </c>
      <c r="Y16" s="46">
        <v>1.3311999999999999</v>
      </c>
    </row>
    <row r="17" spans="2:25" x14ac:dyDescent="0.2">
      <c r="B17" s="45">
        <v>46002</v>
      </c>
      <c r="C17" s="44">
        <v>11735</v>
      </c>
      <c r="D17" s="43">
        <v>11740</v>
      </c>
      <c r="E17" s="42">
        <f t="shared" si="0"/>
        <v>11737.5</v>
      </c>
      <c r="F17" s="44">
        <v>11708</v>
      </c>
      <c r="G17" s="43">
        <v>11710</v>
      </c>
      <c r="H17" s="42">
        <f t="shared" si="1"/>
        <v>11709</v>
      </c>
      <c r="I17" s="44">
        <v>11495</v>
      </c>
      <c r="J17" s="43">
        <v>11505</v>
      </c>
      <c r="K17" s="42">
        <f t="shared" si="2"/>
        <v>11500</v>
      </c>
      <c r="L17" s="44">
        <v>11370</v>
      </c>
      <c r="M17" s="43">
        <v>11380</v>
      </c>
      <c r="N17" s="42">
        <f t="shared" si="3"/>
        <v>11375</v>
      </c>
      <c r="O17" s="44">
        <v>11310</v>
      </c>
      <c r="P17" s="43">
        <v>11320</v>
      </c>
      <c r="Q17" s="42">
        <f t="shared" si="4"/>
        <v>11315</v>
      </c>
      <c r="R17" s="50">
        <v>11740</v>
      </c>
      <c r="S17" s="49">
        <v>1.339</v>
      </c>
      <c r="T17" s="49">
        <v>1.1717</v>
      </c>
      <c r="U17" s="48">
        <v>155.59</v>
      </c>
      <c r="V17" s="41">
        <v>8767.74</v>
      </c>
      <c r="W17" s="41">
        <v>8747.2900000000009</v>
      </c>
      <c r="X17" s="47">
        <f t="shared" si="5"/>
        <v>10019.629598019972</v>
      </c>
      <c r="Y17" s="46">
        <v>1.3387</v>
      </c>
    </row>
    <row r="18" spans="2:25" x14ac:dyDescent="0.2">
      <c r="B18" s="45">
        <v>46003</v>
      </c>
      <c r="C18" s="44">
        <v>11815</v>
      </c>
      <c r="D18" s="43">
        <v>11816</v>
      </c>
      <c r="E18" s="42">
        <f t="shared" si="0"/>
        <v>11815.5</v>
      </c>
      <c r="F18" s="44">
        <v>11795</v>
      </c>
      <c r="G18" s="43">
        <v>11800</v>
      </c>
      <c r="H18" s="42">
        <f t="shared" si="1"/>
        <v>11797.5</v>
      </c>
      <c r="I18" s="44">
        <v>11600</v>
      </c>
      <c r="J18" s="43">
        <v>11610</v>
      </c>
      <c r="K18" s="42">
        <f t="shared" si="2"/>
        <v>11605</v>
      </c>
      <c r="L18" s="44">
        <v>11495</v>
      </c>
      <c r="M18" s="43">
        <v>11505</v>
      </c>
      <c r="N18" s="42">
        <f t="shared" si="3"/>
        <v>11500</v>
      </c>
      <c r="O18" s="44">
        <v>11435</v>
      </c>
      <c r="P18" s="43">
        <v>11445</v>
      </c>
      <c r="Q18" s="42">
        <f t="shared" si="4"/>
        <v>11440</v>
      </c>
      <c r="R18" s="50">
        <v>11816</v>
      </c>
      <c r="S18" s="49">
        <v>1.3373999999999999</v>
      </c>
      <c r="T18" s="49">
        <v>1.1726000000000001</v>
      </c>
      <c r="U18" s="48">
        <v>156.04</v>
      </c>
      <c r="V18" s="41">
        <v>8835.0499999999993</v>
      </c>
      <c r="W18" s="41">
        <v>8825.07</v>
      </c>
      <c r="X18" s="47">
        <f t="shared" si="5"/>
        <v>10076.752515776905</v>
      </c>
      <c r="Y18" s="46">
        <v>1.3371</v>
      </c>
    </row>
    <row r="19" spans="2:25" x14ac:dyDescent="0.2">
      <c r="B19" s="45">
        <v>46006</v>
      </c>
      <c r="C19" s="44">
        <v>11773.5</v>
      </c>
      <c r="D19" s="43">
        <v>11774.5</v>
      </c>
      <c r="E19" s="42">
        <f t="shared" si="0"/>
        <v>11774</v>
      </c>
      <c r="F19" s="44">
        <v>11730</v>
      </c>
      <c r="G19" s="43">
        <v>11735</v>
      </c>
      <c r="H19" s="42">
        <f t="shared" si="1"/>
        <v>11732.5</v>
      </c>
      <c r="I19" s="44">
        <v>11555</v>
      </c>
      <c r="J19" s="43">
        <v>11565</v>
      </c>
      <c r="K19" s="42">
        <f t="shared" si="2"/>
        <v>11560</v>
      </c>
      <c r="L19" s="44">
        <v>11460</v>
      </c>
      <c r="M19" s="43">
        <v>11470</v>
      </c>
      <c r="N19" s="42">
        <f t="shared" si="3"/>
        <v>11465</v>
      </c>
      <c r="O19" s="44">
        <v>11410</v>
      </c>
      <c r="P19" s="43">
        <v>11420</v>
      </c>
      <c r="Q19" s="42">
        <f t="shared" si="4"/>
        <v>11415</v>
      </c>
      <c r="R19" s="50">
        <v>11774.5</v>
      </c>
      <c r="S19" s="49">
        <v>1.3391</v>
      </c>
      <c r="T19" s="49">
        <v>1.1753</v>
      </c>
      <c r="U19" s="48">
        <v>155.08000000000001</v>
      </c>
      <c r="V19" s="41">
        <v>8792.85</v>
      </c>
      <c r="W19" s="41">
        <v>8765.31</v>
      </c>
      <c r="X19" s="47">
        <f t="shared" si="5"/>
        <v>10018.293201735727</v>
      </c>
      <c r="Y19" s="46">
        <v>1.3388</v>
      </c>
    </row>
    <row r="20" spans="2:25" x14ac:dyDescent="0.2">
      <c r="B20" s="45">
        <v>46007</v>
      </c>
      <c r="C20" s="44">
        <v>11635</v>
      </c>
      <c r="D20" s="43">
        <v>11636</v>
      </c>
      <c r="E20" s="42">
        <f t="shared" si="0"/>
        <v>11635.5</v>
      </c>
      <c r="F20" s="44">
        <v>11635</v>
      </c>
      <c r="G20" s="43">
        <v>11640</v>
      </c>
      <c r="H20" s="42">
        <f t="shared" si="1"/>
        <v>11637.5</v>
      </c>
      <c r="I20" s="44">
        <v>11480</v>
      </c>
      <c r="J20" s="43">
        <v>11490</v>
      </c>
      <c r="K20" s="42">
        <f t="shared" si="2"/>
        <v>11485</v>
      </c>
      <c r="L20" s="44">
        <v>11400</v>
      </c>
      <c r="M20" s="43">
        <v>11410</v>
      </c>
      <c r="N20" s="42">
        <f t="shared" si="3"/>
        <v>11405</v>
      </c>
      <c r="O20" s="44">
        <v>11355</v>
      </c>
      <c r="P20" s="43">
        <v>11365</v>
      </c>
      <c r="Q20" s="42">
        <f t="shared" si="4"/>
        <v>11360</v>
      </c>
      <c r="R20" s="50">
        <v>11636</v>
      </c>
      <c r="S20" s="49">
        <v>1.3436999999999999</v>
      </c>
      <c r="T20" s="49">
        <v>1.1778</v>
      </c>
      <c r="U20" s="48">
        <v>154.6</v>
      </c>
      <c r="V20" s="41">
        <v>8659.67</v>
      </c>
      <c r="W20" s="41">
        <v>8665.23</v>
      </c>
      <c r="X20" s="47">
        <f t="shared" si="5"/>
        <v>9879.4362370521321</v>
      </c>
      <c r="Y20" s="46">
        <v>1.3432999999999999</v>
      </c>
    </row>
    <row r="21" spans="2:25" x14ac:dyDescent="0.2">
      <c r="B21" s="45">
        <v>46008</v>
      </c>
      <c r="C21" s="44">
        <v>11719.5</v>
      </c>
      <c r="D21" s="43">
        <v>11720</v>
      </c>
      <c r="E21" s="42">
        <f t="shared" si="0"/>
        <v>11719.75</v>
      </c>
      <c r="F21" s="44">
        <v>11732</v>
      </c>
      <c r="G21" s="43">
        <v>11735</v>
      </c>
      <c r="H21" s="42">
        <f t="shared" si="1"/>
        <v>11733.5</v>
      </c>
      <c r="I21" s="44">
        <v>11620</v>
      </c>
      <c r="J21" s="43">
        <v>11630</v>
      </c>
      <c r="K21" s="42">
        <f t="shared" si="2"/>
        <v>11625</v>
      </c>
      <c r="L21" s="44">
        <v>11560</v>
      </c>
      <c r="M21" s="43">
        <v>11570</v>
      </c>
      <c r="N21" s="42">
        <f t="shared" si="3"/>
        <v>11565</v>
      </c>
      <c r="O21" s="44">
        <v>11510</v>
      </c>
      <c r="P21" s="43">
        <v>11520</v>
      </c>
      <c r="Q21" s="42">
        <f t="shared" si="4"/>
        <v>11515</v>
      </c>
      <c r="R21" s="50">
        <v>11720</v>
      </c>
      <c r="S21" s="49">
        <v>1.3345</v>
      </c>
      <c r="T21" s="49">
        <v>1.1727000000000001</v>
      </c>
      <c r="U21" s="48">
        <v>155.49</v>
      </c>
      <c r="V21" s="41">
        <v>8782.32</v>
      </c>
      <c r="W21" s="41">
        <v>8795.5300000000007</v>
      </c>
      <c r="X21" s="47">
        <f t="shared" si="5"/>
        <v>9994.0308689349367</v>
      </c>
      <c r="Y21" s="46">
        <v>1.3342000000000001</v>
      </c>
    </row>
    <row r="22" spans="2:25" x14ac:dyDescent="0.2">
      <c r="B22" s="45">
        <v>46009</v>
      </c>
      <c r="C22" s="44">
        <v>11720.5</v>
      </c>
      <c r="D22" s="43">
        <v>11721.5</v>
      </c>
      <c r="E22" s="42">
        <f t="shared" si="0"/>
        <v>11721</v>
      </c>
      <c r="F22" s="44">
        <v>11726</v>
      </c>
      <c r="G22" s="43">
        <v>11730</v>
      </c>
      <c r="H22" s="42">
        <f t="shared" si="1"/>
        <v>11728</v>
      </c>
      <c r="I22" s="44">
        <v>11590</v>
      </c>
      <c r="J22" s="43">
        <v>11600</v>
      </c>
      <c r="K22" s="42">
        <f t="shared" si="2"/>
        <v>11595</v>
      </c>
      <c r="L22" s="44">
        <v>11510</v>
      </c>
      <c r="M22" s="43">
        <v>11520</v>
      </c>
      <c r="N22" s="42">
        <f t="shared" si="3"/>
        <v>11515</v>
      </c>
      <c r="O22" s="44">
        <v>11435</v>
      </c>
      <c r="P22" s="43">
        <v>11445</v>
      </c>
      <c r="Q22" s="42">
        <f t="shared" si="4"/>
        <v>11440</v>
      </c>
      <c r="R22" s="50">
        <v>11721.5</v>
      </c>
      <c r="S22" s="49">
        <v>1.3395999999999999</v>
      </c>
      <c r="T22" s="49">
        <v>1.1714</v>
      </c>
      <c r="U22" s="48">
        <v>155.82</v>
      </c>
      <c r="V22" s="41">
        <v>8750</v>
      </c>
      <c r="W22" s="41">
        <v>8758.31</v>
      </c>
      <c r="X22" s="47">
        <f t="shared" si="5"/>
        <v>10006.402595185249</v>
      </c>
      <c r="Y22" s="46">
        <v>1.3392999999999999</v>
      </c>
    </row>
    <row r="23" spans="2:25" x14ac:dyDescent="0.2">
      <c r="B23" s="45">
        <v>46010</v>
      </c>
      <c r="C23" s="44">
        <v>11844</v>
      </c>
      <c r="D23" s="43">
        <v>11845</v>
      </c>
      <c r="E23" s="42">
        <f t="shared" si="0"/>
        <v>11844.5</v>
      </c>
      <c r="F23" s="44">
        <v>11837</v>
      </c>
      <c r="G23" s="43">
        <v>11839</v>
      </c>
      <c r="H23" s="42">
        <f t="shared" si="1"/>
        <v>11838</v>
      </c>
      <c r="I23" s="44">
        <v>11665</v>
      </c>
      <c r="J23" s="43">
        <v>11675</v>
      </c>
      <c r="K23" s="42">
        <f t="shared" si="2"/>
        <v>11670</v>
      </c>
      <c r="L23" s="44">
        <v>11560</v>
      </c>
      <c r="M23" s="43">
        <v>11570</v>
      </c>
      <c r="N23" s="42">
        <f t="shared" si="3"/>
        <v>11565</v>
      </c>
      <c r="O23" s="44">
        <v>11480</v>
      </c>
      <c r="P23" s="43">
        <v>11490</v>
      </c>
      <c r="Q23" s="42">
        <f t="shared" si="4"/>
        <v>11485</v>
      </c>
      <c r="R23" s="50">
        <v>11845</v>
      </c>
      <c r="S23" s="49">
        <v>1.3372999999999999</v>
      </c>
      <c r="T23" s="49">
        <v>1.171</v>
      </c>
      <c r="U23" s="48">
        <v>157.24</v>
      </c>
      <c r="V23" s="41">
        <v>8857.4</v>
      </c>
      <c r="W23" s="41">
        <v>8854.9</v>
      </c>
      <c r="X23" s="47">
        <f t="shared" si="5"/>
        <v>10115.28608027327</v>
      </c>
      <c r="Y23" s="46">
        <v>1.337</v>
      </c>
    </row>
    <row r="24" spans="2:25" x14ac:dyDescent="0.2">
      <c r="B24" s="45">
        <v>46013</v>
      </c>
      <c r="C24" s="44">
        <v>11939</v>
      </c>
      <c r="D24" s="43">
        <v>11940</v>
      </c>
      <c r="E24" s="42">
        <f t="shared" si="0"/>
        <v>11939.5</v>
      </c>
      <c r="F24" s="44">
        <v>11930</v>
      </c>
      <c r="G24" s="43">
        <v>11935</v>
      </c>
      <c r="H24" s="42">
        <f t="shared" si="1"/>
        <v>11932.5</v>
      </c>
      <c r="I24" s="44">
        <v>11750</v>
      </c>
      <c r="J24" s="43">
        <v>11760</v>
      </c>
      <c r="K24" s="42">
        <f t="shared" si="2"/>
        <v>11755</v>
      </c>
      <c r="L24" s="44">
        <v>11640</v>
      </c>
      <c r="M24" s="43">
        <v>11650</v>
      </c>
      <c r="N24" s="42">
        <f t="shared" si="3"/>
        <v>11645</v>
      </c>
      <c r="O24" s="44">
        <v>11555</v>
      </c>
      <c r="P24" s="43">
        <v>11565</v>
      </c>
      <c r="Q24" s="42">
        <f t="shared" si="4"/>
        <v>11560</v>
      </c>
      <c r="R24" s="50">
        <v>11940</v>
      </c>
      <c r="S24" s="49">
        <v>1.3433999999999999</v>
      </c>
      <c r="T24" s="49">
        <v>1.1741999999999999</v>
      </c>
      <c r="U24" s="48">
        <v>157.4</v>
      </c>
      <c r="V24" s="41">
        <v>8887.9</v>
      </c>
      <c r="W24" s="41">
        <v>8886.16</v>
      </c>
      <c r="X24" s="47">
        <f t="shared" si="5"/>
        <v>10168.625447112929</v>
      </c>
      <c r="Y24" s="46">
        <v>1.3431</v>
      </c>
    </row>
    <row r="25" spans="2:25" x14ac:dyDescent="0.2">
      <c r="B25" s="45">
        <v>46014</v>
      </c>
      <c r="C25" s="44">
        <v>12065</v>
      </c>
      <c r="D25" s="43">
        <v>12070</v>
      </c>
      <c r="E25" s="42">
        <f t="shared" si="0"/>
        <v>12067.5</v>
      </c>
      <c r="F25" s="44">
        <v>12039</v>
      </c>
      <c r="G25" s="43">
        <v>12041</v>
      </c>
      <c r="H25" s="42">
        <f t="shared" si="1"/>
        <v>12040</v>
      </c>
      <c r="I25" s="44">
        <v>11870</v>
      </c>
      <c r="J25" s="43">
        <v>11880</v>
      </c>
      <c r="K25" s="42">
        <f t="shared" si="2"/>
        <v>11875</v>
      </c>
      <c r="L25" s="44">
        <v>11760</v>
      </c>
      <c r="M25" s="43">
        <v>11770</v>
      </c>
      <c r="N25" s="42">
        <f t="shared" si="3"/>
        <v>11765</v>
      </c>
      <c r="O25" s="44">
        <v>11660</v>
      </c>
      <c r="P25" s="43">
        <v>11670</v>
      </c>
      <c r="Q25" s="42">
        <f t="shared" si="4"/>
        <v>11665</v>
      </c>
      <c r="R25" s="50">
        <v>12070</v>
      </c>
      <c r="S25" s="49">
        <v>1.3503000000000001</v>
      </c>
      <c r="T25" s="49">
        <v>1.179</v>
      </c>
      <c r="U25" s="48">
        <v>156.04</v>
      </c>
      <c r="V25" s="41">
        <v>8938.75</v>
      </c>
      <c r="W25" s="41">
        <v>8919.26</v>
      </c>
      <c r="X25" s="47">
        <f t="shared" si="5"/>
        <v>10237.489397794741</v>
      </c>
      <c r="Y25" s="46">
        <v>1.35</v>
      </c>
    </row>
    <row r="26" spans="2:25" x14ac:dyDescent="0.2">
      <c r="B26" s="45">
        <v>46015</v>
      </c>
      <c r="C26" s="44">
        <v>12252.5</v>
      </c>
      <c r="D26" s="43">
        <v>12253</v>
      </c>
      <c r="E26" s="42">
        <f t="shared" si="0"/>
        <v>12252.75</v>
      </c>
      <c r="F26" s="44">
        <v>12218</v>
      </c>
      <c r="G26" s="43">
        <v>12220</v>
      </c>
      <c r="H26" s="42">
        <f t="shared" si="1"/>
        <v>12219</v>
      </c>
      <c r="I26" s="44">
        <v>12040</v>
      </c>
      <c r="J26" s="43">
        <v>12050</v>
      </c>
      <c r="K26" s="42">
        <f t="shared" si="2"/>
        <v>12045</v>
      </c>
      <c r="L26" s="44">
        <v>11925</v>
      </c>
      <c r="M26" s="43">
        <v>11935</v>
      </c>
      <c r="N26" s="42">
        <f t="shared" si="3"/>
        <v>11930</v>
      </c>
      <c r="O26" s="44">
        <v>11855</v>
      </c>
      <c r="P26" s="43">
        <v>11865</v>
      </c>
      <c r="Q26" s="42">
        <f t="shared" si="4"/>
        <v>11860</v>
      </c>
      <c r="R26" s="50">
        <v>12253</v>
      </c>
      <c r="S26" s="49">
        <v>1.3503000000000001</v>
      </c>
      <c r="T26" s="49">
        <v>1.1783999999999999</v>
      </c>
      <c r="U26" s="48">
        <v>156.05000000000001</v>
      </c>
      <c r="V26" s="41">
        <v>9074.2800000000007</v>
      </c>
      <c r="W26" s="41">
        <v>9051.18</v>
      </c>
      <c r="X26" s="47">
        <f t="shared" si="5"/>
        <v>10397.997284453497</v>
      </c>
      <c r="Y26" s="46">
        <v>1.3501000000000001</v>
      </c>
    </row>
    <row r="27" spans="2:25" x14ac:dyDescent="0.2">
      <c r="B27" s="45">
        <v>46020</v>
      </c>
      <c r="C27" s="44">
        <v>12305</v>
      </c>
      <c r="D27" s="43">
        <v>12306</v>
      </c>
      <c r="E27" s="42">
        <f t="shared" si="0"/>
        <v>12305.5</v>
      </c>
      <c r="F27" s="44">
        <v>12269.5</v>
      </c>
      <c r="G27" s="43">
        <v>12270.5</v>
      </c>
      <c r="H27" s="42">
        <f t="shared" si="1"/>
        <v>12270</v>
      </c>
      <c r="I27" s="44">
        <v>12100</v>
      </c>
      <c r="J27" s="43">
        <v>12110</v>
      </c>
      <c r="K27" s="42">
        <f t="shared" si="2"/>
        <v>12105</v>
      </c>
      <c r="L27" s="44">
        <v>11980</v>
      </c>
      <c r="M27" s="43">
        <v>11990</v>
      </c>
      <c r="N27" s="42">
        <f t="shared" si="3"/>
        <v>11985</v>
      </c>
      <c r="O27" s="44">
        <v>11910</v>
      </c>
      <c r="P27" s="43">
        <v>11920</v>
      </c>
      <c r="Q27" s="42">
        <f t="shared" si="4"/>
        <v>11915</v>
      </c>
      <c r="R27" s="50">
        <v>12306</v>
      </c>
      <c r="S27" s="49">
        <v>1.3483000000000001</v>
      </c>
      <c r="T27" s="49">
        <v>1.1761999999999999</v>
      </c>
      <c r="U27" s="48">
        <v>156.34</v>
      </c>
      <c r="V27" s="41">
        <v>9127.0499999999993</v>
      </c>
      <c r="W27" s="41">
        <v>9102.74</v>
      </c>
      <c r="X27" s="47">
        <f t="shared" si="5"/>
        <v>10462.506376466588</v>
      </c>
      <c r="Y27" s="46">
        <v>1.3480000000000001</v>
      </c>
    </row>
    <row r="28" spans="2:25" x14ac:dyDescent="0.2">
      <c r="B28" s="45">
        <v>46021</v>
      </c>
      <c r="C28" s="44">
        <v>12510</v>
      </c>
      <c r="D28" s="43">
        <v>12512</v>
      </c>
      <c r="E28" s="42">
        <f t="shared" si="0"/>
        <v>12511</v>
      </c>
      <c r="F28" s="44">
        <v>12475</v>
      </c>
      <c r="G28" s="43">
        <v>12477</v>
      </c>
      <c r="H28" s="42">
        <f t="shared" si="1"/>
        <v>12476</v>
      </c>
      <c r="I28" s="44">
        <v>12310</v>
      </c>
      <c r="J28" s="43">
        <v>12320</v>
      </c>
      <c r="K28" s="42">
        <f t="shared" si="2"/>
        <v>12315</v>
      </c>
      <c r="L28" s="44">
        <v>12200</v>
      </c>
      <c r="M28" s="43">
        <v>12210</v>
      </c>
      <c r="N28" s="42">
        <f t="shared" si="3"/>
        <v>12205</v>
      </c>
      <c r="O28" s="44">
        <v>12140</v>
      </c>
      <c r="P28" s="43">
        <v>12150</v>
      </c>
      <c r="Q28" s="42">
        <f t="shared" si="4"/>
        <v>12145</v>
      </c>
      <c r="R28" s="50">
        <v>12512</v>
      </c>
      <c r="S28" s="49">
        <v>1.3495999999999999</v>
      </c>
      <c r="T28" s="49">
        <v>1.1761999999999999</v>
      </c>
      <c r="U28" s="48">
        <v>155.96</v>
      </c>
      <c r="V28" s="41">
        <v>9270.9</v>
      </c>
      <c r="W28" s="41">
        <v>9247.02</v>
      </c>
      <c r="X28" s="47">
        <f t="shared" si="5"/>
        <v>10637.64665873151</v>
      </c>
      <c r="Y28" s="46">
        <v>1.3492999999999999</v>
      </c>
    </row>
    <row r="29" spans="2:25" x14ac:dyDescent="0.2">
      <c r="B29" s="45">
        <v>46022</v>
      </c>
      <c r="C29" s="44">
        <v>12502</v>
      </c>
      <c r="D29" s="43">
        <v>12504</v>
      </c>
      <c r="E29" s="42">
        <f t="shared" si="0"/>
        <v>12503</v>
      </c>
      <c r="F29" s="44">
        <v>12465</v>
      </c>
      <c r="G29" s="43">
        <v>12466</v>
      </c>
      <c r="H29" s="42">
        <f t="shared" si="1"/>
        <v>12465.5</v>
      </c>
      <c r="I29" s="44">
        <v>12320</v>
      </c>
      <c r="J29" s="43">
        <v>12330</v>
      </c>
      <c r="K29" s="42">
        <f t="shared" si="2"/>
        <v>12325</v>
      </c>
      <c r="L29" s="44">
        <v>12225</v>
      </c>
      <c r="M29" s="43">
        <v>12235</v>
      </c>
      <c r="N29" s="42">
        <f t="shared" si="3"/>
        <v>12230</v>
      </c>
      <c r="O29" s="44">
        <v>12175</v>
      </c>
      <c r="P29" s="43">
        <v>12185</v>
      </c>
      <c r="Q29" s="42">
        <f t="shared" si="4"/>
        <v>12180</v>
      </c>
      <c r="R29" s="50">
        <v>12504</v>
      </c>
      <c r="S29" s="49">
        <v>1.3467</v>
      </c>
      <c r="T29" s="49">
        <v>1.1756</v>
      </c>
      <c r="U29" s="48">
        <v>156.61000000000001</v>
      </c>
      <c r="V29" s="41">
        <v>9284.92</v>
      </c>
      <c r="W29" s="41">
        <v>9258.76</v>
      </c>
      <c r="X29" s="47">
        <f t="shared" si="5"/>
        <v>10636.270840421912</v>
      </c>
      <c r="Y29" s="46">
        <v>1.3464</v>
      </c>
    </row>
    <row r="30" spans="2:25" x14ac:dyDescent="0.2">
      <c r="B30" s="40" t="s">
        <v>11</v>
      </c>
      <c r="C30" s="39">
        <f>ROUND(AVERAGE(C9:C29),2)</f>
        <v>11801.79</v>
      </c>
      <c r="D30" s="38">
        <f>ROUND(AVERAGE(D9:D29),2)</f>
        <v>11803.79</v>
      </c>
      <c r="E30" s="37">
        <f>ROUND(AVERAGE(C30:D30),2)</f>
        <v>11802.79</v>
      </c>
      <c r="F30" s="39">
        <f>ROUND(AVERAGE(F9:F29),2)</f>
        <v>11772.45</v>
      </c>
      <c r="G30" s="38">
        <f>ROUND(AVERAGE(G9:G29),2)</f>
        <v>11775.26</v>
      </c>
      <c r="H30" s="37">
        <f>ROUND(AVERAGE(F30:G30),2)</f>
        <v>11773.86</v>
      </c>
      <c r="I30" s="39">
        <f>ROUND(AVERAGE(I9:I29),2)</f>
        <v>11598.1</v>
      </c>
      <c r="J30" s="38">
        <f>ROUND(AVERAGE(J9:J29),2)</f>
        <v>11608.1</v>
      </c>
      <c r="K30" s="37">
        <f>ROUND(AVERAGE(I30:J30),2)</f>
        <v>11603.1</v>
      </c>
      <c r="L30" s="39">
        <f>ROUND(AVERAGE(L9:L29),2)</f>
        <v>11486.43</v>
      </c>
      <c r="M30" s="38">
        <f>ROUND(AVERAGE(M9:M29),2)</f>
        <v>11496.43</v>
      </c>
      <c r="N30" s="37">
        <f>ROUND(AVERAGE(L30:M30),2)</f>
        <v>11491.43</v>
      </c>
      <c r="O30" s="39">
        <f>ROUND(AVERAGE(O9:O29),2)</f>
        <v>11415.71</v>
      </c>
      <c r="P30" s="38">
        <f>ROUND(AVERAGE(P9:P29),2)</f>
        <v>11425.71</v>
      </c>
      <c r="Q30" s="37">
        <f>ROUND(AVERAGE(O30:P30),2)</f>
        <v>11420.71</v>
      </c>
      <c r="R30" s="36">
        <f>ROUND(AVERAGE(R9:R29),2)</f>
        <v>11803.79</v>
      </c>
      <c r="S30" s="35">
        <f>ROUND(AVERAGE(S9:S29),4)</f>
        <v>1.3382000000000001</v>
      </c>
      <c r="T30" s="34">
        <f>ROUND(AVERAGE(T9:T29),4)</f>
        <v>1.171</v>
      </c>
      <c r="U30" s="115">
        <f>ROUND(AVERAGE(U9:U29),2)</f>
        <v>155.86000000000001</v>
      </c>
      <c r="V30" s="33">
        <f>AVERAGE(V9:V29)</f>
        <v>8819.6490476190484</v>
      </c>
      <c r="W30" s="33">
        <f>AVERAGE(W9:W29)</f>
        <v>8799.9280952380941</v>
      </c>
      <c r="X30" s="33">
        <f>AVERAGE(X9:X29)</f>
        <v>10079.490548845042</v>
      </c>
      <c r="Y30" s="32">
        <f>AVERAGE(Y9:Y29)</f>
        <v>1.3379476190476189</v>
      </c>
    </row>
    <row r="31" spans="2:25" x14ac:dyDescent="0.2">
      <c r="B31" s="31" t="s">
        <v>12</v>
      </c>
      <c r="C31" s="30">
        <f t="shared" ref="C31:Y31" si="6">MAX(C9:C29)</f>
        <v>12510</v>
      </c>
      <c r="D31" s="29">
        <f t="shared" si="6"/>
        <v>12512</v>
      </c>
      <c r="E31" s="28">
        <f t="shared" si="6"/>
        <v>12511</v>
      </c>
      <c r="F31" s="30">
        <f t="shared" si="6"/>
        <v>12475</v>
      </c>
      <c r="G31" s="29">
        <f t="shared" si="6"/>
        <v>12477</v>
      </c>
      <c r="H31" s="28">
        <f t="shared" si="6"/>
        <v>12476</v>
      </c>
      <c r="I31" s="30">
        <f t="shared" si="6"/>
        <v>12320</v>
      </c>
      <c r="J31" s="29">
        <f t="shared" si="6"/>
        <v>12330</v>
      </c>
      <c r="K31" s="28">
        <f t="shared" si="6"/>
        <v>12325</v>
      </c>
      <c r="L31" s="30">
        <f t="shared" si="6"/>
        <v>12225</v>
      </c>
      <c r="M31" s="29">
        <f t="shared" si="6"/>
        <v>12235</v>
      </c>
      <c r="N31" s="28">
        <f t="shared" si="6"/>
        <v>12230</v>
      </c>
      <c r="O31" s="30">
        <f t="shared" si="6"/>
        <v>12175</v>
      </c>
      <c r="P31" s="29">
        <f t="shared" si="6"/>
        <v>12185</v>
      </c>
      <c r="Q31" s="28">
        <f t="shared" si="6"/>
        <v>12180</v>
      </c>
      <c r="R31" s="27">
        <f t="shared" si="6"/>
        <v>12512</v>
      </c>
      <c r="S31" s="26">
        <f t="shared" si="6"/>
        <v>1.3503000000000001</v>
      </c>
      <c r="T31" s="25">
        <f t="shared" si="6"/>
        <v>1.179</v>
      </c>
      <c r="U31" s="24">
        <f t="shared" si="6"/>
        <v>157.4</v>
      </c>
      <c r="V31" s="23">
        <f t="shared" si="6"/>
        <v>9284.92</v>
      </c>
      <c r="W31" s="23">
        <f t="shared" si="6"/>
        <v>9258.76</v>
      </c>
      <c r="X31" s="23">
        <f t="shared" si="6"/>
        <v>10637.64665873151</v>
      </c>
      <c r="Y31" s="22">
        <f t="shared" si="6"/>
        <v>1.3501000000000001</v>
      </c>
    </row>
    <row r="32" spans="2:25" ht="13.5" thickBot="1" x14ac:dyDescent="0.25">
      <c r="B32" s="21" t="s">
        <v>13</v>
      </c>
      <c r="C32" s="20">
        <f t="shared" ref="C32:Y32" si="7">MIN(C9:C29)</f>
        <v>11280</v>
      </c>
      <c r="D32" s="19">
        <f t="shared" si="7"/>
        <v>11285</v>
      </c>
      <c r="E32" s="18">
        <f t="shared" si="7"/>
        <v>11282.5</v>
      </c>
      <c r="F32" s="20">
        <f t="shared" si="7"/>
        <v>11207</v>
      </c>
      <c r="G32" s="19">
        <f t="shared" si="7"/>
        <v>11210</v>
      </c>
      <c r="H32" s="18">
        <f t="shared" si="7"/>
        <v>11208.5</v>
      </c>
      <c r="I32" s="20">
        <f t="shared" si="7"/>
        <v>11030</v>
      </c>
      <c r="J32" s="19">
        <f t="shared" si="7"/>
        <v>11040</v>
      </c>
      <c r="K32" s="18">
        <f t="shared" si="7"/>
        <v>11035</v>
      </c>
      <c r="L32" s="20">
        <f t="shared" si="7"/>
        <v>10905</v>
      </c>
      <c r="M32" s="19">
        <f t="shared" si="7"/>
        <v>10915</v>
      </c>
      <c r="N32" s="18">
        <f t="shared" si="7"/>
        <v>10910</v>
      </c>
      <c r="O32" s="20">
        <f t="shared" si="7"/>
        <v>10815</v>
      </c>
      <c r="P32" s="19">
        <f t="shared" si="7"/>
        <v>10825</v>
      </c>
      <c r="Q32" s="18">
        <f t="shared" si="7"/>
        <v>10820</v>
      </c>
      <c r="R32" s="17">
        <f t="shared" si="7"/>
        <v>11285</v>
      </c>
      <c r="S32" s="16">
        <f t="shared" si="7"/>
        <v>1.3209</v>
      </c>
      <c r="T32" s="15">
        <f t="shared" si="7"/>
        <v>1.1617999999999999</v>
      </c>
      <c r="U32" s="14">
        <f t="shared" si="7"/>
        <v>154.6</v>
      </c>
      <c r="V32" s="13">
        <f t="shared" si="7"/>
        <v>8515.98</v>
      </c>
      <c r="W32" s="13">
        <f t="shared" si="7"/>
        <v>8470.64</v>
      </c>
      <c r="X32" s="13">
        <f t="shared" si="7"/>
        <v>9699.5450253240615</v>
      </c>
      <c r="Y32" s="12">
        <f t="shared" si="7"/>
        <v>1.3208</v>
      </c>
    </row>
    <row r="34" spans="2:14" x14ac:dyDescent="0.2">
      <c r="B34" s="6" t="s">
        <v>14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  <row r="35" spans="2:14" x14ac:dyDescent="0.2">
      <c r="B35" s="6" t="s">
        <v>15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5:M71"/>
  <sheetViews>
    <sheetView workbookViewId="0"/>
  </sheetViews>
  <sheetFormatPr baseColWidth="10" defaultColWidth="9.140625" defaultRowHeight="12.75" x14ac:dyDescent="0.2"/>
  <cols>
    <col min="2" max="2" width="27.28515625" customWidth="1"/>
    <col min="3" max="17" width="16.28515625" customWidth="1"/>
  </cols>
  <sheetData>
    <row r="5" spans="2:13" ht="15.75" x14ac:dyDescent="0.25">
      <c r="B5" s="114"/>
      <c r="C5" s="2"/>
      <c r="D5" s="113"/>
      <c r="F5" s="112" t="s">
        <v>83</v>
      </c>
      <c r="G5" s="100"/>
      <c r="H5" s="100"/>
      <c r="I5" s="111"/>
    </row>
    <row r="6" spans="2:13" x14ac:dyDescent="0.2">
      <c r="B6" s="110"/>
      <c r="C6" s="110"/>
      <c r="D6" s="59"/>
      <c r="F6" s="109" t="s">
        <v>82</v>
      </c>
      <c r="G6" s="100"/>
      <c r="H6" s="108"/>
      <c r="I6" s="100"/>
    </row>
    <row r="7" spans="2:13" x14ac:dyDescent="0.2">
      <c r="B7" s="2"/>
      <c r="C7" s="2"/>
      <c r="D7" s="107"/>
      <c r="F7" s="88" t="s">
        <v>84</v>
      </c>
      <c r="G7" s="106"/>
      <c r="H7" s="100"/>
      <c r="I7" s="2"/>
    </row>
    <row r="8" spans="2:13" ht="13.5" thickBot="1" x14ac:dyDescent="0.25"/>
    <row r="9" spans="2:13" x14ac:dyDescent="0.2">
      <c r="B9" s="105"/>
      <c r="C9" s="104" t="s">
        <v>81</v>
      </c>
      <c r="D9" s="103" t="s">
        <v>75</v>
      </c>
      <c r="E9" s="103" t="s">
        <v>49</v>
      </c>
      <c r="F9" s="103" t="s">
        <v>48</v>
      </c>
      <c r="G9" s="103" t="s">
        <v>47</v>
      </c>
      <c r="H9" s="103" t="s">
        <v>46</v>
      </c>
      <c r="I9" s="103" t="s">
        <v>80</v>
      </c>
      <c r="J9" s="103" t="s">
        <v>79</v>
      </c>
      <c r="K9" s="103" t="s">
        <v>78</v>
      </c>
      <c r="L9" s="103" t="s">
        <v>77</v>
      </c>
      <c r="M9" s="102" t="s">
        <v>76</v>
      </c>
    </row>
    <row r="10" spans="2:13" x14ac:dyDescent="0.2">
      <c r="B10" s="99"/>
      <c r="C10" s="101" t="s">
        <v>75</v>
      </c>
      <c r="D10" s="100" t="s">
        <v>74</v>
      </c>
      <c r="E10" s="100"/>
      <c r="F10" s="100"/>
      <c r="G10" s="100"/>
      <c r="H10" s="100"/>
      <c r="I10" s="100"/>
      <c r="J10" s="100"/>
      <c r="K10" s="100"/>
      <c r="L10" s="100"/>
      <c r="M10" s="3"/>
    </row>
    <row r="11" spans="2:13" x14ac:dyDescent="0.2">
      <c r="B11" s="99"/>
      <c r="C11" s="98" t="s">
        <v>73</v>
      </c>
      <c r="D11" s="98" t="s">
        <v>73</v>
      </c>
      <c r="E11" s="98" t="s">
        <v>73</v>
      </c>
      <c r="F11" s="98" t="s">
        <v>73</v>
      </c>
      <c r="G11" s="98" t="s">
        <v>73</v>
      </c>
      <c r="H11" s="98" t="s">
        <v>73</v>
      </c>
      <c r="I11" s="98" t="s">
        <v>73</v>
      </c>
      <c r="J11" s="98" t="s">
        <v>73</v>
      </c>
      <c r="K11" s="98" t="s">
        <v>73</v>
      </c>
      <c r="L11" s="98" t="s">
        <v>73</v>
      </c>
      <c r="M11" s="97" t="s">
        <v>73</v>
      </c>
    </row>
    <row r="12" spans="2:13" x14ac:dyDescent="0.2">
      <c r="B12" s="81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3"/>
    </row>
    <row r="13" spans="2:13" x14ac:dyDescent="0.2">
      <c r="B13" s="95" t="s">
        <v>72</v>
      </c>
      <c r="C13" s="94">
        <v>2874.81</v>
      </c>
      <c r="D13" s="94">
        <v>2499</v>
      </c>
      <c r="E13" s="94">
        <v>11801.79</v>
      </c>
      <c r="F13" s="94">
        <v>1941.19</v>
      </c>
      <c r="G13" s="94">
        <v>14871.9</v>
      </c>
      <c r="H13" s="94">
        <v>41316.67</v>
      </c>
      <c r="I13" s="94">
        <v>3158.69</v>
      </c>
      <c r="J13" s="94">
        <v>2390</v>
      </c>
      <c r="K13" s="94">
        <v>0.5</v>
      </c>
      <c r="L13" s="94">
        <v>51147.38</v>
      </c>
      <c r="M13" s="93">
        <v>0.5</v>
      </c>
    </row>
    <row r="14" spans="2:13" x14ac:dyDescent="0.2">
      <c r="B14" s="81" t="s">
        <v>71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3"/>
    </row>
    <row r="15" spans="2:13" x14ac:dyDescent="0.2">
      <c r="B15" s="95" t="s">
        <v>70</v>
      </c>
      <c r="C15" s="94">
        <v>2875.45</v>
      </c>
      <c r="D15" s="94">
        <v>2509</v>
      </c>
      <c r="E15" s="94">
        <v>11803.79</v>
      </c>
      <c r="F15" s="94">
        <v>1942.31</v>
      </c>
      <c r="G15" s="94">
        <v>14878.81</v>
      </c>
      <c r="H15" s="94">
        <v>41352.14</v>
      </c>
      <c r="I15" s="94">
        <v>3159.74</v>
      </c>
      <c r="J15" s="94">
        <v>2400</v>
      </c>
      <c r="K15" s="94">
        <v>1</v>
      </c>
      <c r="L15" s="94">
        <v>51647.38</v>
      </c>
      <c r="M15" s="93">
        <v>1</v>
      </c>
    </row>
    <row r="16" spans="2:13" x14ac:dyDescent="0.2">
      <c r="B16" s="81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3"/>
    </row>
    <row r="17" spans="2:13" x14ac:dyDescent="0.2">
      <c r="B17" s="95" t="s">
        <v>69</v>
      </c>
      <c r="C17" s="94">
        <v>2875.13</v>
      </c>
      <c r="D17" s="94">
        <v>2504</v>
      </c>
      <c r="E17" s="94">
        <v>11802.79</v>
      </c>
      <c r="F17" s="94">
        <v>1941.75</v>
      </c>
      <c r="G17" s="94">
        <v>14875.36</v>
      </c>
      <c r="H17" s="94">
        <v>41334.400000000001</v>
      </c>
      <c r="I17" s="94">
        <v>3159.21</v>
      </c>
      <c r="J17" s="94">
        <v>2395</v>
      </c>
      <c r="K17" s="94">
        <v>0.75</v>
      </c>
      <c r="L17" s="94">
        <v>51397.38</v>
      </c>
      <c r="M17" s="93">
        <v>0.75</v>
      </c>
    </row>
    <row r="18" spans="2:13" x14ac:dyDescent="0.2">
      <c r="B18" s="81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3"/>
    </row>
    <row r="19" spans="2:13" x14ac:dyDescent="0.2">
      <c r="B19" s="95" t="s">
        <v>86</v>
      </c>
      <c r="C19" s="94">
        <v>2908.79</v>
      </c>
      <c r="D19" s="94">
        <v>2499</v>
      </c>
      <c r="E19" s="94">
        <v>11772.45</v>
      </c>
      <c r="F19" s="94">
        <v>1989.31</v>
      </c>
      <c r="G19" s="94">
        <v>15067.14</v>
      </c>
      <c r="H19" s="94">
        <v>41257.14</v>
      </c>
      <c r="I19" s="94">
        <v>3091.81</v>
      </c>
      <c r="J19" s="94">
        <v>2390</v>
      </c>
      <c r="K19" s="94">
        <v>0.5</v>
      </c>
      <c r="L19" s="94">
        <v>51578.57</v>
      </c>
      <c r="M19" s="93">
        <v>0.5</v>
      </c>
    </row>
    <row r="20" spans="2:13" x14ac:dyDescent="0.2">
      <c r="B20" s="81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3"/>
    </row>
    <row r="21" spans="2:13" x14ac:dyDescent="0.2">
      <c r="B21" s="95" t="s">
        <v>68</v>
      </c>
      <c r="C21" s="94">
        <v>2909.9</v>
      </c>
      <c r="D21" s="94">
        <v>2509</v>
      </c>
      <c r="E21" s="94">
        <v>11775.26</v>
      </c>
      <c r="F21" s="94">
        <v>1990.6</v>
      </c>
      <c r="G21" s="94">
        <v>15079.52</v>
      </c>
      <c r="H21" s="94">
        <v>41301.9</v>
      </c>
      <c r="I21" s="94">
        <v>3093.29</v>
      </c>
      <c r="J21" s="94">
        <v>2400</v>
      </c>
      <c r="K21" s="94">
        <v>1</v>
      </c>
      <c r="L21" s="94">
        <v>52078.57</v>
      </c>
      <c r="M21" s="93">
        <v>1</v>
      </c>
    </row>
    <row r="22" spans="2:13" x14ac:dyDescent="0.2">
      <c r="B22" s="81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3"/>
    </row>
    <row r="23" spans="2:13" x14ac:dyDescent="0.2">
      <c r="B23" s="95" t="s">
        <v>67</v>
      </c>
      <c r="C23" s="94">
        <v>2909.35</v>
      </c>
      <c r="D23" s="94">
        <v>2504</v>
      </c>
      <c r="E23" s="94">
        <v>11773.86</v>
      </c>
      <c r="F23" s="94">
        <v>1989.95</v>
      </c>
      <c r="G23" s="94">
        <v>15073.33</v>
      </c>
      <c r="H23" s="94">
        <v>41279.519999999997</v>
      </c>
      <c r="I23" s="94">
        <v>3092.55</v>
      </c>
      <c r="J23" s="94">
        <v>2395</v>
      </c>
      <c r="K23" s="94">
        <v>0.75</v>
      </c>
      <c r="L23" s="94">
        <v>51828.57</v>
      </c>
      <c r="M23" s="93">
        <v>0.75</v>
      </c>
    </row>
    <row r="24" spans="2:13" x14ac:dyDescent="0.2">
      <c r="B24" s="81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3"/>
    </row>
    <row r="25" spans="2:13" x14ac:dyDescent="0.2">
      <c r="B25" s="95" t="s">
        <v>66</v>
      </c>
      <c r="C25" s="94">
        <v>2934.95</v>
      </c>
      <c r="D25" s="94">
        <v>2500</v>
      </c>
      <c r="E25" s="94">
        <v>11598.1</v>
      </c>
      <c r="F25" s="94">
        <v>2061.7600000000002</v>
      </c>
      <c r="G25" s="94">
        <v>15540.71</v>
      </c>
      <c r="H25" s="94"/>
      <c r="I25" s="94">
        <v>3049.62</v>
      </c>
      <c r="J25" s="94">
        <v>2390</v>
      </c>
      <c r="K25" s="94"/>
      <c r="L25" s="94"/>
      <c r="M25" s="93"/>
    </row>
    <row r="26" spans="2:13" x14ac:dyDescent="0.2">
      <c r="B26" s="81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3"/>
    </row>
    <row r="27" spans="2:13" x14ac:dyDescent="0.2">
      <c r="B27" s="95" t="s">
        <v>65</v>
      </c>
      <c r="C27" s="94">
        <v>2939.95</v>
      </c>
      <c r="D27" s="94">
        <v>2510</v>
      </c>
      <c r="E27" s="94">
        <v>11608.1</v>
      </c>
      <c r="F27" s="94">
        <v>2066.7600000000002</v>
      </c>
      <c r="G27" s="94">
        <v>15590.71</v>
      </c>
      <c r="H27" s="94"/>
      <c r="I27" s="94">
        <v>3054.62</v>
      </c>
      <c r="J27" s="94">
        <v>2400</v>
      </c>
      <c r="K27" s="94"/>
      <c r="L27" s="94"/>
      <c r="M27" s="93"/>
    </row>
    <row r="28" spans="2:13" x14ac:dyDescent="0.2">
      <c r="B28" s="81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3"/>
    </row>
    <row r="29" spans="2:13" x14ac:dyDescent="0.2">
      <c r="B29" s="95" t="s">
        <v>64</v>
      </c>
      <c r="C29" s="94">
        <v>2937.45</v>
      </c>
      <c r="D29" s="94">
        <v>2505</v>
      </c>
      <c r="E29" s="94">
        <v>11603.1</v>
      </c>
      <c r="F29" s="94">
        <v>2064.2600000000002</v>
      </c>
      <c r="G29" s="94">
        <v>15565.71</v>
      </c>
      <c r="H29" s="94"/>
      <c r="I29" s="94">
        <v>3052.12</v>
      </c>
      <c r="J29" s="94">
        <v>2395</v>
      </c>
      <c r="K29" s="94"/>
      <c r="L29" s="94"/>
      <c r="M29" s="93"/>
    </row>
    <row r="30" spans="2:13" x14ac:dyDescent="0.2">
      <c r="B30" s="81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3"/>
    </row>
    <row r="31" spans="2:13" x14ac:dyDescent="0.2">
      <c r="B31" s="95" t="s">
        <v>87</v>
      </c>
      <c r="C31" s="94">
        <v>2947.9</v>
      </c>
      <c r="D31" s="94"/>
      <c r="E31" s="94">
        <v>11486.43</v>
      </c>
      <c r="F31" s="94">
        <v>2135.14</v>
      </c>
      <c r="G31" s="94">
        <v>16146.9</v>
      </c>
      <c r="H31" s="94"/>
      <c r="I31" s="94">
        <v>2955.67</v>
      </c>
      <c r="J31" s="94"/>
      <c r="K31" s="94"/>
      <c r="L31" s="94"/>
      <c r="M31" s="93"/>
    </row>
    <row r="32" spans="2:13" x14ac:dyDescent="0.2">
      <c r="B32" s="81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3"/>
    </row>
    <row r="33" spans="2:13" x14ac:dyDescent="0.2">
      <c r="B33" s="95" t="s">
        <v>63</v>
      </c>
      <c r="C33" s="94">
        <v>2952.9</v>
      </c>
      <c r="D33" s="94"/>
      <c r="E33" s="94">
        <v>11496.43</v>
      </c>
      <c r="F33" s="94">
        <v>2140.14</v>
      </c>
      <c r="G33" s="94">
        <v>16196.9</v>
      </c>
      <c r="H33" s="94"/>
      <c r="I33" s="94">
        <v>2960.67</v>
      </c>
      <c r="J33" s="94"/>
      <c r="K33" s="94"/>
      <c r="L33" s="94"/>
      <c r="M33" s="93"/>
    </row>
    <row r="34" spans="2:13" x14ac:dyDescent="0.2">
      <c r="B34" s="81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3"/>
    </row>
    <row r="35" spans="2:13" x14ac:dyDescent="0.2">
      <c r="B35" s="95" t="s">
        <v>62</v>
      </c>
      <c r="C35" s="94">
        <v>2950.4</v>
      </c>
      <c r="D35" s="94"/>
      <c r="E35" s="94">
        <v>11491.43</v>
      </c>
      <c r="F35" s="94">
        <v>2137.64</v>
      </c>
      <c r="G35" s="94">
        <v>16171.9</v>
      </c>
      <c r="H35" s="94"/>
      <c r="I35" s="94">
        <v>2958.17</v>
      </c>
      <c r="J35" s="94"/>
      <c r="K35" s="94"/>
      <c r="L35" s="94"/>
      <c r="M35" s="93"/>
    </row>
    <row r="36" spans="2:13" x14ac:dyDescent="0.2">
      <c r="B36" s="81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3"/>
    </row>
    <row r="37" spans="2:13" x14ac:dyDescent="0.2">
      <c r="B37" s="95" t="s">
        <v>61</v>
      </c>
      <c r="C37" s="94">
        <v>2957.71</v>
      </c>
      <c r="D37" s="94"/>
      <c r="E37" s="94">
        <v>11415.71</v>
      </c>
      <c r="F37" s="94">
        <v>2195.14</v>
      </c>
      <c r="G37" s="94">
        <v>16705.95</v>
      </c>
      <c r="H37" s="94"/>
      <c r="I37" s="94">
        <v>2935.67</v>
      </c>
      <c r="J37" s="94"/>
      <c r="K37" s="94"/>
      <c r="L37" s="94"/>
      <c r="M37" s="93"/>
    </row>
    <row r="38" spans="2:13" x14ac:dyDescent="0.2">
      <c r="B38" s="81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3"/>
    </row>
    <row r="39" spans="2:13" x14ac:dyDescent="0.2">
      <c r="B39" s="95" t="s">
        <v>60</v>
      </c>
      <c r="C39" s="94">
        <v>2962.71</v>
      </c>
      <c r="D39" s="94"/>
      <c r="E39" s="94">
        <v>11425.71</v>
      </c>
      <c r="F39" s="94">
        <v>2200.14</v>
      </c>
      <c r="G39" s="94">
        <v>16755.95</v>
      </c>
      <c r="H39" s="94"/>
      <c r="I39" s="94">
        <v>2940.67</v>
      </c>
      <c r="J39" s="94"/>
      <c r="K39" s="94"/>
      <c r="L39" s="94"/>
      <c r="M39" s="93"/>
    </row>
    <row r="40" spans="2:13" x14ac:dyDescent="0.2">
      <c r="B40" s="81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3"/>
    </row>
    <row r="41" spans="2:13" x14ac:dyDescent="0.2">
      <c r="B41" s="95" t="s">
        <v>59</v>
      </c>
      <c r="C41" s="94">
        <v>2960.21</v>
      </c>
      <c r="D41" s="94"/>
      <c r="E41" s="94">
        <v>11420.71</v>
      </c>
      <c r="F41" s="94">
        <v>2197.64</v>
      </c>
      <c r="G41" s="94">
        <v>16730.95</v>
      </c>
      <c r="H41" s="94"/>
      <c r="I41" s="94">
        <v>2938.17</v>
      </c>
      <c r="J41" s="94"/>
      <c r="K41" s="94"/>
      <c r="L41" s="94"/>
      <c r="M41" s="93"/>
    </row>
    <row r="42" spans="2:13" x14ac:dyDescent="0.2">
      <c r="B42" s="81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3"/>
    </row>
    <row r="43" spans="2:13" x14ac:dyDescent="0.2">
      <c r="B43" s="95" t="s">
        <v>58</v>
      </c>
      <c r="C43" s="94"/>
      <c r="D43" s="94"/>
      <c r="E43" s="94"/>
      <c r="F43" s="94"/>
      <c r="G43" s="94"/>
      <c r="H43" s="94">
        <v>40999.29</v>
      </c>
      <c r="I43" s="94"/>
      <c r="J43" s="94"/>
      <c r="K43" s="94">
        <v>0.5</v>
      </c>
      <c r="L43" s="94">
        <v>53145.48</v>
      </c>
      <c r="M43" s="93">
        <v>0.5</v>
      </c>
    </row>
    <row r="44" spans="2:13" x14ac:dyDescent="0.2">
      <c r="B44" s="81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3"/>
    </row>
    <row r="45" spans="2:13" x14ac:dyDescent="0.2">
      <c r="B45" s="95" t="s">
        <v>57</v>
      </c>
      <c r="C45" s="94"/>
      <c r="D45" s="94"/>
      <c r="E45" s="94"/>
      <c r="F45" s="94"/>
      <c r="G45" s="94"/>
      <c r="H45" s="94">
        <v>41049.29</v>
      </c>
      <c r="I45" s="94"/>
      <c r="J45" s="94"/>
      <c r="K45" s="94">
        <v>1</v>
      </c>
      <c r="L45" s="94">
        <v>54145.48</v>
      </c>
      <c r="M45" s="93">
        <v>1</v>
      </c>
    </row>
    <row r="46" spans="2:13" x14ac:dyDescent="0.2">
      <c r="B46" s="81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3"/>
    </row>
    <row r="47" spans="2:13" x14ac:dyDescent="0.2">
      <c r="B47" s="92" t="s">
        <v>56</v>
      </c>
      <c r="C47" s="91"/>
      <c r="D47" s="91"/>
      <c r="E47" s="91"/>
      <c r="F47" s="91"/>
      <c r="G47" s="91"/>
      <c r="H47" s="91">
        <v>41024.29</v>
      </c>
      <c r="I47" s="91"/>
      <c r="J47" s="91"/>
      <c r="K47" s="91">
        <v>0.75</v>
      </c>
      <c r="L47" s="91">
        <v>53645.48</v>
      </c>
      <c r="M47" s="90">
        <v>0.75</v>
      </c>
    </row>
    <row r="49" spans="2:5" x14ac:dyDescent="0.2">
      <c r="B49" s="59" t="s">
        <v>55</v>
      </c>
    </row>
    <row r="50" spans="2:5" x14ac:dyDescent="0.2">
      <c r="B50" s="89" t="s">
        <v>84</v>
      </c>
    </row>
    <row r="52" spans="2:5" x14ac:dyDescent="0.2">
      <c r="B52" s="87" t="s">
        <v>54</v>
      </c>
      <c r="C52" s="86" t="s">
        <v>53</v>
      </c>
    </row>
    <row r="53" spans="2:5" x14ac:dyDescent="0.2">
      <c r="B53" s="85"/>
      <c r="C53" s="84" t="s">
        <v>52</v>
      </c>
    </row>
    <row r="54" spans="2:5" x14ac:dyDescent="0.2">
      <c r="B54" s="82" t="s">
        <v>51</v>
      </c>
      <c r="C54" s="83">
        <v>2455.5700000000002</v>
      </c>
    </row>
    <row r="55" spans="2:5" x14ac:dyDescent="0.2">
      <c r="B55" s="82" t="s">
        <v>50</v>
      </c>
      <c r="C55" s="83">
        <v>2142.6999999999998</v>
      </c>
    </row>
    <row r="56" spans="2:5" x14ac:dyDescent="0.2">
      <c r="B56" s="82" t="s">
        <v>49</v>
      </c>
      <c r="C56" s="83">
        <v>10079.49</v>
      </c>
    </row>
    <row r="57" spans="2:5" x14ac:dyDescent="0.2">
      <c r="B57" s="82" t="s">
        <v>48</v>
      </c>
      <c r="C57" s="83">
        <v>1658.77</v>
      </c>
    </row>
    <row r="58" spans="2:5" x14ac:dyDescent="0.2">
      <c r="B58" s="82" t="s">
        <v>47</v>
      </c>
      <c r="C58" s="83">
        <v>12705.58</v>
      </c>
    </row>
    <row r="59" spans="2:5" x14ac:dyDescent="0.2">
      <c r="B59" s="82" t="s">
        <v>46</v>
      </c>
      <c r="C59" s="83">
        <v>35311.089999999997</v>
      </c>
    </row>
    <row r="60" spans="2:5" x14ac:dyDescent="0.2">
      <c r="B60" s="82" t="s">
        <v>45</v>
      </c>
      <c r="C60" s="83">
        <v>2698.78</v>
      </c>
    </row>
    <row r="61" spans="2:5" x14ac:dyDescent="0.2">
      <c r="B61" s="80" t="s">
        <v>44</v>
      </c>
      <c r="C61" s="79">
        <v>2049.61</v>
      </c>
    </row>
    <row r="63" spans="2:5" x14ac:dyDescent="0.2">
      <c r="B63" s="72" t="s">
        <v>43</v>
      </c>
    </row>
    <row r="64" spans="2:5" x14ac:dyDescent="0.2">
      <c r="E64" s="78" t="s">
        <v>42</v>
      </c>
    </row>
    <row r="65" spans="2:9" x14ac:dyDescent="0.2">
      <c r="B65" s="2" t="s">
        <v>41</v>
      </c>
      <c r="D65" s="75">
        <v>8819.65</v>
      </c>
      <c r="E65" s="78" t="s">
        <v>40</v>
      </c>
    </row>
    <row r="66" spans="2:9" x14ac:dyDescent="0.2">
      <c r="B66" s="2" t="s">
        <v>39</v>
      </c>
      <c r="D66" s="75">
        <v>8799.93</v>
      </c>
      <c r="E66" s="77" t="s">
        <v>10</v>
      </c>
      <c r="F66" s="73">
        <v>1.3382000000000001</v>
      </c>
    </row>
    <row r="67" spans="2:9" x14ac:dyDescent="0.2">
      <c r="B67" s="2" t="s">
        <v>38</v>
      </c>
      <c r="D67" s="75">
        <v>1451.5</v>
      </c>
      <c r="E67" s="77" t="s">
        <v>37</v>
      </c>
      <c r="F67" s="76">
        <v>155.86000000000001</v>
      </c>
    </row>
    <row r="68" spans="2:9" x14ac:dyDescent="0.2">
      <c r="B68" s="2" t="s">
        <v>36</v>
      </c>
      <c r="D68" s="75">
        <v>1487.85</v>
      </c>
      <c r="E68" s="74" t="s">
        <v>35</v>
      </c>
      <c r="F68" s="73">
        <v>1.171</v>
      </c>
    </row>
    <row r="69" spans="2:9" x14ac:dyDescent="0.2">
      <c r="H69" s="71" t="s">
        <v>34</v>
      </c>
    </row>
    <row r="70" spans="2:9" x14ac:dyDescent="0.2">
      <c r="B70" s="70" t="s">
        <v>14</v>
      </c>
      <c r="C70" s="69"/>
      <c r="D70" s="68"/>
      <c r="E70" s="67"/>
      <c r="F70" s="66"/>
      <c r="G70" s="65"/>
      <c r="H70" s="64"/>
      <c r="I70" s="63"/>
    </row>
    <row r="71" spans="2:9" x14ac:dyDescent="0.2">
      <c r="B71" s="62" t="s">
        <v>85</v>
      </c>
      <c r="C71" s="61"/>
      <c r="D71" s="61"/>
      <c r="E71" s="61"/>
      <c r="F71" s="61"/>
      <c r="G71" s="61"/>
      <c r="H71" s="61"/>
      <c r="I71" s="60"/>
    </row>
  </sheetData>
  <phoneticPr fontId="6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S35"/>
  <sheetViews>
    <sheetView workbookViewId="0">
      <pane ySplit="8" topLeftCell="A9" activePane="bottomLeft" state="frozen"/>
      <selection activeCell="C46" sqref="C46"/>
      <selection pane="bottomLeft" activeCell="Q9" sqref="P9:Q29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5" t="s">
        <v>19</v>
      </c>
    </row>
    <row r="4" spans="1:19" x14ac:dyDescent="0.2">
      <c r="B4" s="58" t="s">
        <v>31</v>
      </c>
    </row>
    <row r="6" spans="1:19" ht="13.5" thickBot="1" x14ac:dyDescent="0.25">
      <c r="B6" s="1">
        <v>45992</v>
      </c>
    </row>
    <row r="7" spans="1:19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24</v>
      </c>
      <c r="J7" s="125"/>
      <c r="K7" s="126"/>
      <c r="L7" s="116" t="s">
        <v>4</v>
      </c>
      <c r="M7" s="118" t="s">
        <v>21</v>
      </c>
      <c r="N7" s="119"/>
      <c r="O7" s="120"/>
      <c r="P7" s="121" t="s">
        <v>5</v>
      </c>
      <c r="Q7" s="122"/>
      <c r="R7" s="9" t="s">
        <v>18</v>
      </c>
      <c r="S7" s="116" t="s">
        <v>20</v>
      </c>
    </row>
    <row r="8" spans="1:19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117"/>
      <c r="M8" s="54" t="s">
        <v>10</v>
      </c>
      <c r="N8" s="53" t="s">
        <v>16</v>
      </c>
      <c r="O8" s="10" t="s">
        <v>17</v>
      </c>
      <c r="P8" s="52" t="s">
        <v>8</v>
      </c>
      <c r="Q8" s="52" t="s">
        <v>9</v>
      </c>
      <c r="R8" s="11" t="s">
        <v>8</v>
      </c>
      <c r="S8" s="117" t="s">
        <v>20</v>
      </c>
    </row>
    <row r="9" spans="1:19" x14ac:dyDescent="0.2">
      <c r="B9" s="45">
        <v>45992</v>
      </c>
      <c r="C9" s="44">
        <v>2499</v>
      </c>
      <c r="D9" s="43">
        <v>2509</v>
      </c>
      <c r="E9" s="42">
        <f t="shared" ref="E9:E29" si="0">AVERAGE(C9:D9)</f>
        <v>2504</v>
      </c>
      <c r="F9" s="44">
        <v>2499</v>
      </c>
      <c r="G9" s="43">
        <v>2509</v>
      </c>
      <c r="H9" s="42">
        <f t="shared" ref="H9:H29" si="1">AVERAGE(F9:G9)</f>
        <v>2504</v>
      </c>
      <c r="I9" s="44">
        <v>2500</v>
      </c>
      <c r="J9" s="43">
        <v>2510</v>
      </c>
      <c r="K9" s="42">
        <f t="shared" ref="K9:K29" si="2">AVERAGE(I9:J9)</f>
        <v>2505</v>
      </c>
      <c r="L9" s="50">
        <v>2509</v>
      </c>
      <c r="M9" s="49">
        <v>1.3268</v>
      </c>
      <c r="N9" s="51">
        <v>1.1649</v>
      </c>
      <c r="O9" s="48">
        <v>154.80000000000001</v>
      </c>
      <c r="P9" s="41">
        <f>D9/M9</f>
        <v>1891.0159782936389</v>
      </c>
      <c r="Q9" s="41">
        <f>G9/M9</f>
        <v>1891.0159782936389</v>
      </c>
      <c r="R9" s="47">
        <f t="shared" ref="R9:R29" si="3">L9/N9</f>
        <v>2153.83294703408</v>
      </c>
      <c r="S9" s="46">
        <v>1.3267</v>
      </c>
    </row>
    <row r="10" spans="1:19" x14ac:dyDescent="0.2">
      <c r="B10" s="45">
        <v>45993</v>
      </c>
      <c r="C10" s="44">
        <v>2499</v>
      </c>
      <c r="D10" s="43">
        <v>2509</v>
      </c>
      <c r="E10" s="42">
        <f t="shared" si="0"/>
        <v>2504</v>
      </c>
      <c r="F10" s="44">
        <v>2499</v>
      </c>
      <c r="G10" s="43">
        <v>2509</v>
      </c>
      <c r="H10" s="42">
        <f t="shared" si="1"/>
        <v>2504</v>
      </c>
      <c r="I10" s="44">
        <v>2500</v>
      </c>
      <c r="J10" s="43">
        <v>2510</v>
      </c>
      <c r="K10" s="42">
        <f t="shared" si="2"/>
        <v>2505</v>
      </c>
      <c r="L10" s="50">
        <v>2509</v>
      </c>
      <c r="M10" s="49">
        <v>1.3209</v>
      </c>
      <c r="N10" s="49">
        <v>1.1617999999999999</v>
      </c>
      <c r="O10" s="48">
        <v>156.01</v>
      </c>
      <c r="P10" s="41">
        <f t="shared" ref="P10:P29" si="4">D10/M10</f>
        <v>1899.4624876977819</v>
      </c>
      <c r="Q10" s="41">
        <f t="shared" ref="Q10:Q29" si="5">G10/M10</f>
        <v>1899.4624876977819</v>
      </c>
      <c r="R10" s="47">
        <f t="shared" si="3"/>
        <v>2159.5799621277329</v>
      </c>
      <c r="S10" s="46">
        <v>1.3208</v>
      </c>
    </row>
    <row r="11" spans="1:19" x14ac:dyDescent="0.2">
      <c r="B11" s="45">
        <v>45994</v>
      </c>
      <c r="C11" s="44">
        <v>2499</v>
      </c>
      <c r="D11" s="43">
        <v>2509</v>
      </c>
      <c r="E11" s="42">
        <f t="shared" si="0"/>
        <v>2504</v>
      </c>
      <c r="F11" s="44">
        <v>2499</v>
      </c>
      <c r="G11" s="43">
        <v>2509</v>
      </c>
      <c r="H11" s="42">
        <f t="shared" si="1"/>
        <v>2504</v>
      </c>
      <c r="I11" s="44">
        <v>2500</v>
      </c>
      <c r="J11" s="43">
        <v>2510</v>
      </c>
      <c r="K11" s="42">
        <f t="shared" si="2"/>
        <v>2505</v>
      </c>
      <c r="L11" s="50">
        <v>2509</v>
      </c>
      <c r="M11" s="49">
        <v>1.3299000000000001</v>
      </c>
      <c r="N11" s="49">
        <v>1.1662999999999999</v>
      </c>
      <c r="O11" s="48">
        <v>155.41999999999999</v>
      </c>
      <c r="P11" s="41">
        <f t="shared" si="4"/>
        <v>1886.6080156402736</v>
      </c>
      <c r="Q11" s="41">
        <f t="shared" si="5"/>
        <v>1886.6080156402736</v>
      </c>
      <c r="R11" s="47">
        <f t="shared" si="3"/>
        <v>2151.2475349395527</v>
      </c>
      <c r="S11" s="46">
        <v>1.3298000000000001</v>
      </c>
    </row>
    <row r="12" spans="1:19" x14ac:dyDescent="0.2">
      <c r="B12" s="45">
        <v>45995</v>
      </c>
      <c r="C12" s="44">
        <v>2499</v>
      </c>
      <c r="D12" s="43">
        <v>2509</v>
      </c>
      <c r="E12" s="42">
        <f t="shared" si="0"/>
        <v>2504</v>
      </c>
      <c r="F12" s="44">
        <v>2499</v>
      </c>
      <c r="G12" s="43">
        <v>2509</v>
      </c>
      <c r="H12" s="42">
        <f t="shared" si="1"/>
        <v>2504</v>
      </c>
      <c r="I12" s="44">
        <v>2500</v>
      </c>
      <c r="J12" s="43">
        <v>2510</v>
      </c>
      <c r="K12" s="42">
        <f t="shared" si="2"/>
        <v>2505</v>
      </c>
      <c r="L12" s="50">
        <v>2509</v>
      </c>
      <c r="M12" s="49">
        <v>1.3349</v>
      </c>
      <c r="N12" s="49">
        <v>1.167</v>
      </c>
      <c r="O12" s="48">
        <v>154.66999999999999</v>
      </c>
      <c r="P12" s="41">
        <f t="shared" si="4"/>
        <v>1879.541538692037</v>
      </c>
      <c r="Q12" s="41">
        <f t="shared" si="5"/>
        <v>1879.541538692037</v>
      </c>
      <c r="R12" s="47">
        <f t="shared" si="3"/>
        <v>2149.9571550985434</v>
      </c>
      <c r="S12" s="46">
        <v>1.3347</v>
      </c>
    </row>
    <row r="13" spans="1:19" x14ac:dyDescent="0.2">
      <c r="B13" s="45">
        <v>45996</v>
      </c>
      <c r="C13" s="44">
        <v>2499</v>
      </c>
      <c r="D13" s="43">
        <v>2509</v>
      </c>
      <c r="E13" s="42">
        <f t="shared" si="0"/>
        <v>2504</v>
      </c>
      <c r="F13" s="44">
        <v>2499</v>
      </c>
      <c r="G13" s="43">
        <v>2509</v>
      </c>
      <c r="H13" s="42">
        <f t="shared" si="1"/>
        <v>2504</v>
      </c>
      <c r="I13" s="44">
        <v>2500</v>
      </c>
      <c r="J13" s="43">
        <v>2510</v>
      </c>
      <c r="K13" s="42">
        <f t="shared" si="2"/>
        <v>2505</v>
      </c>
      <c r="L13" s="50">
        <v>2509</v>
      </c>
      <c r="M13" s="49">
        <v>1.3349</v>
      </c>
      <c r="N13" s="49">
        <v>1.1652</v>
      </c>
      <c r="O13" s="48">
        <v>155.18</v>
      </c>
      <c r="P13" s="41">
        <f t="shared" si="4"/>
        <v>1879.541538692037</v>
      </c>
      <c r="Q13" s="41">
        <f t="shared" si="5"/>
        <v>1879.541538692037</v>
      </c>
      <c r="R13" s="47">
        <f t="shared" si="3"/>
        <v>2153.2784071404049</v>
      </c>
      <c r="S13" s="46">
        <v>1.3347</v>
      </c>
    </row>
    <row r="14" spans="1:19" x14ac:dyDescent="0.2">
      <c r="B14" s="45">
        <v>45999</v>
      </c>
      <c r="C14" s="44">
        <v>2499</v>
      </c>
      <c r="D14" s="43">
        <v>2509</v>
      </c>
      <c r="E14" s="42">
        <f t="shared" si="0"/>
        <v>2504</v>
      </c>
      <c r="F14" s="44">
        <v>2499</v>
      </c>
      <c r="G14" s="43">
        <v>2509</v>
      </c>
      <c r="H14" s="42">
        <f t="shared" si="1"/>
        <v>2504</v>
      </c>
      <c r="I14" s="44">
        <v>2500</v>
      </c>
      <c r="J14" s="43">
        <v>2510</v>
      </c>
      <c r="K14" s="42">
        <f t="shared" si="2"/>
        <v>2505</v>
      </c>
      <c r="L14" s="50">
        <v>2509</v>
      </c>
      <c r="M14" s="49">
        <v>1.3321000000000001</v>
      </c>
      <c r="N14" s="49">
        <v>1.1654</v>
      </c>
      <c r="O14" s="48">
        <v>155.57</v>
      </c>
      <c r="P14" s="41">
        <f t="shared" si="4"/>
        <v>1883.4922303130395</v>
      </c>
      <c r="Q14" s="41">
        <f t="shared" si="5"/>
        <v>1883.4922303130395</v>
      </c>
      <c r="R14" s="47">
        <f t="shared" si="3"/>
        <v>2152.9088724901321</v>
      </c>
      <c r="S14" s="46">
        <v>1.3319000000000001</v>
      </c>
    </row>
    <row r="15" spans="1:19" x14ac:dyDescent="0.2">
      <c r="B15" s="45">
        <v>46000</v>
      </c>
      <c r="C15" s="44">
        <v>2499</v>
      </c>
      <c r="D15" s="43">
        <v>2509</v>
      </c>
      <c r="E15" s="42">
        <f t="shared" si="0"/>
        <v>2504</v>
      </c>
      <c r="F15" s="44">
        <v>2499</v>
      </c>
      <c r="G15" s="43">
        <v>2509</v>
      </c>
      <c r="H15" s="42">
        <f t="shared" si="1"/>
        <v>2504</v>
      </c>
      <c r="I15" s="44">
        <v>2500</v>
      </c>
      <c r="J15" s="43">
        <v>2510</v>
      </c>
      <c r="K15" s="42">
        <f t="shared" si="2"/>
        <v>2505</v>
      </c>
      <c r="L15" s="50">
        <v>2509</v>
      </c>
      <c r="M15" s="49">
        <v>1.3320000000000001</v>
      </c>
      <c r="N15" s="49">
        <v>1.1637999999999999</v>
      </c>
      <c r="O15" s="48">
        <v>156.36000000000001</v>
      </c>
      <c r="P15" s="41">
        <f t="shared" si="4"/>
        <v>1883.6336336336335</v>
      </c>
      <c r="Q15" s="41">
        <f t="shared" si="5"/>
        <v>1883.6336336336335</v>
      </c>
      <c r="R15" s="47">
        <f t="shared" si="3"/>
        <v>2155.8687059632239</v>
      </c>
      <c r="S15" s="46">
        <v>1.3318000000000001</v>
      </c>
    </row>
    <row r="16" spans="1:19" x14ac:dyDescent="0.2">
      <c r="B16" s="45">
        <v>46001</v>
      </c>
      <c r="C16" s="44">
        <v>2499</v>
      </c>
      <c r="D16" s="43">
        <v>2509</v>
      </c>
      <c r="E16" s="42">
        <f t="shared" si="0"/>
        <v>2504</v>
      </c>
      <c r="F16" s="44">
        <v>2499</v>
      </c>
      <c r="G16" s="43">
        <v>2509</v>
      </c>
      <c r="H16" s="42">
        <f t="shared" si="1"/>
        <v>2504</v>
      </c>
      <c r="I16" s="44">
        <v>2500</v>
      </c>
      <c r="J16" s="43">
        <v>2510</v>
      </c>
      <c r="K16" s="42">
        <f t="shared" si="2"/>
        <v>2505</v>
      </c>
      <c r="L16" s="50">
        <v>2509</v>
      </c>
      <c r="M16" s="49">
        <v>1.3313999999999999</v>
      </c>
      <c r="N16" s="49">
        <v>1.1639999999999999</v>
      </c>
      <c r="O16" s="48">
        <v>156.71</v>
      </c>
      <c r="P16" s="41">
        <f t="shared" si="4"/>
        <v>1884.4824996244556</v>
      </c>
      <c r="Q16" s="41">
        <f t="shared" si="5"/>
        <v>1884.4824996244556</v>
      </c>
      <c r="R16" s="47">
        <f t="shared" si="3"/>
        <v>2155.4982817869418</v>
      </c>
      <c r="S16" s="46">
        <v>1.3311999999999999</v>
      </c>
    </row>
    <row r="17" spans="2:19" x14ac:dyDescent="0.2">
      <c r="B17" s="45">
        <v>46002</v>
      </c>
      <c r="C17" s="44">
        <v>2499</v>
      </c>
      <c r="D17" s="43">
        <v>2509</v>
      </c>
      <c r="E17" s="42">
        <f t="shared" si="0"/>
        <v>2504</v>
      </c>
      <c r="F17" s="44">
        <v>2499</v>
      </c>
      <c r="G17" s="43">
        <v>2509</v>
      </c>
      <c r="H17" s="42">
        <f t="shared" si="1"/>
        <v>2504</v>
      </c>
      <c r="I17" s="44">
        <v>2500</v>
      </c>
      <c r="J17" s="43">
        <v>2510</v>
      </c>
      <c r="K17" s="42">
        <f t="shared" si="2"/>
        <v>2505</v>
      </c>
      <c r="L17" s="50">
        <v>2509</v>
      </c>
      <c r="M17" s="49">
        <v>1.339</v>
      </c>
      <c r="N17" s="49">
        <v>1.1717</v>
      </c>
      <c r="O17" s="48">
        <v>155.59</v>
      </c>
      <c r="P17" s="41">
        <f t="shared" si="4"/>
        <v>1873.7864077669904</v>
      </c>
      <c r="Q17" s="41">
        <f t="shared" si="5"/>
        <v>1873.7864077669904</v>
      </c>
      <c r="R17" s="47">
        <f t="shared" si="3"/>
        <v>2141.3331057437913</v>
      </c>
      <c r="S17" s="46">
        <v>1.3387</v>
      </c>
    </row>
    <row r="18" spans="2:19" x14ac:dyDescent="0.2">
      <c r="B18" s="45">
        <v>46003</v>
      </c>
      <c r="C18" s="44">
        <v>2499</v>
      </c>
      <c r="D18" s="43">
        <v>2509</v>
      </c>
      <c r="E18" s="42">
        <f t="shared" si="0"/>
        <v>2504</v>
      </c>
      <c r="F18" s="44">
        <v>2499</v>
      </c>
      <c r="G18" s="43">
        <v>2509</v>
      </c>
      <c r="H18" s="42">
        <f t="shared" si="1"/>
        <v>2504</v>
      </c>
      <c r="I18" s="44">
        <v>2500</v>
      </c>
      <c r="J18" s="43">
        <v>2510</v>
      </c>
      <c r="K18" s="42">
        <f t="shared" si="2"/>
        <v>2505</v>
      </c>
      <c r="L18" s="50">
        <v>2509</v>
      </c>
      <c r="M18" s="49">
        <v>1.3373999999999999</v>
      </c>
      <c r="N18" s="49">
        <v>1.1726000000000001</v>
      </c>
      <c r="O18" s="48">
        <v>156.04</v>
      </c>
      <c r="P18" s="41">
        <f t="shared" si="4"/>
        <v>1876.028114251533</v>
      </c>
      <c r="Q18" s="41">
        <f t="shared" si="5"/>
        <v>1876.028114251533</v>
      </c>
      <c r="R18" s="47">
        <f t="shared" si="3"/>
        <v>2139.6895787139688</v>
      </c>
      <c r="S18" s="46">
        <v>1.3371</v>
      </c>
    </row>
    <row r="19" spans="2:19" x14ac:dyDescent="0.2">
      <c r="B19" s="45">
        <v>46006</v>
      </c>
      <c r="C19" s="44">
        <v>2499</v>
      </c>
      <c r="D19" s="43">
        <v>2509</v>
      </c>
      <c r="E19" s="42">
        <f t="shared" si="0"/>
        <v>2504</v>
      </c>
      <c r="F19" s="44">
        <v>2499</v>
      </c>
      <c r="G19" s="43">
        <v>2509</v>
      </c>
      <c r="H19" s="42">
        <f t="shared" si="1"/>
        <v>2504</v>
      </c>
      <c r="I19" s="44">
        <v>2500</v>
      </c>
      <c r="J19" s="43">
        <v>2510</v>
      </c>
      <c r="K19" s="42">
        <f t="shared" si="2"/>
        <v>2505</v>
      </c>
      <c r="L19" s="50">
        <v>2509</v>
      </c>
      <c r="M19" s="49">
        <v>1.3391</v>
      </c>
      <c r="N19" s="49">
        <v>1.1753</v>
      </c>
      <c r="O19" s="48">
        <v>155.08000000000001</v>
      </c>
      <c r="P19" s="41">
        <f t="shared" si="4"/>
        <v>1873.6464789784184</v>
      </c>
      <c r="Q19" s="41">
        <f t="shared" si="5"/>
        <v>1873.6464789784184</v>
      </c>
      <c r="R19" s="47">
        <f t="shared" si="3"/>
        <v>2134.7741002297284</v>
      </c>
      <c r="S19" s="46">
        <v>1.3388</v>
      </c>
    </row>
    <row r="20" spans="2:19" x14ac:dyDescent="0.2">
      <c r="B20" s="45">
        <v>46007</v>
      </c>
      <c r="C20" s="44">
        <v>2499</v>
      </c>
      <c r="D20" s="43">
        <v>2509</v>
      </c>
      <c r="E20" s="42">
        <f t="shared" si="0"/>
        <v>2504</v>
      </c>
      <c r="F20" s="44">
        <v>2499</v>
      </c>
      <c r="G20" s="43">
        <v>2509</v>
      </c>
      <c r="H20" s="42">
        <f t="shared" si="1"/>
        <v>2504</v>
      </c>
      <c r="I20" s="44">
        <v>2500</v>
      </c>
      <c r="J20" s="43">
        <v>2510</v>
      </c>
      <c r="K20" s="42">
        <f t="shared" si="2"/>
        <v>2505</v>
      </c>
      <c r="L20" s="50">
        <v>2509</v>
      </c>
      <c r="M20" s="49">
        <v>1.3436999999999999</v>
      </c>
      <c r="N20" s="49">
        <v>1.1778</v>
      </c>
      <c r="O20" s="48">
        <v>154.6</v>
      </c>
      <c r="P20" s="41">
        <f t="shared" si="4"/>
        <v>1867.2322691076879</v>
      </c>
      <c r="Q20" s="41">
        <f t="shared" si="5"/>
        <v>1867.2322691076879</v>
      </c>
      <c r="R20" s="47">
        <f t="shared" si="3"/>
        <v>2130.2428256070639</v>
      </c>
      <c r="S20" s="46">
        <v>1.3432999999999999</v>
      </c>
    </row>
    <row r="21" spans="2:19" x14ac:dyDescent="0.2">
      <c r="B21" s="45">
        <v>46008</v>
      </c>
      <c r="C21" s="44">
        <v>2499</v>
      </c>
      <c r="D21" s="43">
        <v>2509</v>
      </c>
      <c r="E21" s="42">
        <f t="shared" si="0"/>
        <v>2504</v>
      </c>
      <c r="F21" s="44">
        <v>2499</v>
      </c>
      <c r="G21" s="43">
        <v>2509</v>
      </c>
      <c r="H21" s="42">
        <f t="shared" si="1"/>
        <v>2504</v>
      </c>
      <c r="I21" s="44">
        <v>2500</v>
      </c>
      <c r="J21" s="43">
        <v>2510</v>
      </c>
      <c r="K21" s="42">
        <f t="shared" si="2"/>
        <v>2505</v>
      </c>
      <c r="L21" s="50">
        <v>2509</v>
      </c>
      <c r="M21" s="49">
        <v>1.3345</v>
      </c>
      <c r="N21" s="49">
        <v>1.1727000000000001</v>
      </c>
      <c r="O21" s="48">
        <v>155.49</v>
      </c>
      <c r="P21" s="41">
        <f t="shared" si="4"/>
        <v>1880.1049082053203</v>
      </c>
      <c r="Q21" s="41">
        <f t="shared" si="5"/>
        <v>1880.1049082053203</v>
      </c>
      <c r="R21" s="47">
        <f t="shared" si="3"/>
        <v>2139.5071203206276</v>
      </c>
      <c r="S21" s="46">
        <v>1.3342000000000001</v>
      </c>
    </row>
    <row r="22" spans="2:19" x14ac:dyDescent="0.2">
      <c r="B22" s="45">
        <v>46009</v>
      </c>
      <c r="C22" s="44">
        <v>2499</v>
      </c>
      <c r="D22" s="43">
        <v>2509</v>
      </c>
      <c r="E22" s="42">
        <f t="shared" si="0"/>
        <v>2504</v>
      </c>
      <c r="F22" s="44">
        <v>2499</v>
      </c>
      <c r="G22" s="43">
        <v>2509</v>
      </c>
      <c r="H22" s="42">
        <f t="shared" si="1"/>
        <v>2504</v>
      </c>
      <c r="I22" s="44">
        <v>2500</v>
      </c>
      <c r="J22" s="43">
        <v>2510</v>
      </c>
      <c r="K22" s="42">
        <f t="shared" si="2"/>
        <v>2505</v>
      </c>
      <c r="L22" s="50">
        <v>2509</v>
      </c>
      <c r="M22" s="49">
        <v>1.3395999999999999</v>
      </c>
      <c r="N22" s="49">
        <v>1.1714</v>
      </c>
      <c r="O22" s="48">
        <v>155.82</v>
      </c>
      <c r="P22" s="41">
        <f t="shared" si="4"/>
        <v>1872.9471484025084</v>
      </c>
      <c r="Q22" s="41">
        <f t="shared" si="5"/>
        <v>1872.9471484025084</v>
      </c>
      <c r="R22" s="47">
        <f t="shared" si="3"/>
        <v>2141.8815093051048</v>
      </c>
      <c r="S22" s="46">
        <v>1.3392999999999999</v>
      </c>
    </row>
    <row r="23" spans="2:19" x14ac:dyDescent="0.2">
      <c r="B23" s="45">
        <v>46010</v>
      </c>
      <c r="C23" s="44">
        <v>2499</v>
      </c>
      <c r="D23" s="43">
        <v>2509</v>
      </c>
      <c r="E23" s="42">
        <f t="shared" si="0"/>
        <v>2504</v>
      </c>
      <c r="F23" s="44">
        <v>2499</v>
      </c>
      <c r="G23" s="43">
        <v>2509</v>
      </c>
      <c r="H23" s="42">
        <f t="shared" si="1"/>
        <v>2504</v>
      </c>
      <c r="I23" s="44">
        <v>2500</v>
      </c>
      <c r="J23" s="43">
        <v>2510</v>
      </c>
      <c r="K23" s="42">
        <f t="shared" si="2"/>
        <v>2505</v>
      </c>
      <c r="L23" s="50">
        <v>2509</v>
      </c>
      <c r="M23" s="49">
        <v>1.3372999999999999</v>
      </c>
      <c r="N23" s="49">
        <v>1.171</v>
      </c>
      <c r="O23" s="48">
        <v>157.24</v>
      </c>
      <c r="P23" s="41">
        <f t="shared" si="4"/>
        <v>1876.1683990129366</v>
      </c>
      <c r="Q23" s="41">
        <f t="shared" si="5"/>
        <v>1876.1683990129366</v>
      </c>
      <c r="R23" s="47">
        <f t="shared" si="3"/>
        <v>2142.6131511528606</v>
      </c>
      <c r="S23" s="46">
        <v>1.337</v>
      </c>
    </row>
    <row r="24" spans="2:19" x14ac:dyDescent="0.2">
      <c r="B24" s="45">
        <v>46013</v>
      </c>
      <c r="C24" s="44">
        <v>2499</v>
      </c>
      <c r="D24" s="43">
        <v>2509</v>
      </c>
      <c r="E24" s="42">
        <f t="shared" si="0"/>
        <v>2504</v>
      </c>
      <c r="F24" s="44">
        <v>2499</v>
      </c>
      <c r="G24" s="43">
        <v>2509</v>
      </c>
      <c r="H24" s="42">
        <f t="shared" si="1"/>
        <v>2504</v>
      </c>
      <c r="I24" s="44">
        <v>2500</v>
      </c>
      <c r="J24" s="43">
        <v>2510</v>
      </c>
      <c r="K24" s="42">
        <f t="shared" si="2"/>
        <v>2505</v>
      </c>
      <c r="L24" s="50">
        <v>2509</v>
      </c>
      <c r="M24" s="49">
        <v>1.3433999999999999</v>
      </c>
      <c r="N24" s="49">
        <v>1.1741999999999999</v>
      </c>
      <c r="O24" s="48">
        <v>157.4</v>
      </c>
      <c r="P24" s="41">
        <f t="shared" si="4"/>
        <v>1867.6492481762693</v>
      </c>
      <c r="Q24" s="41">
        <f t="shared" si="5"/>
        <v>1867.6492481762693</v>
      </c>
      <c r="R24" s="47">
        <f t="shared" si="3"/>
        <v>2136.7739737693751</v>
      </c>
      <c r="S24" s="46">
        <v>1.3431</v>
      </c>
    </row>
    <row r="25" spans="2:19" x14ac:dyDescent="0.2">
      <c r="B25" s="45">
        <v>46014</v>
      </c>
      <c r="C25" s="44">
        <v>2499</v>
      </c>
      <c r="D25" s="43">
        <v>2509</v>
      </c>
      <c r="E25" s="42">
        <f t="shared" si="0"/>
        <v>2504</v>
      </c>
      <c r="F25" s="44">
        <v>2499</v>
      </c>
      <c r="G25" s="43">
        <v>2509</v>
      </c>
      <c r="H25" s="42">
        <f t="shared" si="1"/>
        <v>2504</v>
      </c>
      <c r="I25" s="44">
        <v>2500</v>
      </c>
      <c r="J25" s="43">
        <v>2510</v>
      </c>
      <c r="K25" s="42">
        <f t="shared" si="2"/>
        <v>2505</v>
      </c>
      <c r="L25" s="50">
        <v>2509</v>
      </c>
      <c r="M25" s="49">
        <v>1.3503000000000001</v>
      </c>
      <c r="N25" s="49">
        <v>1.179</v>
      </c>
      <c r="O25" s="48">
        <v>156.04</v>
      </c>
      <c r="P25" s="41">
        <f t="shared" si="4"/>
        <v>1858.1056061615936</v>
      </c>
      <c r="Q25" s="41">
        <f t="shared" si="5"/>
        <v>1858.1056061615936</v>
      </c>
      <c r="R25" s="47">
        <f t="shared" si="3"/>
        <v>2128.0746395250212</v>
      </c>
      <c r="S25" s="46">
        <v>1.35</v>
      </c>
    </row>
    <row r="26" spans="2:19" x14ac:dyDescent="0.2">
      <c r="B26" s="45">
        <v>46015</v>
      </c>
      <c r="C26" s="44">
        <v>2499</v>
      </c>
      <c r="D26" s="43">
        <v>2509</v>
      </c>
      <c r="E26" s="42">
        <f t="shared" si="0"/>
        <v>2504</v>
      </c>
      <c r="F26" s="44">
        <v>2499</v>
      </c>
      <c r="G26" s="43">
        <v>2509</v>
      </c>
      <c r="H26" s="42">
        <f t="shared" si="1"/>
        <v>2504</v>
      </c>
      <c r="I26" s="44">
        <v>2500</v>
      </c>
      <c r="J26" s="43">
        <v>2510</v>
      </c>
      <c r="K26" s="42">
        <f t="shared" si="2"/>
        <v>2505</v>
      </c>
      <c r="L26" s="50">
        <v>2509</v>
      </c>
      <c r="M26" s="49">
        <v>1.3503000000000001</v>
      </c>
      <c r="N26" s="49">
        <v>1.1783999999999999</v>
      </c>
      <c r="O26" s="48">
        <v>156.05000000000001</v>
      </c>
      <c r="P26" s="41">
        <f t="shared" si="4"/>
        <v>1858.1056061615936</v>
      </c>
      <c r="Q26" s="41">
        <f t="shared" si="5"/>
        <v>1858.1056061615936</v>
      </c>
      <c r="R26" s="47">
        <f t="shared" si="3"/>
        <v>2129.1581805838427</v>
      </c>
      <c r="S26" s="46">
        <v>1.3501000000000001</v>
      </c>
    </row>
    <row r="27" spans="2:19" x14ac:dyDescent="0.2">
      <c r="B27" s="45">
        <v>46020</v>
      </c>
      <c r="C27" s="44">
        <v>2499</v>
      </c>
      <c r="D27" s="43">
        <v>2509</v>
      </c>
      <c r="E27" s="42">
        <f t="shared" si="0"/>
        <v>2504</v>
      </c>
      <c r="F27" s="44">
        <v>2499</v>
      </c>
      <c r="G27" s="43">
        <v>2509</v>
      </c>
      <c r="H27" s="42">
        <f t="shared" si="1"/>
        <v>2504</v>
      </c>
      <c r="I27" s="44">
        <v>2500</v>
      </c>
      <c r="J27" s="43">
        <v>2510</v>
      </c>
      <c r="K27" s="42">
        <f t="shared" si="2"/>
        <v>2505</v>
      </c>
      <c r="L27" s="50">
        <v>2509</v>
      </c>
      <c r="M27" s="49">
        <v>1.3483000000000001</v>
      </c>
      <c r="N27" s="49">
        <v>1.1761999999999999</v>
      </c>
      <c r="O27" s="48">
        <v>156.34</v>
      </c>
      <c r="P27" s="41">
        <f t="shared" si="4"/>
        <v>1860.8618260031149</v>
      </c>
      <c r="Q27" s="41">
        <f t="shared" si="5"/>
        <v>1860.8618260031149</v>
      </c>
      <c r="R27" s="47">
        <f t="shared" si="3"/>
        <v>2133.1406223431391</v>
      </c>
      <c r="S27" s="46">
        <v>1.3480000000000001</v>
      </c>
    </row>
    <row r="28" spans="2:19" x14ac:dyDescent="0.2">
      <c r="B28" s="45">
        <v>46021</v>
      </c>
      <c r="C28" s="44">
        <v>2499</v>
      </c>
      <c r="D28" s="43">
        <v>2509</v>
      </c>
      <c r="E28" s="42">
        <f t="shared" si="0"/>
        <v>2504</v>
      </c>
      <c r="F28" s="44">
        <v>2499</v>
      </c>
      <c r="G28" s="43">
        <v>2509</v>
      </c>
      <c r="H28" s="42">
        <f t="shared" si="1"/>
        <v>2504</v>
      </c>
      <c r="I28" s="44">
        <v>2500</v>
      </c>
      <c r="J28" s="43">
        <v>2510</v>
      </c>
      <c r="K28" s="42">
        <f t="shared" si="2"/>
        <v>2505</v>
      </c>
      <c r="L28" s="50">
        <v>2509</v>
      </c>
      <c r="M28" s="49">
        <v>1.3495999999999999</v>
      </c>
      <c r="N28" s="49">
        <v>1.1761999999999999</v>
      </c>
      <c r="O28" s="48">
        <v>155.96</v>
      </c>
      <c r="P28" s="41">
        <f t="shared" si="4"/>
        <v>1859.069353882632</v>
      </c>
      <c r="Q28" s="41">
        <f t="shared" si="5"/>
        <v>1859.069353882632</v>
      </c>
      <c r="R28" s="47">
        <f t="shared" si="3"/>
        <v>2133.1406223431391</v>
      </c>
      <c r="S28" s="46">
        <v>1.3492999999999999</v>
      </c>
    </row>
    <row r="29" spans="2:19" x14ac:dyDescent="0.2">
      <c r="B29" s="45">
        <v>46022</v>
      </c>
      <c r="C29" s="44">
        <v>2499</v>
      </c>
      <c r="D29" s="43">
        <v>2509</v>
      </c>
      <c r="E29" s="42">
        <f t="shared" si="0"/>
        <v>2504</v>
      </c>
      <c r="F29" s="44">
        <v>2499</v>
      </c>
      <c r="G29" s="43">
        <v>2509</v>
      </c>
      <c r="H29" s="42">
        <f t="shared" si="1"/>
        <v>2504</v>
      </c>
      <c r="I29" s="44">
        <v>2500</v>
      </c>
      <c r="J29" s="43">
        <v>2510</v>
      </c>
      <c r="K29" s="42">
        <f t="shared" si="2"/>
        <v>2505</v>
      </c>
      <c r="L29" s="50">
        <v>2509</v>
      </c>
      <c r="M29" s="49">
        <v>1.3467</v>
      </c>
      <c r="N29" s="49">
        <v>1.1756</v>
      </c>
      <c r="O29" s="48">
        <v>156.61000000000001</v>
      </c>
      <c r="P29" s="41">
        <f t="shared" si="4"/>
        <v>1863.0726962203905</v>
      </c>
      <c r="Q29" s="41">
        <f t="shared" si="5"/>
        <v>1863.0726962203905</v>
      </c>
      <c r="R29" s="47">
        <f t="shared" si="3"/>
        <v>2134.229329703981</v>
      </c>
      <c r="S29" s="46">
        <v>1.3464</v>
      </c>
    </row>
    <row r="30" spans="2:19" x14ac:dyDescent="0.2">
      <c r="B30" s="40" t="s">
        <v>11</v>
      </c>
      <c r="C30" s="39">
        <f>ROUND(AVERAGE(C9:C29),2)</f>
        <v>2499</v>
      </c>
      <c r="D30" s="38">
        <f>ROUND(AVERAGE(D9:D29),2)</f>
        <v>2509</v>
      </c>
      <c r="E30" s="37">
        <f>ROUND(AVERAGE(C30:D30),2)</f>
        <v>2504</v>
      </c>
      <c r="F30" s="39">
        <f>ROUND(AVERAGE(F9:F29),2)</f>
        <v>2499</v>
      </c>
      <c r="G30" s="38">
        <f>ROUND(AVERAGE(G9:G29),2)</f>
        <v>2509</v>
      </c>
      <c r="H30" s="37">
        <f>ROUND(AVERAGE(F30:G30),2)</f>
        <v>2504</v>
      </c>
      <c r="I30" s="39">
        <f>ROUND(AVERAGE(I9:I29),2)</f>
        <v>2500</v>
      </c>
      <c r="J30" s="38">
        <f>ROUND(AVERAGE(J9:J29),2)</f>
        <v>2510</v>
      </c>
      <c r="K30" s="37">
        <f>ROUND(AVERAGE(I30:J30),2)</f>
        <v>2505</v>
      </c>
      <c r="L30" s="36">
        <f>ROUND(AVERAGE(L9:L29),2)</f>
        <v>2509</v>
      </c>
      <c r="M30" s="35">
        <f>ROUND(AVERAGE(M9:M29),4)</f>
        <v>1.3382000000000001</v>
      </c>
      <c r="N30" s="34">
        <f>ROUND(AVERAGE(N9:N29),4)</f>
        <v>1.171</v>
      </c>
      <c r="O30" s="115">
        <f>ROUND(AVERAGE(O9:O29),2)</f>
        <v>155.86000000000001</v>
      </c>
      <c r="P30" s="33">
        <f>AVERAGE(P9:P29)</f>
        <v>1874.978856424661</v>
      </c>
      <c r="Q30" s="33">
        <f>AVERAGE(Q9:Q29)</f>
        <v>1874.978856424661</v>
      </c>
      <c r="R30" s="33">
        <f>AVERAGE(R9:R29)</f>
        <v>2142.7014583772507</v>
      </c>
      <c r="S30" s="32">
        <f>AVERAGE(S9:S29)</f>
        <v>1.3379476190476189</v>
      </c>
    </row>
    <row r="31" spans="2:19" x14ac:dyDescent="0.2">
      <c r="B31" s="31" t="s">
        <v>12</v>
      </c>
      <c r="C31" s="30">
        <f t="shared" ref="C31:S31" si="6">MAX(C9:C29)</f>
        <v>2499</v>
      </c>
      <c r="D31" s="29">
        <f t="shared" si="6"/>
        <v>2509</v>
      </c>
      <c r="E31" s="28">
        <f t="shared" si="6"/>
        <v>2504</v>
      </c>
      <c r="F31" s="30">
        <f t="shared" si="6"/>
        <v>2499</v>
      </c>
      <c r="G31" s="29">
        <f t="shared" si="6"/>
        <v>2509</v>
      </c>
      <c r="H31" s="28">
        <f t="shared" si="6"/>
        <v>2504</v>
      </c>
      <c r="I31" s="30">
        <f t="shared" si="6"/>
        <v>2500</v>
      </c>
      <c r="J31" s="29">
        <f t="shared" si="6"/>
        <v>2510</v>
      </c>
      <c r="K31" s="28">
        <f t="shared" si="6"/>
        <v>2505</v>
      </c>
      <c r="L31" s="27">
        <f t="shared" si="6"/>
        <v>2509</v>
      </c>
      <c r="M31" s="26">
        <f t="shared" si="6"/>
        <v>1.3503000000000001</v>
      </c>
      <c r="N31" s="25">
        <f t="shared" si="6"/>
        <v>1.179</v>
      </c>
      <c r="O31" s="24">
        <f t="shared" si="6"/>
        <v>157.4</v>
      </c>
      <c r="P31" s="23">
        <f t="shared" si="6"/>
        <v>1899.4624876977819</v>
      </c>
      <c r="Q31" s="23">
        <f t="shared" si="6"/>
        <v>1899.4624876977819</v>
      </c>
      <c r="R31" s="23">
        <f t="shared" si="6"/>
        <v>2159.5799621277329</v>
      </c>
      <c r="S31" s="22">
        <f t="shared" si="6"/>
        <v>1.3501000000000001</v>
      </c>
    </row>
    <row r="32" spans="2:19" ht="13.5" thickBot="1" x14ac:dyDescent="0.25">
      <c r="B32" s="21" t="s">
        <v>13</v>
      </c>
      <c r="C32" s="20">
        <f t="shared" ref="C32:S32" si="7">MIN(C9:C29)</f>
        <v>2499</v>
      </c>
      <c r="D32" s="19">
        <f t="shared" si="7"/>
        <v>2509</v>
      </c>
      <c r="E32" s="18">
        <f t="shared" si="7"/>
        <v>2504</v>
      </c>
      <c r="F32" s="20">
        <f t="shared" si="7"/>
        <v>2499</v>
      </c>
      <c r="G32" s="19">
        <f t="shared" si="7"/>
        <v>2509</v>
      </c>
      <c r="H32" s="18">
        <f t="shared" si="7"/>
        <v>2504</v>
      </c>
      <c r="I32" s="20">
        <f t="shared" si="7"/>
        <v>2500</v>
      </c>
      <c r="J32" s="19">
        <f t="shared" si="7"/>
        <v>2510</v>
      </c>
      <c r="K32" s="18">
        <f t="shared" si="7"/>
        <v>2505</v>
      </c>
      <c r="L32" s="17">
        <f t="shared" si="7"/>
        <v>2509</v>
      </c>
      <c r="M32" s="16">
        <f t="shared" si="7"/>
        <v>1.3209</v>
      </c>
      <c r="N32" s="15">
        <f t="shared" si="7"/>
        <v>1.1617999999999999</v>
      </c>
      <c r="O32" s="14">
        <f t="shared" si="7"/>
        <v>154.6</v>
      </c>
      <c r="P32" s="13">
        <f t="shared" si="7"/>
        <v>1858.1056061615936</v>
      </c>
      <c r="Q32" s="13">
        <f t="shared" si="7"/>
        <v>1858.1056061615936</v>
      </c>
      <c r="R32" s="13">
        <f t="shared" si="7"/>
        <v>2128.0746395250212</v>
      </c>
      <c r="S32" s="12">
        <f t="shared" si="7"/>
        <v>1.3208</v>
      </c>
    </row>
    <row r="34" spans="2:14" x14ac:dyDescent="0.2">
      <c r="B34" s="6" t="s">
        <v>14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  <row r="35" spans="2:14" x14ac:dyDescent="0.2">
      <c r="B35" s="6" t="s">
        <v>15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S35"/>
  <sheetViews>
    <sheetView workbookViewId="0">
      <pane ySplit="8" topLeftCell="A9" activePane="bottomLeft" state="frozen"/>
      <selection activeCell="C46" sqref="C46"/>
      <selection pane="bottomLeft" activeCell="P9" sqref="P9:Q29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5" t="s">
        <v>19</v>
      </c>
    </row>
    <row r="4" spans="1:19" x14ac:dyDescent="0.2">
      <c r="B4" s="58" t="s">
        <v>30</v>
      </c>
    </row>
    <row r="6" spans="1:19" ht="13.5" thickBot="1" x14ac:dyDescent="0.25">
      <c r="B6" s="1">
        <v>45992</v>
      </c>
    </row>
    <row r="7" spans="1:19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24</v>
      </c>
      <c r="J7" s="125"/>
      <c r="K7" s="126"/>
      <c r="L7" s="116" t="s">
        <v>4</v>
      </c>
      <c r="M7" s="118" t="s">
        <v>21</v>
      </c>
      <c r="N7" s="119"/>
      <c r="O7" s="120"/>
      <c r="P7" s="121" t="s">
        <v>5</v>
      </c>
      <c r="Q7" s="122"/>
      <c r="R7" s="9" t="s">
        <v>18</v>
      </c>
      <c r="S7" s="116" t="s">
        <v>20</v>
      </c>
    </row>
    <row r="8" spans="1:19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117"/>
      <c r="M8" s="54" t="s">
        <v>10</v>
      </c>
      <c r="N8" s="53" t="s">
        <v>16</v>
      </c>
      <c r="O8" s="10" t="s">
        <v>17</v>
      </c>
      <c r="P8" s="52" t="s">
        <v>8</v>
      </c>
      <c r="Q8" s="52" t="s">
        <v>9</v>
      </c>
      <c r="R8" s="11" t="s">
        <v>8</v>
      </c>
      <c r="S8" s="117" t="s">
        <v>20</v>
      </c>
    </row>
    <row r="9" spans="1:19" x14ac:dyDescent="0.2">
      <c r="B9" s="45">
        <v>45992</v>
      </c>
      <c r="C9" s="44">
        <v>2390</v>
      </c>
      <c r="D9" s="43">
        <v>2400</v>
      </c>
      <c r="E9" s="42">
        <f t="shared" ref="E9:E29" si="0">AVERAGE(C9:D9)</f>
        <v>2395</v>
      </c>
      <c r="F9" s="44">
        <v>2390</v>
      </c>
      <c r="G9" s="43">
        <v>2400</v>
      </c>
      <c r="H9" s="42">
        <f t="shared" ref="H9:H29" si="1">AVERAGE(F9:G9)</f>
        <v>2395</v>
      </c>
      <c r="I9" s="44">
        <v>2390</v>
      </c>
      <c r="J9" s="43">
        <v>2400</v>
      </c>
      <c r="K9" s="42">
        <f t="shared" ref="K9:K29" si="2">AVERAGE(I9:J9)</f>
        <v>2395</v>
      </c>
      <c r="L9" s="50">
        <v>2400</v>
      </c>
      <c r="M9" s="49">
        <v>1.3268</v>
      </c>
      <c r="N9" s="51">
        <v>1.1649</v>
      </c>
      <c r="O9" s="48">
        <v>154.80000000000001</v>
      </c>
      <c r="P9" s="41">
        <f>D9/M9</f>
        <v>1808.8634308109738</v>
      </c>
      <c r="Q9" s="41">
        <f>G9/M9</f>
        <v>1808.8634308109738</v>
      </c>
      <c r="R9" s="47">
        <f t="shared" ref="R9:R29" si="3">L9/N9</f>
        <v>2060.2626834921452</v>
      </c>
      <c r="S9" s="46">
        <v>1.3267</v>
      </c>
    </row>
    <row r="10" spans="1:19" x14ac:dyDescent="0.2">
      <c r="B10" s="45">
        <v>45993</v>
      </c>
      <c r="C10" s="44">
        <v>2390</v>
      </c>
      <c r="D10" s="43">
        <v>2400</v>
      </c>
      <c r="E10" s="42">
        <f t="shared" si="0"/>
        <v>2395</v>
      </c>
      <c r="F10" s="44">
        <v>2390</v>
      </c>
      <c r="G10" s="43">
        <v>2400</v>
      </c>
      <c r="H10" s="42">
        <f t="shared" si="1"/>
        <v>2395</v>
      </c>
      <c r="I10" s="44">
        <v>2390</v>
      </c>
      <c r="J10" s="43">
        <v>2400</v>
      </c>
      <c r="K10" s="42">
        <f t="shared" si="2"/>
        <v>2395</v>
      </c>
      <c r="L10" s="50">
        <v>2400</v>
      </c>
      <c r="M10" s="49">
        <v>1.3209</v>
      </c>
      <c r="N10" s="49">
        <v>1.1617999999999999</v>
      </c>
      <c r="O10" s="48">
        <v>156.01</v>
      </c>
      <c r="P10" s="41">
        <f t="shared" ref="P10:P29" si="4">D10/M10</f>
        <v>1816.9429934135817</v>
      </c>
      <c r="Q10" s="41">
        <f t="shared" ref="Q10:Q29" si="5">G10/M10</f>
        <v>1816.9429934135817</v>
      </c>
      <c r="R10" s="47">
        <f t="shared" si="3"/>
        <v>2065.760027543467</v>
      </c>
      <c r="S10" s="46">
        <v>1.3208</v>
      </c>
    </row>
    <row r="11" spans="1:19" x14ac:dyDescent="0.2">
      <c r="B11" s="45">
        <v>45994</v>
      </c>
      <c r="C11" s="44">
        <v>2390</v>
      </c>
      <c r="D11" s="43">
        <v>2400</v>
      </c>
      <c r="E11" s="42">
        <f t="shared" si="0"/>
        <v>2395</v>
      </c>
      <c r="F11" s="44">
        <v>2390</v>
      </c>
      <c r="G11" s="43">
        <v>2400</v>
      </c>
      <c r="H11" s="42">
        <f t="shared" si="1"/>
        <v>2395</v>
      </c>
      <c r="I11" s="44">
        <v>2390</v>
      </c>
      <c r="J11" s="43">
        <v>2400</v>
      </c>
      <c r="K11" s="42">
        <f t="shared" si="2"/>
        <v>2395</v>
      </c>
      <c r="L11" s="50">
        <v>2400</v>
      </c>
      <c r="M11" s="49">
        <v>1.3299000000000001</v>
      </c>
      <c r="N11" s="49">
        <v>1.1662999999999999</v>
      </c>
      <c r="O11" s="48">
        <v>155.41999999999999</v>
      </c>
      <c r="P11" s="41">
        <f t="shared" si="4"/>
        <v>1804.6469659372883</v>
      </c>
      <c r="Q11" s="41">
        <f t="shared" si="5"/>
        <v>1804.6469659372883</v>
      </c>
      <c r="R11" s="47">
        <f t="shared" si="3"/>
        <v>2057.7895910143188</v>
      </c>
      <c r="S11" s="46">
        <v>1.3298000000000001</v>
      </c>
    </row>
    <row r="12" spans="1:19" x14ac:dyDescent="0.2">
      <c r="B12" s="45">
        <v>45995</v>
      </c>
      <c r="C12" s="44">
        <v>2390</v>
      </c>
      <c r="D12" s="43">
        <v>2400</v>
      </c>
      <c r="E12" s="42">
        <f t="shared" si="0"/>
        <v>2395</v>
      </c>
      <c r="F12" s="44">
        <v>2390</v>
      </c>
      <c r="G12" s="43">
        <v>2400</v>
      </c>
      <c r="H12" s="42">
        <f t="shared" si="1"/>
        <v>2395</v>
      </c>
      <c r="I12" s="44">
        <v>2390</v>
      </c>
      <c r="J12" s="43">
        <v>2400</v>
      </c>
      <c r="K12" s="42">
        <f t="shared" si="2"/>
        <v>2395</v>
      </c>
      <c r="L12" s="50">
        <v>2400</v>
      </c>
      <c r="M12" s="49">
        <v>1.3349</v>
      </c>
      <c r="N12" s="49">
        <v>1.167</v>
      </c>
      <c r="O12" s="48">
        <v>154.66999999999999</v>
      </c>
      <c r="P12" s="41">
        <f t="shared" si="4"/>
        <v>1797.8874822084051</v>
      </c>
      <c r="Q12" s="41">
        <f t="shared" si="5"/>
        <v>1797.8874822084051</v>
      </c>
      <c r="R12" s="47">
        <f t="shared" si="3"/>
        <v>2056.5552699228792</v>
      </c>
      <c r="S12" s="46">
        <v>1.3347</v>
      </c>
    </row>
    <row r="13" spans="1:19" x14ac:dyDescent="0.2">
      <c r="B13" s="45">
        <v>45996</v>
      </c>
      <c r="C13" s="44">
        <v>2390</v>
      </c>
      <c r="D13" s="43">
        <v>2400</v>
      </c>
      <c r="E13" s="42">
        <f t="shared" si="0"/>
        <v>2395</v>
      </c>
      <c r="F13" s="44">
        <v>2390</v>
      </c>
      <c r="G13" s="43">
        <v>2400</v>
      </c>
      <c r="H13" s="42">
        <f t="shared" si="1"/>
        <v>2395</v>
      </c>
      <c r="I13" s="44">
        <v>2390</v>
      </c>
      <c r="J13" s="43">
        <v>2400</v>
      </c>
      <c r="K13" s="42">
        <f t="shared" si="2"/>
        <v>2395</v>
      </c>
      <c r="L13" s="50">
        <v>2400</v>
      </c>
      <c r="M13" s="49">
        <v>1.3349</v>
      </c>
      <c r="N13" s="49">
        <v>1.1652</v>
      </c>
      <c r="O13" s="48">
        <v>155.18</v>
      </c>
      <c r="P13" s="41">
        <f t="shared" si="4"/>
        <v>1797.8874822084051</v>
      </c>
      <c r="Q13" s="41">
        <f t="shared" si="5"/>
        <v>1797.8874822084051</v>
      </c>
      <c r="R13" s="47">
        <f t="shared" si="3"/>
        <v>2059.7322348094749</v>
      </c>
      <c r="S13" s="46">
        <v>1.3347</v>
      </c>
    </row>
    <row r="14" spans="1:19" x14ac:dyDescent="0.2">
      <c r="B14" s="45">
        <v>45999</v>
      </c>
      <c r="C14" s="44">
        <v>2390</v>
      </c>
      <c r="D14" s="43">
        <v>2400</v>
      </c>
      <c r="E14" s="42">
        <f t="shared" si="0"/>
        <v>2395</v>
      </c>
      <c r="F14" s="44">
        <v>2390</v>
      </c>
      <c r="G14" s="43">
        <v>2400</v>
      </c>
      <c r="H14" s="42">
        <f t="shared" si="1"/>
        <v>2395</v>
      </c>
      <c r="I14" s="44">
        <v>2390</v>
      </c>
      <c r="J14" s="43">
        <v>2400</v>
      </c>
      <c r="K14" s="42">
        <f t="shared" si="2"/>
        <v>2395</v>
      </c>
      <c r="L14" s="50">
        <v>2400</v>
      </c>
      <c r="M14" s="49">
        <v>1.3321000000000001</v>
      </c>
      <c r="N14" s="49">
        <v>1.1654</v>
      </c>
      <c r="O14" s="48">
        <v>155.57</v>
      </c>
      <c r="P14" s="41">
        <f t="shared" si="4"/>
        <v>1801.6665415509344</v>
      </c>
      <c r="Q14" s="41">
        <f t="shared" si="5"/>
        <v>1801.6665415509344</v>
      </c>
      <c r="R14" s="47">
        <f t="shared" si="3"/>
        <v>2059.378754075854</v>
      </c>
      <c r="S14" s="46">
        <v>1.3319000000000001</v>
      </c>
    </row>
    <row r="15" spans="1:19" x14ac:dyDescent="0.2">
      <c r="B15" s="45">
        <v>46000</v>
      </c>
      <c r="C15" s="44">
        <v>2390</v>
      </c>
      <c r="D15" s="43">
        <v>2400</v>
      </c>
      <c r="E15" s="42">
        <f t="shared" si="0"/>
        <v>2395</v>
      </c>
      <c r="F15" s="44">
        <v>2390</v>
      </c>
      <c r="G15" s="43">
        <v>2400</v>
      </c>
      <c r="H15" s="42">
        <f t="shared" si="1"/>
        <v>2395</v>
      </c>
      <c r="I15" s="44">
        <v>2390</v>
      </c>
      <c r="J15" s="43">
        <v>2400</v>
      </c>
      <c r="K15" s="42">
        <f t="shared" si="2"/>
        <v>2395</v>
      </c>
      <c r="L15" s="50">
        <v>2400</v>
      </c>
      <c r="M15" s="49">
        <v>1.3320000000000001</v>
      </c>
      <c r="N15" s="49">
        <v>1.1637999999999999</v>
      </c>
      <c r="O15" s="48">
        <v>156.36000000000001</v>
      </c>
      <c r="P15" s="41">
        <f t="shared" si="4"/>
        <v>1801.8018018018017</v>
      </c>
      <c r="Q15" s="41">
        <f t="shared" si="5"/>
        <v>1801.8018018018017</v>
      </c>
      <c r="R15" s="47">
        <f t="shared" si="3"/>
        <v>2062.2100017185085</v>
      </c>
      <c r="S15" s="46">
        <v>1.3318000000000001</v>
      </c>
    </row>
    <row r="16" spans="1:19" x14ac:dyDescent="0.2">
      <c r="B16" s="45">
        <v>46001</v>
      </c>
      <c r="C16" s="44">
        <v>2390</v>
      </c>
      <c r="D16" s="43">
        <v>2400</v>
      </c>
      <c r="E16" s="42">
        <f t="shared" si="0"/>
        <v>2395</v>
      </c>
      <c r="F16" s="44">
        <v>2390</v>
      </c>
      <c r="G16" s="43">
        <v>2400</v>
      </c>
      <c r="H16" s="42">
        <f t="shared" si="1"/>
        <v>2395</v>
      </c>
      <c r="I16" s="44">
        <v>2390</v>
      </c>
      <c r="J16" s="43">
        <v>2400</v>
      </c>
      <c r="K16" s="42">
        <f t="shared" si="2"/>
        <v>2395</v>
      </c>
      <c r="L16" s="50">
        <v>2400</v>
      </c>
      <c r="M16" s="49">
        <v>1.3313999999999999</v>
      </c>
      <c r="N16" s="49">
        <v>1.1639999999999999</v>
      </c>
      <c r="O16" s="48">
        <v>156.71</v>
      </c>
      <c r="P16" s="41">
        <f t="shared" si="4"/>
        <v>1802.6137899954936</v>
      </c>
      <c r="Q16" s="41">
        <f t="shared" si="5"/>
        <v>1802.6137899954936</v>
      </c>
      <c r="R16" s="47">
        <f t="shared" si="3"/>
        <v>2061.855670103093</v>
      </c>
      <c r="S16" s="46">
        <v>1.3311999999999999</v>
      </c>
    </row>
    <row r="17" spans="2:19" x14ac:dyDescent="0.2">
      <c r="B17" s="45">
        <v>46002</v>
      </c>
      <c r="C17" s="44">
        <v>2390</v>
      </c>
      <c r="D17" s="43">
        <v>2400</v>
      </c>
      <c r="E17" s="42">
        <f t="shared" si="0"/>
        <v>2395</v>
      </c>
      <c r="F17" s="44">
        <v>2390</v>
      </c>
      <c r="G17" s="43">
        <v>2400</v>
      </c>
      <c r="H17" s="42">
        <f t="shared" si="1"/>
        <v>2395</v>
      </c>
      <c r="I17" s="44">
        <v>2390</v>
      </c>
      <c r="J17" s="43">
        <v>2400</v>
      </c>
      <c r="K17" s="42">
        <f t="shared" si="2"/>
        <v>2395</v>
      </c>
      <c r="L17" s="50">
        <v>2400</v>
      </c>
      <c r="M17" s="49">
        <v>1.339</v>
      </c>
      <c r="N17" s="49">
        <v>1.1717</v>
      </c>
      <c r="O17" s="48">
        <v>155.59</v>
      </c>
      <c r="P17" s="41">
        <f t="shared" si="4"/>
        <v>1792.3823749066469</v>
      </c>
      <c r="Q17" s="41">
        <f t="shared" si="5"/>
        <v>1792.3823749066469</v>
      </c>
      <c r="R17" s="47">
        <f t="shared" si="3"/>
        <v>2048.3058803447984</v>
      </c>
      <c r="S17" s="46">
        <v>1.3387</v>
      </c>
    </row>
    <row r="18" spans="2:19" x14ac:dyDescent="0.2">
      <c r="B18" s="45">
        <v>46003</v>
      </c>
      <c r="C18" s="44">
        <v>2390</v>
      </c>
      <c r="D18" s="43">
        <v>2400</v>
      </c>
      <c r="E18" s="42">
        <f t="shared" si="0"/>
        <v>2395</v>
      </c>
      <c r="F18" s="44">
        <v>2390</v>
      </c>
      <c r="G18" s="43">
        <v>2400</v>
      </c>
      <c r="H18" s="42">
        <f t="shared" si="1"/>
        <v>2395</v>
      </c>
      <c r="I18" s="44">
        <v>2390</v>
      </c>
      <c r="J18" s="43">
        <v>2400</v>
      </c>
      <c r="K18" s="42">
        <f t="shared" si="2"/>
        <v>2395</v>
      </c>
      <c r="L18" s="50">
        <v>2400</v>
      </c>
      <c r="M18" s="49">
        <v>1.3373999999999999</v>
      </c>
      <c r="N18" s="49">
        <v>1.1726000000000001</v>
      </c>
      <c r="O18" s="48">
        <v>156.04</v>
      </c>
      <c r="P18" s="41">
        <f t="shared" si="4"/>
        <v>1794.5266935845673</v>
      </c>
      <c r="Q18" s="41">
        <f t="shared" si="5"/>
        <v>1794.5266935845673</v>
      </c>
      <c r="R18" s="47">
        <f t="shared" si="3"/>
        <v>2046.733754050827</v>
      </c>
      <c r="S18" s="46">
        <v>1.3371</v>
      </c>
    </row>
    <row r="19" spans="2:19" x14ac:dyDescent="0.2">
      <c r="B19" s="45">
        <v>46006</v>
      </c>
      <c r="C19" s="44">
        <v>2390</v>
      </c>
      <c r="D19" s="43">
        <v>2400</v>
      </c>
      <c r="E19" s="42">
        <f t="shared" si="0"/>
        <v>2395</v>
      </c>
      <c r="F19" s="44">
        <v>2390</v>
      </c>
      <c r="G19" s="43">
        <v>2400</v>
      </c>
      <c r="H19" s="42">
        <f t="shared" si="1"/>
        <v>2395</v>
      </c>
      <c r="I19" s="44">
        <v>2390</v>
      </c>
      <c r="J19" s="43">
        <v>2400</v>
      </c>
      <c r="K19" s="42">
        <f t="shared" si="2"/>
        <v>2395</v>
      </c>
      <c r="L19" s="50">
        <v>2400</v>
      </c>
      <c r="M19" s="49">
        <v>1.3391</v>
      </c>
      <c r="N19" s="49">
        <v>1.1753</v>
      </c>
      <c r="O19" s="48">
        <v>155.08000000000001</v>
      </c>
      <c r="P19" s="41">
        <f t="shared" si="4"/>
        <v>1792.2485251288178</v>
      </c>
      <c r="Q19" s="41">
        <f t="shared" si="5"/>
        <v>1792.2485251288178</v>
      </c>
      <c r="R19" s="47">
        <f t="shared" si="3"/>
        <v>2042.0318216625542</v>
      </c>
      <c r="S19" s="46">
        <v>1.3388</v>
      </c>
    </row>
    <row r="20" spans="2:19" x14ac:dyDescent="0.2">
      <c r="B20" s="45">
        <v>46007</v>
      </c>
      <c r="C20" s="44">
        <v>2390</v>
      </c>
      <c r="D20" s="43">
        <v>2400</v>
      </c>
      <c r="E20" s="42">
        <f t="shared" si="0"/>
        <v>2395</v>
      </c>
      <c r="F20" s="44">
        <v>2390</v>
      </c>
      <c r="G20" s="43">
        <v>2400</v>
      </c>
      <c r="H20" s="42">
        <f t="shared" si="1"/>
        <v>2395</v>
      </c>
      <c r="I20" s="44">
        <v>2390</v>
      </c>
      <c r="J20" s="43">
        <v>2400</v>
      </c>
      <c r="K20" s="42">
        <f t="shared" si="2"/>
        <v>2395</v>
      </c>
      <c r="L20" s="50">
        <v>2400</v>
      </c>
      <c r="M20" s="49">
        <v>1.3436999999999999</v>
      </c>
      <c r="N20" s="49">
        <v>1.1778</v>
      </c>
      <c r="O20" s="48">
        <v>154.6</v>
      </c>
      <c r="P20" s="41">
        <f t="shared" si="4"/>
        <v>1786.1129716454568</v>
      </c>
      <c r="Q20" s="41">
        <f t="shared" si="5"/>
        <v>1786.1129716454568</v>
      </c>
      <c r="R20" s="47">
        <f t="shared" si="3"/>
        <v>2037.6974019358126</v>
      </c>
      <c r="S20" s="46">
        <v>1.3432999999999999</v>
      </c>
    </row>
    <row r="21" spans="2:19" x14ac:dyDescent="0.2">
      <c r="B21" s="45">
        <v>46008</v>
      </c>
      <c r="C21" s="44">
        <v>2390</v>
      </c>
      <c r="D21" s="43">
        <v>2400</v>
      </c>
      <c r="E21" s="42">
        <f t="shared" si="0"/>
        <v>2395</v>
      </c>
      <c r="F21" s="44">
        <v>2390</v>
      </c>
      <c r="G21" s="43">
        <v>2400</v>
      </c>
      <c r="H21" s="42">
        <f t="shared" si="1"/>
        <v>2395</v>
      </c>
      <c r="I21" s="44">
        <v>2390</v>
      </c>
      <c r="J21" s="43">
        <v>2400</v>
      </c>
      <c r="K21" s="42">
        <f t="shared" si="2"/>
        <v>2395</v>
      </c>
      <c r="L21" s="50">
        <v>2400</v>
      </c>
      <c r="M21" s="49">
        <v>1.3345</v>
      </c>
      <c r="N21" s="49">
        <v>1.1727000000000001</v>
      </c>
      <c r="O21" s="48">
        <v>155.49</v>
      </c>
      <c r="P21" s="41">
        <f t="shared" si="4"/>
        <v>1798.4263769201948</v>
      </c>
      <c r="Q21" s="41">
        <f t="shared" si="5"/>
        <v>1798.4263769201948</v>
      </c>
      <c r="R21" s="47">
        <f t="shared" si="3"/>
        <v>2046.5592223074955</v>
      </c>
      <c r="S21" s="46">
        <v>1.3342000000000001</v>
      </c>
    </row>
    <row r="22" spans="2:19" x14ac:dyDescent="0.2">
      <c r="B22" s="45">
        <v>46009</v>
      </c>
      <c r="C22" s="44">
        <v>2390</v>
      </c>
      <c r="D22" s="43">
        <v>2400</v>
      </c>
      <c r="E22" s="42">
        <f t="shared" si="0"/>
        <v>2395</v>
      </c>
      <c r="F22" s="44">
        <v>2390</v>
      </c>
      <c r="G22" s="43">
        <v>2400</v>
      </c>
      <c r="H22" s="42">
        <f t="shared" si="1"/>
        <v>2395</v>
      </c>
      <c r="I22" s="44">
        <v>2390</v>
      </c>
      <c r="J22" s="43">
        <v>2400</v>
      </c>
      <c r="K22" s="42">
        <f t="shared" si="2"/>
        <v>2395</v>
      </c>
      <c r="L22" s="50">
        <v>2400</v>
      </c>
      <c r="M22" s="49">
        <v>1.3395999999999999</v>
      </c>
      <c r="N22" s="49">
        <v>1.1714</v>
      </c>
      <c r="O22" s="48">
        <v>155.82</v>
      </c>
      <c r="P22" s="41">
        <f t="shared" si="4"/>
        <v>1791.5795759928337</v>
      </c>
      <c r="Q22" s="41">
        <f t="shared" si="5"/>
        <v>1791.5795759928337</v>
      </c>
      <c r="R22" s="47">
        <f t="shared" si="3"/>
        <v>2048.8304592794948</v>
      </c>
      <c r="S22" s="46">
        <v>1.3392999999999999</v>
      </c>
    </row>
    <row r="23" spans="2:19" x14ac:dyDescent="0.2">
      <c r="B23" s="45">
        <v>46010</v>
      </c>
      <c r="C23" s="44">
        <v>2390</v>
      </c>
      <c r="D23" s="43">
        <v>2400</v>
      </c>
      <c r="E23" s="42">
        <f t="shared" si="0"/>
        <v>2395</v>
      </c>
      <c r="F23" s="44">
        <v>2390</v>
      </c>
      <c r="G23" s="43">
        <v>2400</v>
      </c>
      <c r="H23" s="42">
        <f t="shared" si="1"/>
        <v>2395</v>
      </c>
      <c r="I23" s="44">
        <v>2390</v>
      </c>
      <c r="J23" s="43">
        <v>2400</v>
      </c>
      <c r="K23" s="42">
        <f t="shared" si="2"/>
        <v>2395</v>
      </c>
      <c r="L23" s="50">
        <v>2400</v>
      </c>
      <c r="M23" s="49">
        <v>1.3372999999999999</v>
      </c>
      <c r="N23" s="49">
        <v>1.171</v>
      </c>
      <c r="O23" s="48">
        <v>157.24</v>
      </c>
      <c r="P23" s="41">
        <f t="shared" si="4"/>
        <v>1794.6608838704853</v>
      </c>
      <c r="Q23" s="41">
        <f t="shared" si="5"/>
        <v>1794.6608838704853</v>
      </c>
      <c r="R23" s="47">
        <f t="shared" si="3"/>
        <v>2049.5303159692571</v>
      </c>
      <c r="S23" s="46">
        <v>1.337</v>
      </c>
    </row>
    <row r="24" spans="2:19" x14ac:dyDescent="0.2">
      <c r="B24" s="45">
        <v>46013</v>
      </c>
      <c r="C24" s="44">
        <v>2390</v>
      </c>
      <c r="D24" s="43">
        <v>2400</v>
      </c>
      <c r="E24" s="42">
        <f t="shared" si="0"/>
        <v>2395</v>
      </c>
      <c r="F24" s="44">
        <v>2390</v>
      </c>
      <c r="G24" s="43">
        <v>2400</v>
      </c>
      <c r="H24" s="42">
        <f t="shared" si="1"/>
        <v>2395</v>
      </c>
      <c r="I24" s="44">
        <v>2390</v>
      </c>
      <c r="J24" s="43">
        <v>2400</v>
      </c>
      <c r="K24" s="42">
        <f t="shared" si="2"/>
        <v>2395</v>
      </c>
      <c r="L24" s="50">
        <v>2400</v>
      </c>
      <c r="M24" s="49">
        <v>1.3433999999999999</v>
      </c>
      <c r="N24" s="49">
        <v>1.1741999999999999</v>
      </c>
      <c r="O24" s="48">
        <v>157.4</v>
      </c>
      <c r="P24" s="41">
        <f t="shared" si="4"/>
        <v>1786.5118356409112</v>
      </c>
      <c r="Q24" s="41">
        <f t="shared" si="5"/>
        <v>1786.5118356409112</v>
      </c>
      <c r="R24" s="47">
        <f t="shared" si="3"/>
        <v>2043.9448134900358</v>
      </c>
      <c r="S24" s="46">
        <v>1.3431</v>
      </c>
    </row>
    <row r="25" spans="2:19" x14ac:dyDescent="0.2">
      <c r="B25" s="45">
        <v>46014</v>
      </c>
      <c r="C25" s="44">
        <v>2390</v>
      </c>
      <c r="D25" s="43">
        <v>2400</v>
      </c>
      <c r="E25" s="42">
        <f t="shared" si="0"/>
        <v>2395</v>
      </c>
      <c r="F25" s="44">
        <v>2390</v>
      </c>
      <c r="G25" s="43">
        <v>2400</v>
      </c>
      <c r="H25" s="42">
        <f t="shared" si="1"/>
        <v>2395</v>
      </c>
      <c r="I25" s="44">
        <v>2390</v>
      </c>
      <c r="J25" s="43">
        <v>2400</v>
      </c>
      <c r="K25" s="42">
        <f t="shared" si="2"/>
        <v>2395</v>
      </c>
      <c r="L25" s="50">
        <v>2400</v>
      </c>
      <c r="M25" s="49">
        <v>1.3503000000000001</v>
      </c>
      <c r="N25" s="49">
        <v>1.179</v>
      </c>
      <c r="O25" s="48">
        <v>156.04</v>
      </c>
      <c r="P25" s="41">
        <f t="shared" si="4"/>
        <v>1777.382803821373</v>
      </c>
      <c r="Q25" s="41">
        <f t="shared" si="5"/>
        <v>1777.382803821373</v>
      </c>
      <c r="R25" s="47">
        <f t="shared" si="3"/>
        <v>2035.623409669211</v>
      </c>
      <c r="S25" s="46">
        <v>1.35</v>
      </c>
    </row>
    <row r="26" spans="2:19" x14ac:dyDescent="0.2">
      <c r="B26" s="45">
        <v>46015</v>
      </c>
      <c r="C26" s="44">
        <v>2390</v>
      </c>
      <c r="D26" s="43">
        <v>2400</v>
      </c>
      <c r="E26" s="42">
        <f t="shared" si="0"/>
        <v>2395</v>
      </c>
      <c r="F26" s="44">
        <v>2390</v>
      </c>
      <c r="G26" s="43">
        <v>2400</v>
      </c>
      <c r="H26" s="42">
        <f t="shared" si="1"/>
        <v>2395</v>
      </c>
      <c r="I26" s="44">
        <v>2390</v>
      </c>
      <c r="J26" s="43">
        <v>2400</v>
      </c>
      <c r="K26" s="42">
        <f t="shared" si="2"/>
        <v>2395</v>
      </c>
      <c r="L26" s="50">
        <v>2400</v>
      </c>
      <c r="M26" s="49">
        <v>1.3503000000000001</v>
      </c>
      <c r="N26" s="49">
        <v>1.1783999999999999</v>
      </c>
      <c r="O26" s="48">
        <v>156.05000000000001</v>
      </c>
      <c r="P26" s="41">
        <f t="shared" si="4"/>
        <v>1777.382803821373</v>
      </c>
      <c r="Q26" s="41">
        <f t="shared" si="5"/>
        <v>1777.382803821373</v>
      </c>
      <c r="R26" s="47">
        <f t="shared" si="3"/>
        <v>2036.6598778004075</v>
      </c>
      <c r="S26" s="46">
        <v>1.3501000000000001</v>
      </c>
    </row>
    <row r="27" spans="2:19" x14ac:dyDescent="0.2">
      <c r="B27" s="45">
        <v>46020</v>
      </c>
      <c r="C27" s="44">
        <v>2390</v>
      </c>
      <c r="D27" s="43">
        <v>2400</v>
      </c>
      <c r="E27" s="42">
        <f t="shared" si="0"/>
        <v>2395</v>
      </c>
      <c r="F27" s="44">
        <v>2390</v>
      </c>
      <c r="G27" s="43">
        <v>2400</v>
      </c>
      <c r="H27" s="42">
        <f t="shared" si="1"/>
        <v>2395</v>
      </c>
      <c r="I27" s="44">
        <v>2390</v>
      </c>
      <c r="J27" s="43">
        <v>2400</v>
      </c>
      <c r="K27" s="42">
        <f t="shared" si="2"/>
        <v>2395</v>
      </c>
      <c r="L27" s="50">
        <v>2400</v>
      </c>
      <c r="M27" s="49">
        <v>1.3483000000000001</v>
      </c>
      <c r="N27" s="49">
        <v>1.1761999999999999</v>
      </c>
      <c r="O27" s="48">
        <v>156.34</v>
      </c>
      <c r="P27" s="41">
        <f t="shared" si="4"/>
        <v>1780.0192835422383</v>
      </c>
      <c r="Q27" s="41">
        <f t="shared" si="5"/>
        <v>1780.0192835422383</v>
      </c>
      <c r="R27" s="47">
        <f t="shared" si="3"/>
        <v>2040.4693079408266</v>
      </c>
      <c r="S27" s="46">
        <v>1.3480000000000001</v>
      </c>
    </row>
    <row r="28" spans="2:19" x14ac:dyDescent="0.2">
      <c r="B28" s="45">
        <v>46021</v>
      </c>
      <c r="C28" s="44">
        <v>2390</v>
      </c>
      <c r="D28" s="43">
        <v>2400</v>
      </c>
      <c r="E28" s="42">
        <f t="shared" si="0"/>
        <v>2395</v>
      </c>
      <c r="F28" s="44">
        <v>2390</v>
      </c>
      <c r="G28" s="43">
        <v>2400</v>
      </c>
      <c r="H28" s="42">
        <f t="shared" si="1"/>
        <v>2395</v>
      </c>
      <c r="I28" s="44">
        <v>2390</v>
      </c>
      <c r="J28" s="43">
        <v>2400</v>
      </c>
      <c r="K28" s="42">
        <f t="shared" si="2"/>
        <v>2395</v>
      </c>
      <c r="L28" s="50">
        <v>2400</v>
      </c>
      <c r="M28" s="49">
        <v>1.3495999999999999</v>
      </c>
      <c r="N28" s="49">
        <v>1.1761999999999999</v>
      </c>
      <c r="O28" s="48">
        <v>155.96</v>
      </c>
      <c r="P28" s="41">
        <f t="shared" si="4"/>
        <v>1778.3046828689983</v>
      </c>
      <c r="Q28" s="41">
        <f t="shared" si="5"/>
        <v>1778.3046828689983</v>
      </c>
      <c r="R28" s="47">
        <f t="shared" si="3"/>
        <v>2040.4693079408266</v>
      </c>
      <c r="S28" s="46">
        <v>1.3492999999999999</v>
      </c>
    </row>
    <row r="29" spans="2:19" x14ac:dyDescent="0.2">
      <c r="B29" s="45">
        <v>46022</v>
      </c>
      <c r="C29" s="44">
        <v>2390</v>
      </c>
      <c r="D29" s="43">
        <v>2400</v>
      </c>
      <c r="E29" s="42">
        <f t="shared" si="0"/>
        <v>2395</v>
      </c>
      <c r="F29" s="44">
        <v>2390</v>
      </c>
      <c r="G29" s="43">
        <v>2400</v>
      </c>
      <c r="H29" s="42">
        <f t="shared" si="1"/>
        <v>2395</v>
      </c>
      <c r="I29" s="44">
        <v>2390</v>
      </c>
      <c r="J29" s="43">
        <v>2400</v>
      </c>
      <c r="K29" s="42">
        <f t="shared" si="2"/>
        <v>2395</v>
      </c>
      <c r="L29" s="50">
        <v>2400</v>
      </c>
      <c r="M29" s="49">
        <v>1.3467</v>
      </c>
      <c r="N29" s="49">
        <v>1.1756</v>
      </c>
      <c r="O29" s="48">
        <v>156.61000000000001</v>
      </c>
      <c r="P29" s="41">
        <f t="shared" si="4"/>
        <v>1782.1341055914456</v>
      </c>
      <c r="Q29" s="41">
        <f t="shared" si="5"/>
        <v>1782.1341055914456</v>
      </c>
      <c r="R29" s="47">
        <f t="shared" si="3"/>
        <v>2041.5107179312693</v>
      </c>
      <c r="S29" s="46">
        <v>1.3464</v>
      </c>
    </row>
    <row r="30" spans="2:19" x14ac:dyDescent="0.2">
      <c r="B30" s="40" t="s">
        <v>11</v>
      </c>
      <c r="C30" s="39">
        <f>ROUND(AVERAGE(C9:C29),2)</f>
        <v>2390</v>
      </c>
      <c r="D30" s="38">
        <f>ROUND(AVERAGE(D9:D29),2)</f>
        <v>2400</v>
      </c>
      <c r="E30" s="37">
        <f>ROUND(AVERAGE(C30:D30),2)</f>
        <v>2395</v>
      </c>
      <c r="F30" s="39">
        <f>ROUND(AVERAGE(F9:F29),2)</f>
        <v>2390</v>
      </c>
      <c r="G30" s="38">
        <f>ROUND(AVERAGE(G9:G29),2)</f>
        <v>2400</v>
      </c>
      <c r="H30" s="37">
        <f>ROUND(AVERAGE(F30:G30),2)</f>
        <v>2395</v>
      </c>
      <c r="I30" s="39">
        <f>ROUND(AVERAGE(I9:I29),2)</f>
        <v>2390</v>
      </c>
      <c r="J30" s="38">
        <f>ROUND(AVERAGE(J9:J29),2)</f>
        <v>2400</v>
      </c>
      <c r="K30" s="37">
        <f>ROUND(AVERAGE(I30:J30),2)</f>
        <v>2395</v>
      </c>
      <c r="L30" s="36">
        <f>ROUND(AVERAGE(L9:L29),2)</f>
        <v>2400</v>
      </c>
      <c r="M30" s="35">
        <f>ROUND(AVERAGE(M9:M29),4)</f>
        <v>1.3382000000000001</v>
      </c>
      <c r="N30" s="34">
        <f>ROUND(AVERAGE(N9:N29),4)</f>
        <v>1.171</v>
      </c>
      <c r="O30" s="115">
        <f>ROUND(AVERAGE(O9:O29),2)</f>
        <v>155.86000000000001</v>
      </c>
      <c r="P30" s="33">
        <f>AVERAGE(P9:P29)</f>
        <v>1793.5230192982008</v>
      </c>
      <c r="Q30" s="33">
        <f>AVERAGE(Q9:Q29)</f>
        <v>1793.5230192982008</v>
      </c>
      <c r="R30" s="33">
        <f>AVERAGE(R9:R29)</f>
        <v>2049.614786809645</v>
      </c>
      <c r="S30" s="32">
        <f>AVERAGE(S9:S29)</f>
        <v>1.3379476190476189</v>
      </c>
    </row>
    <row r="31" spans="2:19" x14ac:dyDescent="0.2">
      <c r="B31" s="31" t="s">
        <v>12</v>
      </c>
      <c r="C31" s="30">
        <f t="shared" ref="C31:S31" si="6">MAX(C9:C29)</f>
        <v>2390</v>
      </c>
      <c r="D31" s="29">
        <f t="shared" si="6"/>
        <v>2400</v>
      </c>
      <c r="E31" s="28">
        <f t="shared" si="6"/>
        <v>2395</v>
      </c>
      <c r="F31" s="30">
        <f t="shared" si="6"/>
        <v>2390</v>
      </c>
      <c r="G31" s="29">
        <f t="shared" si="6"/>
        <v>2400</v>
      </c>
      <c r="H31" s="28">
        <f t="shared" si="6"/>
        <v>2395</v>
      </c>
      <c r="I31" s="30">
        <f t="shared" si="6"/>
        <v>2390</v>
      </c>
      <c r="J31" s="29">
        <f t="shared" si="6"/>
        <v>2400</v>
      </c>
      <c r="K31" s="28">
        <f t="shared" si="6"/>
        <v>2395</v>
      </c>
      <c r="L31" s="27">
        <f t="shared" si="6"/>
        <v>2400</v>
      </c>
      <c r="M31" s="26">
        <f t="shared" si="6"/>
        <v>1.3503000000000001</v>
      </c>
      <c r="N31" s="25">
        <f t="shared" si="6"/>
        <v>1.179</v>
      </c>
      <c r="O31" s="24">
        <f t="shared" si="6"/>
        <v>157.4</v>
      </c>
      <c r="P31" s="23">
        <f t="shared" si="6"/>
        <v>1816.9429934135817</v>
      </c>
      <c r="Q31" s="23">
        <f t="shared" si="6"/>
        <v>1816.9429934135817</v>
      </c>
      <c r="R31" s="23">
        <f t="shared" si="6"/>
        <v>2065.760027543467</v>
      </c>
      <c r="S31" s="22">
        <f t="shared" si="6"/>
        <v>1.3501000000000001</v>
      </c>
    </row>
    <row r="32" spans="2:19" ht="13.5" thickBot="1" x14ac:dyDescent="0.25">
      <c r="B32" s="21" t="s">
        <v>13</v>
      </c>
      <c r="C32" s="20">
        <f t="shared" ref="C32:S32" si="7">MIN(C9:C29)</f>
        <v>2390</v>
      </c>
      <c r="D32" s="19">
        <f t="shared" si="7"/>
        <v>2400</v>
      </c>
      <c r="E32" s="18">
        <f t="shared" si="7"/>
        <v>2395</v>
      </c>
      <c r="F32" s="20">
        <f t="shared" si="7"/>
        <v>2390</v>
      </c>
      <c r="G32" s="19">
        <f t="shared" si="7"/>
        <v>2400</v>
      </c>
      <c r="H32" s="18">
        <f t="shared" si="7"/>
        <v>2395</v>
      </c>
      <c r="I32" s="20">
        <f t="shared" si="7"/>
        <v>2390</v>
      </c>
      <c r="J32" s="19">
        <f t="shared" si="7"/>
        <v>2400</v>
      </c>
      <c r="K32" s="18">
        <f t="shared" si="7"/>
        <v>2395</v>
      </c>
      <c r="L32" s="17">
        <f t="shared" si="7"/>
        <v>2400</v>
      </c>
      <c r="M32" s="16">
        <f t="shared" si="7"/>
        <v>1.3209</v>
      </c>
      <c r="N32" s="15">
        <f t="shared" si="7"/>
        <v>1.1617999999999999</v>
      </c>
      <c r="O32" s="14">
        <f t="shared" si="7"/>
        <v>154.6</v>
      </c>
      <c r="P32" s="13">
        <f t="shared" si="7"/>
        <v>1777.382803821373</v>
      </c>
      <c r="Q32" s="13">
        <f t="shared" si="7"/>
        <v>1777.382803821373</v>
      </c>
      <c r="R32" s="13">
        <f t="shared" si="7"/>
        <v>2035.623409669211</v>
      </c>
      <c r="S32" s="12">
        <f t="shared" si="7"/>
        <v>1.3208</v>
      </c>
    </row>
    <row r="34" spans="2:14" x14ac:dyDescent="0.2">
      <c r="B34" s="6" t="s">
        <v>14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  <row r="35" spans="2:14" x14ac:dyDescent="0.2">
      <c r="B35" s="6" t="s">
        <v>15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Y35"/>
  <sheetViews>
    <sheetView workbookViewId="0">
      <pane ySplit="8" topLeftCell="A9" activePane="bottomLeft" state="frozen"/>
      <selection activeCell="C46" sqref="C46"/>
      <selection pane="bottomLeft" activeCell="V9" sqref="V9:W29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26</v>
      </c>
    </row>
    <row r="6" spans="1:25" ht="13.5" thickBot="1" x14ac:dyDescent="0.25">
      <c r="B6" s="1">
        <v>45992</v>
      </c>
    </row>
    <row r="7" spans="1:25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24</v>
      </c>
      <c r="J7" s="125"/>
      <c r="K7" s="126"/>
      <c r="L7" s="124" t="s">
        <v>23</v>
      </c>
      <c r="M7" s="125"/>
      <c r="N7" s="126"/>
      <c r="O7" s="124" t="s">
        <v>22</v>
      </c>
      <c r="P7" s="125"/>
      <c r="Q7" s="126"/>
      <c r="R7" s="116" t="s">
        <v>4</v>
      </c>
      <c r="S7" s="118" t="s">
        <v>21</v>
      </c>
      <c r="T7" s="119"/>
      <c r="U7" s="120"/>
      <c r="V7" s="121" t="s">
        <v>5</v>
      </c>
      <c r="W7" s="122"/>
      <c r="X7" s="9" t="s">
        <v>18</v>
      </c>
      <c r="Y7" s="116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17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17" t="s">
        <v>20</v>
      </c>
    </row>
    <row r="9" spans="1:25" x14ac:dyDescent="0.2">
      <c r="B9" s="45">
        <v>45992</v>
      </c>
      <c r="C9" s="44">
        <v>2859</v>
      </c>
      <c r="D9" s="43">
        <v>2860</v>
      </c>
      <c r="E9" s="42">
        <f t="shared" ref="E9:E29" si="0">AVERAGE(C9:D9)</f>
        <v>2859.5</v>
      </c>
      <c r="F9" s="44">
        <v>2883</v>
      </c>
      <c r="G9" s="43">
        <v>2884</v>
      </c>
      <c r="H9" s="42">
        <f t="shared" ref="H9:H29" si="1">AVERAGE(F9:G9)</f>
        <v>2883.5</v>
      </c>
      <c r="I9" s="44">
        <v>2912</v>
      </c>
      <c r="J9" s="43">
        <v>2917</v>
      </c>
      <c r="K9" s="42">
        <f t="shared" ref="K9:K29" si="2">AVERAGE(I9:J9)</f>
        <v>2914.5</v>
      </c>
      <c r="L9" s="44">
        <v>2927</v>
      </c>
      <c r="M9" s="43">
        <v>2932</v>
      </c>
      <c r="N9" s="42">
        <f t="shared" ref="N9:N29" si="3">AVERAGE(L9:M9)</f>
        <v>2929.5</v>
      </c>
      <c r="O9" s="44">
        <v>2937</v>
      </c>
      <c r="P9" s="43">
        <v>2942</v>
      </c>
      <c r="Q9" s="42">
        <f t="shared" ref="Q9:Q29" si="4">AVERAGE(O9:P9)</f>
        <v>2939.5</v>
      </c>
      <c r="R9" s="50">
        <v>2860</v>
      </c>
      <c r="S9" s="49">
        <v>1.3268</v>
      </c>
      <c r="T9" s="51">
        <v>1.1649</v>
      </c>
      <c r="U9" s="48">
        <v>154.80000000000001</v>
      </c>
      <c r="V9" s="41">
        <f>D9/S9</f>
        <v>2155.5622550497437</v>
      </c>
      <c r="W9" s="41">
        <f>G9/S9</f>
        <v>2173.6508893578534</v>
      </c>
      <c r="X9" s="47">
        <f t="shared" ref="X9:X29" si="5">R9/T9</f>
        <v>2455.1463644948062</v>
      </c>
      <c r="Y9" s="46">
        <v>1.3267</v>
      </c>
    </row>
    <row r="10" spans="1:25" x14ac:dyDescent="0.2">
      <c r="B10" s="45">
        <v>45993</v>
      </c>
      <c r="C10" s="44">
        <v>2858</v>
      </c>
      <c r="D10" s="43">
        <v>2858.5</v>
      </c>
      <c r="E10" s="42">
        <f t="shared" si="0"/>
        <v>2858.25</v>
      </c>
      <c r="F10" s="44">
        <v>2887</v>
      </c>
      <c r="G10" s="43">
        <v>2888</v>
      </c>
      <c r="H10" s="42">
        <f t="shared" si="1"/>
        <v>2887.5</v>
      </c>
      <c r="I10" s="44">
        <v>2918</v>
      </c>
      <c r="J10" s="43">
        <v>2923</v>
      </c>
      <c r="K10" s="42">
        <f t="shared" si="2"/>
        <v>2920.5</v>
      </c>
      <c r="L10" s="44">
        <v>2922</v>
      </c>
      <c r="M10" s="43">
        <v>2927</v>
      </c>
      <c r="N10" s="42">
        <f t="shared" si="3"/>
        <v>2924.5</v>
      </c>
      <c r="O10" s="44">
        <v>2932</v>
      </c>
      <c r="P10" s="43">
        <v>2937</v>
      </c>
      <c r="Q10" s="42">
        <f t="shared" si="4"/>
        <v>2934.5</v>
      </c>
      <c r="R10" s="50">
        <v>2858.5</v>
      </c>
      <c r="S10" s="49">
        <v>1.3209</v>
      </c>
      <c r="T10" s="49">
        <v>1.1617999999999999</v>
      </c>
      <c r="U10" s="48">
        <v>156.01</v>
      </c>
      <c r="V10" s="41">
        <f t="shared" ref="V10:V29" si="6">D10/S10</f>
        <v>2164.0548111136345</v>
      </c>
      <c r="W10" s="41">
        <f t="shared" ref="W10:W29" si="7">G10/S10</f>
        <v>2186.3880687410101</v>
      </c>
      <c r="X10" s="47">
        <f t="shared" si="5"/>
        <v>2460.4062661387502</v>
      </c>
      <c r="Y10" s="46">
        <v>1.3208</v>
      </c>
    </row>
    <row r="11" spans="1:25" x14ac:dyDescent="0.2">
      <c r="B11" s="45">
        <v>45994</v>
      </c>
      <c r="C11" s="44">
        <v>2853</v>
      </c>
      <c r="D11" s="43">
        <v>2854</v>
      </c>
      <c r="E11" s="42">
        <f t="shared" si="0"/>
        <v>2853.5</v>
      </c>
      <c r="F11" s="44">
        <v>2882</v>
      </c>
      <c r="G11" s="43">
        <v>2883</v>
      </c>
      <c r="H11" s="42">
        <f t="shared" si="1"/>
        <v>2882.5</v>
      </c>
      <c r="I11" s="44">
        <v>2917</v>
      </c>
      <c r="J11" s="43">
        <v>2922</v>
      </c>
      <c r="K11" s="42">
        <f t="shared" si="2"/>
        <v>2919.5</v>
      </c>
      <c r="L11" s="44">
        <v>2925</v>
      </c>
      <c r="M11" s="43">
        <v>2930</v>
      </c>
      <c r="N11" s="42">
        <f t="shared" si="3"/>
        <v>2927.5</v>
      </c>
      <c r="O11" s="44">
        <v>2935</v>
      </c>
      <c r="P11" s="43">
        <v>2940</v>
      </c>
      <c r="Q11" s="42">
        <f t="shared" si="4"/>
        <v>2937.5</v>
      </c>
      <c r="R11" s="50">
        <v>2854</v>
      </c>
      <c r="S11" s="49">
        <v>1.3299000000000001</v>
      </c>
      <c r="T11" s="49">
        <v>1.1662999999999999</v>
      </c>
      <c r="U11" s="48">
        <v>155.41999999999999</v>
      </c>
      <c r="V11" s="41">
        <f t="shared" si="6"/>
        <v>2146.0260169937587</v>
      </c>
      <c r="W11" s="41">
        <f t="shared" si="7"/>
        <v>2167.8321678321677</v>
      </c>
      <c r="X11" s="47">
        <f t="shared" si="5"/>
        <v>2447.0547886478612</v>
      </c>
      <c r="Y11" s="46">
        <v>1.3298000000000001</v>
      </c>
    </row>
    <row r="12" spans="1:25" x14ac:dyDescent="0.2">
      <c r="B12" s="45">
        <v>45995</v>
      </c>
      <c r="C12" s="44">
        <v>2853</v>
      </c>
      <c r="D12" s="43">
        <v>2854</v>
      </c>
      <c r="E12" s="42">
        <f t="shared" si="0"/>
        <v>2853.5</v>
      </c>
      <c r="F12" s="44">
        <v>2884</v>
      </c>
      <c r="G12" s="43">
        <v>2885</v>
      </c>
      <c r="H12" s="42">
        <f t="shared" si="1"/>
        <v>2884.5</v>
      </c>
      <c r="I12" s="44">
        <v>2913</v>
      </c>
      <c r="J12" s="43">
        <v>2918</v>
      </c>
      <c r="K12" s="42">
        <f t="shared" si="2"/>
        <v>2915.5</v>
      </c>
      <c r="L12" s="44">
        <v>2923</v>
      </c>
      <c r="M12" s="43">
        <v>2928</v>
      </c>
      <c r="N12" s="42">
        <f t="shared" si="3"/>
        <v>2925.5</v>
      </c>
      <c r="O12" s="44">
        <v>2928</v>
      </c>
      <c r="P12" s="43">
        <v>2933</v>
      </c>
      <c r="Q12" s="42">
        <f t="shared" si="4"/>
        <v>2930.5</v>
      </c>
      <c r="R12" s="50">
        <v>2854</v>
      </c>
      <c r="S12" s="49">
        <v>1.3349</v>
      </c>
      <c r="T12" s="49">
        <v>1.167</v>
      </c>
      <c r="U12" s="48">
        <v>154.66999999999999</v>
      </c>
      <c r="V12" s="41">
        <f t="shared" si="6"/>
        <v>2137.9878642594949</v>
      </c>
      <c r="W12" s="41">
        <f t="shared" si="7"/>
        <v>2161.2105775713535</v>
      </c>
      <c r="X12" s="47">
        <f t="shared" si="5"/>
        <v>2445.5869751499572</v>
      </c>
      <c r="Y12" s="46">
        <v>1.3347</v>
      </c>
    </row>
    <row r="13" spans="1:25" x14ac:dyDescent="0.2">
      <c r="B13" s="45">
        <v>45996</v>
      </c>
      <c r="C13" s="44">
        <v>2864.5</v>
      </c>
      <c r="D13" s="43">
        <v>2865</v>
      </c>
      <c r="E13" s="42">
        <f t="shared" si="0"/>
        <v>2864.75</v>
      </c>
      <c r="F13" s="44">
        <v>2892.5</v>
      </c>
      <c r="G13" s="43">
        <v>2893</v>
      </c>
      <c r="H13" s="42">
        <f t="shared" si="1"/>
        <v>2892.75</v>
      </c>
      <c r="I13" s="44">
        <v>2910</v>
      </c>
      <c r="J13" s="43">
        <v>2915</v>
      </c>
      <c r="K13" s="42">
        <f t="shared" si="2"/>
        <v>2912.5</v>
      </c>
      <c r="L13" s="44">
        <v>2910</v>
      </c>
      <c r="M13" s="43">
        <v>2915</v>
      </c>
      <c r="N13" s="42">
        <f t="shared" si="3"/>
        <v>2912.5</v>
      </c>
      <c r="O13" s="44">
        <v>2910</v>
      </c>
      <c r="P13" s="43">
        <v>2915</v>
      </c>
      <c r="Q13" s="42">
        <f t="shared" si="4"/>
        <v>2912.5</v>
      </c>
      <c r="R13" s="50">
        <v>2865</v>
      </c>
      <c r="S13" s="49">
        <v>1.3349</v>
      </c>
      <c r="T13" s="49">
        <v>1.1652</v>
      </c>
      <c r="U13" s="48">
        <v>155.18</v>
      </c>
      <c r="V13" s="41">
        <f t="shared" si="6"/>
        <v>2146.2281818862834</v>
      </c>
      <c r="W13" s="41">
        <f t="shared" si="7"/>
        <v>2167.2035358453818</v>
      </c>
      <c r="X13" s="47">
        <f t="shared" si="5"/>
        <v>2458.8053553038103</v>
      </c>
      <c r="Y13" s="46">
        <v>1.3347</v>
      </c>
    </row>
    <row r="14" spans="1:25" x14ac:dyDescent="0.2">
      <c r="B14" s="45">
        <v>45999</v>
      </c>
      <c r="C14" s="44">
        <v>2867</v>
      </c>
      <c r="D14" s="43">
        <v>2867.5</v>
      </c>
      <c r="E14" s="42">
        <f t="shared" si="0"/>
        <v>2867.25</v>
      </c>
      <c r="F14" s="44">
        <v>2896.5</v>
      </c>
      <c r="G14" s="43">
        <v>2897</v>
      </c>
      <c r="H14" s="42">
        <f t="shared" si="1"/>
        <v>2896.75</v>
      </c>
      <c r="I14" s="44">
        <v>2920</v>
      </c>
      <c r="J14" s="43">
        <v>2925</v>
      </c>
      <c r="K14" s="42">
        <f t="shared" si="2"/>
        <v>2922.5</v>
      </c>
      <c r="L14" s="44">
        <v>2922</v>
      </c>
      <c r="M14" s="43">
        <v>2927</v>
      </c>
      <c r="N14" s="42">
        <f t="shared" si="3"/>
        <v>2924.5</v>
      </c>
      <c r="O14" s="44">
        <v>2922</v>
      </c>
      <c r="P14" s="43">
        <v>2927</v>
      </c>
      <c r="Q14" s="42">
        <f t="shared" si="4"/>
        <v>2924.5</v>
      </c>
      <c r="R14" s="50">
        <v>2867.5</v>
      </c>
      <c r="S14" s="49">
        <v>1.3321000000000001</v>
      </c>
      <c r="T14" s="49">
        <v>1.1654</v>
      </c>
      <c r="U14" s="48">
        <v>155.57</v>
      </c>
      <c r="V14" s="41">
        <f t="shared" si="6"/>
        <v>2152.6161699572103</v>
      </c>
      <c r="W14" s="41">
        <f t="shared" si="7"/>
        <v>2174.7616545304404</v>
      </c>
      <c r="X14" s="47">
        <f t="shared" si="5"/>
        <v>2460.5285738802127</v>
      </c>
      <c r="Y14" s="46">
        <v>1.3319000000000001</v>
      </c>
    </row>
    <row r="15" spans="1:25" x14ac:dyDescent="0.2">
      <c r="B15" s="45">
        <v>46000</v>
      </c>
      <c r="C15" s="44">
        <v>2831.5</v>
      </c>
      <c r="D15" s="43">
        <v>2832</v>
      </c>
      <c r="E15" s="42">
        <f t="shared" si="0"/>
        <v>2831.75</v>
      </c>
      <c r="F15" s="44">
        <v>2867</v>
      </c>
      <c r="G15" s="43">
        <v>2868</v>
      </c>
      <c r="H15" s="42">
        <f t="shared" si="1"/>
        <v>2867.5</v>
      </c>
      <c r="I15" s="44">
        <v>2898</v>
      </c>
      <c r="J15" s="43">
        <v>2903</v>
      </c>
      <c r="K15" s="42">
        <f t="shared" si="2"/>
        <v>2900.5</v>
      </c>
      <c r="L15" s="44">
        <v>2908</v>
      </c>
      <c r="M15" s="43">
        <v>2913</v>
      </c>
      <c r="N15" s="42">
        <f t="shared" si="3"/>
        <v>2910.5</v>
      </c>
      <c r="O15" s="44">
        <v>2908</v>
      </c>
      <c r="P15" s="43">
        <v>2913</v>
      </c>
      <c r="Q15" s="42">
        <f t="shared" si="4"/>
        <v>2910.5</v>
      </c>
      <c r="R15" s="50">
        <v>2832</v>
      </c>
      <c r="S15" s="49">
        <v>1.3320000000000001</v>
      </c>
      <c r="T15" s="49">
        <v>1.1637999999999999</v>
      </c>
      <c r="U15" s="48">
        <v>156.36000000000001</v>
      </c>
      <c r="V15" s="41">
        <f t="shared" si="6"/>
        <v>2126.1261261261261</v>
      </c>
      <c r="W15" s="41">
        <f t="shared" si="7"/>
        <v>2153.1531531531532</v>
      </c>
      <c r="X15" s="47">
        <f t="shared" si="5"/>
        <v>2433.4078020278398</v>
      </c>
      <c r="Y15" s="46">
        <v>1.3318000000000001</v>
      </c>
    </row>
    <row r="16" spans="1:25" x14ac:dyDescent="0.2">
      <c r="B16" s="45">
        <v>46001</v>
      </c>
      <c r="C16" s="44">
        <v>2836</v>
      </c>
      <c r="D16" s="43">
        <v>2836.5</v>
      </c>
      <c r="E16" s="42">
        <f t="shared" si="0"/>
        <v>2836.25</v>
      </c>
      <c r="F16" s="44">
        <v>2865</v>
      </c>
      <c r="G16" s="43">
        <v>2867</v>
      </c>
      <c r="H16" s="42">
        <f t="shared" si="1"/>
        <v>2866</v>
      </c>
      <c r="I16" s="44">
        <v>2895</v>
      </c>
      <c r="J16" s="43">
        <v>2900</v>
      </c>
      <c r="K16" s="42">
        <f t="shared" si="2"/>
        <v>2897.5</v>
      </c>
      <c r="L16" s="44">
        <v>2910</v>
      </c>
      <c r="M16" s="43">
        <v>2915</v>
      </c>
      <c r="N16" s="42">
        <f t="shared" si="3"/>
        <v>2912.5</v>
      </c>
      <c r="O16" s="44">
        <v>2917</v>
      </c>
      <c r="P16" s="43">
        <v>2922</v>
      </c>
      <c r="Q16" s="42">
        <f t="shared" si="4"/>
        <v>2919.5</v>
      </c>
      <c r="R16" s="50">
        <v>2836.5</v>
      </c>
      <c r="S16" s="49">
        <v>1.3313999999999999</v>
      </c>
      <c r="T16" s="49">
        <v>1.1639999999999999</v>
      </c>
      <c r="U16" s="48">
        <v>156.71</v>
      </c>
      <c r="V16" s="41">
        <f t="shared" si="6"/>
        <v>2130.4641730509238</v>
      </c>
      <c r="W16" s="41">
        <f t="shared" si="7"/>
        <v>2153.3723899654501</v>
      </c>
      <c r="X16" s="47">
        <f t="shared" si="5"/>
        <v>2436.855670103093</v>
      </c>
      <c r="Y16" s="46">
        <v>1.3311999999999999</v>
      </c>
    </row>
    <row r="17" spans="2:25" x14ac:dyDescent="0.2">
      <c r="B17" s="45">
        <v>46002</v>
      </c>
      <c r="C17" s="44">
        <v>2862</v>
      </c>
      <c r="D17" s="43">
        <v>2864</v>
      </c>
      <c r="E17" s="42">
        <f t="shared" si="0"/>
        <v>2863</v>
      </c>
      <c r="F17" s="44">
        <v>2885</v>
      </c>
      <c r="G17" s="43">
        <v>2886</v>
      </c>
      <c r="H17" s="42">
        <f t="shared" si="1"/>
        <v>2885.5</v>
      </c>
      <c r="I17" s="44">
        <v>2912</v>
      </c>
      <c r="J17" s="43">
        <v>2917</v>
      </c>
      <c r="K17" s="42">
        <f t="shared" si="2"/>
        <v>2914.5</v>
      </c>
      <c r="L17" s="44">
        <v>2927</v>
      </c>
      <c r="M17" s="43">
        <v>2932</v>
      </c>
      <c r="N17" s="42">
        <f t="shared" si="3"/>
        <v>2929.5</v>
      </c>
      <c r="O17" s="44">
        <v>2935</v>
      </c>
      <c r="P17" s="43">
        <v>2940</v>
      </c>
      <c r="Q17" s="42">
        <f t="shared" si="4"/>
        <v>2937.5</v>
      </c>
      <c r="R17" s="50">
        <v>2864</v>
      </c>
      <c r="S17" s="49">
        <v>1.339</v>
      </c>
      <c r="T17" s="49">
        <v>1.1717</v>
      </c>
      <c r="U17" s="48">
        <v>155.59</v>
      </c>
      <c r="V17" s="41">
        <f t="shared" si="6"/>
        <v>2138.9096340552651</v>
      </c>
      <c r="W17" s="41">
        <f t="shared" si="7"/>
        <v>2155.3398058252428</v>
      </c>
      <c r="X17" s="47">
        <f t="shared" si="5"/>
        <v>2444.3116838781257</v>
      </c>
      <c r="Y17" s="46">
        <v>1.3387</v>
      </c>
    </row>
    <row r="18" spans="2:25" x14ac:dyDescent="0.2">
      <c r="B18" s="45">
        <v>46003</v>
      </c>
      <c r="C18" s="44">
        <v>2845</v>
      </c>
      <c r="D18" s="43">
        <v>2845.5</v>
      </c>
      <c r="E18" s="42">
        <f t="shared" si="0"/>
        <v>2845.25</v>
      </c>
      <c r="F18" s="44">
        <v>2875</v>
      </c>
      <c r="G18" s="43">
        <v>2876</v>
      </c>
      <c r="H18" s="42">
        <f t="shared" si="1"/>
        <v>2875.5</v>
      </c>
      <c r="I18" s="44">
        <v>2902</v>
      </c>
      <c r="J18" s="43">
        <v>2907</v>
      </c>
      <c r="K18" s="42">
        <f t="shared" si="2"/>
        <v>2904.5</v>
      </c>
      <c r="L18" s="44">
        <v>2913</v>
      </c>
      <c r="M18" s="43">
        <v>2918</v>
      </c>
      <c r="N18" s="42">
        <f t="shared" si="3"/>
        <v>2915.5</v>
      </c>
      <c r="O18" s="44">
        <v>2923</v>
      </c>
      <c r="P18" s="43">
        <v>2928</v>
      </c>
      <c r="Q18" s="42">
        <f t="shared" si="4"/>
        <v>2925.5</v>
      </c>
      <c r="R18" s="50">
        <v>2845.5</v>
      </c>
      <c r="S18" s="49">
        <v>1.3373999999999999</v>
      </c>
      <c r="T18" s="49">
        <v>1.1726000000000001</v>
      </c>
      <c r="U18" s="48">
        <v>156.04</v>
      </c>
      <c r="V18" s="41">
        <f t="shared" si="6"/>
        <v>2127.6357110812023</v>
      </c>
      <c r="W18" s="41">
        <f t="shared" si="7"/>
        <v>2150.4411544788395</v>
      </c>
      <c r="X18" s="47">
        <f t="shared" si="5"/>
        <v>2426.6587071465119</v>
      </c>
      <c r="Y18" s="46">
        <v>1.3371</v>
      </c>
    </row>
    <row r="19" spans="2:25" x14ac:dyDescent="0.2">
      <c r="B19" s="45">
        <v>46006</v>
      </c>
      <c r="C19" s="44">
        <v>2840.5</v>
      </c>
      <c r="D19" s="43">
        <v>2841</v>
      </c>
      <c r="E19" s="42">
        <f t="shared" si="0"/>
        <v>2840.75</v>
      </c>
      <c r="F19" s="44">
        <v>2880</v>
      </c>
      <c r="G19" s="43">
        <v>2880.5</v>
      </c>
      <c r="H19" s="42">
        <f t="shared" si="1"/>
        <v>2880.25</v>
      </c>
      <c r="I19" s="44">
        <v>2907</v>
      </c>
      <c r="J19" s="43">
        <v>2912</v>
      </c>
      <c r="K19" s="42">
        <f t="shared" si="2"/>
        <v>2909.5</v>
      </c>
      <c r="L19" s="44">
        <v>2927</v>
      </c>
      <c r="M19" s="43">
        <v>2932</v>
      </c>
      <c r="N19" s="42">
        <f t="shared" si="3"/>
        <v>2929.5</v>
      </c>
      <c r="O19" s="44">
        <v>2940</v>
      </c>
      <c r="P19" s="43">
        <v>2945</v>
      </c>
      <c r="Q19" s="42">
        <f t="shared" si="4"/>
        <v>2942.5</v>
      </c>
      <c r="R19" s="50">
        <v>2841</v>
      </c>
      <c r="S19" s="49">
        <v>1.3391</v>
      </c>
      <c r="T19" s="49">
        <v>1.1753</v>
      </c>
      <c r="U19" s="48">
        <v>155.08000000000001</v>
      </c>
      <c r="V19" s="41">
        <f t="shared" si="6"/>
        <v>2121.5741916212382</v>
      </c>
      <c r="W19" s="41">
        <f t="shared" si="7"/>
        <v>2151.0716152639834</v>
      </c>
      <c r="X19" s="47">
        <f t="shared" si="5"/>
        <v>2417.2551688930484</v>
      </c>
      <c r="Y19" s="46">
        <v>1.3388</v>
      </c>
    </row>
    <row r="20" spans="2:25" x14ac:dyDescent="0.2">
      <c r="B20" s="45">
        <v>46007</v>
      </c>
      <c r="C20" s="44">
        <v>2833</v>
      </c>
      <c r="D20" s="43">
        <v>2833.5</v>
      </c>
      <c r="E20" s="42">
        <f t="shared" si="0"/>
        <v>2833.25</v>
      </c>
      <c r="F20" s="44">
        <v>2880</v>
      </c>
      <c r="G20" s="43">
        <v>2881</v>
      </c>
      <c r="H20" s="42">
        <f t="shared" si="1"/>
        <v>2880.5</v>
      </c>
      <c r="I20" s="44">
        <v>2907</v>
      </c>
      <c r="J20" s="43">
        <v>2912</v>
      </c>
      <c r="K20" s="42">
        <f t="shared" si="2"/>
        <v>2909.5</v>
      </c>
      <c r="L20" s="44">
        <v>2927</v>
      </c>
      <c r="M20" s="43">
        <v>2932</v>
      </c>
      <c r="N20" s="42">
        <f t="shared" si="3"/>
        <v>2929.5</v>
      </c>
      <c r="O20" s="44">
        <v>2945</v>
      </c>
      <c r="P20" s="43">
        <v>2950</v>
      </c>
      <c r="Q20" s="42">
        <f t="shared" si="4"/>
        <v>2947.5</v>
      </c>
      <c r="R20" s="50">
        <v>2833.5</v>
      </c>
      <c r="S20" s="49">
        <v>1.3436999999999999</v>
      </c>
      <c r="T20" s="49">
        <v>1.1778</v>
      </c>
      <c r="U20" s="48">
        <v>154.6</v>
      </c>
      <c r="V20" s="41">
        <f t="shared" si="6"/>
        <v>2108.7296271489172</v>
      </c>
      <c r="W20" s="41">
        <f t="shared" si="7"/>
        <v>2144.0797797127339</v>
      </c>
      <c r="X20" s="47">
        <f t="shared" si="5"/>
        <v>2405.7564951604686</v>
      </c>
      <c r="Y20" s="46">
        <v>1.3432999999999999</v>
      </c>
    </row>
    <row r="21" spans="2:25" x14ac:dyDescent="0.2">
      <c r="B21" s="45">
        <v>46008</v>
      </c>
      <c r="C21" s="44">
        <v>2851</v>
      </c>
      <c r="D21" s="43">
        <v>2851.5</v>
      </c>
      <c r="E21" s="42">
        <f t="shared" si="0"/>
        <v>2851.25</v>
      </c>
      <c r="F21" s="44">
        <v>2894</v>
      </c>
      <c r="G21" s="43">
        <v>2894.5</v>
      </c>
      <c r="H21" s="42">
        <f t="shared" si="1"/>
        <v>2894.25</v>
      </c>
      <c r="I21" s="44">
        <v>2920</v>
      </c>
      <c r="J21" s="43">
        <v>2925</v>
      </c>
      <c r="K21" s="42">
        <f t="shared" si="2"/>
        <v>2922.5</v>
      </c>
      <c r="L21" s="44">
        <v>2938</v>
      </c>
      <c r="M21" s="43">
        <v>2943</v>
      </c>
      <c r="N21" s="42">
        <f t="shared" si="3"/>
        <v>2940.5</v>
      </c>
      <c r="O21" s="44">
        <v>2960</v>
      </c>
      <c r="P21" s="43">
        <v>2965</v>
      </c>
      <c r="Q21" s="42">
        <f t="shared" si="4"/>
        <v>2962.5</v>
      </c>
      <c r="R21" s="50">
        <v>2851.5</v>
      </c>
      <c r="S21" s="49">
        <v>1.3345</v>
      </c>
      <c r="T21" s="49">
        <v>1.1727000000000001</v>
      </c>
      <c r="U21" s="48">
        <v>155.49</v>
      </c>
      <c r="V21" s="41">
        <f t="shared" si="6"/>
        <v>2136.7553390783064</v>
      </c>
      <c r="W21" s="41">
        <f t="shared" si="7"/>
        <v>2168.9771449981267</v>
      </c>
      <c r="X21" s="47">
        <f t="shared" si="5"/>
        <v>2431.5681760040929</v>
      </c>
      <c r="Y21" s="46">
        <v>1.3342000000000001</v>
      </c>
    </row>
    <row r="22" spans="2:25" x14ac:dyDescent="0.2">
      <c r="B22" s="45">
        <v>46009</v>
      </c>
      <c r="C22" s="44">
        <v>2852</v>
      </c>
      <c r="D22" s="43">
        <v>2852.5</v>
      </c>
      <c r="E22" s="42">
        <f t="shared" si="0"/>
        <v>2852.25</v>
      </c>
      <c r="F22" s="44">
        <v>2896</v>
      </c>
      <c r="G22" s="43">
        <v>2898</v>
      </c>
      <c r="H22" s="42">
        <f t="shared" si="1"/>
        <v>2897</v>
      </c>
      <c r="I22" s="44">
        <v>2923</v>
      </c>
      <c r="J22" s="43">
        <v>2928</v>
      </c>
      <c r="K22" s="42">
        <f t="shared" si="2"/>
        <v>2925.5</v>
      </c>
      <c r="L22" s="44">
        <v>2942</v>
      </c>
      <c r="M22" s="43">
        <v>2947</v>
      </c>
      <c r="N22" s="42">
        <f t="shared" si="3"/>
        <v>2944.5</v>
      </c>
      <c r="O22" s="44">
        <v>2958</v>
      </c>
      <c r="P22" s="43">
        <v>2963</v>
      </c>
      <c r="Q22" s="42">
        <f t="shared" si="4"/>
        <v>2960.5</v>
      </c>
      <c r="R22" s="50">
        <v>2852.5</v>
      </c>
      <c r="S22" s="49">
        <v>1.3395999999999999</v>
      </c>
      <c r="T22" s="49">
        <v>1.1714</v>
      </c>
      <c r="U22" s="48">
        <v>155.82</v>
      </c>
      <c r="V22" s="41">
        <f t="shared" si="6"/>
        <v>2129.3669752164828</v>
      </c>
      <c r="W22" s="41">
        <f t="shared" si="7"/>
        <v>2163.332338011347</v>
      </c>
      <c r="X22" s="47">
        <f t="shared" si="5"/>
        <v>2435.1203687894827</v>
      </c>
      <c r="Y22" s="46">
        <v>1.3392999999999999</v>
      </c>
    </row>
    <row r="23" spans="2:25" x14ac:dyDescent="0.2">
      <c r="B23" s="45">
        <v>46010</v>
      </c>
      <c r="C23" s="44">
        <v>2895.5</v>
      </c>
      <c r="D23" s="43">
        <v>2896</v>
      </c>
      <c r="E23" s="42">
        <f t="shared" si="0"/>
        <v>2895.75</v>
      </c>
      <c r="F23" s="44">
        <v>2943</v>
      </c>
      <c r="G23" s="43">
        <v>2945</v>
      </c>
      <c r="H23" s="42">
        <f t="shared" si="1"/>
        <v>2944</v>
      </c>
      <c r="I23" s="44">
        <v>2967</v>
      </c>
      <c r="J23" s="43">
        <v>2972</v>
      </c>
      <c r="K23" s="42">
        <f t="shared" si="2"/>
        <v>2969.5</v>
      </c>
      <c r="L23" s="44">
        <v>2982</v>
      </c>
      <c r="M23" s="43">
        <v>2987</v>
      </c>
      <c r="N23" s="42">
        <f t="shared" si="3"/>
        <v>2984.5</v>
      </c>
      <c r="O23" s="44">
        <v>2997</v>
      </c>
      <c r="P23" s="43">
        <v>3002</v>
      </c>
      <c r="Q23" s="42">
        <f t="shared" si="4"/>
        <v>2999.5</v>
      </c>
      <c r="R23" s="50">
        <v>2896</v>
      </c>
      <c r="S23" s="49">
        <v>1.3372999999999999</v>
      </c>
      <c r="T23" s="49">
        <v>1.171</v>
      </c>
      <c r="U23" s="48">
        <v>157.24</v>
      </c>
      <c r="V23" s="41">
        <f t="shared" si="6"/>
        <v>2165.5574665370523</v>
      </c>
      <c r="W23" s="41">
        <f t="shared" si="7"/>
        <v>2202.1984595827416</v>
      </c>
      <c r="X23" s="47">
        <f t="shared" si="5"/>
        <v>2473.0999146029035</v>
      </c>
      <c r="Y23" s="46">
        <v>1.337</v>
      </c>
    </row>
    <row r="24" spans="2:25" x14ac:dyDescent="0.2">
      <c r="B24" s="45">
        <v>46013</v>
      </c>
      <c r="C24" s="44">
        <v>2898</v>
      </c>
      <c r="D24" s="43">
        <v>2898.5</v>
      </c>
      <c r="E24" s="42">
        <f t="shared" si="0"/>
        <v>2898.25</v>
      </c>
      <c r="F24" s="44">
        <v>2940</v>
      </c>
      <c r="G24" s="43">
        <v>2942</v>
      </c>
      <c r="H24" s="42">
        <f t="shared" si="1"/>
        <v>2941</v>
      </c>
      <c r="I24" s="44">
        <v>2963</v>
      </c>
      <c r="J24" s="43">
        <v>2968</v>
      </c>
      <c r="K24" s="42">
        <f t="shared" si="2"/>
        <v>2965.5</v>
      </c>
      <c r="L24" s="44">
        <v>2980</v>
      </c>
      <c r="M24" s="43">
        <v>2985</v>
      </c>
      <c r="N24" s="42">
        <f t="shared" si="3"/>
        <v>2982.5</v>
      </c>
      <c r="O24" s="44">
        <v>2995</v>
      </c>
      <c r="P24" s="43">
        <v>3000</v>
      </c>
      <c r="Q24" s="42">
        <f t="shared" si="4"/>
        <v>2997.5</v>
      </c>
      <c r="R24" s="50">
        <v>2898.5</v>
      </c>
      <c r="S24" s="49">
        <v>1.3433999999999999</v>
      </c>
      <c r="T24" s="49">
        <v>1.1741999999999999</v>
      </c>
      <c r="U24" s="48">
        <v>157.4</v>
      </c>
      <c r="V24" s="41">
        <f t="shared" si="6"/>
        <v>2157.5852315021589</v>
      </c>
      <c r="W24" s="41">
        <f t="shared" si="7"/>
        <v>2189.9657585231503</v>
      </c>
      <c r="X24" s="47">
        <f t="shared" si="5"/>
        <v>2468.489184125362</v>
      </c>
      <c r="Y24" s="46">
        <v>1.3431</v>
      </c>
    </row>
    <row r="25" spans="2:25" x14ac:dyDescent="0.2">
      <c r="B25" s="45">
        <v>46014</v>
      </c>
      <c r="C25" s="44">
        <v>2915.5</v>
      </c>
      <c r="D25" s="43">
        <v>2916</v>
      </c>
      <c r="E25" s="42">
        <f t="shared" si="0"/>
        <v>2915.75</v>
      </c>
      <c r="F25" s="44">
        <v>2955</v>
      </c>
      <c r="G25" s="43">
        <v>2955.5</v>
      </c>
      <c r="H25" s="42">
        <f t="shared" si="1"/>
        <v>2955.25</v>
      </c>
      <c r="I25" s="44">
        <v>2978</v>
      </c>
      <c r="J25" s="43">
        <v>2983</v>
      </c>
      <c r="K25" s="42">
        <f t="shared" si="2"/>
        <v>2980.5</v>
      </c>
      <c r="L25" s="44">
        <v>2988</v>
      </c>
      <c r="M25" s="43">
        <v>2993</v>
      </c>
      <c r="N25" s="42">
        <f t="shared" si="3"/>
        <v>2990.5</v>
      </c>
      <c r="O25" s="44">
        <v>2995</v>
      </c>
      <c r="P25" s="43">
        <v>3000</v>
      </c>
      <c r="Q25" s="42">
        <f t="shared" si="4"/>
        <v>2997.5</v>
      </c>
      <c r="R25" s="50">
        <v>2916</v>
      </c>
      <c r="S25" s="49">
        <v>1.3503000000000001</v>
      </c>
      <c r="T25" s="49">
        <v>1.179</v>
      </c>
      <c r="U25" s="48">
        <v>156.04</v>
      </c>
      <c r="V25" s="41">
        <f t="shared" si="6"/>
        <v>2159.5201066429681</v>
      </c>
      <c r="W25" s="41">
        <f t="shared" si="7"/>
        <v>2188.7728652891951</v>
      </c>
      <c r="X25" s="47">
        <f t="shared" si="5"/>
        <v>2473.2824427480914</v>
      </c>
      <c r="Y25" s="46">
        <v>1.35</v>
      </c>
    </row>
    <row r="26" spans="2:25" x14ac:dyDescent="0.2">
      <c r="B26" s="45">
        <v>46015</v>
      </c>
      <c r="C26" s="44">
        <v>2931.5</v>
      </c>
      <c r="D26" s="43">
        <v>2932</v>
      </c>
      <c r="E26" s="42">
        <f t="shared" si="0"/>
        <v>2931.75</v>
      </c>
      <c r="F26" s="44">
        <v>2957</v>
      </c>
      <c r="G26" s="43">
        <v>2959</v>
      </c>
      <c r="H26" s="42">
        <f t="shared" si="1"/>
        <v>2958</v>
      </c>
      <c r="I26" s="44">
        <v>2982</v>
      </c>
      <c r="J26" s="43">
        <v>2987</v>
      </c>
      <c r="K26" s="42">
        <f t="shared" si="2"/>
        <v>2984.5</v>
      </c>
      <c r="L26" s="44">
        <v>2998</v>
      </c>
      <c r="M26" s="43">
        <v>3003</v>
      </c>
      <c r="N26" s="42">
        <f t="shared" si="3"/>
        <v>3000.5</v>
      </c>
      <c r="O26" s="44">
        <v>3005</v>
      </c>
      <c r="P26" s="43">
        <v>3010</v>
      </c>
      <c r="Q26" s="42">
        <f t="shared" si="4"/>
        <v>3007.5</v>
      </c>
      <c r="R26" s="50">
        <v>2932</v>
      </c>
      <c r="S26" s="49">
        <v>1.3503000000000001</v>
      </c>
      <c r="T26" s="49">
        <v>1.1783999999999999</v>
      </c>
      <c r="U26" s="48">
        <v>156.05000000000001</v>
      </c>
      <c r="V26" s="41">
        <f t="shared" si="6"/>
        <v>2171.3693253351107</v>
      </c>
      <c r="W26" s="41">
        <f t="shared" si="7"/>
        <v>2191.3648818781012</v>
      </c>
      <c r="X26" s="47">
        <f t="shared" si="5"/>
        <v>2488.1194840461644</v>
      </c>
      <c r="Y26" s="46">
        <v>1.3501000000000001</v>
      </c>
    </row>
    <row r="27" spans="2:25" x14ac:dyDescent="0.2">
      <c r="B27" s="45">
        <v>46020</v>
      </c>
      <c r="C27" s="44">
        <v>2913</v>
      </c>
      <c r="D27" s="43">
        <v>2913.5</v>
      </c>
      <c r="E27" s="42">
        <f t="shared" si="0"/>
        <v>2913.25</v>
      </c>
      <c r="F27" s="44">
        <v>2957.5</v>
      </c>
      <c r="G27" s="43">
        <v>2958</v>
      </c>
      <c r="H27" s="42">
        <f t="shared" si="1"/>
        <v>2957.75</v>
      </c>
      <c r="I27" s="44">
        <v>2980</v>
      </c>
      <c r="J27" s="43">
        <v>2985</v>
      </c>
      <c r="K27" s="42">
        <f t="shared" si="2"/>
        <v>2982.5</v>
      </c>
      <c r="L27" s="44">
        <v>2995</v>
      </c>
      <c r="M27" s="43">
        <v>3000</v>
      </c>
      <c r="N27" s="42">
        <f t="shared" si="3"/>
        <v>2997.5</v>
      </c>
      <c r="O27" s="44">
        <v>3005</v>
      </c>
      <c r="P27" s="43">
        <v>3010</v>
      </c>
      <c r="Q27" s="42">
        <f t="shared" si="4"/>
        <v>3007.5</v>
      </c>
      <c r="R27" s="50">
        <v>2913.5</v>
      </c>
      <c r="S27" s="49">
        <v>1.3483000000000001</v>
      </c>
      <c r="T27" s="49">
        <v>1.1761999999999999</v>
      </c>
      <c r="U27" s="48">
        <v>156.34</v>
      </c>
      <c r="V27" s="41">
        <f t="shared" si="6"/>
        <v>2160.8692427501296</v>
      </c>
      <c r="W27" s="41">
        <f t="shared" si="7"/>
        <v>2193.8737669658085</v>
      </c>
      <c r="X27" s="47">
        <f t="shared" si="5"/>
        <v>2477.0447202856658</v>
      </c>
      <c r="Y27" s="46">
        <v>1.3480000000000001</v>
      </c>
    </row>
    <row r="28" spans="2:25" x14ac:dyDescent="0.2">
      <c r="B28" s="45">
        <v>46021</v>
      </c>
      <c r="C28" s="44">
        <v>2944.5</v>
      </c>
      <c r="D28" s="43">
        <v>2945</v>
      </c>
      <c r="E28" s="42">
        <f t="shared" si="0"/>
        <v>2944.75</v>
      </c>
      <c r="F28" s="44">
        <v>2977</v>
      </c>
      <c r="G28" s="43">
        <v>2977.5</v>
      </c>
      <c r="H28" s="42">
        <f t="shared" si="1"/>
        <v>2977.25</v>
      </c>
      <c r="I28" s="44">
        <v>3000</v>
      </c>
      <c r="J28" s="43">
        <v>3005</v>
      </c>
      <c r="K28" s="42">
        <f t="shared" si="2"/>
        <v>3002.5</v>
      </c>
      <c r="L28" s="44">
        <v>3017</v>
      </c>
      <c r="M28" s="43">
        <v>3022</v>
      </c>
      <c r="N28" s="42">
        <f t="shared" si="3"/>
        <v>3019.5</v>
      </c>
      <c r="O28" s="44">
        <v>3027</v>
      </c>
      <c r="P28" s="43">
        <v>3032</v>
      </c>
      <c r="Q28" s="42">
        <f t="shared" si="4"/>
        <v>3029.5</v>
      </c>
      <c r="R28" s="50">
        <v>2945</v>
      </c>
      <c r="S28" s="49">
        <v>1.3495999999999999</v>
      </c>
      <c r="T28" s="49">
        <v>1.1761999999999999</v>
      </c>
      <c r="U28" s="48">
        <v>155.96</v>
      </c>
      <c r="V28" s="41">
        <f t="shared" si="6"/>
        <v>2182.1280379371669</v>
      </c>
      <c r="W28" s="41">
        <f t="shared" si="7"/>
        <v>2206.2092471843512</v>
      </c>
      <c r="X28" s="47">
        <f t="shared" si="5"/>
        <v>2503.8258799523892</v>
      </c>
      <c r="Y28" s="46">
        <v>1.3492999999999999</v>
      </c>
    </row>
    <row r="29" spans="2:25" x14ac:dyDescent="0.2">
      <c r="B29" s="45">
        <v>46022</v>
      </c>
      <c r="C29" s="44">
        <v>2967.5</v>
      </c>
      <c r="D29" s="43">
        <v>2968</v>
      </c>
      <c r="E29" s="42">
        <f t="shared" si="0"/>
        <v>2967.75</v>
      </c>
      <c r="F29" s="44">
        <v>2988</v>
      </c>
      <c r="G29" s="43">
        <v>2990</v>
      </c>
      <c r="H29" s="42">
        <f t="shared" si="1"/>
        <v>2989</v>
      </c>
      <c r="I29" s="44">
        <v>3010</v>
      </c>
      <c r="J29" s="43">
        <v>3015</v>
      </c>
      <c r="K29" s="42">
        <f t="shared" si="2"/>
        <v>3012.5</v>
      </c>
      <c r="L29" s="44">
        <v>3025</v>
      </c>
      <c r="M29" s="43">
        <v>3030</v>
      </c>
      <c r="N29" s="42">
        <f t="shared" si="3"/>
        <v>3027.5</v>
      </c>
      <c r="O29" s="44">
        <v>3038</v>
      </c>
      <c r="P29" s="43">
        <v>3043</v>
      </c>
      <c r="Q29" s="42">
        <f t="shared" si="4"/>
        <v>3040.5</v>
      </c>
      <c r="R29" s="50">
        <v>2968</v>
      </c>
      <c r="S29" s="49">
        <v>1.3467</v>
      </c>
      <c r="T29" s="49">
        <v>1.1756</v>
      </c>
      <c r="U29" s="48">
        <v>156.61000000000001</v>
      </c>
      <c r="V29" s="41">
        <f t="shared" si="6"/>
        <v>2203.9058439147548</v>
      </c>
      <c r="W29" s="41">
        <f t="shared" si="7"/>
        <v>2220.2420732160094</v>
      </c>
      <c r="X29" s="47">
        <f t="shared" si="5"/>
        <v>2524.6682545083363</v>
      </c>
      <c r="Y29" s="46">
        <v>1.3464</v>
      </c>
    </row>
    <row r="30" spans="2:25" x14ac:dyDescent="0.2">
      <c r="B30" s="40" t="s">
        <v>11</v>
      </c>
      <c r="C30" s="39">
        <f>ROUND(AVERAGE(C9:C29),2)</f>
        <v>2874.81</v>
      </c>
      <c r="D30" s="38">
        <f>ROUND(AVERAGE(D9:D29),2)</f>
        <v>2875.45</v>
      </c>
      <c r="E30" s="37">
        <f>ROUND(AVERAGE(C30:D30),2)</f>
        <v>2875.13</v>
      </c>
      <c r="F30" s="39">
        <f>ROUND(AVERAGE(F9:F29),2)</f>
        <v>2908.79</v>
      </c>
      <c r="G30" s="38">
        <f>ROUND(AVERAGE(G9:G29),2)</f>
        <v>2909.9</v>
      </c>
      <c r="H30" s="37">
        <f>ROUND(AVERAGE(F30:G30),2)</f>
        <v>2909.35</v>
      </c>
      <c r="I30" s="39">
        <f>ROUND(AVERAGE(I9:I29),2)</f>
        <v>2934.95</v>
      </c>
      <c r="J30" s="38">
        <f>ROUND(AVERAGE(J9:J29),2)</f>
        <v>2939.95</v>
      </c>
      <c r="K30" s="37">
        <f>ROUND(AVERAGE(I30:J30),2)</f>
        <v>2937.45</v>
      </c>
      <c r="L30" s="39">
        <f>ROUND(AVERAGE(L9:L29),2)</f>
        <v>2947.9</v>
      </c>
      <c r="M30" s="38">
        <f>ROUND(AVERAGE(M9:M29),2)</f>
        <v>2952.9</v>
      </c>
      <c r="N30" s="37">
        <f>ROUND(AVERAGE(L30:M30),2)</f>
        <v>2950.4</v>
      </c>
      <c r="O30" s="39">
        <f>ROUND(AVERAGE(O9:O29),2)</f>
        <v>2957.71</v>
      </c>
      <c r="P30" s="38">
        <f>ROUND(AVERAGE(P9:P29),2)</f>
        <v>2962.71</v>
      </c>
      <c r="Q30" s="37">
        <f>ROUND(AVERAGE(O30:P30),2)</f>
        <v>2960.21</v>
      </c>
      <c r="R30" s="36">
        <f>ROUND(AVERAGE(R9:R29),2)</f>
        <v>2875.45</v>
      </c>
      <c r="S30" s="35">
        <f>ROUND(AVERAGE(S9:S29),4)</f>
        <v>1.3382000000000001</v>
      </c>
      <c r="T30" s="34">
        <f>ROUND(AVERAGE(T9:T29),4)</f>
        <v>1.171</v>
      </c>
      <c r="U30" s="115">
        <f>ROUND(AVERAGE(U9:U29),2)</f>
        <v>155.86000000000001</v>
      </c>
      <c r="V30" s="33">
        <f>AVERAGE(V9:V29)</f>
        <v>2148.7129681551396</v>
      </c>
      <c r="W30" s="33">
        <f>AVERAGE(W9:W29)</f>
        <v>2174.449587044116</v>
      </c>
      <c r="X30" s="33">
        <f>AVERAGE(X9:X29)</f>
        <v>2455.5710607565225</v>
      </c>
      <c r="Y30" s="32">
        <f>AVERAGE(Y9:Y29)</f>
        <v>1.3379476190476189</v>
      </c>
    </row>
    <row r="31" spans="2:25" x14ac:dyDescent="0.2">
      <c r="B31" s="31" t="s">
        <v>12</v>
      </c>
      <c r="C31" s="30">
        <f t="shared" ref="C31:Y31" si="8">MAX(C9:C29)</f>
        <v>2967.5</v>
      </c>
      <c r="D31" s="29">
        <f t="shared" si="8"/>
        <v>2968</v>
      </c>
      <c r="E31" s="28">
        <f t="shared" si="8"/>
        <v>2967.75</v>
      </c>
      <c r="F31" s="30">
        <f t="shared" si="8"/>
        <v>2988</v>
      </c>
      <c r="G31" s="29">
        <f t="shared" si="8"/>
        <v>2990</v>
      </c>
      <c r="H31" s="28">
        <f t="shared" si="8"/>
        <v>2989</v>
      </c>
      <c r="I31" s="30">
        <f t="shared" si="8"/>
        <v>3010</v>
      </c>
      <c r="J31" s="29">
        <f t="shared" si="8"/>
        <v>3015</v>
      </c>
      <c r="K31" s="28">
        <f t="shared" si="8"/>
        <v>3012.5</v>
      </c>
      <c r="L31" s="30">
        <f t="shared" si="8"/>
        <v>3025</v>
      </c>
      <c r="M31" s="29">
        <f t="shared" si="8"/>
        <v>3030</v>
      </c>
      <c r="N31" s="28">
        <f t="shared" si="8"/>
        <v>3027.5</v>
      </c>
      <c r="O31" s="30">
        <f t="shared" si="8"/>
        <v>3038</v>
      </c>
      <c r="P31" s="29">
        <f t="shared" si="8"/>
        <v>3043</v>
      </c>
      <c r="Q31" s="28">
        <f t="shared" si="8"/>
        <v>3040.5</v>
      </c>
      <c r="R31" s="27">
        <f t="shared" si="8"/>
        <v>2968</v>
      </c>
      <c r="S31" s="26">
        <f t="shared" si="8"/>
        <v>1.3503000000000001</v>
      </c>
      <c r="T31" s="25">
        <f t="shared" si="8"/>
        <v>1.179</v>
      </c>
      <c r="U31" s="24">
        <f t="shared" si="8"/>
        <v>157.4</v>
      </c>
      <c r="V31" s="23">
        <f t="shared" si="8"/>
        <v>2203.9058439147548</v>
      </c>
      <c r="W31" s="23">
        <f t="shared" si="8"/>
        <v>2220.2420732160094</v>
      </c>
      <c r="X31" s="23">
        <f t="shared" si="8"/>
        <v>2524.6682545083363</v>
      </c>
      <c r="Y31" s="22">
        <f t="shared" si="8"/>
        <v>1.3501000000000001</v>
      </c>
    </row>
    <row r="32" spans="2:25" ht="13.5" thickBot="1" x14ac:dyDescent="0.25">
      <c r="B32" s="21" t="s">
        <v>13</v>
      </c>
      <c r="C32" s="20">
        <f t="shared" ref="C32:Y32" si="9">MIN(C9:C29)</f>
        <v>2831.5</v>
      </c>
      <c r="D32" s="19">
        <f t="shared" si="9"/>
        <v>2832</v>
      </c>
      <c r="E32" s="18">
        <f t="shared" si="9"/>
        <v>2831.75</v>
      </c>
      <c r="F32" s="20">
        <f t="shared" si="9"/>
        <v>2865</v>
      </c>
      <c r="G32" s="19">
        <f t="shared" si="9"/>
        <v>2867</v>
      </c>
      <c r="H32" s="18">
        <f t="shared" si="9"/>
        <v>2866</v>
      </c>
      <c r="I32" s="20">
        <f t="shared" si="9"/>
        <v>2895</v>
      </c>
      <c r="J32" s="19">
        <f t="shared" si="9"/>
        <v>2900</v>
      </c>
      <c r="K32" s="18">
        <f t="shared" si="9"/>
        <v>2897.5</v>
      </c>
      <c r="L32" s="20">
        <f t="shared" si="9"/>
        <v>2908</v>
      </c>
      <c r="M32" s="19">
        <f t="shared" si="9"/>
        <v>2913</v>
      </c>
      <c r="N32" s="18">
        <f t="shared" si="9"/>
        <v>2910.5</v>
      </c>
      <c r="O32" s="20">
        <f t="shared" si="9"/>
        <v>2908</v>
      </c>
      <c r="P32" s="19">
        <f t="shared" si="9"/>
        <v>2913</v>
      </c>
      <c r="Q32" s="18">
        <f t="shared" si="9"/>
        <v>2910.5</v>
      </c>
      <c r="R32" s="17">
        <f t="shared" si="9"/>
        <v>2832</v>
      </c>
      <c r="S32" s="16">
        <f t="shared" si="9"/>
        <v>1.3209</v>
      </c>
      <c r="T32" s="15">
        <f t="shared" si="9"/>
        <v>1.1617999999999999</v>
      </c>
      <c r="U32" s="14">
        <f t="shared" si="9"/>
        <v>154.6</v>
      </c>
      <c r="V32" s="13">
        <f t="shared" si="9"/>
        <v>2108.7296271489172</v>
      </c>
      <c r="W32" s="13">
        <f t="shared" si="9"/>
        <v>2144.0797797127339</v>
      </c>
      <c r="X32" s="13">
        <f t="shared" si="9"/>
        <v>2405.7564951604686</v>
      </c>
      <c r="Y32" s="12">
        <f t="shared" si="9"/>
        <v>1.3208</v>
      </c>
    </row>
    <row r="34" spans="2:14" x14ac:dyDescent="0.2">
      <c r="B34" s="6" t="s">
        <v>14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  <row r="35" spans="2:14" x14ac:dyDescent="0.2">
      <c r="B35" s="6" t="s">
        <v>15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Y35"/>
  <sheetViews>
    <sheetView workbookViewId="0">
      <pane ySplit="8" topLeftCell="A9" activePane="bottomLeft" state="frozen"/>
      <selection activeCell="C46" sqref="C46"/>
      <selection pane="bottomLeft" activeCell="V9" sqref="V9:W29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27</v>
      </c>
    </row>
    <row r="6" spans="1:25" ht="13.5" thickBot="1" x14ac:dyDescent="0.25">
      <c r="B6" s="1">
        <v>45992</v>
      </c>
    </row>
    <row r="7" spans="1:25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24</v>
      </c>
      <c r="J7" s="125"/>
      <c r="K7" s="126"/>
      <c r="L7" s="124" t="s">
        <v>23</v>
      </c>
      <c r="M7" s="125"/>
      <c r="N7" s="126"/>
      <c r="O7" s="124" t="s">
        <v>22</v>
      </c>
      <c r="P7" s="125"/>
      <c r="Q7" s="126"/>
      <c r="R7" s="116" t="s">
        <v>4</v>
      </c>
      <c r="S7" s="118" t="s">
        <v>21</v>
      </c>
      <c r="T7" s="119"/>
      <c r="U7" s="120"/>
      <c r="V7" s="121" t="s">
        <v>5</v>
      </c>
      <c r="W7" s="122"/>
      <c r="X7" s="9" t="s">
        <v>18</v>
      </c>
      <c r="Y7" s="116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17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17" t="s">
        <v>20</v>
      </c>
    </row>
    <row r="9" spans="1:25" x14ac:dyDescent="0.2">
      <c r="B9" s="45">
        <v>45992</v>
      </c>
      <c r="C9" s="44">
        <v>3314.5</v>
      </c>
      <c r="D9" s="43">
        <v>3315</v>
      </c>
      <c r="E9" s="42">
        <f t="shared" ref="E9:E29" si="0">AVERAGE(C9:D9)</f>
        <v>3314.75</v>
      </c>
      <c r="F9" s="44">
        <v>3087</v>
      </c>
      <c r="G9" s="43">
        <v>3089</v>
      </c>
      <c r="H9" s="42">
        <f t="shared" ref="H9:H29" si="1">AVERAGE(F9:G9)</f>
        <v>3088</v>
      </c>
      <c r="I9" s="44">
        <v>3030</v>
      </c>
      <c r="J9" s="43">
        <v>3035</v>
      </c>
      <c r="K9" s="42">
        <f t="shared" ref="K9:K29" si="2">AVERAGE(I9:J9)</f>
        <v>3032.5</v>
      </c>
      <c r="L9" s="44">
        <v>2950</v>
      </c>
      <c r="M9" s="43">
        <v>2955</v>
      </c>
      <c r="N9" s="42">
        <f t="shared" ref="N9:N29" si="3">AVERAGE(L9:M9)</f>
        <v>2952.5</v>
      </c>
      <c r="O9" s="44">
        <v>2930</v>
      </c>
      <c r="P9" s="43">
        <v>2935</v>
      </c>
      <c r="Q9" s="42">
        <f t="shared" ref="Q9:Q29" si="4">AVERAGE(O9:P9)</f>
        <v>2932.5</v>
      </c>
      <c r="R9" s="50">
        <v>3315</v>
      </c>
      <c r="S9" s="49">
        <v>1.3268</v>
      </c>
      <c r="T9" s="51">
        <v>1.1649</v>
      </c>
      <c r="U9" s="48">
        <v>154.80000000000001</v>
      </c>
      <c r="V9" s="41">
        <f>D9/S9</f>
        <v>2498.4926138076576</v>
      </c>
      <c r="W9" s="41">
        <f>G9/S9</f>
        <v>2328.1579740729576</v>
      </c>
      <c r="X9" s="47">
        <f t="shared" ref="X9:X29" si="5">R9/T9</f>
        <v>2845.7378315735255</v>
      </c>
      <c r="Y9" s="46">
        <v>1.3267</v>
      </c>
    </row>
    <row r="10" spans="1:25" x14ac:dyDescent="0.2">
      <c r="B10" s="45">
        <v>45993</v>
      </c>
      <c r="C10" s="44">
        <v>3350</v>
      </c>
      <c r="D10" s="43">
        <v>3350.5</v>
      </c>
      <c r="E10" s="42">
        <f t="shared" si="0"/>
        <v>3350.25</v>
      </c>
      <c r="F10" s="44">
        <v>3084</v>
      </c>
      <c r="G10" s="43">
        <v>3085</v>
      </c>
      <c r="H10" s="42">
        <f t="shared" si="1"/>
        <v>3084.5</v>
      </c>
      <c r="I10" s="44">
        <v>3035</v>
      </c>
      <c r="J10" s="43">
        <v>3040</v>
      </c>
      <c r="K10" s="42">
        <f t="shared" si="2"/>
        <v>3037.5</v>
      </c>
      <c r="L10" s="44">
        <v>2957</v>
      </c>
      <c r="M10" s="43">
        <v>2962</v>
      </c>
      <c r="N10" s="42">
        <f t="shared" si="3"/>
        <v>2959.5</v>
      </c>
      <c r="O10" s="44">
        <v>2937</v>
      </c>
      <c r="P10" s="43">
        <v>2942</v>
      </c>
      <c r="Q10" s="42">
        <f t="shared" si="4"/>
        <v>2939.5</v>
      </c>
      <c r="R10" s="50">
        <v>3350.5</v>
      </c>
      <c r="S10" s="49">
        <v>1.3209</v>
      </c>
      <c r="T10" s="49">
        <v>1.1617999999999999</v>
      </c>
      <c r="U10" s="48">
        <v>156.01</v>
      </c>
      <c r="V10" s="41">
        <f t="shared" ref="V10:V29" si="6">D10/S10</f>
        <v>2536.5281247634189</v>
      </c>
      <c r="W10" s="41">
        <f t="shared" ref="W10:W29" si="7">G10/S10</f>
        <v>2335.5288061170413</v>
      </c>
      <c r="X10" s="47">
        <f t="shared" si="5"/>
        <v>2883.887071785161</v>
      </c>
      <c r="Y10" s="46">
        <v>1.3208</v>
      </c>
    </row>
    <row r="11" spans="1:25" x14ac:dyDescent="0.2">
      <c r="B11" s="45">
        <v>45994</v>
      </c>
      <c r="C11" s="44">
        <v>3239.5</v>
      </c>
      <c r="D11" s="43">
        <v>3240.5</v>
      </c>
      <c r="E11" s="42">
        <f t="shared" si="0"/>
        <v>3240</v>
      </c>
      <c r="F11" s="44">
        <v>3056</v>
      </c>
      <c r="G11" s="43">
        <v>3056.5</v>
      </c>
      <c r="H11" s="42">
        <f t="shared" si="1"/>
        <v>3056.25</v>
      </c>
      <c r="I11" s="44">
        <v>3018</v>
      </c>
      <c r="J11" s="43">
        <v>3023</v>
      </c>
      <c r="K11" s="42">
        <f t="shared" si="2"/>
        <v>3020.5</v>
      </c>
      <c r="L11" s="44">
        <v>2938</v>
      </c>
      <c r="M11" s="43">
        <v>2943</v>
      </c>
      <c r="N11" s="42">
        <f t="shared" si="3"/>
        <v>2940.5</v>
      </c>
      <c r="O11" s="44">
        <v>2918</v>
      </c>
      <c r="P11" s="43">
        <v>2923</v>
      </c>
      <c r="Q11" s="42">
        <f t="shared" si="4"/>
        <v>2920.5</v>
      </c>
      <c r="R11" s="50">
        <v>3240.5</v>
      </c>
      <c r="S11" s="49">
        <v>1.3299000000000001</v>
      </c>
      <c r="T11" s="49">
        <v>1.1662999999999999</v>
      </c>
      <c r="U11" s="48">
        <v>155.41999999999999</v>
      </c>
      <c r="V11" s="41">
        <f t="shared" si="6"/>
        <v>2436.6493721332431</v>
      </c>
      <c r="W11" s="41">
        <f t="shared" si="7"/>
        <v>2298.2931047447173</v>
      </c>
      <c r="X11" s="47">
        <f t="shared" si="5"/>
        <v>2778.4446540341251</v>
      </c>
      <c r="Y11" s="46">
        <v>1.3298000000000001</v>
      </c>
    </row>
    <row r="12" spans="1:25" x14ac:dyDescent="0.2">
      <c r="B12" s="45">
        <v>45995</v>
      </c>
      <c r="C12" s="44">
        <v>3224</v>
      </c>
      <c r="D12" s="43">
        <v>3226</v>
      </c>
      <c r="E12" s="42">
        <f t="shared" si="0"/>
        <v>3225</v>
      </c>
      <c r="F12" s="44">
        <v>3046</v>
      </c>
      <c r="G12" s="43">
        <v>3047</v>
      </c>
      <c r="H12" s="42">
        <f t="shared" si="1"/>
        <v>3046.5</v>
      </c>
      <c r="I12" s="44">
        <v>3010</v>
      </c>
      <c r="J12" s="43">
        <v>3015</v>
      </c>
      <c r="K12" s="42">
        <f t="shared" si="2"/>
        <v>3012.5</v>
      </c>
      <c r="L12" s="44">
        <v>2958</v>
      </c>
      <c r="M12" s="43">
        <v>2963</v>
      </c>
      <c r="N12" s="42">
        <f t="shared" si="3"/>
        <v>2960.5</v>
      </c>
      <c r="O12" s="44">
        <v>2938</v>
      </c>
      <c r="P12" s="43">
        <v>2943</v>
      </c>
      <c r="Q12" s="42">
        <f t="shared" si="4"/>
        <v>2940.5</v>
      </c>
      <c r="R12" s="50">
        <v>3226</v>
      </c>
      <c r="S12" s="49">
        <v>1.3349</v>
      </c>
      <c r="T12" s="49">
        <v>1.167</v>
      </c>
      <c r="U12" s="48">
        <v>154.66999999999999</v>
      </c>
      <c r="V12" s="41">
        <f t="shared" si="6"/>
        <v>2416.6604240017978</v>
      </c>
      <c r="W12" s="41">
        <f t="shared" si="7"/>
        <v>2282.5679826204209</v>
      </c>
      <c r="X12" s="47">
        <f t="shared" si="5"/>
        <v>2764.3530419880035</v>
      </c>
      <c r="Y12" s="46">
        <v>1.3347</v>
      </c>
    </row>
    <row r="13" spans="1:25" x14ac:dyDescent="0.2">
      <c r="B13" s="45">
        <v>45996</v>
      </c>
      <c r="C13" s="44">
        <v>3221</v>
      </c>
      <c r="D13" s="43">
        <v>3222</v>
      </c>
      <c r="E13" s="42">
        <f t="shared" si="0"/>
        <v>3221.5</v>
      </c>
      <c r="F13" s="44">
        <v>3091</v>
      </c>
      <c r="G13" s="43">
        <v>3093</v>
      </c>
      <c r="H13" s="42">
        <f t="shared" si="1"/>
        <v>3092</v>
      </c>
      <c r="I13" s="44">
        <v>3040</v>
      </c>
      <c r="J13" s="43">
        <v>3045</v>
      </c>
      <c r="K13" s="42">
        <f t="shared" si="2"/>
        <v>3042.5</v>
      </c>
      <c r="L13" s="44">
        <v>2948</v>
      </c>
      <c r="M13" s="43">
        <v>2953</v>
      </c>
      <c r="N13" s="42">
        <f t="shared" si="3"/>
        <v>2950.5</v>
      </c>
      <c r="O13" s="44">
        <v>2928</v>
      </c>
      <c r="P13" s="43">
        <v>2933</v>
      </c>
      <c r="Q13" s="42">
        <f t="shared" si="4"/>
        <v>2930.5</v>
      </c>
      <c r="R13" s="50">
        <v>3222</v>
      </c>
      <c r="S13" s="49">
        <v>1.3349</v>
      </c>
      <c r="T13" s="49">
        <v>1.1652</v>
      </c>
      <c r="U13" s="48">
        <v>155.18</v>
      </c>
      <c r="V13" s="41">
        <f t="shared" si="6"/>
        <v>2413.6639448647838</v>
      </c>
      <c r="W13" s="41">
        <f t="shared" si="7"/>
        <v>2317.0274926960819</v>
      </c>
      <c r="X13" s="47">
        <f t="shared" si="5"/>
        <v>2765.1905252317197</v>
      </c>
      <c r="Y13" s="46">
        <v>1.3347</v>
      </c>
    </row>
    <row r="14" spans="1:25" x14ac:dyDescent="0.2">
      <c r="B14" s="45">
        <v>45999</v>
      </c>
      <c r="C14" s="44">
        <v>3255</v>
      </c>
      <c r="D14" s="43">
        <v>3256</v>
      </c>
      <c r="E14" s="42">
        <f t="shared" si="0"/>
        <v>3255.5</v>
      </c>
      <c r="F14" s="44">
        <v>3119</v>
      </c>
      <c r="G14" s="43">
        <v>3120</v>
      </c>
      <c r="H14" s="42">
        <f t="shared" si="1"/>
        <v>3119.5</v>
      </c>
      <c r="I14" s="44">
        <v>3062</v>
      </c>
      <c r="J14" s="43">
        <v>3067</v>
      </c>
      <c r="K14" s="42">
        <f t="shared" si="2"/>
        <v>3064.5</v>
      </c>
      <c r="L14" s="44">
        <v>2965</v>
      </c>
      <c r="M14" s="43">
        <v>2970</v>
      </c>
      <c r="N14" s="42">
        <f t="shared" si="3"/>
        <v>2967.5</v>
      </c>
      <c r="O14" s="44">
        <v>2945</v>
      </c>
      <c r="P14" s="43">
        <v>2950</v>
      </c>
      <c r="Q14" s="42">
        <f t="shared" si="4"/>
        <v>2947.5</v>
      </c>
      <c r="R14" s="50">
        <v>3256</v>
      </c>
      <c r="S14" s="49">
        <v>1.3321000000000001</v>
      </c>
      <c r="T14" s="49">
        <v>1.1654</v>
      </c>
      <c r="U14" s="48">
        <v>155.57</v>
      </c>
      <c r="V14" s="41">
        <f t="shared" si="6"/>
        <v>2444.2609413707678</v>
      </c>
      <c r="W14" s="41">
        <f t="shared" si="7"/>
        <v>2342.1665040162147</v>
      </c>
      <c r="X14" s="47">
        <f t="shared" si="5"/>
        <v>2793.8905096962417</v>
      </c>
      <c r="Y14" s="46">
        <v>1.3319000000000001</v>
      </c>
    </row>
    <row r="15" spans="1:25" x14ac:dyDescent="0.2">
      <c r="B15" s="45">
        <v>46000</v>
      </c>
      <c r="C15" s="44">
        <v>3261</v>
      </c>
      <c r="D15" s="43">
        <v>3262</v>
      </c>
      <c r="E15" s="42">
        <f t="shared" si="0"/>
        <v>3261.5</v>
      </c>
      <c r="F15" s="44">
        <v>3108</v>
      </c>
      <c r="G15" s="43">
        <v>3110</v>
      </c>
      <c r="H15" s="42">
        <f t="shared" si="1"/>
        <v>3109</v>
      </c>
      <c r="I15" s="44">
        <v>3045</v>
      </c>
      <c r="J15" s="43">
        <v>3050</v>
      </c>
      <c r="K15" s="42">
        <f t="shared" si="2"/>
        <v>3047.5</v>
      </c>
      <c r="L15" s="44">
        <v>2950</v>
      </c>
      <c r="M15" s="43">
        <v>2955</v>
      </c>
      <c r="N15" s="42">
        <f t="shared" si="3"/>
        <v>2952.5</v>
      </c>
      <c r="O15" s="44">
        <v>2930</v>
      </c>
      <c r="P15" s="43">
        <v>2935</v>
      </c>
      <c r="Q15" s="42">
        <f t="shared" si="4"/>
        <v>2932.5</v>
      </c>
      <c r="R15" s="50">
        <v>3262</v>
      </c>
      <c r="S15" s="49">
        <v>1.3320000000000001</v>
      </c>
      <c r="T15" s="49">
        <v>1.1637999999999999</v>
      </c>
      <c r="U15" s="48">
        <v>156.36000000000001</v>
      </c>
      <c r="V15" s="41">
        <f t="shared" si="6"/>
        <v>2448.9489489489488</v>
      </c>
      <c r="W15" s="41">
        <f t="shared" si="7"/>
        <v>2334.8348348348345</v>
      </c>
      <c r="X15" s="47">
        <f t="shared" si="5"/>
        <v>2802.8870940024062</v>
      </c>
      <c r="Y15" s="46">
        <v>1.3318000000000001</v>
      </c>
    </row>
    <row r="16" spans="1:25" x14ac:dyDescent="0.2">
      <c r="B16" s="45">
        <v>46001</v>
      </c>
      <c r="C16" s="44">
        <v>3258</v>
      </c>
      <c r="D16" s="43">
        <v>3259</v>
      </c>
      <c r="E16" s="42">
        <f t="shared" si="0"/>
        <v>3258.5</v>
      </c>
      <c r="F16" s="44">
        <v>3097</v>
      </c>
      <c r="G16" s="43">
        <v>3099</v>
      </c>
      <c r="H16" s="42">
        <f t="shared" si="1"/>
        <v>3098</v>
      </c>
      <c r="I16" s="44">
        <v>3037</v>
      </c>
      <c r="J16" s="43">
        <v>3042</v>
      </c>
      <c r="K16" s="42">
        <f t="shared" si="2"/>
        <v>3039.5</v>
      </c>
      <c r="L16" s="44">
        <v>2943</v>
      </c>
      <c r="M16" s="43">
        <v>2948</v>
      </c>
      <c r="N16" s="42">
        <f t="shared" si="3"/>
        <v>2945.5</v>
      </c>
      <c r="O16" s="44">
        <v>2923</v>
      </c>
      <c r="P16" s="43">
        <v>2928</v>
      </c>
      <c r="Q16" s="42">
        <f t="shared" si="4"/>
        <v>2925.5</v>
      </c>
      <c r="R16" s="50">
        <v>3259</v>
      </c>
      <c r="S16" s="49">
        <v>1.3313999999999999</v>
      </c>
      <c r="T16" s="49">
        <v>1.1639999999999999</v>
      </c>
      <c r="U16" s="48">
        <v>156.71</v>
      </c>
      <c r="V16" s="41">
        <f t="shared" si="6"/>
        <v>2447.7993089980473</v>
      </c>
      <c r="W16" s="41">
        <f t="shared" si="7"/>
        <v>2327.6250563316812</v>
      </c>
      <c r="X16" s="47">
        <f t="shared" si="5"/>
        <v>2799.8281786941584</v>
      </c>
      <c r="Y16" s="46">
        <v>1.3311999999999999</v>
      </c>
    </row>
    <row r="17" spans="2:25" x14ac:dyDescent="0.2">
      <c r="B17" s="45">
        <v>46002</v>
      </c>
      <c r="C17" s="44">
        <v>3319</v>
      </c>
      <c r="D17" s="43">
        <v>3320</v>
      </c>
      <c r="E17" s="42">
        <f t="shared" si="0"/>
        <v>3319.5</v>
      </c>
      <c r="F17" s="44">
        <v>3131</v>
      </c>
      <c r="G17" s="43">
        <v>3132</v>
      </c>
      <c r="H17" s="42">
        <f t="shared" si="1"/>
        <v>3131.5</v>
      </c>
      <c r="I17" s="44">
        <v>3065</v>
      </c>
      <c r="J17" s="43">
        <v>3070</v>
      </c>
      <c r="K17" s="42">
        <f t="shared" si="2"/>
        <v>3067.5</v>
      </c>
      <c r="L17" s="44">
        <v>2972</v>
      </c>
      <c r="M17" s="43">
        <v>2977</v>
      </c>
      <c r="N17" s="42">
        <f t="shared" si="3"/>
        <v>2974.5</v>
      </c>
      <c r="O17" s="44">
        <v>2952</v>
      </c>
      <c r="P17" s="43">
        <v>2957</v>
      </c>
      <c r="Q17" s="42">
        <f t="shared" si="4"/>
        <v>2954.5</v>
      </c>
      <c r="R17" s="50">
        <v>3320</v>
      </c>
      <c r="S17" s="49">
        <v>1.339</v>
      </c>
      <c r="T17" s="49">
        <v>1.1717</v>
      </c>
      <c r="U17" s="48">
        <v>155.59</v>
      </c>
      <c r="V17" s="41">
        <f t="shared" si="6"/>
        <v>2479.4622852875282</v>
      </c>
      <c r="W17" s="41">
        <f t="shared" si="7"/>
        <v>2339.0589992531741</v>
      </c>
      <c r="X17" s="47">
        <f t="shared" si="5"/>
        <v>2833.4898011436376</v>
      </c>
      <c r="Y17" s="46">
        <v>1.3387</v>
      </c>
    </row>
    <row r="18" spans="2:25" x14ac:dyDescent="0.2">
      <c r="B18" s="45">
        <v>46003</v>
      </c>
      <c r="C18" s="44">
        <v>3240</v>
      </c>
      <c r="D18" s="43">
        <v>3242</v>
      </c>
      <c r="E18" s="42">
        <f t="shared" si="0"/>
        <v>3241</v>
      </c>
      <c r="F18" s="44">
        <v>3159</v>
      </c>
      <c r="G18" s="43">
        <v>3160</v>
      </c>
      <c r="H18" s="42">
        <f t="shared" si="1"/>
        <v>3159.5</v>
      </c>
      <c r="I18" s="44">
        <v>3042</v>
      </c>
      <c r="J18" s="43">
        <v>3047</v>
      </c>
      <c r="K18" s="42">
        <f t="shared" si="2"/>
        <v>3044.5</v>
      </c>
      <c r="L18" s="44">
        <v>2898</v>
      </c>
      <c r="M18" s="43">
        <v>2903</v>
      </c>
      <c r="N18" s="42">
        <f t="shared" si="3"/>
        <v>2900.5</v>
      </c>
      <c r="O18" s="44">
        <v>2878</v>
      </c>
      <c r="P18" s="43">
        <v>2883</v>
      </c>
      <c r="Q18" s="42">
        <f t="shared" si="4"/>
        <v>2880.5</v>
      </c>
      <c r="R18" s="50">
        <v>3242</v>
      </c>
      <c r="S18" s="49">
        <v>1.3373999999999999</v>
      </c>
      <c r="T18" s="49">
        <v>1.1726000000000001</v>
      </c>
      <c r="U18" s="48">
        <v>156.04</v>
      </c>
      <c r="V18" s="41">
        <f t="shared" si="6"/>
        <v>2424.1064752504863</v>
      </c>
      <c r="W18" s="41">
        <f t="shared" si="7"/>
        <v>2362.7934798863466</v>
      </c>
      <c r="X18" s="47">
        <f t="shared" si="5"/>
        <v>2764.7961794303255</v>
      </c>
      <c r="Y18" s="46">
        <v>1.3371</v>
      </c>
    </row>
    <row r="19" spans="2:25" x14ac:dyDescent="0.2">
      <c r="B19" s="45">
        <v>46006</v>
      </c>
      <c r="C19" s="44">
        <v>3125</v>
      </c>
      <c r="D19" s="43">
        <v>3127</v>
      </c>
      <c r="E19" s="42">
        <f t="shared" si="0"/>
        <v>3126</v>
      </c>
      <c r="F19" s="44">
        <v>3120</v>
      </c>
      <c r="G19" s="43">
        <v>3122</v>
      </c>
      <c r="H19" s="42">
        <f t="shared" si="1"/>
        <v>3121</v>
      </c>
      <c r="I19" s="44">
        <v>3043</v>
      </c>
      <c r="J19" s="43">
        <v>3048</v>
      </c>
      <c r="K19" s="42">
        <f t="shared" si="2"/>
        <v>3045.5</v>
      </c>
      <c r="L19" s="44">
        <v>2913</v>
      </c>
      <c r="M19" s="43">
        <v>2918</v>
      </c>
      <c r="N19" s="42">
        <f t="shared" si="3"/>
        <v>2915.5</v>
      </c>
      <c r="O19" s="44">
        <v>2893</v>
      </c>
      <c r="P19" s="43">
        <v>2898</v>
      </c>
      <c r="Q19" s="42">
        <f t="shared" si="4"/>
        <v>2895.5</v>
      </c>
      <c r="R19" s="50">
        <v>3127</v>
      </c>
      <c r="S19" s="49">
        <v>1.3391</v>
      </c>
      <c r="T19" s="49">
        <v>1.1753</v>
      </c>
      <c r="U19" s="48">
        <v>155.08000000000001</v>
      </c>
      <c r="V19" s="41">
        <f t="shared" si="6"/>
        <v>2335.1504741990889</v>
      </c>
      <c r="W19" s="41">
        <f t="shared" si="7"/>
        <v>2331.4166231050708</v>
      </c>
      <c r="X19" s="47">
        <f t="shared" si="5"/>
        <v>2660.5972943078364</v>
      </c>
      <c r="Y19" s="46">
        <v>1.3388</v>
      </c>
    </row>
    <row r="20" spans="2:25" x14ac:dyDescent="0.2">
      <c r="B20" s="45">
        <v>46007</v>
      </c>
      <c r="C20" s="44">
        <v>3025</v>
      </c>
      <c r="D20" s="43">
        <v>3027</v>
      </c>
      <c r="E20" s="42">
        <f t="shared" si="0"/>
        <v>3026</v>
      </c>
      <c r="F20" s="44">
        <v>3062</v>
      </c>
      <c r="G20" s="43">
        <v>3063</v>
      </c>
      <c r="H20" s="42">
        <f t="shared" si="1"/>
        <v>3062.5</v>
      </c>
      <c r="I20" s="44">
        <v>3023</v>
      </c>
      <c r="J20" s="43">
        <v>3028</v>
      </c>
      <c r="K20" s="42">
        <f t="shared" si="2"/>
        <v>3025.5</v>
      </c>
      <c r="L20" s="44">
        <v>2923</v>
      </c>
      <c r="M20" s="43">
        <v>2928</v>
      </c>
      <c r="N20" s="42">
        <f t="shared" si="3"/>
        <v>2925.5</v>
      </c>
      <c r="O20" s="44">
        <v>2903</v>
      </c>
      <c r="P20" s="43">
        <v>2908</v>
      </c>
      <c r="Q20" s="42">
        <f t="shared" si="4"/>
        <v>2905.5</v>
      </c>
      <c r="R20" s="50">
        <v>3027</v>
      </c>
      <c r="S20" s="49">
        <v>1.3436999999999999</v>
      </c>
      <c r="T20" s="49">
        <v>1.1778</v>
      </c>
      <c r="U20" s="48">
        <v>154.6</v>
      </c>
      <c r="V20" s="41">
        <f t="shared" si="6"/>
        <v>2252.7349854878321</v>
      </c>
      <c r="W20" s="41">
        <f t="shared" si="7"/>
        <v>2279.5266800625141</v>
      </c>
      <c r="X20" s="47">
        <f t="shared" si="5"/>
        <v>2570.0458481915434</v>
      </c>
      <c r="Y20" s="46">
        <v>1.3432999999999999</v>
      </c>
    </row>
    <row r="21" spans="2:25" x14ac:dyDescent="0.2">
      <c r="B21" s="45">
        <v>46008</v>
      </c>
      <c r="C21" s="44">
        <v>3033</v>
      </c>
      <c r="D21" s="43">
        <v>3033.5</v>
      </c>
      <c r="E21" s="42">
        <f t="shared" si="0"/>
        <v>3033.25</v>
      </c>
      <c r="F21" s="44">
        <v>3052</v>
      </c>
      <c r="G21" s="43">
        <v>3054</v>
      </c>
      <c r="H21" s="42">
        <f t="shared" si="1"/>
        <v>3053</v>
      </c>
      <c r="I21" s="44">
        <v>3015</v>
      </c>
      <c r="J21" s="43">
        <v>3020</v>
      </c>
      <c r="K21" s="42">
        <f t="shared" si="2"/>
        <v>3017.5</v>
      </c>
      <c r="L21" s="44">
        <v>2915</v>
      </c>
      <c r="M21" s="43">
        <v>2920</v>
      </c>
      <c r="N21" s="42">
        <f t="shared" si="3"/>
        <v>2917.5</v>
      </c>
      <c r="O21" s="44">
        <v>2895</v>
      </c>
      <c r="P21" s="43">
        <v>2900</v>
      </c>
      <c r="Q21" s="42">
        <f t="shared" si="4"/>
        <v>2897.5</v>
      </c>
      <c r="R21" s="50">
        <v>3033.5</v>
      </c>
      <c r="S21" s="49">
        <v>1.3345</v>
      </c>
      <c r="T21" s="49">
        <v>1.1727000000000001</v>
      </c>
      <c r="U21" s="48">
        <v>155.49</v>
      </c>
      <c r="V21" s="41">
        <f t="shared" si="6"/>
        <v>2273.1360059947547</v>
      </c>
      <c r="W21" s="41">
        <f t="shared" si="7"/>
        <v>2288.4975646309481</v>
      </c>
      <c r="X21" s="47">
        <f t="shared" si="5"/>
        <v>2586.7655836957447</v>
      </c>
      <c r="Y21" s="46">
        <v>1.3342000000000001</v>
      </c>
    </row>
    <row r="22" spans="2:25" x14ac:dyDescent="0.2">
      <c r="B22" s="45">
        <v>46009</v>
      </c>
      <c r="C22" s="44">
        <v>3034</v>
      </c>
      <c r="D22" s="43">
        <v>3036</v>
      </c>
      <c r="E22" s="42">
        <f t="shared" si="0"/>
        <v>3035</v>
      </c>
      <c r="F22" s="44">
        <v>3049</v>
      </c>
      <c r="G22" s="43">
        <v>3050</v>
      </c>
      <c r="H22" s="42">
        <f t="shared" si="1"/>
        <v>3049.5</v>
      </c>
      <c r="I22" s="44">
        <v>3015</v>
      </c>
      <c r="J22" s="43">
        <v>3020</v>
      </c>
      <c r="K22" s="42">
        <f t="shared" si="2"/>
        <v>3017.5</v>
      </c>
      <c r="L22" s="44">
        <v>2915</v>
      </c>
      <c r="M22" s="43">
        <v>2920</v>
      </c>
      <c r="N22" s="42">
        <f t="shared" si="3"/>
        <v>2917.5</v>
      </c>
      <c r="O22" s="44">
        <v>2895</v>
      </c>
      <c r="P22" s="43">
        <v>2900</v>
      </c>
      <c r="Q22" s="42">
        <f t="shared" si="4"/>
        <v>2897.5</v>
      </c>
      <c r="R22" s="50">
        <v>3036</v>
      </c>
      <c r="S22" s="49">
        <v>1.3395999999999999</v>
      </c>
      <c r="T22" s="49">
        <v>1.1714</v>
      </c>
      <c r="U22" s="48">
        <v>155.82</v>
      </c>
      <c r="V22" s="41">
        <f t="shared" si="6"/>
        <v>2266.3481636309348</v>
      </c>
      <c r="W22" s="41">
        <f t="shared" si="7"/>
        <v>2276.7990444908928</v>
      </c>
      <c r="X22" s="47">
        <f t="shared" si="5"/>
        <v>2591.7705309885605</v>
      </c>
      <c r="Y22" s="46">
        <v>1.3392999999999999</v>
      </c>
    </row>
    <row r="23" spans="2:25" x14ac:dyDescent="0.2">
      <c r="B23" s="45">
        <v>46010</v>
      </c>
      <c r="C23" s="44">
        <v>3039</v>
      </c>
      <c r="D23" s="43">
        <v>3040</v>
      </c>
      <c r="E23" s="42">
        <f t="shared" si="0"/>
        <v>3039.5</v>
      </c>
      <c r="F23" s="44">
        <v>3070</v>
      </c>
      <c r="G23" s="43">
        <v>3071</v>
      </c>
      <c r="H23" s="42">
        <f t="shared" si="1"/>
        <v>3070.5</v>
      </c>
      <c r="I23" s="44">
        <v>3055</v>
      </c>
      <c r="J23" s="43">
        <v>3060</v>
      </c>
      <c r="K23" s="42">
        <f t="shared" si="2"/>
        <v>3057.5</v>
      </c>
      <c r="L23" s="44">
        <v>2973</v>
      </c>
      <c r="M23" s="43">
        <v>2978</v>
      </c>
      <c r="N23" s="42">
        <f t="shared" si="3"/>
        <v>2975.5</v>
      </c>
      <c r="O23" s="44">
        <v>2953</v>
      </c>
      <c r="P23" s="43">
        <v>2958</v>
      </c>
      <c r="Q23" s="42">
        <f t="shared" si="4"/>
        <v>2955.5</v>
      </c>
      <c r="R23" s="50">
        <v>3040</v>
      </c>
      <c r="S23" s="49">
        <v>1.3372999999999999</v>
      </c>
      <c r="T23" s="49">
        <v>1.171</v>
      </c>
      <c r="U23" s="48">
        <v>157.24</v>
      </c>
      <c r="V23" s="41">
        <f t="shared" si="6"/>
        <v>2273.2371195692813</v>
      </c>
      <c r="W23" s="41">
        <f t="shared" si="7"/>
        <v>2296.4181559859421</v>
      </c>
      <c r="X23" s="47">
        <f t="shared" si="5"/>
        <v>2596.0717335610589</v>
      </c>
      <c r="Y23" s="46">
        <v>1.337</v>
      </c>
    </row>
    <row r="24" spans="2:25" x14ac:dyDescent="0.2">
      <c r="B24" s="45">
        <v>46013</v>
      </c>
      <c r="C24" s="44">
        <v>3033</v>
      </c>
      <c r="D24" s="43">
        <v>3033.5</v>
      </c>
      <c r="E24" s="42">
        <f t="shared" si="0"/>
        <v>3033.25</v>
      </c>
      <c r="F24" s="44">
        <v>3070</v>
      </c>
      <c r="G24" s="43">
        <v>3070.5</v>
      </c>
      <c r="H24" s="42">
        <f t="shared" si="1"/>
        <v>3070.25</v>
      </c>
      <c r="I24" s="44">
        <v>3063</v>
      </c>
      <c r="J24" s="43">
        <v>3068</v>
      </c>
      <c r="K24" s="42">
        <f t="shared" si="2"/>
        <v>3065.5</v>
      </c>
      <c r="L24" s="44">
        <v>2983</v>
      </c>
      <c r="M24" s="43">
        <v>2988</v>
      </c>
      <c r="N24" s="42">
        <f t="shared" si="3"/>
        <v>2985.5</v>
      </c>
      <c r="O24" s="44">
        <v>2963</v>
      </c>
      <c r="P24" s="43">
        <v>2968</v>
      </c>
      <c r="Q24" s="42">
        <f t="shared" si="4"/>
        <v>2965.5</v>
      </c>
      <c r="R24" s="50">
        <v>3033.5</v>
      </c>
      <c r="S24" s="49">
        <v>1.3433999999999999</v>
      </c>
      <c r="T24" s="49">
        <v>1.1741999999999999</v>
      </c>
      <c r="U24" s="48">
        <v>157.4</v>
      </c>
      <c r="V24" s="41">
        <f t="shared" si="6"/>
        <v>2258.0765222569603</v>
      </c>
      <c r="W24" s="41">
        <f t="shared" si="7"/>
        <v>2285.618579723091</v>
      </c>
      <c r="X24" s="47">
        <f t="shared" si="5"/>
        <v>2583.4610798841768</v>
      </c>
      <c r="Y24" s="46">
        <v>1.3431</v>
      </c>
    </row>
    <row r="25" spans="2:25" x14ac:dyDescent="0.2">
      <c r="B25" s="45">
        <v>46014</v>
      </c>
      <c r="C25" s="44">
        <v>3086</v>
      </c>
      <c r="D25" s="43">
        <v>3086.5</v>
      </c>
      <c r="E25" s="42">
        <f t="shared" si="0"/>
        <v>3086.25</v>
      </c>
      <c r="F25" s="44">
        <v>3118</v>
      </c>
      <c r="G25" s="43">
        <v>3120</v>
      </c>
      <c r="H25" s="42">
        <f t="shared" si="1"/>
        <v>3119</v>
      </c>
      <c r="I25" s="44">
        <v>3095</v>
      </c>
      <c r="J25" s="43">
        <v>3100</v>
      </c>
      <c r="K25" s="42">
        <f t="shared" si="2"/>
        <v>3097.5</v>
      </c>
      <c r="L25" s="44">
        <v>3005</v>
      </c>
      <c r="M25" s="43">
        <v>3010</v>
      </c>
      <c r="N25" s="42">
        <f t="shared" si="3"/>
        <v>3007.5</v>
      </c>
      <c r="O25" s="44">
        <v>2985</v>
      </c>
      <c r="P25" s="43">
        <v>2990</v>
      </c>
      <c r="Q25" s="42">
        <f t="shared" si="4"/>
        <v>2987.5</v>
      </c>
      <c r="R25" s="50">
        <v>3086.5</v>
      </c>
      <c r="S25" s="49">
        <v>1.3503000000000001</v>
      </c>
      <c r="T25" s="49">
        <v>1.179</v>
      </c>
      <c r="U25" s="48">
        <v>156.04</v>
      </c>
      <c r="V25" s="41">
        <f t="shared" si="6"/>
        <v>2285.7883433311117</v>
      </c>
      <c r="W25" s="41">
        <f t="shared" si="7"/>
        <v>2310.5976449677846</v>
      </c>
      <c r="X25" s="47">
        <f t="shared" si="5"/>
        <v>2617.8965224766748</v>
      </c>
      <c r="Y25" s="46">
        <v>1.35</v>
      </c>
    </row>
    <row r="26" spans="2:25" x14ac:dyDescent="0.2">
      <c r="B26" s="45">
        <v>46015</v>
      </c>
      <c r="C26" s="44">
        <v>3059</v>
      </c>
      <c r="D26" s="43">
        <v>3059.5</v>
      </c>
      <c r="E26" s="42">
        <f t="shared" si="0"/>
        <v>3059.25</v>
      </c>
      <c r="F26" s="44">
        <v>3093</v>
      </c>
      <c r="G26" s="43">
        <v>3095</v>
      </c>
      <c r="H26" s="42">
        <f t="shared" si="1"/>
        <v>3094</v>
      </c>
      <c r="I26" s="44">
        <v>3070</v>
      </c>
      <c r="J26" s="43">
        <v>3075</v>
      </c>
      <c r="K26" s="42">
        <f t="shared" si="2"/>
        <v>3072.5</v>
      </c>
      <c r="L26" s="44">
        <v>2973</v>
      </c>
      <c r="M26" s="43">
        <v>2978</v>
      </c>
      <c r="N26" s="42">
        <f t="shared" si="3"/>
        <v>2975.5</v>
      </c>
      <c r="O26" s="44">
        <v>2953</v>
      </c>
      <c r="P26" s="43">
        <v>2958</v>
      </c>
      <c r="Q26" s="42">
        <f t="shared" si="4"/>
        <v>2955.5</v>
      </c>
      <c r="R26" s="50">
        <v>3059.5</v>
      </c>
      <c r="S26" s="49">
        <v>1.3503000000000001</v>
      </c>
      <c r="T26" s="49">
        <v>1.1783999999999999</v>
      </c>
      <c r="U26" s="48">
        <v>156.05000000000001</v>
      </c>
      <c r="V26" s="41">
        <f t="shared" si="6"/>
        <v>2265.7927867881212</v>
      </c>
      <c r="W26" s="41">
        <f t="shared" si="7"/>
        <v>2292.083240761312</v>
      </c>
      <c r="X26" s="47">
        <f t="shared" si="5"/>
        <v>2596.3170400543113</v>
      </c>
      <c r="Y26" s="46">
        <v>1.3501000000000001</v>
      </c>
    </row>
    <row r="27" spans="2:25" x14ac:dyDescent="0.2">
      <c r="B27" s="45">
        <v>46020</v>
      </c>
      <c r="C27" s="44">
        <v>3055.5</v>
      </c>
      <c r="D27" s="43">
        <v>3056</v>
      </c>
      <c r="E27" s="42">
        <f t="shared" si="0"/>
        <v>3055.75</v>
      </c>
      <c r="F27" s="44">
        <v>3086</v>
      </c>
      <c r="G27" s="43">
        <v>3088</v>
      </c>
      <c r="H27" s="42">
        <f t="shared" si="1"/>
        <v>3087</v>
      </c>
      <c r="I27" s="44">
        <v>3068</v>
      </c>
      <c r="J27" s="43">
        <v>3073</v>
      </c>
      <c r="K27" s="42">
        <f t="shared" si="2"/>
        <v>3070.5</v>
      </c>
      <c r="L27" s="44">
        <v>2970</v>
      </c>
      <c r="M27" s="43">
        <v>2975</v>
      </c>
      <c r="N27" s="42">
        <f t="shared" si="3"/>
        <v>2972.5</v>
      </c>
      <c r="O27" s="44">
        <v>2950</v>
      </c>
      <c r="P27" s="43">
        <v>2955</v>
      </c>
      <c r="Q27" s="42">
        <f t="shared" si="4"/>
        <v>2952.5</v>
      </c>
      <c r="R27" s="50">
        <v>3056</v>
      </c>
      <c r="S27" s="49">
        <v>1.3483000000000001</v>
      </c>
      <c r="T27" s="49">
        <v>1.1761999999999999</v>
      </c>
      <c r="U27" s="48">
        <v>156.34</v>
      </c>
      <c r="V27" s="41">
        <f t="shared" si="6"/>
        <v>2266.5578877104499</v>
      </c>
      <c r="W27" s="41">
        <f t="shared" si="7"/>
        <v>2290.2914781576801</v>
      </c>
      <c r="X27" s="47">
        <f t="shared" si="5"/>
        <v>2598.1975854446523</v>
      </c>
      <c r="Y27" s="46">
        <v>1.3480000000000001</v>
      </c>
    </row>
    <row r="28" spans="2:25" x14ac:dyDescent="0.2">
      <c r="B28" s="45">
        <v>46021</v>
      </c>
      <c r="C28" s="44">
        <v>3098</v>
      </c>
      <c r="D28" s="43">
        <v>3099</v>
      </c>
      <c r="E28" s="42">
        <f t="shared" si="0"/>
        <v>3098.5</v>
      </c>
      <c r="F28" s="44">
        <v>3128</v>
      </c>
      <c r="G28" s="43">
        <v>3130</v>
      </c>
      <c r="H28" s="42">
        <f t="shared" si="1"/>
        <v>3129</v>
      </c>
      <c r="I28" s="44">
        <v>3118</v>
      </c>
      <c r="J28" s="43">
        <v>3123</v>
      </c>
      <c r="K28" s="42">
        <f t="shared" si="2"/>
        <v>3120.5</v>
      </c>
      <c r="L28" s="44">
        <v>3022</v>
      </c>
      <c r="M28" s="43">
        <v>3027</v>
      </c>
      <c r="N28" s="42">
        <f t="shared" si="3"/>
        <v>3024.5</v>
      </c>
      <c r="O28" s="44">
        <v>3002</v>
      </c>
      <c r="P28" s="43">
        <v>3007</v>
      </c>
      <c r="Q28" s="42">
        <f t="shared" si="4"/>
        <v>3004.5</v>
      </c>
      <c r="R28" s="50">
        <v>3099</v>
      </c>
      <c r="S28" s="49">
        <v>1.3495999999999999</v>
      </c>
      <c r="T28" s="49">
        <v>1.1761999999999999</v>
      </c>
      <c r="U28" s="48">
        <v>155.96</v>
      </c>
      <c r="V28" s="41">
        <f t="shared" si="6"/>
        <v>2296.2359217545941</v>
      </c>
      <c r="W28" s="41">
        <f t="shared" si="7"/>
        <v>2319.2056905749855</v>
      </c>
      <c r="X28" s="47">
        <f t="shared" si="5"/>
        <v>2634.7559938785921</v>
      </c>
      <c r="Y28" s="46">
        <v>1.3492999999999999</v>
      </c>
    </row>
    <row r="29" spans="2:25" x14ac:dyDescent="0.2">
      <c r="B29" s="45">
        <v>46022</v>
      </c>
      <c r="C29" s="44">
        <v>3063</v>
      </c>
      <c r="D29" s="43">
        <v>3063.5</v>
      </c>
      <c r="E29" s="42">
        <f t="shared" si="0"/>
        <v>3063.25</v>
      </c>
      <c r="F29" s="44">
        <v>3102</v>
      </c>
      <c r="G29" s="43">
        <v>3104</v>
      </c>
      <c r="H29" s="42">
        <f t="shared" si="1"/>
        <v>3103</v>
      </c>
      <c r="I29" s="44">
        <v>3093</v>
      </c>
      <c r="J29" s="43">
        <v>3098</v>
      </c>
      <c r="K29" s="42">
        <f t="shared" si="2"/>
        <v>3095.5</v>
      </c>
      <c r="L29" s="44">
        <v>2998</v>
      </c>
      <c r="M29" s="43">
        <v>3003</v>
      </c>
      <c r="N29" s="42">
        <f t="shared" si="3"/>
        <v>3000.5</v>
      </c>
      <c r="O29" s="44">
        <v>2978</v>
      </c>
      <c r="P29" s="43">
        <v>2983</v>
      </c>
      <c r="Q29" s="42">
        <f t="shared" si="4"/>
        <v>2980.5</v>
      </c>
      <c r="R29" s="50">
        <v>3063.5</v>
      </c>
      <c r="S29" s="49">
        <v>1.3467</v>
      </c>
      <c r="T29" s="49">
        <v>1.1756</v>
      </c>
      <c r="U29" s="48">
        <v>156.61000000000001</v>
      </c>
      <c r="V29" s="41">
        <f t="shared" si="6"/>
        <v>2274.8199301997474</v>
      </c>
      <c r="W29" s="41">
        <f t="shared" si="7"/>
        <v>2304.8934432316032</v>
      </c>
      <c r="X29" s="47">
        <f t="shared" si="5"/>
        <v>2605.9033684926844</v>
      </c>
      <c r="Y29" s="46">
        <v>1.3464</v>
      </c>
    </row>
    <row r="30" spans="2:25" x14ac:dyDescent="0.2">
      <c r="B30" s="40" t="s">
        <v>11</v>
      </c>
      <c r="C30" s="39">
        <f>ROUND(AVERAGE(C9:C29),2)</f>
        <v>3158.69</v>
      </c>
      <c r="D30" s="38">
        <f>ROUND(AVERAGE(D9:D29),2)</f>
        <v>3159.74</v>
      </c>
      <c r="E30" s="37">
        <f>ROUND(AVERAGE(C30:D30),2)</f>
        <v>3159.22</v>
      </c>
      <c r="F30" s="39">
        <f>ROUND(AVERAGE(F9:F29),2)</f>
        <v>3091.81</v>
      </c>
      <c r="G30" s="38">
        <f>ROUND(AVERAGE(G9:G29),2)</f>
        <v>3093.29</v>
      </c>
      <c r="H30" s="37">
        <f>ROUND(AVERAGE(F30:G30),2)</f>
        <v>3092.55</v>
      </c>
      <c r="I30" s="39">
        <f>ROUND(AVERAGE(I9:I29),2)</f>
        <v>3049.62</v>
      </c>
      <c r="J30" s="38">
        <f>ROUND(AVERAGE(J9:J29),2)</f>
        <v>3054.62</v>
      </c>
      <c r="K30" s="37">
        <f>ROUND(AVERAGE(I30:J30),2)</f>
        <v>3052.12</v>
      </c>
      <c r="L30" s="39">
        <f>ROUND(AVERAGE(L9:L29),2)</f>
        <v>2955.67</v>
      </c>
      <c r="M30" s="38">
        <f>ROUND(AVERAGE(M9:M29),2)</f>
        <v>2960.67</v>
      </c>
      <c r="N30" s="37">
        <f>ROUND(AVERAGE(L30:M30),2)</f>
        <v>2958.17</v>
      </c>
      <c r="O30" s="39">
        <f>ROUND(AVERAGE(O9:O29),2)</f>
        <v>2935.67</v>
      </c>
      <c r="P30" s="38">
        <f>ROUND(AVERAGE(P9:P29),2)</f>
        <v>2940.67</v>
      </c>
      <c r="Q30" s="37">
        <f>ROUND(AVERAGE(O30:P30),2)</f>
        <v>2938.17</v>
      </c>
      <c r="R30" s="36">
        <f>ROUND(AVERAGE(R9:R29),2)</f>
        <v>3159.74</v>
      </c>
      <c r="S30" s="35">
        <f>ROUND(AVERAGE(S9:S29),4)</f>
        <v>1.3382000000000001</v>
      </c>
      <c r="T30" s="34">
        <f>ROUND(AVERAGE(T9:T29),4)</f>
        <v>1.171</v>
      </c>
      <c r="U30" s="115">
        <f>ROUND(AVERAGE(U9:U29),2)</f>
        <v>155.86000000000001</v>
      </c>
      <c r="V30" s="33">
        <f>AVERAGE(V9:V29)</f>
        <v>2361.6405038261701</v>
      </c>
      <c r="W30" s="33">
        <f>AVERAGE(W9:W29)</f>
        <v>2311.5905895364422</v>
      </c>
      <c r="X30" s="33">
        <f>AVERAGE(X9:X29)</f>
        <v>2698.7755937407205</v>
      </c>
      <c r="Y30" s="32">
        <f>AVERAGE(Y9:Y29)</f>
        <v>1.3379476190476189</v>
      </c>
    </row>
    <row r="31" spans="2:25" x14ac:dyDescent="0.2">
      <c r="B31" s="31" t="s">
        <v>12</v>
      </c>
      <c r="C31" s="30">
        <f t="shared" ref="C31:Y31" si="8">MAX(C9:C29)</f>
        <v>3350</v>
      </c>
      <c r="D31" s="29">
        <f t="shared" si="8"/>
        <v>3350.5</v>
      </c>
      <c r="E31" s="28">
        <f t="shared" si="8"/>
        <v>3350.25</v>
      </c>
      <c r="F31" s="30">
        <f t="shared" si="8"/>
        <v>3159</v>
      </c>
      <c r="G31" s="29">
        <f t="shared" si="8"/>
        <v>3160</v>
      </c>
      <c r="H31" s="28">
        <f t="shared" si="8"/>
        <v>3159.5</v>
      </c>
      <c r="I31" s="30">
        <f t="shared" si="8"/>
        <v>3118</v>
      </c>
      <c r="J31" s="29">
        <f t="shared" si="8"/>
        <v>3123</v>
      </c>
      <c r="K31" s="28">
        <f t="shared" si="8"/>
        <v>3120.5</v>
      </c>
      <c r="L31" s="30">
        <f t="shared" si="8"/>
        <v>3022</v>
      </c>
      <c r="M31" s="29">
        <f t="shared" si="8"/>
        <v>3027</v>
      </c>
      <c r="N31" s="28">
        <f t="shared" si="8"/>
        <v>3024.5</v>
      </c>
      <c r="O31" s="30">
        <f t="shared" si="8"/>
        <v>3002</v>
      </c>
      <c r="P31" s="29">
        <f t="shared" si="8"/>
        <v>3007</v>
      </c>
      <c r="Q31" s="28">
        <f t="shared" si="8"/>
        <v>3004.5</v>
      </c>
      <c r="R31" s="27">
        <f t="shared" si="8"/>
        <v>3350.5</v>
      </c>
      <c r="S31" s="26">
        <f t="shared" si="8"/>
        <v>1.3503000000000001</v>
      </c>
      <c r="T31" s="25">
        <f t="shared" si="8"/>
        <v>1.179</v>
      </c>
      <c r="U31" s="24">
        <f t="shared" si="8"/>
        <v>157.4</v>
      </c>
      <c r="V31" s="23">
        <f t="shared" si="8"/>
        <v>2536.5281247634189</v>
      </c>
      <c r="W31" s="23">
        <f t="shared" si="8"/>
        <v>2362.7934798863466</v>
      </c>
      <c r="X31" s="23">
        <f t="shared" si="8"/>
        <v>2883.887071785161</v>
      </c>
      <c r="Y31" s="22">
        <f t="shared" si="8"/>
        <v>1.3501000000000001</v>
      </c>
    </row>
    <row r="32" spans="2:25" ht="13.5" thickBot="1" x14ac:dyDescent="0.25">
      <c r="B32" s="21" t="s">
        <v>13</v>
      </c>
      <c r="C32" s="20">
        <f t="shared" ref="C32:Y32" si="9">MIN(C9:C29)</f>
        <v>3025</v>
      </c>
      <c r="D32" s="19">
        <f t="shared" si="9"/>
        <v>3027</v>
      </c>
      <c r="E32" s="18">
        <f t="shared" si="9"/>
        <v>3026</v>
      </c>
      <c r="F32" s="20">
        <f t="shared" si="9"/>
        <v>3046</v>
      </c>
      <c r="G32" s="19">
        <f t="shared" si="9"/>
        <v>3047</v>
      </c>
      <c r="H32" s="18">
        <f t="shared" si="9"/>
        <v>3046.5</v>
      </c>
      <c r="I32" s="20">
        <f t="shared" si="9"/>
        <v>3010</v>
      </c>
      <c r="J32" s="19">
        <f t="shared" si="9"/>
        <v>3015</v>
      </c>
      <c r="K32" s="18">
        <f t="shared" si="9"/>
        <v>3012.5</v>
      </c>
      <c r="L32" s="20">
        <f t="shared" si="9"/>
        <v>2898</v>
      </c>
      <c r="M32" s="19">
        <f t="shared" si="9"/>
        <v>2903</v>
      </c>
      <c r="N32" s="18">
        <f t="shared" si="9"/>
        <v>2900.5</v>
      </c>
      <c r="O32" s="20">
        <f t="shared" si="9"/>
        <v>2878</v>
      </c>
      <c r="P32" s="19">
        <f t="shared" si="9"/>
        <v>2883</v>
      </c>
      <c r="Q32" s="18">
        <f t="shared" si="9"/>
        <v>2880.5</v>
      </c>
      <c r="R32" s="17">
        <f t="shared" si="9"/>
        <v>3027</v>
      </c>
      <c r="S32" s="16">
        <f t="shared" si="9"/>
        <v>1.3209</v>
      </c>
      <c r="T32" s="15">
        <f t="shared" si="9"/>
        <v>1.1617999999999999</v>
      </c>
      <c r="U32" s="14">
        <f t="shared" si="9"/>
        <v>154.6</v>
      </c>
      <c r="V32" s="13">
        <f t="shared" si="9"/>
        <v>2252.7349854878321</v>
      </c>
      <c r="W32" s="13">
        <f t="shared" si="9"/>
        <v>2276.7990444908928</v>
      </c>
      <c r="X32" s="13">
        <f t="shared" si="9"/>
        <v>2570.0458481915434</v>
      </c>
      <c r="Y32" s="12">
        <f t="shared" si="9"/>
        <v>1.3208</v>
      </c>
    </row>
    <row r="34" spans="2:14" x14ac:dyDescent="0.2">
      <c r="B34" s="6" t="s">
        <v>14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  <row r="35" spans="2:14" x14ac:dyDescent="0.2">
      <c r="B35" s="6" t="s">
        <v>15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Y35"/>
  <sheetViews>
    <sheetView workbookViewId="0">
      <pane ySplit="8" topLeftCell="A9" activePane="bottomLeft" state="frozen"/>
      <selection activeCell="C46" sqref="C46"/>
      <selection pane="bottomLeft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28</v>
      </c>
    </row>
    <row r="6" spans="1:25" ht="13.5" thickBot="1" x14ac:dyDescent="0.25">
      <c r="B6" s="1">
        <v>45992</v>
      </c>
    </row>
    <row r="7" spans="1:25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24</v>
      </c>
      <c r="J7" s="125"/>
      <c r="K7" s="126"/>
      <c r="L7" s="124" t="s">
        <v>23</v>
      </c>
      <c r="M7" s="125"/>
      <c r="N7" s="126"/>
      <c r="O7" s="124" t="s">
        <v>22</v>
      </c>
      <c r="P7" s="125"/>
      <c r="Q7" s="126"/>
      <c r="R7" s="116" t="s">
        <v>4</v>
      </c>
      <c r="S7" s="118" t="s">
        <v>21</v>
      </c>
      <c r="T7" s="119"/>
      <c r="U7" s="120"/>
      <c r="V7" s="121" t="s">
        <v>5</v>
      </c>
      <c r="W7" s="122"/>
      <c r="X7" s="9" t="s">
        <v>18</v>
      </c>
      <c r="Y7" s="116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17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17" t="s">
        <v>20</v>
      </c>
    </row>
    <row r="9" spans="1:25" x14ac:dyDescent="0.2">
      <c r="B9" s="45">
        <v>45992</v>
      </c>
      <c r="C9" s="44">
        <v>1944</v>
      </c>
      <c r="D9" s="43">
        <v>1946</v>
      </c>
      <c r="E9" s="42">
        <f t="shared" ref="E9:E29" si="0">AVERAGE(C9:D9)</f>
        <v>1945</v>
      </c>
      <c r="F9" s="44">
        <v>1991</v>
      </c>
      <c r="G9" s="43">
        <v>1992</v>
      </c>
      <c r="H9" s="42">
        <f t="shared" ref="H9:H29" si="1">AVERAGE(F9:G9)</f>
        <v>1991.5</v>
      </c>
      <c r="I9" s="44">
        <v>2058</v>
      </c>
      <c r="J9" s="43">
        <v>2063</v>
      </c>
      <c r="K9" s="42">
        <f t="shared" ref="K9:K29" si="2">AVERAGE(I9:J9)</f>
        <v>2060.5</v>
      </c>
      <c r="L9" s="44">
        <v>2118</v>
      </c>
      <c r="M9" s="43">
        <v>2123</v>
      </c>
      <c r="N9" s="42">
        <f t="shared" ref="N9:N29" si="3">AVERAGE(L9:M9)</f>
        <v>2120.5</v>
      </c>
      <c r="O9" s="44">
        <v>2163</v>
      </c>
      <c r="P9" s="43">
        <v>2168</v>
      </c>
      <c r="Q9" s="42">
        <f t="shared" ref="Q9:Q29" si="4">AVERAGE(O9:P9)</f>
        <v>2165.5</v>
      </c>
      <c r="R9" s="50">
        <v>1946</v>
      </c>
      <c r="S9" s="49">
        <v>1.3268</v>
      </c>
      <c r="T9" s="51">
        <v>1.1649</v>
      </c>
      <c r="U9" s="48">
        <v>154.80000000000001</v>
      </c>
      <c r="V9" s="41">
        <v>1466.69</v>
      </c>
      <c r="W9" s="41">
        <v>1501.47</v>
      </c>
      <c r="X9" s="47">
        <f t="shared" ref="X9:X29" si="5">R9/T9</f>
        <v>1670.5296591982144</v>
      </c>
      <c r="Y9" s="46">
        <v>1.3267</v>
      </c>
    </row>
    <row r="10" spans="1:25" x14ac:dyDescent="0.2">
      <c r="B10" s="45">
        <v>45993</v>
      </c>
      <c r="C10" s="44">
        <v>1964</v>
      </c>
      <c r="D10" s="43">
        <v>1965</v>
      </c>
      <c r="E10" s="42">
        <f t="shared" si="0"/>
        <v>1964.5</v>
      </c>
      <c r="F10" s="44">
        <v>2005</v>
      </c>
      <c r="G10" s="43">
        <v>2005.5</v>
      </c>
      <c r="H10" s="42">
        <f t="shared" si="1"/>
        <v>2005.25</v>
      </c>
      <c r="I10" s="44">
        <v>2072</v>
      </c>
      <c r="J10" s="43">
        <v>2077</v>
      </c>
      <c r="K10" s="42">
        <f t="shared" si="2"/>
        <v>2074.5</v>
      </c>
      <c r="L10" s="44">
        <v>2132</v>
      </c>
      <c r="M10" s="43">
        <v>2137</v>
      </c>
      <c r="N10" s="42">
        <f t="shared" si="3"/>
        <v>2134.5</v>
      </c>
      <c r="O10" s="44">
        <v>2177</v>
      </c>
      <c r="P10" s="43">
        <v>2182</v>
      </c>
      <c r="Q10" s="42">
        <f t="shared" si="4"/>
        <v>2179.5</v>
      </c>
      <c r="R10" s="50">
        <v>1965</v>
      </c>
      <c r="S10" s="49">
        <v>1.3209</v>
      </c>
      <c r="T10" s="49">
        <v>1.1617999999999999</v>
      </c>
      <c r="U10" s="48">
        <v>156.01</v>
      </c>
      <c r="V10" s="41">
        <v>1487.62</v>
      </c>
      <c r="W10" s="41">
        <v>1518.4</v>
      </c>
      <c r="X10" s="47">
        <f t="shared" si="5"/>
        <v>1691.3410225512137</v>
      </c>
      <c r="Y10" s="46">
        <v>1.3208</v>
      </c>
    </row>
    <row r="11" spans="1:25" x14ac:dyDescent="0.2">
      <c r="B11" s="45">
        <v>45994</v>
      </c>
      <c r="C11" s="44">
        <v>1960</v>
      </c>
      <c r="D11" s="43">
        <v>1961</v>
      </c>
      <c r="E11" s="42">
        <f t="shared" si="0"/>
        <v>1960.5</v>
      </c>
      <c r="F11" s="44">
        <v>2002</v>
      </c>
      <c r="G11" s="43">
        <v>2004</v>
      </c>
      <c r="H11" s="42">
        <f t="shared" si="1"/>
        <v>2003</v>
      </c>
      <c r="I11" s="44">
        <v>2067</v>
      </c>
      <c r="J11" s="43">
        <v>2072</v>
      </c>
      <c r="K11" s="42">
        <f t="shared" si="2"/>
        <v>2069.5</v>
      </c>
      <c r="L11" s="44">
        <v>2127</v>
      </c>
      <c r="M11" s="43">
        <v>2132</v>
      </c>
      <c r="N11" s="42">
        <f t="shared" si="3"/>
        <v>2129.5</v>
      </c>
      <c r="O11" s="44">
        <v>2172</v>
      </c>
      <c r="P11" s="43">
        <v>2177</v>
      </c>
      <c r="Q11" s="42">
        <f t="shared" si="4"/>
        <v>2174.5</v>
      </c>
      <c r="R11" s="50">
        <v>1961</v>
      </c>
      <c r="S11" s="49">
        <v>1.3299000000000001</v>
      </c>
      <c r="T11" s="49">
        <v>1.1662999999999999</v>
      </c>
      <c r="U11" s="48">
        <v>155.41999999999999</v>
      </c>
      <c r="V11" s="41">
        <v>1474.55</v>
      </c>
      <c r="W11" s="41">
        <v>1506.99</v>
      </c>
      <c r="X11" s="47">
        <f t="shared" si="5"/>
        <v>1681.3855783246165</v>
      </c>
      <c r="Y11" s="46">
        <v>1.3298000000000001</v>
      </c>
    </row>
    <row r="12" spans="1:25" x14ac:dyDescent="0.2">
      <c r="B12" s="45">
        <v>45995</v>
      </c>
      <c r="C12" s="44">
        <v>1960</v>
      </c>
      <c r="D12" s="43">
        <v>1962</v>
      </c>
      <c r="E12" s="42">
        <f t="shared" si="0"/>
        <v>1961</v>
      </c>
      <c r="F12" s="44">
        <v>2002</v>
      </c>
      <c r="G12" s="43">
        <v>2003</v>
      </c>
      <c r="H12" s="42">
        <f t="shared" si="1"/>
        <v>2002.5</v>
      </c>
      <c r="I12" s="44">
        <v>2073</v>
      </c>
      <c r="J12" s="43">
        <v>2078</v>
      </c>
      <c r="K12" s="42">
        <f t="shared" si="2"/>
        <v>2075.5</v>
      </c>
      <c r="L12" s="44">
        <v>2133</v>
      </c>
      <c r="M12" s="43">
        <v>2138</v>
      </c>
      <c r="N12" s="42">
        <f t="shared" si="3"/>
        <v>2135.5</v>
      </c>
      <c r="O12" s="44">
        <v>2178</v>
      </c>
      <c r="P12" s="43">
        <v>2183</v>
      </c>
      <c r="Q12" s="42">
        <f t="shared" si="4"/>
        <v>2180.5</v>
      </c>
      <c r="R12" s="50">
        <v>1962</v>
      </c>
      <c r="S12" s="49">
        <v>1.3349</v>
      </c>
      <c r="T12" s="49">
        <v>1.167</v>
      </c>
      <c r="U12" s="48">
        <v>154.66999999999999</v>
      </c>
      <c r="V12" s="41">
        <v>1469.77</v>
      </c>
      <c r="W12" s="41">
        <v>1500.71</v>
      </c>
      <c r="X12" s="47">
        <f t="shared" si="5"/>
        <v>1681.2339331619537</v>
      </c>
      <c r="Y12" s="46">
        <v>1.3347</v>
      </c>
    </row>
    <row r="13" spans="1:25" x14ac:dyDescent="0.2">
      <c r="B13" s="45">
        <v>45996</v>
      </c>
      <c r="C13" s="44">
        <v>1966.5</v>
      </c>
      <c r="D13" s="43">
        <v>1967</v>
      </c>
      <c r="E13" s="42">
        <f t="shared" si="0"/>
        <v>1966.75</v>
      </c>
      <c r="F13" s="44">
        <v>2016</v>
      </c>
      <c r="G13" s="43">
        <v>2018</v>
      </c>
      <c r="H13" s="42">
        <f t="shared" si="1"/>
        <v>2017</v>
      </c>
      <c r="I13" s="44">
        <v>2085</v>
      </c>
      <c r="J13" s="43">
        <v>2090</v>
      </c>
      <c r="K13" s="42">
        <f t="shared" si="2"/>
        <v>2087.5</v>
      </c>
      <c r="L13" s="44">
        <v>2155</v>
      </c>
      <c r="M13" s="43">
        <v>2160</v>
      </c>
      <c r="N13" s="42">
        <f t="shared" si="3"/>
        <v>2157.5</v>
      </c>
      <c r="O13" s="44">
        <v>2205</v>
      </c>
      <c r="P13" s="43">
        <v>2210</v>
      </c>
      <c r="Q13" s="42">
        <f t="shared" si="4"/>
        <v>2207.5</v>
      </c>
      <c r="R13" s="50">
        <v>1967</v>
      </c>
      <c r="S13" s="49">
        <v>1.3349</v>
      </c>
      <c r="T13" s="49">
        <v>1.1652</v>
      </c>
      <c r="U13" s="48">
        <v>155.18</v>
      </c>
      <c r="V13" s="41">
        <v>1473.52</v>
      </c>
      <c r="W13" s="41">
        <v>1511.95</v>
      </c>
      <c r="X13" s="47">
        <f t="shared" si="5"/>
        <v>1688.1222107792653</v>
      </c>
      <c r="Y13" s="46">
        <v>1.3347</v>
      </c>
    </row>
    <row r="14" spans="1:25" x14ac:dyDescent="0.2">
      <c r="B14" s="45">
        <v>45999</v>
      </c>
      <c r="C14" s="44">
        <v>1961</v>
      </c>
      <c r="D14" s="43">
        <v>1961.5</v>
      </c>
      <c r="E14" s="42">
        <f t="shared" si="0"/>
        <v>1961.25</v>
      </c>
      <c r="F14" s="44">
        <v>2013</v>
      </c>
      <c r="G14" s="43">
        <v>2014</v>
      </c>
      <c r="H14" s="42">
        <f t="shared" si="1"/>
        <v>2013.5</v>
      </c>
      <c r="I14" s="44">
        <v>2085</v>
      </c>
      <c r="J14" s="43">
        <v>2090</v>
      </c>
      <c r="K14" s="42">
        <f t="shared" si="2"/>
        <v>2087.5</v>
      </c>
      <c r="L14" s="44">
        <v>2160</v>
      </c>
      <c r="M14" s="43">
        <v>2165</v>
      </c>
      <c r="N14" s="42">
        <f t="shared" si="3"/>
        <v>2162.5</v>
      </c>
      <c r="O14" s="44">
        <v>2220</v>
      </c>
      <c r="P14" s="43">
        <v>2225</v>
      </c>
      <c r="Q14" s="42">
        <f t="shared" si="4"/>
        <v>2222.5</v>
      </c>
      <c r="R14" s="50">
        <v>1961.5</v>
      </c>
      <c r="S14" s="49">
        <v>1.3321000000000001</v>
      </c>
      <c r="T14" s="49">
        <v>1.1654</v>
      </c>
      <c r="U14" s="48">
        <v>155.57</v>
      </c>
      <c r="V14" s="41">
        <v>1472.49</v>
      </c>
      <c r="W14" s="41">
        <v>1512.13</v>
      </c>
      <c r="X14" s="47">
        <f t="shared" si="5"/>
        <v>1683.113094216578</v>
      </c>
      <c r="Y14" s="46">
        <v>1.3319000000000001</v>
      </c>
    </row>
    <row r="15" spans="1:25" x14ac:dyDescent="0.2">
      <c r="B15" s="45">
        <v>46000</v>
      </c>
      <c r="C15" s="44">
        <v>1938</v>
      </c>
      <c r="D15" s="43">
        <v>1939</v>
      </c>
      <c r="E15" s="42">
        <f t="shared" si="0"/>
        <v>1938.5</v>
      </c>
      <c r="F15" s="44">
        <v>1992</v>
      </c>
      <c r="G15" s="43">
        <v>1994</v>
      </c>
      <c r="H15" s="42">
        <f t="shared" si="1"/>
        <v>1993</v>
      </c>
      <c r="I15" s="44">
        <v>2068</v>
      </c>
      <c r="J15" s="43">
        <v>2073</v>
      </c>
      <c r="K15" s="42">
        <f t="shared" si="2"/>
        <v>2070.5</v>
      </c>
      <c r="L15" s="44">
        <v>2148</v>
      </c>
      <c r="M15" s="43">
        <v>2153</v>
      </c>
      <c r="N15" s="42">
        <f t="shared" si="3"/>
        <v>2150.5</v>
      </c>
      <c r="O15" s="44">
        <v>2213</v>
      </c>
      <c r="P15" s="43">
        <v>2218</v>
      </c>
      <c r="Q15" s="42">
        <f t="shared" si="4"/>
        <v>2215.5</v>
      </c>
      <c r="R15" s="50">
        <v>1939</v>
      </c>
      <c r="S15" s="49">
        <v>1.3320000000000001</v>
      </c>
      <c r="T15" s="49">
        <v>1.1637999999999999</v>
      </c>
      <c r="U15" s="48">
        <v>156.36000000000001</v>
      </c>
      <c r="V15" s="41">
        <v>1455.71</v>
      </c>
      <c r="W15" s="41">
        <v>1497.22</v>
      </c>
      <c r="X15" s="47">
        <f t="shared" si="5"/>
        <v>1666.0938305550783</v>
      </c>
      <c r="Y15" s="46">
        <v>1.3318000000000001</v>
      </c>
    </row>
    <row r="16" spans="1:25" x14ac:dyDescent="0.2">
      <c r="B16" s="45">
        <v>46001</v>
      </c>
      <c r="C16" s="44">
        <v>1936</v>
      </c>
      <c r="D16" s="43">
        <v>1937</v>
      </c>
      <c r="E16" s="42">
        <f t="shared" si="0"/>
        <v>1936.5</v>
      </c>
      <c r="F16" s="44">
        <v>1987.5</v>
      </c>
      <c r="G16" s="43">
        <v>1988</v>
      </c>
      <c r="H16" s="42">
        <f t="shared" si="1"/>
        <v>1987.75</v>
      </c>
      <c r="I16" s="44">
        <v>2060</v>
      </c>
      <c r="J16" s="43">
        <v>2065</v>
      </c>
      <c r="K16" s="42">
        <f t="shared" si="2"/>
        <v>2062.5</v>
      </c>
      <c r="L16" s="44">
        <v>2140</v>
      </c>
      <c r="M16" s="43">
        <v>2145</v>
      </c>
      <c r="N16" s="42">
        <f t="shared" si="3"/>
        <v>2142.5</v>
      </c>
      <c r="O16" s="44">
        <v>2205</v>
      </c>
      <c r="P16" s="43">
        <v>2210</v>
      </c>
      <c r="Q16" s="42">
        <f t="shared" si="4"/>
        <v>2207.5</v>
      </c>
      <c r="R16" s="50">
        <v>1937</v>
      </c>
      <c r="S16" s="49">
        <v>1.3313999999999999</v>
      </c>
      <c r="T16" s="49">
        <v>1.1639999999999999</v>
      </c>
      <c r="U16" s="48">
        <v>156.71</v>
      </c>
      <c r="V16" s="41">
        <v>1454.86</v>
      </c>
      <c r="W16" s="41">
        <v>1493.39</v>
      </c>
      <c r="X16" s="47">
        <f t="shared" si="5"/>
        <v>1664.0893470790379</v>
      </c>
      <c r="Y16" s="46">
        <v>1.3311999999999999</v>
      </c>
    </row>
    <row r="17" spans="2:25" x14ac:dyDescent="0.2">
      <c r="B17" s="45">
        <v>46002</v>
      </c>
      <c r="C17" s="44">
        <v>1935</v>
      </c>
      <c r="D17" s="43">
        <v>1936</v>
      </c>
      <c r="E17" s="42">
        <f t="shared" si="0"/>
        <v>1935.5</v>
      </c>
      <c r="F17" s="44">
        <v>1985</v>
      </c>
      <c r="G17" s="43">
        <v>1986</v>
      </c>
      <c r="H17" s="42">
        <f t="shared" si="1"/>
        <v>1985.5</v>
      </c>
      <c r="I17" s="44">
        <v>2058</v>
      </c>
      <c r="J17" s="43">
        <v>2063</v>
      </c>
      <c r="K17" s="42">
        <f t="shared" si="2"/>
        <v>2060.5</v>
      </c>
      <c r="L17" s="44">
        <v>2138</v>
      </c>
      <c r="M17" s="43">
        <v>2143</v>
      </c>
      <c r="N17" s="42">
        <f t="shared" si="3"/>
        <v>2140.5</v>
      </c>
      <c r="O17" s="44">
        <v>2203</v>
      </c>
      <c r="P17" s="43">
        <v>2208</v>
      </c>
      <c r="Q17" s="42">
        <f t="shared" si="4"/>
        <v>2205.5</v>
      </c>
      <c r="R17" s="50">
        <v>1936</v>
      </c>
      <c r="S17" s="49">
        <v>1.339</v>
      </c>
      <c r="T17" s="49">
        <v>1.1717</v>
      </c>
      <c r="U17" s="48">
        <v>155.59</v>
      </c>
      <c r="V17" s="41">
        <v>1445.86</v>
      </c>
      <c r="W17" s="41">
        <v>1483.53</v>
      </c>
      <c r="X17" s="47">
        <f t="shared" si="5"/>
        <v>1652.3000768114705</v>
      </c>
      <c r="Y17" s="46">
        <v>1.3387</v>
      </c>
    </row>
    <row r="18" spans="2:25" x14ac:dyDescent="0.2">
      <c r="B18" s="45">
        <v>46003</v>
      </c>
      <c r="C18" s="44">
        <v>1931</v>
      </c>
      <c r="D18" s="43">
        <v>1932</v>
      </c>
      <c r="E18" s="42">
        <f t="shared" si="0"/>
        <v>1931.5</v>
      </c>
      <c r="F18" s="44">
        <v>1983</v>
      </c>
      <c r="G18" s="43">
        <v>1985</v>
      </c>
      <c r="H18" s="42">
        <f t="shared" si="1"/>
        <v>1984</v>
      </c>
      <c r="I18" s="44">
        <v>2057</v>
      </c>
      <c r="J18" s="43">
        <v>2062</v>
      </c>
      <c r="K18" s="42">
        <f t="shared" si="2"/>
        <v>2059.5</v>
      </c>
      <c r="L18" s="44">
        <v>2140</v>
      </c>
      <c r="M18" s="43">
        <v>2145</v>
      </c>
      <c r="N18" s="42">
        <f t="shared" si="3"/>
        <v>2142.5</v>
      </c>
      <c r="O18" s="44">
        <v>2205</v>
      </c>
      <c r="P18" s="43">
        <v>2210</v>
      </c>
      <c r="Q18" s="42">
        <f t="shared" si="4"/>
        <v>2207.5</v>
      </c>
      <c r="R18" s="50">
        <v>1932</v>
      </c>
      <c r="S18" s="49">
        <v>1.3373999999999999</v>
      </c>
      <c r="T18" s="49">
        <v>1.1726000000000001</v>
      </c>
      <c r="U18" s="48">
        <v>156.04</v>
      </c>
      <c r="V18" s="41">
        <v>1444.59</v>
      </c>
      <c r="W18" s="41">
        <v>1484.56</v>
      </c>
      <c r="X18" s="47">
        <f t="shared" si="5"/>
        <v>1647.6206720109158</v>
      </c>
      <c r="Y18" s="46">
        <v>1.3371</v>
      </c>
    </row>
    <row r="19" spans="2:25" x14ac:dyDescent="0.2">
      <c r="B19" s="45">
        <v>46006</v>
      </c>
      <c r="C19" s="44">
        <v>1903.5</v>
      </c>
      <c r="D19" s="43">
        <v>1904.5</v>
      </c>
      <c r="E19" s="42">
        <f t="shared" si="0"/>
        <v>1904</v>
      </c>
      <c r="F19" s="44">
        <v>1956</v>
      </c>
      <c r="G19" s="43">
        <v>1958</v>
      </c>
      <c r="H19" s="42">
        <f t="shared" si="1"/>
        <v>1957</v>
      </c>
      <c r="I19" s="44">
        <v>2032</v>
      </c>
      <c r="J19" s="43">
        <v>2037</v>
      </c>
      <c r="K19" s="42">
        <f t="shared" si="2"/>
        <v>2034.5</v>
      </c>
      <c r="L19" s="44">
        <v>2115</v>
      </c>
      <c r="M19" s="43">
        <v>2120</v>
      </c>
      <c r="N19" s="42">
        <f t="shared" si="3"/>
        <v>2117.5</v>
      </c>
      <c r="O19" s="44">
        <v>2180</v>
      </c>
      <c r="P19" s="43">
        <v>2185</v>
      </c>
      <c r="Q19" s="42">
        <f t="shared" si="4"/>
        <v>2182.5</v>
      </c>
      <c r="R19" s="50">
        <v>1904.5</v>
      </c>
      <c r="S19" s="49">
        <v>1.3391</v>
      </c>
      <c r="T19" s="49">
        <v>1.1753</v>
      </c>
      <c r="U19" s="48">
        <v>155.08000000000001</v>
      </c>
      <c r="V19" s="41">
        <v>1422.22</v>
      </c>
      <c r="W19" s="41">
        <v>1462.5</v>
      </c>
      <c r="X19" s="47">
        <f t="shared" si="5"/>
        <v>1620.4373351484728</v>
      </c>
      <c r="Y19" s="46">
        <v>1.3388</v>
      </c>
    </row>
    <row r="20" spans="2:25" x14ac:dyDescent="0.2">
      <c r="B20" s="45">
        <v>46007</v>
      </c>
      <c r="C20" s="44">
        <v>1900</v>
      </c>
      <c r="D20" s="43">
        <v>1901</v>
      </c>
      <c r="E20" s="42">
        <f t="shared" si="0"/>
        <v>1900.5</v>
      </c>
      <c r="F20" s="44">
        <v>1950</v>
      </c>
      <c r="G20" s="43">
        <v>1951</v>
      </c>
      <c r="H20" s="42">
        <f t="shared" si="1"/>
        <v>1950.5</v>
      </c>
      <c r="I20" s="44">
        <v>2023</v>
      </c>
      <c r="J20" s="43">
        <v>2028</v>
      </c>
      <c r="K20" s="42">
        <f t="shared" si="2"/>
        <v>2025.5</v>
      </c>
      <c r="L20" s="44">
        <v>2108</v>
      </c>
      <c r="M20" s="43">
        <v>2113</v>
      </c>
      <c r="N20" s="42">
        <f t="shared" si="3"/>
        <v>2110.5</v>
      </c>
      <c r="O20" s="44">
        <v>2173</v>
      </c>
      <c r="P20" s="43">
        <v>2178</v>
      </c>
      <c r="Q20" s="42">
        <f t="shared" si="4"/>
        <v>2175.5</v>
      </c>
      <c r="R20" s="50">
        <v>1901</v>
      </c>
      <c r="S20" s="49">
        <v>1.3436999999999999</v>
      </c>
      <c r="T20" s="49">
        <v>1.1778</v>
      </c>
      <c r="U20" s="48">
        <v>154.6</v>
      </c>
      <c r="V20" s="41">
        <v>1414.75</v>
      </c>
      <c r="W20" s="41">
        <v>1452.39</v>
      </c>
      <c r="X20" s="47">
        <f t="shared" si="5"/>
        <v>1614.0261504499915</v>
      </c>
      <c r="Y20" s="46">
        <v>1.3432999999999999</v>
      </c>
    </row>
    <row r="21" spans="2:25" x14ac:dyDescent="0.2">
      <c r="B21" s="45">
        <v>46008</v>
      </c>
      <c r="C21" s="44">
        <v>1913</v>
      </c>
      <c r="D21" s="43">
        <v>1914</v>
      </c>
      <c r="E21" s="42">
        <f t="shared" si="0"/>
        <v>1913.5</v>
      </c>
      <c r="F21" s="44">
        <v>1963</v>
      </c>
      <c r="G21" s="43">
        <v>1964</v>
      </c>
      <c r="H21" s="42">
        <f t="shared" si="1"/>
        <v>1963.5</v>
      </c>
      <c r="I21" s="44">
        <v>2035</v>
      </c>
      <c r="J21" s="43">
        <v>2040</v>
      </c>
      <c r="K21" s="42">
        <f t="shared" si="2"/>
        <v>2037.5</v>
      </c>
      <c r="L21" s="44">
        <v>2115</v>
      </c>
      <c r="M21" s="43">
        <v>2120</v>
      </c>
      <c r="N21" s="42">
        <f t="shared" si="3"/>
        <v>2117.5</v>
      </c>
      <c r="O21" s="44">
        <v>2180</v>
      </c>
      <c r="P21" s="43">
        <v>2185</v>
      </c>
      <c r="Q21" s="42">
        <f t="shared" si="4"/>
        <v>2182.5</v>
      </c>
      <c r="R21" s="50">
        <v>1914</v>
      </c>
      <c r="S21" s="49">
        <v>1.3345</v>
      </c>
      <c r="T21" s="49">
        <v>1.1727000000000001</v>
      </c>
      <c r="U21" s="48">
        <v>155.49</v>
      </c>
      <c r="V21" s="41">
        <v>1434.25</v>
      </c>
      <c r="W21" s="41">
        <v>1472.04</v>
      </c>
      <c r="X21" s="47">
        <f t="shared" si="5"/>
        <v>1632.1309797902277</v>
      </c>
      <c r="Y21" s="46">
        <v>1.3342000000000001</v>
      </c>
    </row>
    <row r="22" spans="2:25" x14ac:dyDescent="0.2">
      <c r="B22" s="45">
        <v>46009</v>
      </c>
      <c r="C22" s="44">
        <v>1912</v>
      </c>
      <c r="D22" s="43">
        <v>1913</v>
      </c>
      <c r="E22" s="42">
        <f t="shared" si="0"/>
        <v>1912.5</v>
      </c>
      <c r="F22" s="44">
        <v>1957</v>
      </c>
      <c r="G22" s="43">
        <v>1958</v>
      </c>
      <c r="H22" s="42">
        <f t="shared" si="1"/>
        <v>1957.5</v>
      </c>
      <c r="I22" s="44">
        <v>2030</v>
      </c>
      <c r="J22" s="43">
        <v>2035</v>
      </c>
      <c r="K22" s="42">
        <f t="shared" si="2"/>
        <v>2032.5</v>
      </c>
      <c r="L22" s="44">
        <v>2110</v>
      </c>
      <c r="M22" s="43">
        <v>2115</v>
      </c>
      <c r="N22" s="42">
        <f t="shared" si="3"/>
        <v>2112.5</v>
      </c>
      <c r="O22" s="44">
        <v>2175</v>
      </c>
      <c r="P22" s="43">
        <v>2180</v>
      </c>
      <c r="Q22" s="42">
        <f t="shared" si="4"/>
        <v>2177.5</v>
      </c>
      <c r="R22" s="50">
        <v>1913</v>
      </c>
      <c r="S22" s="49">
        <v>1.3395999999999999</v>
      </c>
      <c r="T22" s="49">
        <v>1.1714</v>
      </c>
      <c r="U22" s="48">
        <v>155.82</v>
      </c>
      <c r="V22" s="41">
        <v>1428.04</v>
      </c>
      <c r="W22" s="41">
        <v>1461.96</v>
      </c>
      <c r="X22" s="47">
        <f t="shared" si="5"/>
        <v>1633.0886119173638</v>
      </c>
      <c r="Y22" s="46">
        <v>1.3392999999999999</v>
      </c>
    </row>
    <row r="23" spans="2:25" x14ac:dyDescent="0.2">
      <c r="B23" s="45">
        <v>46010</v>
      </c>
      <c r="C23" s="44">
        <v>1935</v>
      </c>
      <c r="D23" s="43">
        <v>1937</v>
      </c>
      <c r="E23" s="42">
        <f t="shared" si="0"/>
        <v>1936</v>
      </c>
      <c r="F23" s="44">
        <v>1983</v>
      </c>
      <c r="G23" s="43">
        <v>1983.5</v>
      </c>
      <c r="H23" s="42">
        <f t="shared" si="1"/>
        <v>1983.25</v>
      </c>
      <c r="I23" s="44">
        <v>2057</v>
      </c>
      <c r="J23" s="43">
        <v>2062</v>
      </c>
      <c r="K23" s="42">
        <f t="shared" si="2"/>
        <v>2059.5</v>
      </c>
      <c r="L23" s="44">
        <v>2132</v>
      </c>
      <c r="M23" s="43">
        <v>2137</v>
      </c>
      <c r="N23" s="42">
        <f t="shared" si="3"/>
        <v>2134.5</v>
      </c>
      <c r="O23" s="44">
        <v>2197</v>
      </c>
      <c r="P23" s="43">
        <v>2202</v>
      </c>
      <c r="Q23" s="42">
        <f t="shared" si="4"/>
        <v>2199.5</v>
      </c>
      <c r="R23" s="50">
        <v>1937</v>
      </c>
      <c r="S23" s="49">
        <v>1.3372999999999999</v>
      </c>
      <c r="T23" s="49">
        <v>1.171</v>
      </c>
      <c r="U23" s="48">
        <v>157.24</v>
      </c>
      <c r="V23" s="41">
        <v>1448.44</v>
      </c>
      <c r="W23" s="41">
        <v>1483.55</v>
      </c>
      <c r="X23" s="47">
        <f t="shared" si="5"/>
        <v>1654.1417591801878</v>
      </c>
      <c r="Y23" s="46">
        <v>1.337</v>
      </c>
    </row>
    <row r="24" spans="2:25" x14ac:dyDescent="0.2">
      <c r="B24" s="45">
        <v>46013</v>
      </c>
      <c r="C24" s="44">
        <v>1923</v>
      </c>
      <c r="D24" s="43">
        <v>1924</v>
      </c>
      <c r="E24" s="42">
        <f t="shared" si="0"/>
        <v>1923.5</v>
      </c>
      <c r="F24" s="44">
        <v>1973</v>
      </c>
      <c r="G24" s="43">
        <v>1975</v>
      </c>
      <c r="H24" s="42">
        <f t="shared" si="1"/>
        <v>1974</v>
      </c>
      <c r="I24" s="44">
        <v>2043</v>
      </c>
      <c r="J24" s="43">
        <v>2048</v>
      </c>
      <c r="K24" s="42">
        <f t="shared" si="2"/>
        <v>2045.5</v>
      </c>
      <c r="L24" s="44">
        <v>2113</v>
      </c>
      <c r="M24" s="43">
        <v>2118</v>
      </c>
      <c r="N24" s="42">
        <f t="shared" si="3"/>
        <v>2115.5</v>
      </c>
      <c r="O24" s="44">
        <v>2178</v>
      </c>
      <c r="P24" s="43">
        <v>2183</v>
      </c>
      <c r="Q24" s="42">
        <f t="shared" si="4"/>
        <v>2180.5</v>
      </c>
      <c r="R24" s="50">
        <v>1924</v>
      </c>
      <c r="S24" s="49">
        <v>1.3433999999999999</v>
      </c>
      <c r="T24" s="49">
        <v>1.1741999999999999</v>
      </c>
      <c r="U24" s="48">
        <v>157.4</v>
      </c>
      <c r="V24" s="41">
        <v>1432.19</v>
      </c>
      <c r="W24" s="41">
        <v>1470.48</v>
      </c>
      <c r="X24" s="47">
        <f t="shared" si="5"/>
        <v>1638.5624254811787</v>
      </c>
      <c r="Y24" s="46">
        <v>1.3431</v>
      </c>
    </row>
    <row r="25" spans="2:25" x14ac:dyDescent="0.2">
      <c r="B25" s="45">
        <v>46014</v>
      </c>
      <c r="C25" s="44">
        <v>1945</v>
      </c>
      <c r="D25" s="43">
        <v>1946</v>
      </c>
      <c r="E25" s="42">
        <f t="shared" si="0"/>
        <v>1945.5</v>
      </c>
      <c r="F25" s="44">
        <v>1992.5</v>
      </c>
      <c r="G25" s="43">
        <v>1993.5</v>
      </c>
      <c r="H25" s="42">
        <f t="shared" si="1"/>
        <v>1993</v>
      </c>
      <c r="I25" s="44">
        <v>2068</v>
      </c>
      <c r="J25" s="43">
        <v>2073</v>
      </c>
      <c r="K25" s="42">
        <f t="shared" si="2"/>
        <v>2070.5</v>
      </c>
      <c r="L25" s="44">
        <v>2138</v>
      </c>
      <c r="M25" s="43">
        <v>2143</v>
      </c>
      <c r="N25" s="42">
        <f t="shared" si="3"/>
        <v>2140.5</v>
      </c>
      <c r="O25" s="44">
        <v>2203</v>
      </c>
      <c r="P25" s="43">
        <v>2208</v>
      </c>
      <c r="Q25" s="42">
        <f t="shared" si="4"/>
        <v>2205.5</v>
      </c>
      <c r="R25" s="50">
        <v>1946</v>
      </c>
      <c r="S25" s="49">
        <v>1.3503000000000001</v>
      </c>
      <c r="T25" s="49">
        <v>1.179</v>
      </c>
      <c r="U25" s="48">
        <v>156.04</v>
      </c>
      <c r="V25" s="41">
        <v>1441.16</v>
      </c>
      <c r="W25" s="41">
        <v>1476.67</v>
      </c>
      <c r="X25" s="47">
        <f t="shared" si="5"/>
        <v>1650.551314673452</v>
      </c>
      <c r="Y25" s="46">
        <v>1.35</v>
      </c>
    </row>
    <row r="26" spans="2:25" x14ac:dyDescent="0.2">
      <c r="B26" s="45">
        <v>46015</v>
      </c>
      <c r="C26" s="44">
        <v>1945</v>
      </c>
      <c r="D26" s="43">
        <v>1945.5</v>
      </c>
      <c r="E26" s="42">
        <f t="shared" si="0"/>
        <v>1945.25</v>
      </c>
      <c r="F26" s="44">
        <v>1995.5</v>
      </c>
      <c r="G26" s="43">
        <v>1996</v>
      </c>
      <c r="H26" s="42">
        <f t="shared" si="1"/>
        <v>1995.75</v>
      </c>
      <c r="I26" s="44">
        <v>2070</v>
      </c>
      <c r="J26" s="43">
        <v>2075</v>
      </c>
      <c r="K26" s="42">
        <f t="shared" si="2"/>
        <v>2072.5</v>
      </c>
      <c r="L26" s="44">
        <v>2140</v>
      </c>
      <c r="M26" s="43">
        <v>2145</v>
      </c>
      <c r="N26" s="42">
        <f t="shared" si="3"/>
        <v>2142.5</v>
      </c>
      <c r="O26" s="44">
        <v>2205</v>
      </c>
      <c r="P26" s="43">
        <v>2210</v>
      </c>
      <c r="Q26" s="42">
        <f t="shared" si="4"/>
        <v>2207.5</v>
      </c>
      <c r="R26" s="50">
        <v>1945.5</v>
      </c>
      <c r="S26" s="49">
        <v>1.3503000000000001</v>
      </c>
      <c r="T26" s="49">
        <v>1.1783999999999999</v>
      </c>
      <c r="U26" s="48">
        <v>156.05000000000001</v>
      </c>
      <c r="V26" s="41">
        <v>1440.79</v>
      </c>
      <c r="W26" s="41">
        <v>1478.41</v>
      </c>
      <c r="X26" s="47">
        <f t="shared" si="5"/>
        <v>1650.9674134419554</v>
      </c>
      <c r="Y26" s="46">
        <v>1.3501000000000001</v>
      </c>
    </row>
    <row r="27" spans="2:25" x14ac:dyDescent="0.2">
      <c r="B27" s="45">
        <v>46020</v>
      </c>
      <c r="C27" s="44">
        <v>1954</v>
      </c>
      <c r="D27" s="43">
        <v>1955</v>
      </c>
      <c r="E27" s="42">
        <f t="shared" si="0"/>
        <v>1954.5</v>
      </c>
      <c r="F27" s="44">
        <v>1998</v>
      </c>
      <c r="G27" s="43">
        <v>2000</v>
      </c>
      <c r="H27" s="42">
        <f t="shared" si="1"/>
        <v>1999</v>
      </c>
      <c r="I27" s="44">
        <v>2073</v>
      </c>
      <c r="J27" s="43">
        <v>2078</v>
      </c>
      <c r="K27" s="42">
        <f t="shared" si="2"/>
        <v>2075.5</v>
      </c>
      <c r="L27" s="44">
        <v>2143</v>
      </c>
      <c r="M27" s="43">
        <v>2148</v>
      </c>
      <c r="N27" s="42">
        <f t="shared" si="3"/>
        <v>2145.5</v>
      </c>
      <c r="O27" s="44">
        <v>2198</v>
      </c>
      <c r="P27" s="43">
        <v>2203</v>
      </c>
      <c r="Q27" s="42">
        <f t="shared" si="4"/>
        <v>2200.5</v>
      </c>
      <c r="R27" s="50">
        <v>1955</v>
      </c>
      <c r="S27" s="49">
        <v>1.3483000000000001</v>
      </c>
      <c r="T27" s="49">
        <v>1.1761999999999999</v>
      </c>
      <c r="U27" s="48">
        <v>156.34</v>
      </c>
      <c r="V27" s="41">
        <v>1449.97</v>
      </c>
      <c r="W27" s="41">
        <v>1483.68</v>
      </c>
      <c r="X27" s="47">
        <f t="shared" si="5"/>
        <v>1662.1322904267984</v>
      </c>
      <c r="Y27" s="46">
        <v>1.3480000000000001</v>
      </c>
    </row>
    <row r="28" spans="2:25" x14ac:dyDescent="0.2">
      <c r="B28" s="45">
        <v>46021</v>
      </c>
      <c r="C28" s="44">
        <v>1979</v>
      </c>
      <c r="D28" s="43">
        <v>1980</v>
      </c>
      <c r="E28" s="42">
        <f t="shared" si="0"/>
        <v>1979.5</v>
      </c>
      <c r="F28" s="44">
        <v>2025</v>
      </c>
      <c r="G28" s="43">
        <v>2027</v>
      </c>
      <c r="H28" s="42">
        <f t="shared" si="1"/>
        <v>2026</v>
      </c>
      <c r="I28" s="44">
        <v>2103</v>
      </c>
      <c r="J28" s="43">
        <v>2108</v>
      </c>
      <c r="K28" s="42">
        <f t="shared" si="2"/>
        <v>2105.5</v>
      </c>
      <c r="L28" s="44">
        <v>2173</v>
      </c>
      <c r="M28" s="43">
        <v>2178</v>
      </c>
      <c r="N28" s="42">
        <f t="shared" si="3"/>
        <v>2175.5</v>
      </c>
      <c r="O28" s="44">
        <v>2228</v>
      </c>
      <c r="P28" s="43">
        <v>2233</v>
      </c>
      <c r="Q28" s="42">
        <f t="shared" si="4"/>
        <v>2230.5</v>
      </c>
      <c r="R28" s="50">
        <v>1980</v>
      </c>
      <c r="S28" s="49">
        <v>1.3495999999999999</v>
      </c>
      <c r="T28" s="49">
        <v>1.1761999999999999</v>
      </c>
      <c r="U28" s="48">
        <v>155.96</v>
      </c>
      <c r="V28" s="41">
        <v>1467.1</v>
      </c>
      <c r="W28" s="41">
        <v>1502.26</v>
      </c>
      <c r="X28" s="47">
        <f t="shared" si="5"/>
        <v>1683.3871790511819</v>
      </c>
      <c r="Y28" s="46">
        <v>1.3492999999999999</v>
      </c>
    </row>
    <row r="29" spans="2:25" x14ac:dyDescent="0.2">
      <c r="B29" s="45">
        <v>46022</v>
      </c>
      <c r="C29" s="44">
        <v>1960</v>
      </c>
      <c r="D29" s="43">
        <v>1962</v>
      </c>
      <c r="E29" s="42">
        <f t="shared" si="0"/>
        <v>1961</v>
      </c>
      <c r="F29" s="44">
        <v>2006</v>
      </c>
      <c r="G29" s="43">
        <v>2007</v>
      </c>
      <c r="H29" s="42">
        <f t="shared" si="1"/>
        <v>2006.5</v>
      </c>
      <c r="I29" s="44">
        <v>2080</v>
      </c>
      <c r="J29" s="43">
        <v>2085</v>
      </c>
      <c r="K29" s="42">
        <f t="shared" si="2"/>
        <v>2082.5</v>
      </c>
      <c r="L29" s="44">
        <v>2160</v>
      </c>
      <c r="M29" s="43">
        <v>2165</v>
      </c>
      <c r="N29" s="42">
        <f t="shared" si="3"/>
        <v>2162.5</v>
      </c>
      <c r="O29" s="44">
        <v>2240</v>
      </c>
      <c r="P29" s="43">
        <v>2245</v>
      </c>
      <c r="Q29" s="42">
        <f t="shared" si="4"/>
        <v>2242.5</v>
      </c>
      <c r="R29" s="50">
        <v>1962</v>
      </c>
      <c r="S29" s="49">
        <v>1.3467</v>
      </c>
      <c r="T29" s="49">
        <v>1.1756</v>
      </c>
      <c r="U29" s="48">
        <v>156.61000000000001</v>
      </c>
      <c r="V29" s="41">
        <v>1456.89</v>
      </c>
      <c r="W29" s="41">
        <v>1490.64</v>
      </c>
      <c r="X29" s="47">
        <f t="shared" si="5"/>
        <v>1668.9350119088126</v>
      </c>
      <c r="Y29" s="46">
        <v>1.3464</v>
      </c>
    </row>
    <row r="30" spans="2:25" x14ac:dyDescent="0.2">
      <c r="B30" s="40" t="s">
        <v>11</v>
      </c>
      <c r="C30" s="39">
        <f>ROUND(AVERAGE(C9:C29),2)</f>
        <v>1941.19</v>
      </c>
      <c r="D30" s="38">
        <f>ROUND(AVERAGE(D9:D29),2)</f>
        <v>1942.31</v>
      </c>
      <c r="E30" s="37">
        <f>ROUND(AVERAGE(C30:D30),2)</f>
        <v>1941.75</v>
      </c>
      <c r="F30" s="39">
        <f>ROUND(AVERAGE(F9:F29),2)</f>
        <v>1989.31</v>
      </c>
      <c r="G30" s="38">
        <f>ROUND(AVERAGE(G9:G29),2)</f>
        <v>1990.6</v>
      </c>
      <c r="H30" s="37">
        <f>ROUND(AVERAGE(F30:G30),2)</f>
        <v>1989.96</v>
      </c>
      <c r="I30" s="39">
        <f>ROUND(AVERAGE(I9:I29),2)</f>
        <v>2061.7600000000002</v>
      </c>
      <c r="J30" s="38">
        <f>ROUND(AVERAGE(J9:J29),2)</f>
        <v>2066.7600000000002</v>
      </c>
      <c r="K30" s="37">
        <f>ROUND(AVERAGE(I30:J30),2)</f>
        <v>2064.2600000000002</v>
      </c>
      <c r="L30" s="39">
        <f>ROUND(AVERAGE(L9:L29),2)</f>
        <v>2135.14</v>
      </c>
      <c r="M30" s="38">
        <f>ROUND(AVERAGE(M9:M29),2)</f>
        <v>2140.14</v>
      </c>
      <c r="N30" s="37">
        <f>ROUND(AVERAGE(L30:M30),2)</f>
        <v>2137.64</v>
      </c>
      <c r="O30" s="39">
        <f>ROUND(AVERAGE(O9:O29),2)</f>
        <v>2195.14</v>
      </c>
      <c r="P30" s="38">
        <f>ROUND(AVERAGE(P9:P29),2)</f>
        <v>2200.14</v>
      </c>
      <c r="Q30" s="37">
        <f>ROUND(AVERAGE(O30:P30),2)</f>
        <v>2197.64</v>
      </c>
      <c r="R30" s="36">
        <f>ROUND(AVERAGE(R9:R29),2)</f>
        <v>1942.31</v>
      </c>
      <c r="S30" s="35">
        <f>ROUND(AVERAGE(S9:S29),4)</f>
        <v>1.3382000000000001</v>
      </c>
      <c r="T30" s="34">
        <f>ROUND(AVERAGE(T9:T29),4)</f>
        <v>1.171</v>
      </c>
      <c r="U30" s="115">
        <f>ROUND(AVERAGE(U9:U29),2)</f>
        <v>155.86000000000001</v>
      </c>
      <c r="V30" s="33">
        <f>AVERAGE(V9:V29)</f>
        <v>1451.4980952380949</v>
      </c>
      <c r="W30" s="33">
        <f>AVERAGE(W9:W29)</f>
        <v>1487.8538095238091</v>
      </c>
      <c r="X30" s="33">
        <f>AVERAGE(X9:X29)</f>
        <v>1658.7709474360936</v>
      </c>
      <c r="Y30" s="32">
        <f>AVERAGE(Y9:Y29)</f>
        <v>1.3379476190476189</v>
      </c>
    </row>
    <row r="31" spans="2:25" x14ac:dyDescent="0.2">
      <c r="B31" s="31" t="s">
        <v>12</v>
      </c>
      <c r="C31" s="30">
        <f t="shared" ref="C31:Y31" si="6">MAX(C9:C29)</f>
        <v>1979</v>
      </c>
      <c r="D31" s="29">
        <f t="shared" si="6"/>
        <v>1980</v>
      </c>
      <c r="E31" s="28">
        <f t="shared" si="6"/>
        <v>1979.5</v>
      </c>
      <c r="F31" s="30">
        <f t="shared" si="6"/>
        <v>2025</v>
      </c>
      <c r="G31" s="29">
        <f t="shared" si="6"/>
        <v>2027</v>
      </c>
      <c r="H31" s="28">
        <f t="shared" si="6"/>
        <v>2026</v>
      </c>
      <c r="I31" s="30">
        <f t="shared" si="6"/>
        <v>2103</v>
      </c>
      <c r="J31" s="29">
        <f t="shared" si="6"/>
        <v>2108</v>
      </c>
      <c r="K31" s="28">
        <f t="shared" si="6"/>
        <v>2105.5</v>
      </c>
      <c r="L31" s="30">
        <f t="shared" si="6"/>
        <v>2173</v>
      </c>
      <c r="M31" s="29">
        <f t="shared" si="6"/>
        <v>2178</v>
      </c>
      <c r="N31" s="28">
        <f t="shared" si="6"/>
        <v>2175.5</v>
      </c>
      <c r="O31" s="30">
        <f t="shared" si="6"/>
        <v>2240</v>
      </c>
      <c r="P31" s="29">
        <f t="shared" si="6"/>
        <v>2245</v>
      </c>
      <c r="Q31" s="28">
        <f t="shared" si="6"/>
        <v>2242.5</v>
      </c>
      <c r="R31" s="27">
        <f t="shared" si="6"/>
        <v>1980</v>
      </c>
      <c r="S31" s="26">
        <f t="shared" si="6"/>
        <v>1.3503000000000001</v>
      </c>
      <c r="T31" s="25">
        <f t="shared" si="6"/>
        <v>1.179</v>
      </c>
      <c r="U31" s="24">
        <f t="shared" si="6"/>
        <v>157.4</v>
      </c>
      <c r="V31" s="23">
        <f t="shared" si="6"/>
        <v>1487.62</v>
      </c>
      <c r="W31" s="23">
        <f t="shared" si="6"/>
        <v>1518.4</v>
      </c>
      <c r="X31" s="23">
        <f t="shared" si="6"/>
        <v>1691.3410225512137</v>
      </c>
      <c r="Y31" s="22">
        <f t="shared" si="6"/>
        <v>1.3501000000000001</v>
      </c>
    </row>
    <row r="32" spans="2:25" ht="13.5" thickBot="1" x14ac:dyDescent="0.25">
      <c r="B32" s="21" t="s">
        <v>13</v>
      </c>
      <c r="C32" s="20">
        <f t="shared" ref="C32:Y32" si="7">MIN(C9:C29)</f>
        <v>1900</v>
      </c>
      <c r="D32" s="19">
        <f t="shared" si="7"/>
        <v>1901</v>
      </c>
      <c r="E32" s="18">
        <f t="shared" si="7"/>
        <v>1900.5</v>
      </c>
      <c r="F32" s="20">
        <f t="shared" si="7"/>
        <v>1950</v>
      </c>
      <c r="G32" s="19">
        <f t="shared" si="7"/>
        <v>1951</v>
      </c>
      <c r="H32" s="18">
        <f t="shared" si="7"/>
        <v>1950.5</v>
      </c>
      <c r="I32" s="20">
        <f t="shared" si="7"/>
        <v>2023</v>
      </c>
      <c r="J32" s="19">
        <f t="shared" si="7"/>
        <v>2028</v>
      </c>
      <c r="K32" s="18">
        <f t="shared" si="7"/>
        <v>2025.5</v>
      </c>
      <c r="L32" s="20">
        <f t="shared" si="7"/>
        <v>2108</v>
      </c>
      <c r="M32" s="19">
        <f t="shared" si="7"/>
        <v>2113</v>
      </c>
      <c r="N32" s="18">
        <f t="shared" si="7"/>
        <v>2110.5</v>
      </c>
      <c r="O32" s="20">
        <f t="shared" si="7"/>
        <v>2163</v>
      </c>
      <c r="P32" s="19">
        <f t="shared" si="7"/>
        <v>2168</v>
      </c>
      <c r="Q32" s="18">
        <f t="shared" si="7"/>
        <v>2165.5</v>
      </c>
      <c r="R32" s="17">
        <f t="shared" si="7"/>
        <v>1901</v>
      </c>
      <c r="S32" s="16">
        <f t="shared" si="7"/>
        <v>1.3209</v>
      </c>
      <c r="T32" s="15">
        <f t="shared" si="7"/>
        <v>1.1617999999999999</v>
      </c>
      <c r="U32" s="14">
        <f t="shared" si="7"/>
        <v>154.6</v>
      </c>
      <c r="V32" s="13">
        <f t="shared" si="7"/>
        <v>1414.75</v>
      </c>
      <c r="W32" s="13">
        <f t="shared" si="7"/>
        <v>1452.39</v>
      </c>
      <c r="X32" s="13">
        <f t="shared" si="7"/>
        <v>1614.0261504499915</v>
      </c>
      <c r="Y32" s="12">
        <f t="shared" si="7"/>
        <v>1.3208</v>
      </c>
    </row>
    <row r="34" spans="2:14" x14ac:dyDescent="0.2">
      <c r="B34" s="6" t="s">
        <v>14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  <row r="35" spans="2:14" x14ac:dyDescent="0.2">
      <c r="B35" s="6" t="s">
        <v>15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S35"/>
  <sheetViews>
    <sheetView workbookViewId="0">
      <pane ySplit="8" topLeftCell="A9" activePane="bottomLeft" state="frozen"/>
      <selection activeCell="C46" sqref="C46"/>
      <selection pane="bottomLeft" activeCell="P9" sqref="P9:Q29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5" t="s">
        <v>19</v>
      </c>
    </row>
    <row r="4" spans="1:19" x14ac:dyDescent="0.2">
      <c r="B4" s="58" t="s">
        <v>29</v>
      </c>
    </row>
    <row r="6" spans="1:19" ht="13.5" thickBot="1" x14ac:dyDescent="0.25">
      <c r="B6" s="1">
        <v>45992</v>
      </c>
    </row>
    <row r="7" spans="1:19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3</v>
      </c>
      <c r="J7" s="125"/>
      <c r="K7" s="126"/>
      <c r="L7" s="116" t="s">
        <v>4</v>
      </c>
      <c r="M7" s="118" t="s">
        <v>21</v>
      </c>
      <c r="N7" s="119"/>
      <c r="O7" s="120"/>
      <c r="P7" s="121" t="s">
        <v>5</v>
      </c>
      <c r="Q7" s="122"/>
      <c r="R7" s="9" t="s">
        <v>18</v>
      </c>
      <c r="S7" s="116" t="s">
        <v>20</v>
      </c>
    </row>
    <row r="8" spans="1:19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117"/>
      <c r="M8" s="54" t="s">
        <v>10</v>
      </c>
      <c r="N8" s="53" t="s">
        <v>16</v>
      </c>
      <c r="O8" s="10" t="s">
        <v>17</v>
      </c>
      <c r="P8" s="52" t="s">
        <v>8</v>
      </c>
      <c r="Q8" s="52" t="s">
        <v>9</v>
      </c>
      <c r="R8" s="11" t="s">
        <v>8</v>
      </c>
      <c r="S8" s="117" t="s">
        <v>20</v>
      </c>
    </row>
    <row r="9" spans="1:19" x14ac:dyDescent="0.2">
      <c r="B9" s="45">
        <v>45992</v>
      </c>
      <c r="C9" s="44">
        <v>38990</v>
      </c>
      <c r="D9" s="43">
        <v>39000</v>
      </c>
      <c r="E9" s="42">
        <f t="shared" ref="E9:E29" si="0">AVERAGE(C9:D9)</f>
        <v>38995</v>
      </c>
      <c r="F9" s="44">
        <v>38895</v>
      </c>
      <c r="G9" s="43">
        <v>38900</v>
      </c>
      <c r="H9" s="42">
        <f t="shared" ref="H9:H29" si="1">AVERAGE(F9:G9)</f>
        <v>38897.5</v>
      </c>
      <c r="I9" s="44">
        <v>38555</v>
      </c>
      <c r="J9" s="43">
        <v>38605</v>
      </c>
      <c r="K9" s="42">
        <f t="shared" ref="K9:K29" si="2">AVERAGE(I9:J9)</f>
        <v>38580</v>
      </c>
      <c r="L9" s="50">
        <v>39000</v>
      </c>
      <c r="M9" s="49">
        <v>1.3268</v>
      </c>
      <c r="N9" s="51">
        <v>1.1649</v>
      </c>
      <c r="O9" s="48">
        <v>154.80000000000001</v>
      </c>
      <c r="P9" s="41">
        <f>D9/M9</f>
        <v>29394.030750678325</v>
      </c>
      <c r="Q9" s="41">
        <f>G9/M9</f>
        <v>29318.661441061202</v>
      </c>
      <c r="R9" s="47">
        <f t="shared" ref="R9:R29" si="3">L9/N9</f>
        <v>33479.268606747362</v>
      </c>
      <c r="S9" s="46">
        <v>1.3267</v>
      </c>
    </row>
    <row r="10" spans="1:19" x14ac:dyDescent="0.2">
      <c r="B10" s="45">
        <v>45993</v>
      </c>
      <c r="C10" s="44">
        <v>39245</v>
      </c>
      <c r="D10" s="43">
        <v>39250</v>
      </c>
      <c r="E10" s="42">
        <f t="shared" si="0"/>
        <v>39247.5</v>
      </c>
      <c r="F10" s="44">
        <v>39115</v>
      </c>
      <c r="G10" s="43">
        <v>39135</v>
      </c>
      <c r="H10" s="42">
        <f t="shared" si="1"/>
        <v>39125</v>
      </c>
      <c r="I10" s="44">
        <v>38710</v>
      </c>
      <c r="J10" s="43">
        <v>38760</v>
      </c>
      <c r="K10" s="42">
        <f t="shared" si="2"/>
        <v>38735</v>
      </c>
      <c r="L10" s="50">
        <v>39250</v>
      </c>
      <c r="M10" s="49">
        <v>1.3209</v>
      </c>
      <c r="N10" s="49">
        <v>1.1617999999999999</v>
      </c>
      <c r="O10" s="48">
        <v>156.01</v>
      </c>
      <c r="P10" s="41">
        <f t="shared" ref="P10:P29" si="4">D10/M10</f>
        <v>29714.588538117951</v>
      </c>
      <c r="Q10" s="41">
        <f t="shared" ref="Q10:Q29" si="5">G10/M10</f>
        <v>29627.526686350218</v>
      </c>
      <c r="R10" s="47">
        <f t="shared" si="3"/>
        <v>33783.783783783787</v>
      </c>
      <c r="S10" s="46">
        <v>1.3208</v>
      </c>
    </row>
    <row r="11" spans="1:19" x14ac:dyDescent="0.2">
      <c r="B11" s="45">
        <v>45994</v>
      </c>
      <c r="C11" s="44">
        <v>39900</v>
      </c>
      <c r="D11" s="43">
        <v>39950</v>
      </c>
      <c r="E11" s="42">
        <f t="shared" si="0"/>
        <v>39925</v>
      </c>
      <c r="F11" s="44">
        <v>39775</v>
      </c>
      <c r="G11" s="43">
        <v>39800</v>
      </c>
      <c r="H11" s="42">
        <f t="shared" si="1"/>
        <v>39787.5</v>
      </c>
      <c r="I11" s="44">
        <v>39390</v>
      </c>
      <c r="J11" s="43">
        <v>39440</v>
      </c>
      <c r="K11" s="42">
        <f t="shared" si="2"/>
        <v>39415</v>
      </c>
      <c r="L11" s="50">
        <v>39950</v>
      </c>
      <c r="M11" s="49">
        <v>1.3299000000000001</v>
      </c>
      <c r="N11" s="49">
        <v>1.1662999999999999</v>
      </c>
      <c r="O11" s="48">
        <v>155.41999999999999</v>
      </c>
      <c r="P11" s="41">
        <f t="shared" si="4"/>
        <v>30039.852620497779</v>
      </c>
      <c r="Q11" s="41">
        <f t="shared" si="5"/>
        <v>29927.062185126699</v>
      </c>
      <c r="R11" s="47">
        <f t="shared" si="3"/>
        <v>34253.62256709252</v>
      </c>
      <c r="S11" s="46">
        <v>1.3298000000000001</v>
      </c>
    </row>
    <row r="12" spans="1:19" x14ac:dyDescent="0.2">
      <c r="B12" s="45">
        <v>45995</v>
      </c>
      <c r="C12" s="44">
        <v>40290</v>
      </c>
      <c r="D12" s="43">
        <v>40295</v>
      </c>
      <c r="E12" s="42">
        <f t="shared" si="0"/>
        <v>40292.5</v>
      </c>
      <c r="F12" s="44">
        <v>40050</v>
      </c>
      <c r="G12" s="43">
        <v>40075</v>
      </c>
      <c r="H12" s="42">
        <f t="shared" si="1"/>
        <v>40062.5</v>
      </c>
      <c r="I12" s="44">
        <v>39680</v>
      </c>
      <c r="J12" s="43">
        <v>39730</v>
      </c>
      <c r="K12" s="42">
        <f t="shared" si="2"/>
        <v>39705</v>
      </c>
      <c r="L12" s="50">
        <v>40295</v>
      </c>
      <c r="M12" s="49">
        <v>1.3349</v>
      </c>
      <c r="N12" s="49">
        <v>1.167</v>
      </c>
      <c r="O12" s="48">
        <v>154.66999999999999</v>
      </c>
      <c r="P12" s="41">
        <f t="shared" si="4"/>
        <v>30185.781706494869</v>
      </c>
      <c r="Q12" s="41">
        <f t="shared" si="5"/>
        <v>30020.9753539591</v>
      </c>
      <c r="R12" s="47">
        <f t="shared" si="3"/>
        <v>34528.706083976009</v>
      </c>
      <c r="S12" s="46">
        <v>1.3347</v>
      </c>
    </row>
    <row r="13" spans="1:19" x14ac:dyDescent="0.2">
      <c r="B13" s="45">
        <v>45996</v>
      </c>
      <c r="C13" s="44">
        <v>40250</v>
      </c>
      <c r="D13" s="43">
        <v>40300</v>
      </c>
      <c r="E13" s="42">
        <f t="shared" si="0"/>
        <v>40275</v>
      </c>
      <c r="F13" s="44">
        <v>40000</v>
      </c>
      <c r="G13" s="43">
        <v>40100</v>
      </c>
      <c r="H13" s="42">
        <f t="shared" si="1"/>
        <v>40050</v>
      </c>
      <c r="I13" s="44">
        <v>39690</v>
      </c>
      <c r="J13" s="43">
        <v>39740</v>
      </c>
      <c r="K13" s="42">
        <f t="shared" si="2"/>
        <v>39715</v>
      </c>
      <c r="L13" s="50">
        <v>40300</v>
      </c>
      <c r="M13" s="49">
        <v>1.3349</v>
      </c>
      <c r="N13" s="49">
        <v>1.1652</v>
      </c>
      <c r="O13" s="48">
        <v>155.18</v>
      </c>
      <c r="P13" s="41">
        <f t="shared" si="4"/>
        <v>30189.527305416137</v>
      </c>
      <c r="Q13" s="41">
        <f t="shared" si="5"/>
        <v>30039.703348565436</v>
      </c>
      <c r="R13" s="47">
        <f t="shared" si="3"/>
        <v>34586.337109509099</v>
      </c>
      <c r="S13" s="46">
        <v>1.3347</v>
      </c>
    </row>
    <row r="14" spans="1:19" x14ac:dyDescent="0.2">
      <c r="B14" s="45">
        <v>45999</v>
      </c>
      <c r="C14" s="44">
        <v>40400</v>
      </c>
      <c r="D14" s="43">
        <v>40450</v>
      </c>
      <c r="E14" s="42">
        <f t="shared" si="0"/>
        <v>40425</v>
      </c>
      <c r="F14" s="44">
        <v>40390</v>
      </c>
      <c r="G14" s="43">
        <v>40410</v>
      </c>
      <c r="H14" s="42">
        <f t="shared" si="1"/>
        <v>40400</v>
      </c>
      <c r="I14" s="44">
        <v>40085</v>
      </c>
      <c r="J14" s="43">
        <v>40135</v>
      </c>
      <c r="K14" s="42">
        <f t="shared" si="2"/>
        <v>40110</v>
      </c>
      <c r="L14" s="50">
        <v>40450</v>
      </c>
      <c r="M14" s="49">
        <v>1.3321000000000001</v>
      </c>
      <c r="N14" s="49">
        <v>1.1654</v>
      </c>
      <c r="O14" s="48">
        <v>155.57</v>
      </c>
      <c r="P14" s="41">
        <f t="shared" si="4"/>
        <v>30365.588169056377</v>
      </c>
      <c r="Q14" s="41">
        <f t="shared" si="5"/>
        <v>30335.560393363859</v>
      </c>
      <c r="R14" s="47">
        <f t="shared" si="3"/>
        <v>34709.112750986787</v>
      </c>
      <c r="S14" s="46">
        <v>1.3319000000000001</v>
      </c>
    </row>
    <row r="15" spans="1:19" x14ac:dyDescent="0.2">
      <c r="B15" s="45">
        <v>46000</v>
      </c>
      <c r="C15" s="44">
        <v>40075</v>
      </c>
      <c r="D15" s="43">
        <v>40125</v>
      </c>
      <c r="E15" s="42">
        <f t="shared" si="0"/>
        <v>40100</v>
      </c>
      <c r="F15" s="44">
        <v>39850</v>
      </c>
      <c r="G15" s="43">
        <v>39900</v>
      </c>
      <c r="H15" s="42">
        <f t="shared" si="1"/>
        <v>39875</v>
      </c>
      <c r="I15" s="44">
        <v>39550</v>
      </c>
      <c r="J15" s="43">
        <v>39600</v>
      </c>
      <c r="K15" s="42">
        <f t="shared" si="2"/>
        <v>39575</v>
      </c>
      <c r="L15" s="50">
        <v>40125</v>
      </c>
      <c r="M15" s="49">
        <v>1.3320000000000001</v>
      </c>
      <c r="N15" s="49">
        <v>1.1637999999999999</v>
      </c>
      <c r="O15" s="48">
        <v>156.36000000000001</v>
      </c>
      <c r="P15" s="41">
        <f t="shared" si="4"/>
        <v>30123.873873873872</v>
      </c>
      <c r="Q15" s="41">
        <f t="shared" si="5"/>
        <v>29954.954954954952</v>
      </c>
      <c r="R15" s="47">
        <f t="shared" si="3"/>
        <v>34477.573466231312</v>
      </c>
      <c r="S15" s="46">
        <v>1.3318000000000001</v>
      </c>
    </row>
    <row r="16" spans="1:19" x14ac:dyDescent="0.2">
      <c r="B16" s="45">
        <v>46001</v>
      </c>
      <c r="C16" s="44">
        <v>40640</v>
      </c>
      <c r="D16" s="43">
        <v>40660</v>
      </c>
      <c r="E16" s="42">
        <f t="shared" si="0"/>
        <v>40650</v>
      </c>
      <c r="F16" s="44">
        <v>40550</v>
      </c>
      <c r="G16" s="43">
        <v>40650</v>
      </c>
      <c r="H16" s="42">
        <f t="shared" si="1"/>
        <v>40600</v>
      </c>
      <c r="I16" s="44">
        <v>40270</v>
      </c>
      <c r="J16" s="43">
        <v>40320</v>
      </c>
      <c r="K16" s="42">
        <f t="shared" si="2"/>
        <v>40295</v>
      </c>
      <c r="L16" s="50">
        <v>40660</v>
      </c>
      <c r="M16" s="49">
        <v>1.3313999999999999</v>
      </c>
      <c r="N16" s="49">
        <v>1.1639999999999999</v>
      </c>
      <c r="O16" s="48">
        <v>156.71</v>
      </c>
      <c r="P16" s="41">
        <f t="shared" si="4"/>
        <v>30539.281958840322</v>
      </c>
      <c r="Q16" s="41">
        <f t="shared" si="5"/>
        <v>30531.771068048671</v>
      </c>
      <c r="R16" s="47">
        <f t="shared" si="3"/>
        <v>34931.271477663235</v>
      </c>
      <c r="S16" s="46">
        <v>1.3311999999999999</v>
      </c>
    </row>
    <row r="17" spans="2:19" x14ac:dyDescent="0.2">
      <c r="B17" s="45">
        <v>46002</v>
      </c>
      <c r="C17" s="44">
        <v>40450</v>
      </c>
      <c r="D17" s="43">
        <v>40550</v>
      </c>
      <c r="E17" s="42">
        <f t="shared" si="0"/>
        <v>40500</v>
      </c>
      <c r="F17" s="44">
        <v>40400</v>
      </c>
      <c r="G17" s="43">
        <v>40450</v>
      </c>
      <c r="H17" s="42">
        <f t="shared" si="1"/>
        <v>40425</v>
      </c>
      <c r="I17" s="44">
        <v>40165</v>
      </c>
      <c r="J17" s="43">
        <v>40215</v>
      </c>
      <c r="K17" s="42">
        <f t="shared" si="2"/>
        <v>40190</v>
      </c>
      <c r="L17" s="50">
        <v>40550</v>
      </c>
      <c r="M17" s="49">
        <v>1.339</v>
      </c>
      <c r="N17" s="49">
        <v>1.1717</v>
      </c>
      <c r="O17" s="48">
        <v>155.59</v>
      </c>
      <c r="P17" s="41">
        <f t="shared" si="4"/>
        <v>30283.793876026888</v>
      </c>
      <c r="Q17" s="41">
        <f t="shared" si="5"/>
        <v>30209.111277072443</v>
      </c>
      <c r="R17" s="47">
        <f t="shared" si="3"/>
        <v>34607.834769992318</v>
      </c>
      <c r="S17" s="46">
        <v>1.3387</v>
      </c>
    </row>
    <row r="18" spans="2:19" x14ac:dyDescent="0.2">
      <c r="B18" s="45">
        <v>46003</v>
      </c>
      <c r="C18" s="44">
        <v>41895</v>
      </c>
      <c r="D18" s="43">
        <v>41905</v>
      </c>
      <c r="E18" s="42">
        <f t="shared" si="0"/>
        <v>41900</v>
      </c>
      <c r="F18" s="44">
        <v>41825</v>
      </c>
      <c r="G18" s="43">
        <v>41850</v>
      </c>
      <c r="H18" s="42">
        <f t="shared" si="1"/>
        <v>41837.5</v>
      </c>
      <c r="I18" s="44">
        <v>41655</v>
      </c>
      <c r="J18" s="43">
        <v>41705</v>
      </c>
      <c r="K18" s="42">
        <f t="shared" si="2"/>
        <v>41680</v>
      </c>
      <c r="L18" s="50">
        <v>41905</v>
      </c>
      <c r="M18" s="49">
        <v>1.3373999999999999</v>
      </c>
      <c r="N18" s="49">
        <v>1.1726000000000001</v>
      </c>
      <c r="O18" s="48">
        <v>156.04</v>
      </c>
      <c r="P18" s="41">
        <f t="shared" si="4"/>
        <v>31333.183789442202</v>
      </c>
      <c r="Q18" s="41">
        <f t="shared" si="5"/>
        <v>31292.059219380892</v>
      </c>
      <c r="R18" s="47">
        <f t="shared" si="3"/>
        <v>35736.824151458299</v>
      </c>
      <c r="S18" s="46">
        <v>1.3371</v>
      </c>
    </row>
    <row r="19" spans="2:19" x14ac:dyDescent="0.2">
      <c r="B19" s="45">
        <v>46006</v>
      </c>
      <c r="C19" s="44">
        <v>41095</v>
      </c>
      <c r="D19" s="43">
        <v>41105</v>
      </c>
      <c r="E19" s="42">
        <f t="shared" si="0"/>
        <v>41100</v>
      </c>
      <c r="F19" s="44">
        <v>41400</v>
      </c>
      <c r="G19" s="43">
        <v>41450</v>
      </c>
      <c r="H19" s="42">
        <f t="shared" si="1"/>
        <v>41425</v>
      </c>
      <c r="I19" s="44">
        <v>41220</v>
      </c>
      <c r="J19" s="43">
        <v>41270</v>
      </c>
      <c r="K19" s="42">
        <f t="shared" si="2"/>
        <v>41245</v>
      </c>
      <c r="L19" s="50">
        <v>41105</v>
      </c>
      <c r="M19" s="49">
        <v>1.3391</v>
      </c>
      <c r="N19" s="49">
        <v>1.1753</v>
      </c>
      <c r="O19" s="48">
        <v>155.08000000000001</v>
      </c>
      <c r="P19" s="41">
        <f t="shared" si="4"/>
        <v>30695.989843925025</v>
      </c>
      <c r="Q19" s="41">
        <f t="shared" si="5"/>
        <v>30953.625569412292</v>
      </c>
      <c r="R19" s="47">
        <f t="shared" si="3"/>
        <v>34974.049178933041</v>
      </c>
      <c r="S19" s="46">
        <v>1.3388</v>
      </c>
    </row>
    <row r="20" spans="2:19" x14ac:dyDescent="0.2">
      <c r="B20" s="45">
        <v>46007</v>
      </c>
      <c r="C20" s="44">
        <v>41075</v>
      </c>
      <c r="D20" s="43">
        <v>41100</v>
      </c>
      <c r="E20" s="42">
        <f t="shared" si="0"/>
        <v>41087.5</v>
      </c>
      <c r="F20" s="44">
        <v>41100</v>
      </c>
      <c r="G20" s="43">
        <v>41150</v>
      </c>
      <c r="H20" s="42">
        <f t="shared" si="1"/>
        <v>41125</v>
      </c>
      <c r="I20" s="44">
        <v>40900</v>
      </c>
      <c r="J20" s="43">
        <v>40950</v>
      </c>
      <c r="K20" s="42">
        <f t="shared" si="2"/>
        <v>40925</v>
      </c>
      <c r="L20" s="50">
        <v>41100</v>
      </c>
      <c r="M20" s="49">
        <v>1.3436999999999999</v>
      </c>
      <c r="N20" s="49">
        <v>1.1778</v>
      </c>
      <c r="O20" s="48">
        <v>154.6</v>
      </c>
      <c r="P20" s="41">
        <f t="shared" si="4"/>
        <v>30587.184639428448</v>
      </c>
      <c r="Q20" s="41">
        <f t="shared" si="5"/>
        <v>30624.395326337726</v>
      </c>
      <c r="R20" s="47">
        <f t="shared" si="3"/>
        <v>34895.568008150789</v>
      </c>
      <c r="S20" s="46">
        <v>1.3432999999999999</v>
      </c>
    </row>
    <row r="21" spans="2:19" x14ac:dyDescent="0.2">
      <c r="B21" s="45">
        <v>46008</v>
      </c>
      <c r="C21" s="44">
        <v>42100</v>
      </c>
      <c r="D21" s="43">
        <v>42150</v>
      </c>
      <c r="E21" s="42">
        <f t="shared" si="0"/>
        <v>42125</v>
      </c>
      <c r="F21" s="44">
        <v>42100</v>
      </c>
      <c r="G21" s="43">
        <v>42125</v>
      </c>
      <c r="H21" s="42">
        <f t="shared" si="1"/>
        <v>42112.5</v>
      </c>
      <c r="I21" s="44">
        <v>41850</v>
      </c>
      <c r="J21" s="43">
        <v>41900</v>
      </c>
      <c r="K21" s="42">
        <f t="shared" si="2"/>
        <v>41875</v>
      </c>
      <c r="L21" s="50">
        <v>42150</v>
      </c>
      <c r="M21" s="49">
        <v>1.3345</v>
      </c>
      <c r="N21" s="49">
        <v>1.1727000000000001</v>
      </c>
      <c r="O21" s="48">
        <v>155.49</v>
      </c>
      <c r="P21" s="41">
        <f t="shared" si="4"/>
        <v>31584.863244660923</v>
      </c>
      <c r="Q21" s="41">
        <f t="shared" si="5"/>
        <v>31566.129636568003</v>
      </c>
      <c r="R21" s="47">
        <f t="shared" si="3"/>
        <v>35942.696341775387</v>
      </c>
      <c r="S21" s="46">
        <v>1.3342000000000001</v>
      </c>
    </row>
    <row r="22" spans="2:19" x14ac:dyDescent="0.2">
      <c r="B22" s="45">
        <v>46009</v>
      </c>
      <c r="C22" s="44">
        <v>42945</v>
      </c>
      <c r="D22" s="43">
        <v>42950</v>
      </c>
      <c r="E22" s="42">
        <f t="shared" si="0"/>
        <v>42947.5</v>
      </c>
      <c r="F22" s="44">
        <v>42950</v>
      </c>
      <c r="G22" s="43">
        <v>43000</v>
      </c>
      <c r="H22" s="42">
        <f t="shared" si="1"/>
        <v>42975</v>
      </c>
      <c r="I22" s="44">
        <v>42705</v>
      </c>
      <c r="J22" s="43">
        <v>42755</v>
      </c>
      <c r="K22" s="42">
        <f t="shared" si="2"/>
        <v>42730</v>
      </c>
      <c r="L22" s="50">
        <v>42950</v>
      </c>
      <c r="M22" s="49">
        <v>1.3395999999999999</v>
      </c>
      <c r="N22" s="49">
        <v>1.1714</v>
      </c>
      <c r="O22" s="48">
        <v>155.82</v>
      </c>
      <c r="P22" s="41">
        <f t="shared" si="4"/>
        <v>32061.809495371755</v>
      </c>
      <c r="Q22" s="41">
        <f t="shared" si="5"/>
        <v>32099.134069871605</v>
      </c>
      <c r="R22" s="47">
        <f t="shared" si="3"/>
        <v>36665.528427522622</v>
      </c>
      <c r="S22" s="46">
        <v>1.3392999999999999</v>
      </c>
    </row>
    <row r="23" spans="2:19" x14ac:dyDescent="0.2">
      <c r="B23" s="45">
        <v>46010</v>
      </c>
      <c r="C23" s="44">
        <v>43700</v>
      </c>
      <c r="D23" s="43">
        <v>43725</v>
      </c>
      <c r="E23" s="42">
        <f t="shared" si="0"/>
        <v>43712.5</v>
      </c>
      <c r="F23" s="44">
        <v>43700</v>
      </c>
      <c r="G23" s="43">
        <v>43750</v>
      </c>
      <c r="H23" s="42">
        <f t="shared" si="1"/>
        <v>43725</v>
      </c>
      <c r="I23" s="44">
        <v>43460</v>
      </c>
      <c r="J23" s="43">
        <v>43510</v>
      </c>
      <c r="K23" s="42">
        <f t="shared" si="2"/>
        <v>43485</v>
      </c>
      <c r="L23" s="50">
        <v>43725</v>
      </c>
      <c r="M23" s="49">
        <v>1.3372999999999999</v>
      </c>
      <c r="N23" s="49">
        <v>1.171</v>
      </c>
      <c r="O23" s="48">
        <v>157.24</v>
      </c>
      <c r="P23" s="41">
        <f t="shared" si="4"/>
        <v>32696.477978015406</v>
      </c>
      <c r="Q23" s="41">
        <f t="shared" si="5"/>
        <v>32715.172362222391</v>
      </c>
      <c r="R23" s="47">
        <f t="shared" si="3"/>
        <v>37339.880444064904</v>
      </c>
      <c r="S23" s="46">
        <v>1.337</v>
      </c>
    </row>
    <row r="24" spans="2:19" x14ac:dyDescent="0.2">
      <c r="B24" s="45">
        <v>46013</v>
      </c>
      <c r="C24" s="44">
        <v>42650</v>
      </c>
      <c r="D24" s="43">
        <v>42700</v>
      </c>
      <c r="E24" s="42">
        <f t="shared" si="0"/>
        <v>42675</v>
      </c>
      <c r="F24" s="44">
        <v>42600</v>
      </c>
      <c r="G24" s="43">
        <v>42625</v>
      </c>
      <c r="H24" s="42">
        <f t="shared" si="1"/>
        <v>42612.5</v>
      </c>
      <c r="I24" s="44">
        <v>42345</v>
      </c>
      <c r="J24" s="43">
        <v>42395</v>
      </c>
      <c r="K24" s="42">
        <f t="shared" si="2"/>
        <v>42370</v>
      </c>
      <c r="L24" s="50">
        <v>42700</v>
      </c>
      <c r="M24" s="49">
        <v>1.3433999999999999</v>
      </c>
      <c r="N24" s="49">
        <v>1.1741999999999999</v>
      </c>
      <c r="O24" s="48">
        <v>157.4</v>
      </c>
      <c r="P24" s="41">
        <f t="shared" si="4"/>
        <v>31785.023075777877</v>
      </c>
      <c r="Q24" s="41">
        <f t="shared" si="5"/>
        <v>31729.1945809141</v>
      </c>
      <c r="R24" s="47">
        <f t="shared" si="3"/>
        <v>36365.184806676887</v>
      </c>
      <c r="S24" s="46">
        <v>1.3431</v>
      </c>
    </row>
    <row r="25" spans="2:19" x14ac:dyDescent="0.2">
      <c r="B25" s="45">
        <v>46014</v>
      </c>
      <c r="C25" s="44">
        <v>43575</v>
      </c>
      <c r="D25" s="43">
        <v>43600</v>
      </c>
      <c r="E25" s="42">
        <f t="shared" si="0"/>
        <v>43587.5</v>
      </c>
      <c r="F25" s="44">
        <v>43600</v>
      </c>
      <c r="G25" s="43">
        <v>43650</v>
      </c>
      <c r="H25" s="42">
        <f t="shared" si="1"/>
        <v>43625</v>
      </c>
      <c r="I25" s="44">
        <v>43355</v>
      </c>
      <c r="J25" s="43">
        <v>43405</v>
      </c>
      <c r="K25" s="42">
        <f t="shared" si="2"/>
        <v>43380</v>
      </c>
      <c r="L25" s="50">
        <v>43600</v>
      </c>
      <c r="M25" s="49">
        <v>1.3503000000000001</v>
      </c>
      <c r="N25" s="49">
        <v>1.179</v>
      </c>
      <c r="O25" s="48">
        <v>156.04</v>
      </c>
      <c r="P25" s="41">
        <f t="shared" si="4"/>
        <v>32289.120936088275</v>
      </c>
      <c r="Q25" s="41">
        <f t="shared" si="5"/>
        <v>32326.149744501221</v>
      </c>
      <c r="R25" s="47">
        <f t="shared" si="3"/>
        <v>36980.491942323999</v>
      </c>
      <c r="S25" s="46">
        <v>1.35</v>
      </c>
    </row>
    <row r="26" spans="2:19" x14ac:dyDescent="0.2">
      <c r="B26" s="45">
        <v>46015</v>
      </c>
      <c r="C26" s="44">
        <v>43150</v>
      </c>
      <c r="D26" s="43">
        <v>43155</v>
      </c>
      <c r="E26" s="42">
        <f t="shared" si="0"/>
        <v>43152.5</v>
      </c>
      <c r="F26" s="44">
        <v>43150</v>
      </c>
      <c r="G26" s="43">
        <v>43170</v>
      </c>
      <c r="H26" s="42">
        <f t="shared" si="1"/>
        <v>43160</v>
      </c>
      <c r="I26" s="44">
        <v>42950</v>
      </c>
      <c r="J26" s="43">
        <v>43000</v>
      </c>
      <c r="K26" s="42">
        <f t="shared" si="2"/>
        <v>42975</v>
      </c>
      <c r="L26" s="50">
        <v>43155</v>
      </c>
      <c r="M26" s="49">
        <v>1.3503000000000001</v>
      </c>
      <c r="N26" s="49">
        <v>1.1783999999999999</v>
      </c>
      <c r="O26" s="48">
        <v>156.05000000000001</v>
      </c>
      <c r="P26" s="41">
        <f t="shared" si="4"/>
        <v>31959.564541213062</v>
      </c>
      <c r="Q26" s="41">
        <f t="shared" si="5"/>
        <v>31970.673183736944</v>
      </c>
      <c r="R26" s="47">
        <f t="shared" si="3"/>
        <v>36621.690427698581</v>
      </c>
      <c r="S26" s="46">
        <v>1.3501000000000001</v>
      </c>
    </row>
    <row r="27" spans="2:19" x14ac:dyDescent="0.2">
      <c r="B27" s="45">
        <v>46020</v>
      </c>
      <c r="C27" s="44">
        <v>42800</v>
      </c>
      <c r="D27" s="43">
        <v>42900</v>
      </c>
      <c r="E27" s="42">
        <f t="shared" si="0"/>
        <v>42850</v>
      </c>
      <c r="F27" s="44">
        <v>42600</v>
      </c>
      <c r="G27" s="43">
        <v>42700</v>
      </c>
      <c r="H27" s="42">
        <f t="shared" si="1"/>
        <v>42650</v>
      </c>
      <c r="I27" s="44">
        <v>42465</v>
      </c>
      <c r="J27" s="43">
        <v>42515</v>
      </c>
      <c r="K27" s="42">
        <f t="shared" si="2"/>
        <v>42490</v>
      </c>
      <c r="L27" s="50">
        <v>42900</v>
      </c>
      <c r="M27" s="49">
        <v>1.3483000000000001</v>
      </c>
      <c r="N27" s="49">
        <v>1.1761999999999999</v>
      </c>
      <c r="O27" s="48">
        <v>156.34</v>
      </c>
      <c r="P27" s="41">
        <f t="shared" si="4"/>
        <v>31817.844693317511</v>
      </c>
      <c r="Q27" s="41">
        <f t="shared" si="5"/>
        <v>31669.509753022325</v>
      </c>
      <c r="R27" s="47">
        <f t="shared" si="3"/>
        <v>36473.388879442275</v>
      </c>
      <c r="S27" s="46">
        <v>1.3480000000000001</v>
      </c>
    </row>
    <row r="28" spans="2:19" x14ac:dyDescent="0.2">
      <c r="B28" s="45">
        <v>46021</v>
      </c>
      <c r="C28" s="44">
        <v>41575</v>
      </c>
      <c r="D28" s="43">
        <v>41625</v>
      </c>
      <c r="E28" s="42">
        <f t="shared" si="0"/>
        <v>41600</v>
      </c>
      <c r="F28" s="44">
        <v>41550</v>
      </c>
      <c r="G28" s="43">
        <v>41600</v>
      </c>
      <c r="H28" s="42">
        <f t="shared" si="1"/>
        <v>41575</v>
      </c>
      <c r="I28" s="44">
        <v>41360</v>
      </c>
      <c r="J28" s="43">
        <v>41410</v>
      </c>
      <c r="K28" s="42">
        <f t="shared" si="2"/>
        <v>41385</v>
      </c>
      <c r="L28" s="50">
        <v>41625</v>
      </c>
      <c r="M28" s="49">
        <v>1.3495999999999999</v>
      </c>
      <c r="N28" s="49">
        <v>1.1761999999999999</v>
      </c>
      <c r="O28" s="48">
        <v>155.96</v>
      </c>
      <c r="P28" s="41">
        <f t="shared" si="4"/>
        <v>30842.471843509189</v>
      </c>
      <c r="Q28" s="41">
        <f t="shared" si="5"/>
        <v>30823.947836395972</v>
      </c>
      <c r="R28" s="47">
        <f t="shared" si="3"/>
        <v>35389.389559598712</v>
      </c>
      <c r="S28" s="46">
        <v>1.3492999999999999</v>
      </c>
    </row>
    <row r="29" spans="2:19" x14ac:dyDescent="0.2">
      <c r="B29" s="45">
        <v>46022</v>
      </c>
      <c r="C29" s="44">
        <v>40850</v>
      </c>
      <c r="D29" s="43">
        <v>40900</v>
      </c>
      <c r="E29" s="42">
        <f t="shared" si="0"/>
        <v>40875</v>
      </c>
      <c r="F29" s="44">
        <v>40800</v>
      </c>
      <c r="G29" s="43">
        <v>40850</v>
      </c>
      <c r="H29" s="42">
        <f t="shared" si="1"/>
        <v>40825</v>
      </c>
      <c r="I29" s="44">
        <v>40625</v>
      </c>
      <c r="J29" s="43">
        <v>40675</v>
      </c>
      <c r="K29" s="42">
        <f t="shared" si="2"/>
        <v>40650</v>
      </c>
      <c r="L29" s="50">
        <v>40900</v>
      </c>
      <c r="M29" s="49">
        <v>1.3467</v>
      </c>
      <c r="N29" s="49">
        <v>1.1756</v>
      </c>
      <c r="O29" s="48">
        <v>156.61000000000001</v>
      </c>
      <c r="P29" s="41">
        <f t="shared" si="4"/>
        <v>30370.535382787555</v>
      </c>
      <c r="Q29" s="41">
        <f t="shared" si="5"/>
        <v>30333.407588921065</v>
      </c>
      <c r="R29" s="47">
        <f t="shared" si="3"/>
        <v>34790.745151412048</v>
      </c>
      <c r="S29" s="46">
        <v>1.3464</v>
      </c>
    </row>
    <row r="30" spans="2:19" x14ac:dyDescent="0.2">
      <c r="B30" s="40" t="s">
        <v>11</v>
      </c>
      <c r="C30" s="39">
        <f>ROUND(AVERAGE(C9:C29),2)</f>
        <v>41316.67</v>
      </c>
      <c r="D30" s="38">
        <f>ROUND(AVERAGE(D9:D29),2)</f>
        <v>41352.14</v>
      </c>
      <c r="E30" s="37">
        <f>ROUND(AVERAGE(C30:D30),2)</f>
        <v>41334.410000000003</v>
      </c>
      <c r="F30" s="39">
        <f>ROUND(AVERAGE(F9:F29),2)</f>
        <v>41257.14</v>
      </c>
      <c r="G30" s="38">
        <f>ROUND(AVERAGE(G9:G29),2)</f>
        <v>41301.9</v>
      </c>
      <c r="H30" s="37">
        <f>ROUND(AVERAGE(F30:G30),2)</f>
        <v>41279.519999999997</v>
      </c>
      <c r="I30" s="39">
        <f>ROUND(AVERAGE(I9:I29),2)</f>
        <v>40999.29</v>
      </c>
      <c r="J30" s="38">
        <f>ROUND(AVERAGE(J9:J29),2)</f>
        <v>41049.29</v>
      </c>
      <c r="K30" s="37">
        <f>ROUND(AVERAGE(I30:J30),2)</f>
        <v>41024.29</v>
      </c>
      <c r="L30" s="36">
        <f>ROUND(AVERAGE(L9:L29),2)</f>
        <v>41352.14</v>
      </c>
      <c r="M30" s="35">
        <f>ROUND(AVERAGE(M9:M29),4)</f>
        <v>1.3382000000000001</v>
      </c>
      <c r="N30" s="34">
        <f>ROUND(AVERAGE(N9:N29),4)</f>
        <v>1.171</v>
      </c>
      <c r="O30" s="115">
        <f>ROUND(AVERAGE(O9:O29),2)</f>
        <v>155.86000000000001</v>
      </c>
      <c r="P30" s="33">
        <f>AVERAGE(P9:P29)</f>
        <v>30898.113726787607</v>
      </c>
      <c r="Q30" s="33">
        <f>AVERAGE(Q9:Q29)</f>
        <v>30860.415503799384</v>
      </c>
      <c r="R30" s="33">
        <f>AVERAGE(R9:R29)</f>
        <v>35311.092758811428</v>
      </c>
      <c r="S30" s="32">
        <f>AVERAGE(S9:S29)</f>
        <v>1.3379476190476189</v>
      </c>
    </row>
    <row r="31" spans="2:19" x14ac:dyDescent="0.2">
      <c r="B31" s="31" t="s">
        <v>12</v>
      </c>
      <c r="C31" s="30">
        <f t="shared" ref="C31:S31" si="6">MAX(C9:C29)</f>
        <v>43700</v>
      </c>
      <c r="D31" s="29">
        <f t="shared" si="6"/>
        <v>43725</v>
      </c>
      <c r="E31" s="28">
        <f t="shared" si="6"/>
        <v>43712.5</v>
      </c>
      <c r="F31" s="30">
        <f t="shared" si="6"/>
        <v>43700</v>
      </c>
      <c r="G31" s="29">
        <f t="shared" si="6"/>
        <v>43750</v>
      </c>
      <c r="H31" s="28">
        <f t="shared" si="6"/>
        <v>43725</v>
      </c>
      <c r="I31" s="30">
        <f t="shared" si="6"/>
        <v>43460</v>
      </c>
      <c r="J31" s="29">
        <f t="shared" si="6"/>
        <v>43510</v>
      </c>
      <c r="K31" s="28">
        <f t="shared" si="6"/>
        <v>43485</v>
      </c>
      <c r="L31" s="27">
        <f t="shared" si="6"/>
        <v>43725</v>
      </c>
      <c r="M31" s="26">
        <f t="shared" si="6"/>
        <v>1.3503000000000001</v>
      </c>
      <c r="N31" s="25">
        <f t="shared" si="6"/>
        <v>1.179</v>
      </c>
      <c r="O31" s="24">
        <f t="shared" si="6"/>
        <v>157.4</v>
      </c>
      <c r="P31" s="23">
        <f t="shared" si="6"/>
        <v>32696.477978015406</v>
      </c>
      <c r="Q31" s="23">
        <f t="shared" si="6"/>
        <v>32715.172362222391</v>
      </c>
      <c r="R31" s="23">
        <f t="shared" si="6"/>
        <v>37339.880444064904</v>
      </c>
      <c r="S31" s="22">
        <f t="shared" si="6"/>
        <v>1.3501000000000001</v>
      </c>
    </row>
    <row r="32" spans="2:19" ht="13.5" thickBot="1" x14ac:dyDescent="0.25">
      <c r="B32" s="21" t="s">
        <v>13</v>
      </c>
      <c r="C32" s="20">
        <f t="shared" ref="C32:S32" si="7">MIN(C9:C29)</f>
        <v>38990</v>
      </c>
      <c r="D32" s="19">
        <f t="shared" si="7"/>
        <v>39000</v>
      </c>
      <c r="E32" s="18">
        <f t="shared" si="7"/>
        <v>38995</v>
      </c>
      <c r="F32" s="20">
        <f t="shared" si="7"/>
        <v>38895</v>
      </c>
      <c r="G32" s="19">
        <f t="shared" si="7"/>
        <v>38900</v>
      </c>
      <c r="H32" s="18">
        <f t="shared" si="7"/>
        <v>38897.5</v>
      </c>
      <c r="I32" s="20">
        <f t="shared" si="7"/>
        <v>38555</v>
      </c>
      <c r="J32" s="19">
        <f t="shared" si="7"/>
        <v>38605</v>
      </c>
      <c r="K32" s="18">
        <f t="shared" si="7"/>
        <v>38580</v>
      </c>
      <c r="L32" s="17">
        <f t="shared" si="7"/>
        <v>39000</v>
      </c>
      <c r="M32" s="16">
        <f t="shared" si="7"/>
        <v>1.3209</v>
      </c>
      <c r="N32" s="15">
        <f t="shared" si="7"/>
        <v>1.1617999999999999</v>
      </c>
      <c r="O32" s="14">
        <f t="shared" si="7"/>
        <v>154.6</v>
      </c>
      <c r="P32" s="13">
        <f t="shared" si="7"/>
        <v>29394.030750678325</v>
      </c>
      <c r="Q32" s="13">
        <f t="shared" si="7"/>
        <v>29318.661441061202</v>
      </c>
      <c r="R32" s="13">
        <f t="shared" si="7"/>
        <v>33479.268606747362</v>
      </c>
      <c r="S32" s="12">
        <f t="shared" si="7"/>
        <v>1.3208</v>
      </c>
    </row>
    <row r="34" spans="2:14" x14ac:dyDescent="0.2">
      <c r="B34" s="6" t="s">
        <v>14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  <row r="35" spans="2:14" x14ac:dyDescent="0.2">
      <c r="B35" s="6" t="s">
        <v>15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Y35"/>
  <sheetViews>
    <sheetView workbookViewId="0">
      <pane ySplit="8" topLeftCell="A9" activePane="bottomLeft" state="frozen"/>
      <selection activeCell="C46" sqref="C46"/>
      <selection pane="bottomLeft" activeCell="V9" sqref="V9:W29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25</v>
      </c>
    </row>
    <row r="6" spans="1:25" ht="13.5" thickBot="1" x14ac:dyDescent="0.25">
      <c r="B6" s="1">
        <v>45992</v>
      </c>
    </row>
    <row r="7" spans="1:25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24</v>
      </c>
      <c r="J7" s="125"/>
      <c r="K7" s="126"/>
      <c r="L7" s="124" t="s">
        <v>23</v>
      </c>
      <c r="M7" s="125"/>
      <c r="N7" s="126"/>
      <c r="O7" s="124" t="s">
        <v>22</v>
      </c>
      <c r="P7" s="125"/>
      <c r="Q7" s="126"/>
      <c r="R7" s="116" t="s">
        <v>4</v>
      </c>
      <c r="S7" s="118" t="s">
        <v>21</v>
      </c>
      <c r="T7" s="119"/>
      <c r="U7" s="120"/>
      <c r="V7" s="121" t="s">
        <v>5</v>
      </c>
      <c r="W7" s="122"/>
      <c r="X7" s="9" t="s">
        <v>18</v>
      </c>
      <c r="Y7" s="116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17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17" t="s">
        <v>20</v>
      </c>
    </row>
    <row r="9" spans="1:25" x14ac:dyDescent="0.2">
      <c r="B9" s="45">
        <v>45992</v>
      </c>
      <c r="C9" s="44">
        <v>14690</v>
      </c>
      <c r="D9" s="43">
        <v>14695</v>
      </c>
      <c r="E9" s="42">
        <f t="shared" ref="E9:E29" si="0">AVERAGE(C9:D9)</f>
        <v>14692.5</v>
      </c>
      <c r="F9" s="44">
        <v>14900</v>
      </c>
      <c r="G9" s="43">
        <v>14905</v>
      </c>
      <c r="H9" s="42">
        <f t="shared" ref="H9:H29" si="1">AVERAGE(F9:G9)</f>
        <v>14902.5</v>
      </c>
      <c r="I9" s="44">
        <v>15390</v>
      </c>
      <c r="J9" s="43">
        <v>15440</v>
      </c>
      <c r="K9" s="42">
        <f t="shared" ref="K9:K29" si="2">AVERAGE(I9:J9)</f>
        <v>15415</v>
      </c>
      <c r="L9" s="44">
        <v>15965</v>
      </c>
      <c r="M9" s="43">
        <v>16015</v>
      </c>
      <c r="N9" s="42">
        <f t="shared" ref="N9:N29" si="3">AVERAGE(L9:M9)</f>
        <v>15990</v>
      </c>
      <c r="O9" s="44">
        <v>16540</v>
      </c>
      <c r="P9" s="43">
        <v>16590</v>
      </c>
      <c r="Q9" s="42">
        <f t="shared" ref="Q9:Q29" si="4">AVERAGE(O9:P9)</f>
        <v>16565</v>
      </c>
      <c r="R9" s="50">
        <v>14695</v>
      </c>
      <c r="S9" s="49">
        <v>1.3268</v>
      </c>
      <c r="T9" s="51">
        <v>1.1649</v>
      </c>
      <c r="U9" s="48">
        <v>154.80000000000001</v>
      </c>
      <c r="V9" s="41">
        <f>D9/S9</f>
        <v>11075.520048236358</v>
      </c>
      <c r="W9" s="41">
        <f>G9/S9</f>
        <v>11233.795598432318</v>
      </c>
      <c r="X9" s="47">
        <f t="shared" ref="X9:X29" si="5">R9/T9</f>
        <v>12614.816722465448</v>
      </c>
      <c r="Y9" s="46">
        <v>1.3267</v>
      </c>
    </row>
    <row r="10" spans="1:25" x14ac:dyDescent="0.2">
      <c r="B10" s="45">
        <v>45993</v>
      </c>
      <c r="C10" s="44">
        <v>14715</v>
      </c>
      <c r="D10" s="43">
        <v>14725</v>
      </c>
      <c r="E10" s="42">
        <f t="shared" si="0"/>
        <v>14720</v>
      </c>
      <c r="F10" s="44">
        <v>14900</v>
      </c>
      <c r="G10" s="43">
        <v>14920</v>
      </c>
      <c r="H10" s="42">
        <f t="shared" si="1"/>
        <v>14910</v>
      </c>
      <c r="I10" s="44">
        <v>15400</v>
      </c>
      <c r="J10" s="43">
        <v>15450</v>
      </c>
      <c r="K10" s="42">
        <f t="shared" si="2"/>
        <v>15425</v>
      </c>
      <c r="L10" s="44">
        <v>15990</v>
      </c>
      <c r="M10" s="43">
        <v>16040</v>
      </c>
      <c r="N10" s="42">
        <f t="shared" si="3"/>
        <v>16015</v>
      </c>
      <c r="O10" s="44">
        <v>16565</v>
      </c>
      <c r="P10" s="43">
        <v>16615</v>
      </c>
      <c r="Q10" s="42">
        <f t="shared" si="4"/>
        <v>16590</v>
      </c>
      <c r="R10" s="50">
        <v>14725</v>
      </c>
      <c r="S10" s="49">
        <v>1.3209</v>
      </c>
      <c r="T10" s="49">
        <v>1.1617999999999999</v>
      </c>
      <c r="U10" s="48">
        <v>156.01</v>
      </c>
      <c r="V10" s="41">
        <f t="shared" ref="V10:V29" si="6">D10/S10</f>
        <v>11147.702324172913</v>
      </c>
      <c r="W10" s="41">
        <f t="shared" ref="W10:W29" si="7">G10/S10</f>
        <v>11295.328942387767</v>
      </c>
      <c r="X10" s="47">
        <f t="shared" si="5"/>
        <v>12674.29850232398</v>
      </c>
      <c r="Y10" s="46">
        <v>1.3208</v>
      </c>
    </row>
    <row r="11" spans="1:25" x14ac:dyDescent="0.2">
      <c r="B11" s="45">
        <v>45994</v>
      </c>
      <c r="C11" s="44">
        <v>14670</v>
      </c>
      <c r="D11" s="43">
        <v>14680</v>
      </c>
      <c r="E11" s="42">
        <f t="shared" si="0"/>
        <v>14675</v>
      </c>
      <c r="F11" s="44">
        <v>14870</v>
      </c>
      <c r="G11" s="43">
        <v>14880</v>
      </c>
      <c r="H11" s="42">
        <f t="shared" si="1"/>
        <v>14875</v>
      </c>
      <c r="I11" s="44">
        <v>15360</v>
      </c>
      <c r="J11" s="43">
        <v>15410</v>
      </c>
      <c r="K11" s="42">
        <f t="shared" si="2"/>
        <v>15385</v>
      </c>
      <c r="L11" s="44">
        <v>15950</v>
      </c>
      <c r="M11" s="43">
        <v>16000</v>
      </c>
      <c r="N11" s="42">
        <f t="shared" si="3"/>
        <v>15975</v>
      </c>
      <c r="O11" s="44">
        <v>16500</v>
      </c>
      <c r="P11" s="43">
        <v>16550</v>
      </c>
      <c r="Q11" s="42">
        <f t="shared" si="4"/>
        <v>16525</v>
      </c>
      <c r="R11" s="50">
        <v>14680</v>
      </c>
      <c r="S11" s="49">
        <v>1.3299000000000001</v>
      </c>
      <c r="T11" s="49">
        <v>1.1662999999999999</v>
      </c>
      <c r="U11" s="48">
        <v>155.41999999999999</v>
      </c>
      <c r="V11" s="41">
        <f t="shared" si="6"/>
        <v>11038.423941649748</v>
      </c>
      <c r="W11" s="41">
        <f t="shared" si="7"/>
        <v>11188.811188811189</v>
      </c>
      <c r="X11" s="47">
        <f t="shared" si="5"/>
        <v>12586.812998370917</v>
      </c>
      <c r="Y11" s="46">
        <v>1.3298000000000001</v>
      </c>
    </row>
    <row r="12" spans="1:25" x14ac:dyDescent="0.2">
      <c r="B12" s="45">
        <v>45995</v>
      </c>
      <c r="C12" s="44">
        <v>14720</v>
      </c>
      <c r="D12" s="43">
        <v>14725</v>
      </c>
      <c r="E12" s="42">
        <f t="shared" si="0"/>
        <v>14722.5</v>
      </c>
      <c r="F12" s="44">
        <v>14920</v>
      </c>
      <c r="G12" s="43">
        <v>14950</v>
      </c>
      <c r="H12" s="42">
        <f t="shared" si="1"/>
        <v>14935</v>
      </c>
      <c r="I12" s="44">
        <v>15420</v>
      </c>
      <c r="J12" s="43">
        <v>15470</v>
      </c>
      <c r="K12" s="42">
        <f t="shared" si="2"/>
        <v>15445</v>
      </c>
      <c r="L12" s="44">
        <v>16010</v>
      </c>
      <c r="M12" s="43">
        <v>16060</v>
      </c>
      <c r="N12" s="42">
        <f t="shared" si="3"/>
        <v>16035</v>
      </c>
      <c r="O12" s="44">
        <v>16565</v>
      </c>
      <c r="P12" s="43">
        <v>16615</v>
      </c>
      <c r="Q12" s="42">
        <f t="shared" si="4"/>
        <v>16590</v>
      </c>
      <c r="R12" s="50">
        <v>14725</v>
      </c>
      <c r="S12" s="49">
        <v>1.3349</v>
      </c>
      <c r="T12" s="49">
        <v>1.167</v>
      </c>
      <c r="U12" s="48">
        <v>154.66999999999999</v>
      </c>
      <c r="V12" s="41">
        <f t="shared" si="6"/>
        <v>11030.78882313282</v>
      </c>
      <c r="W12" s="41">
        <f t="shared" si="7"/>
        <v>11199.340774589857</v>
      </c>
      <c r="X12" s="47">
        <f t="shared" si="5"/>
        <v>12617.823479005998</v>
      </c>
      <c r="Y12" s="46">
        <v>1.3347</v>
      </c>
    </row>
    <row r="13" spans="1:25" x14ac:dyDescent="0.2">
      <c r="B13" s="45">
        <v>45996</v>
      </c>
      <c r="C13" s="44">
        <v>14715</v>
      </c>
      <c r="D13" s="43">
        <v>14720</v>
      </c>
      <c r="E13" s="42">
        <f t="shared" si="0"/>
        <v>14717.5</v>
      </c>
      <c r="F13" s="44">
        <v>14915</v>
      </c>
      <c r="G13" s="43">
        <v>14920</v>
      </c>
      <c r="H13" s="42">
        <f t="shared" si="1"/>
        <v>14917.5</v>
      </c>
      <c r="I13" s="44">
        <v>15400</v>
      </c>
      <c r="J13" s="43">
        <v>15450</v>
      </c>
      <c r="K13" s="42">
        <f t="shared" si="2"/>
        <v>15425</v>
      </c>
      <c r="L13" s="44">
        <v>15990</v>
      </c>
      <c r="M13" s="43">
        <v>16040</v>
      </c>
      <c r="N13" s="42">
        <f t="shared" si="3"/>
        <v>16015</v>
      </c>
      <c r="O13" s="44">
        <v>16545</v>
      </c>
      <c r="P13" s="43">
        <v>16595</v>
      </c>
      <c r="Q13" s="42">
        <f t="shared" si="4"/>
        <v>16570</v>
      </c>
      <c r="R13" s="50">
        <v>14720</v>
      </c>
      <c r="S13" s="49">
        <v>1.3349</v>
      </c>
      <c r="T13" s="49">
        <v>1.1652</v>
      </c>
      <c r="U13" s="48">
        <v>155.18</v>
      </c>
      <c r="V13" s="41">
        <f t="shared" si="6"/>
        <v>11027.043224211551</v>
      </c>
      <c r="W13" s="41">
        <f t="shared" si="7"/>
        <v>11176.867181062253</v>
      </c>
      <c r="X13" s="47">
        <f t="shared" si="5"/>
        <v>12633.024373498112</v>
      </c>
      <c r="Y13" s="46">
        <v>1.3347</v>
      </c>
    </row>
    <row r="14" spans="1:25" x14ac:dyDescent="0.2">
      <c r="B14" s="45">
        <v>45999</v>
      </c>
      <c r="C14" s="44">
        <v>14700</v>
      </c>
      <c r="D14" s="43">
        <v>14705</v>
      </c>
      <c r="E14" s="42">
        <f t="shared" si="0"/>
        <v>14702.5</v>
      </c>
      <c r="F14" s="44">
        <v>14905</v>
      </c>
      <c r="G14" s="43">
        <v>14910</v>
      </c>
      <c r="H14" s="42">
        <f t="shared" si="1"/>
        <v>14907.5</v>
      </c>
      <c r="I14" s="44">
        <v>15385</v>
      </c>
      <c r="J14" s="43">
        <v>15435</v>
      </c>
      <c r="K14" s="42">
        <f t="shared" si="2"/>
        <v>15410</v>
      </c>
      <c r="L14" s="44">
        <v>15975</v>
      </c>
      <c r="M14" s="43">
        <v>16025</v>
      </c>
      <c r="N14" s="42">
        <f t="shared" si="3"/>
        <v>16000</v>
      </c>
      <c r="O14" s="44">
        <v>16530</v>
      </c>
      <c r="P14" s="43">
        <v>16580</v>
      </c>
      <c r="Q14" s="42">
        <f t="shared" si="4"/>
        <v>16555</v>
      </c>
      <c r="R14" s="50">
        <v>14705</v>
      </c>
      <c r="S14" s="49">
        <v>1.3321000000000001</v>
      </c>
      <c r="T14" s="49">
        <v>1.1654</v>
      </c>
      <c r="U14" s="48">
        <v>155.57</v>
      </c>
      <c r="V14" s="41">
        <f t="shared" si="6"/>
        <v>11038.961038961039</v>
      </c>
      <c r="W14" s="41">
        <f t="shared" si="7"/>
        <v>11192.85338938518</v>
      </c>
      <c r="X14" s="47">
        <f t="shared" si="5"/>
        <v>12617.985241118929</v>
      </c>
      <c r="Y14" s="46">
        <v>1.3319000000000001</v>
      </c>
    </row>
    <row r="15" spans="1:25" x14ac:dyDescent="0.2">
      <c r="B15" s="45">
        <v>46000</v>
      </c>
      <c r="C15" s="44">
        <v>14660</v>
      </c>
      <c r="D15" s="43">
        <v>14665</v>
      </c>
      <c r="E15" s="42">
        <f t="shared" si="0"/>
        <v>14662.5</v>
      </c>
      <c r="F15" s="44">
        <v>14850</v>
      </c>
      <c r="G15" s="43">
        <v>14855</v>
      </c>
      <c r="H15" s="42">
        <f t="shared" si="1"/>
        <v>14852.5</v>
      </c>
      <c r="I15" s="44">
        <v>15335</v>
      </c>
      <c r="J15" s="43">
        <v>15385</v>
      </c>
      <c r="K15" s="42">
        <f t="shared" si="2"/>
        <v>15360</v>
      </c>
      <c r="L15" s="44">
        <v>15945</v>
      </c>
      <c r="M15" s="43">
        <v>15995</v>
      </c>
      <c r="N15" s="42">
        <f t="shared" si="3"/>
        <v>15970</v>
      </c>
      <c r="O15" s="44">
        <v>16500</v>
      </c>
      <c r="P15" s="43">
        <v>16550</v>
      </c>
      <c r="Q15" s="42">
        <f t="shared" si="4"/>
        <v>16525</v>
      </c>
      <c r="R15" s="50">
        <v>14665</v>
      </c>
      <c r="S15" s="49">
        <v>1.3320000000000001</v>
      </c>
      <c r="T15" s="49">
        <v>1.1637999999999999</v>
      </c>
      <c r="U15" s="48">
        <v>156.36000000000001</v>
      </c>
      <c r="V15" s="41">
        <f t="shared" si="6"/>
        <v>11009.75975975976</v>
      </c>
      <c r="W15" s="41">
        <f t="shared" si="7"/>
        <v>11152.402402402402</v>
      </c>
      <c r="X15" s="47">
        <f t="shared" si="5"/>
        <v>12600.96236466747</v>
      </c>
      <c r="Y15" s="46">
        <v>1.3318000000000001</v>
      </c>
    </row>
    <row r="16" spans="1:25" x14ac:dyDescent="0.2">
      <c r="B16" s="45">
        <v>46001</v>
      </c>
      <c r="C16" s="44">
        <v>14545</v>
      </c>
      <c r="D16" s="43">
        <v>14550</v>
      </c>
      <c r="E16" s="42">
        <f t="shared" si="0"/>
        <v>14547.5</v>
      </c>
      <c r="F16" s="44">
        <v>14735</v>
      </c>
      <c r="G16" s="43">
        <v>14740</v>
      </c>
      <c r="H16" s="42">
        <f t="shared" si="1"/>
        <v>14737.5</v>
      </c>
      <c r="I16" s="44">
        <v>15220</v>
      </c>
      <c r="J16" s="43">
        <v>15270</v>
      </c>
      <c r="K16" s="42">
        <f t="shared" si="2"/>
        <v>15245</v>
      </c>
      <c r="L16" s="44">
        <v>15830</v>
      </c>
      <c r="M16" s="43">
        <v>15880</v>
      </c>
      <c r="N16" s="42">
        <f t="shared" si="3"/>
        <v>15855</v>
      </c>
      <c r="O16" s="44">
        <v>16400</v>
      </c>
      <c r="P16" s="43">
        <v>16450</v>
      </c>
      <c r="Q16" s="42">
        <f t="shared" si="4"/>
        <v>16425</v>
      </c>
      <c r="R16" s="50">
        <v>14550</v>
      </c>
      <c r="S16" s="49">
        <v>1.3313999999999999</v>
      </c>
      <c r="T16" s="49">
        <v>1.1639999999999999</v>
      </c>
      <c r="U16" s="48">
        <v>156.71</v>
      </c>
      <c r="V16" s="41">
        <f t="shared" si="6"/>
        <v>10928.346101847679</v>
      </c>
      <c r="W16" s="41">
        <f t="shared" si="7"/>
        <v>11071.053026888989</v>
      </c>
      <c r="X16" s="47">
        <f t="shared" si="5"/>
        <v>12500</v>
      </c>
      <c r="Y16" s="46">
        <v>1.3311999999999999</v>
      </c>
    </row>
    <row r="17" spans="2:25" x14ac:dyDescent="0.2">
      <c r="B17" s="45">
        <v>46002</v>
      </c>
      <c r="C17" s="44">
        <v>14440</v>
      </c>
      <c r="D17" s="43">
        <v>14450</v>
      </c>
      <c r="E17" s="42">
        <f t="shared" si="0"/>
        <v>14445</v>
      </c>
      <c r="F17" s="44">
        <v>14640</v>
      </c>
      <c r="G17" s="43">
        <v>14650</v>
      </c>
      <c r="H17" s="42">
        <f t="shared" si="1"/>
        <v>14645</v>
      </c>
      <c r="I17" s="44">
        <v>15125</v>
      </c>
      <c r="J17" s="43">
        <v>15175</v>
      </c>
      <c r="K17" s="42">
        <f t="shared" si="2"/>
        <v>15150</v>
      </c>
      <c r="L17" s="44">
        <v>15735</v>
      </c>
      <c r="M17" s="43">
        <v>15785</v>
      </c>
      <c r="N17" s="42">
        <f t="shared" si="3"/>
        <v>15760</v>
      </c>
      <c r="O17" s="44">
        <v>16305</v>
      </c>
      <c r="P17" s="43">
        <v>16355</v>
      </c>
      <c r="Q17" s="42">
        <f t="shared" si="4"/>
        <v>16330</v>
      </c>
      <c r="R17" s="50">
        <v>14450</v>
      </c>
      <c r="S17" s="49">
        <v>1.339</v>
      </c>
      <c r="T17" s="49">
        <v>1.1717</v>
      </c>
      <c r="U17" s="48">
        <v>155.59</v>
      </c>
      <c r="V17" s="41">
        <f t="shared" si="6"/>
        <v>10791.635548917102</v>
      </c>
      <c r="W17" s="41">
        <f t="shared" si="7"/>
        <v>10941.00074682599</v>
      </c>
      <c r="X17" s="47">
        <f t="shared" si="5"/>
        <v>12332.50832124264</v>
      </c>
      <c r="Y17" s="46">
        <v>1.3387</v>
      </c>
    </row>
    <row r="18" spans="2:25" x14ac:dyDescent="0.2">
      <c r="B18" s="45">
        <v>46003</v>
      </c>
      <c r="C18" s="44">
        <v>14410</v>
      </c>
      <c r="D18" s="43">
        <v>14420</v>
      </c>
      <c r="E18" s="42">
        <f t="shared" si="0"/>
        <v>14415</v>
      </c>
      <c r="F18" s="44">
        <v>14600</v>
      </c>
      <c r="G18" s="43">
        <v>14605</v>
      </c>
      <c r="H18" s="42">
        <f t="shared" si="1"/>
        <v>14602.5</v>
      </c>
      <c r="I18" s="44">
        <v>15075</v>
      </c>
      <c r="J18" s="43">
        <v>15125</v>
      </c>
      <c r="K18" s="42">
        <f t="shared" si="2"/>
        <v>15100</v>
      </c>
      <c r="L18" s="44">
        <v>15685</v>
      </c>
      <c r="M18" s="43">
        <v>15735</v>
      </c>
      <c r="N18" s="42">
        <f t="shared" si="3"/>
        <v>15710</v>
      </c>
      <c r="O18" s="44">
        <v>16245</v>
      </c>
      <c r="P18" s="43">
        <v>16295</v>
      </c>
      <c r="Q18" s="42">
        <f t="shared" si="4"/>
        <v>16270</v>
      </c>
      <c r="R18" s="50">
        <v>14420</v>
      </c>
      <c r="S18" s="49">
        <v>1.3373999999999999</v>
      </c>
      <c r="T18" s="49">
        <v>1.1726000000000001</v>
      </c>
      <c r="U18" s="48">
        <v>156.04</v>
      </c>
      <c r="V18" s="41">
        <f t="shared" si="6"/>
        <v>10782.114550620608</v>
      </c>
      <c r="W18" s="41">
        <f t="shared" si="7"/>
        <v>10920.442649917752</v>
      </c>
      <c r="X18" s="47">
        <f t="shared" si="5"/>
        <v>12297.458638922053</v>
      </c>
      <c r="Y18" s="46">
        <v>1.3371</v>
      </c>
    </row>
    <row r="19" spans="2:25" x14ac:dyDescent="0.2">
      <c r="B19" s="45">
        <v>46006</v>
      </c>
      <c r="C19" s="44">
        <v>14220</v>
      </c>
      <c r="D19" s="43">
        <v>14225</v>
      </c>
      <c r="E19" s="42">
        <f t="shared" si="0"/>
        <v>14222.5</v>
      </c>
      <c r="F19" s="44">
        <v>14410</v>
      </c>
      <c r="G19" s="43">
        <v>14420</v>
      </c>
      <c r="H19" s="42">
        <f t="shared" si="1"/>
        <v>14415</v>
      </c>
      <c r="I19" s="44">
        <v>14890</v>
      </c>
      <c r="J19" s="43">
        <v>14940</v>
      </c>
      <c r="K19" s="42">
        <f t="shared" si="2"/>
        <v>14915</v>
      </c>
      <c r="L19" s="44">
        <v>15500</v>
      </c>
      <c r="M19" s="43">
        <v>15550</v>
      </c>
      <c r="N19" s="42">
        <f t="shared" si="3"/>
        <v>15525</v>
      </c>
      <c r="O19" s="44">
        <v>16060</v>
      </c>
      <c r="P19" s="43">
        <v>16110</v>
      </c>
      <c r="Q19" s="42">
        <f t="shared" si="4"/>
        <v>16085</v>
      </c>
      <c r="R19" s="50">
        <v>14225</v>
      </c>
      <c r="S19" s="49">
        <v>1.3391</v>
      </c>
      <c r="T19" s="49">
        <v>1.1753</v>
      </c>
      <c r="U19" s="48">
        <v>155.08000000000001</v>
      </c>
      <c r="V19" s="41">
        <f t="shared" si="6"/>
        <v>10622.806362482264</v>
      </c>
      <c r="W19" s="41">
        <f t="shared" si="7"/>
        <v>10768.426555148981</v>
      </c>
      <c r="X19" s="47">
        <f t="shared" si="5"/>
        <v>12103.29277631243</v>
      </c>
      <c r="Y19" s="46">
        <v>1.3388</v>
      </c>
    </row>
    <row r="20" spans="2:25" x14ac:dyDescent="0.2">
      <c r="B20" s="45">
        <v>46007</v>
      </c>
      <c r="C20" s="44">
        <v>14110</v>
      </c>
      <c r="D20" s="43">
        <v>14125</v>
      </c>
      <c r="E20" s="42">
        <f t="shared" si="0"/>
        <v>14117.5</v>
      </c>
      <c r="F20" s="44">
        <v>14320</v>
      </c>
      <c r="G20" s="43">
        <v>14325</v>
      </c>
      <c r="H20" s="42">
        <f t="shared" si="1"/>
        <v>14322.5</v>
      </c>
      <c r="I20" s="44">
        <v>14800</v>
      </c>
      <c r="J20" s="43">
        <v>14850</v>
      </c>
      <c r="K20" s="42">
        <f t="shared" si="2"/>
        <v>14825</v>
      </c>
      <c r="L20" s="44">
        <v>15430</v>
      </c>
      <c r="M20" s="43">
        <v>15480</v>
      </c>
      <c r="N20" s="42">
        <f t="shared" si="3"/>
        <v>15455</v>
      </c>
      <c r="O20" s="44">
        <v>15990</v>
      </c>
      <c r="P20" s="43">
        <v>16040</v>
      </c>
      <c r="Q20" s="42">
        <f t="shared" si="4"/>
        <v>16015</v>
      </c>
      <c r="R20" s="50">
        <v>14125</v>
      </c>
      <c r="S20" s="49">
        <v>1.3436999999999999</v>
      </c>
      <c r="T20" s="49">
        <v>1.1778</v>
      </c>
      <c r="U20" s="48">
        <v>154.6</v>
      </c>
      <c r="V20" s="41">
        <f t="shared" si="6"/>
        <v>10512.019051871699</v>
      </c>
      <c r="W20" s="41">
        <f t="shared" si="7"/>
        <v>10660.861799508819</v>
      </c>
      <c r="X20" s="47">
        <f t="shared" si="5"/>
        <v>11992.698250976397</v>
      </c>
      <c r="Y20" s="46">
        <v>1.3432999999999999</v>
      </c>
    </row>
    <row r="21" spans="2:25" x14ac:dyDescent="0.2">
      <c r="B21" s="45">
        <v>46008</v>
      </c>
      <c r="C21" s="44">
        <v>14265</v>
      </c>
      <c r="D21" s="43">
        <v>14275</v>
      </c>
      <c r="E21" s="42">
        <f t="shared" si="0"/>
        <v>14270</v>
      </c>
      <c r="F21" s="44">
        <v>14430</v>
      </c>
      <c r="G21" s="43">
        <v>14450</v>
      </c>
      <c r="H21" s="42">
        <f t="shared" si="1"/>
        <v>14440</v>
      </c>
      <c r="I21" s="44">
        <v>14920</v>
      </c>
      <c r="J21" s="43">
        <v>14970</v>
      </c>
      <c r="K21" s="42">
        <f t="shared" si="2"/>
        <v>14945</v>
      </c>
      <c r="L21" s="44">
        <v>15520</v>
      </c>
      <c r="M21" s="43">
        <v>15570</v>
      </c>
      <c r="N21" s="42">
        <f t="shared" si="3"/>
        <v>15545</v>
      </c>
      <c r="O21" s="44">
        <v>16080</v>
      </c>
      <c r="P21" s="43">
        <v>16130</v>
      </c>
      <c r="Q21" s="42">
        <f t="shared" si="4"/>
        <v>16105</v>
      </c>
      <c r="R21" s="50">
        <v>14275</v>
      </c>
      <c r="S21" s="49">
        <v>1.3345</v>
      </c>
      <c r="T21" s="49">
        <v>1.1727000000000001</v>
      </c>
      <c r="U21" s="48">
        <v>155.49</v>
      </c>
      <c r="V21" s="41">
        <f t="shared" si="6"/>
        <v>10696.890221056576</v>
      </c>
      <c r="W21" s="41">
        <f t="shared" si="7"/>
        <v>10828.025477707006</v>
      </c>
      <c r="X21" s="47">
        <f t="shared" si="5"/>
        <v>12172.763707683123</v>
      </c>
      <c r="Y21" s="46">
        <v>1.3342000000000001</v>
      </c>
    </row>
    <row r="22" spans="2:25" x14ac:dyDescent="0.2">
      <c r="B22" s="45">
        <v>46009</v>
      </c>
      <c r="C22" s="44">
        <v>14330</v>
      </c>
      <c r="D22" s="43">
        <v>14335</v>
      </c>
      <c r="E22" s="42">
        <f t="shared" si="0"/>
        <v>14332.5</v>
      </c>
      <c r="F22" s="44">
        <v>14530</v>
      </c>
      <c r="G22" s="43">
        <v>14540</v>
      </c>
      <c r="H22" s="42">
        <f t="shared" si="1"/>
        <v>14535</v>
      </c>
      <c r="I22" s="44">
        <v>15010</v>
      </c>
      <c r="J22" s="43">
        <v>15060</v>
      </c>
      <c r="K22" s="42">
        <f t="shared" si="2"/>
        <v>15035</v>
      </c>
      <c r="L22" s="44">
        <v>15635</v>
      </c>
      <c r="M22" s="43">
        <v>15685</v>
      </c>
      <c r="N22" s="42">
        <f t="shared" si="3"/>
        <v>15660</v>
      </c>
      <c r="O22" s="44">
        <v>16195</v>
      </c>
      <c r="P22" s="43">
        <v>16245</v>
      </c>
      <c r="Q22" s="42">
        <f t="shared" si="4"/>
        <v>16220</v>
      </c>
      <c r="R22" s="50">
        <v>14335</v>
      </c>
      <c r="S22" s="49">
        <v>1.3395999999999999</v>
      </c>
      <c r="T22" s="49">
        <v>1.1714</v>
      </c>
      <c r="U22" s="48">
        <v>155.82</v>
      </c>
      <c r="V22" s="41">
        <f t="shared" si="6"/>
        <v>10700.955509107196</v>
      </c>
      <c r="W22" s="41">
        <f t="shared" si="7"/>
        <v>10853.986264556585</v>
      </c>
      <c r="X22" s="47">
        <f t="shared" si="5"/>
        <v>12237.493597404815</v>
      </c>
      <c r="Y22" s="46">
        <v>1.3392999999999999</v>
      </c>
    </row>
    <row r="23" spans="2:25" x14ac:dyDescent="0.2">
      <c r="B23" s="45">
        <v>46010</v>
      </c>
      <c r="C23" s="44">
        <v>14560</v>
      </c>
      <c r="D23" s="43">
        <v>14565</v>
      </c>
      <c r="E23" s="42">
        <f t="shared" si="0"/>
        <v>14562.5</v>
      </c>
      <c r="F23" s="44">
        <v>14770</v>
      </c>
      <c r="G23" s="43">
        <v>14780</v>
      </c>
      <c r="H23" s="42">
        <f t="shared" si="1"/>
        <v>14775</v>
      </c>
      <c r="I23" s="44">
        <v>15245</v>
      </c>
      <c r="J23" s="43">
        <v>15295</v>
      </c>
      <c r="K23" s="42">
        <f t="shared" si="2"/>
        <v>15270</v>
      </c>
      <c r="L23" s="44">
        <v>15870</v>
      </c>
      <c r="M23" s="43">
        <v>15920</v>
      </c>
      <c r="N23" s="42">
        <f t="shared" si="3"/>
        <v>15895</v>
      </c>
      <c r="O23" s="44">
        <v>16425</v>
      </c>
      <c r="P23" s="43">
        <v>16475</v>
      </c>
      <c r="Q23" s="42">
        <f t="shared" si="4"/>
        <v>16450</v>
      </c>
      <c r="R23" s="50">
        <v>14565</v>
      </c>
      <c r="S23" s="49">
        <v>1.3372999999999999</v>
      </c>
      <c r="T23" s="49">
        <v>1.171</v>
      </c>
      <c r="U23" s="48">
        <v>157.24</v>
      </c>
      <c r="V23" s="41">
        <f t="shared" si="6"/>
        <v>10891.348238989009</v>
      </c>
      <c r="W23" s="41">
        <f t="shared" si="7"/>
        <v>11052.119943169073</v>
      </c>
      <c r="X23" s="47">
        <f t="shared" si="5"/>
        <v>12438.087105038428</v>
      </c>
      <c r="Y23" s="46">
        <v>1.337</v>
      </c>
    </row>
    <row r="24" spans="2:25" x14ac:dyDescent="0.2">
      <c r="B24" s="45">
        <v>46013</v>
      </c>
      <c r="C24" s="44">
        <v>14880</v>
      </c>
      <c r="D24" s="43">
        <v>14885</v>
      </c>
      <c r="E24" s="42">
        <f t="shared" si="0"/>
        <v>14882.5</v>
      </c>
      <c r="F24" s="44">
        <v>15100</v>
      </c>
      <c r="G24" s="43">
        <v>15125</v>
      </c>
      <c r="H24" s="42">
        <f t="shared" si="1"/>
        <v>15112.5</v>
      </c>
      <c r="I24" s="44">
        <v>15570</v>
      </c>
      <c r="J24" s="43">
        <v>15620</v>
      </c>
      <c r="K24" s="42">
        <f t="shared" si="2"/>
        <v>15595</v>
      </c>
      <c r="L24" s="44">
        <v>16190</v>
      </c>
      <c r="M24" s="43">
        <v>16240</v>
      </c>
      <c r="N24" s="42">
        <f t="shared" si="3"/>
        <v>16215</v>
      </c>
      <c r="O24" s="44">
        <v>16745</v>
      </c>
      <c r="P24" s="43">
        <v>16795</v>
      </c>
      <c r="Q24" s="42">
        <f t="shared" si="4"/>
        <v>16770</v>
      </c>
      <c r="R24" s="50">
        <v>14885</v>
      </c>
      <c r="S24" s="49">
        <v>1.3433999999999999</v>
      </c>
      <c r="T24" s="49">
        <v>1.1741999999999999</v>
      </c>
      <c r="U24" s="48">
        <v>157.4</v>
      </c>
      <c r="V24" s="41">
        <f t="shared" si="6"/>
        <v>11080.095280631234</v>
      </c>
      <c r="W24" s="41">
        <f t="shared" si="7"/>
        <v>11258.746464195327</v>
      </c>
      <c r="X24" s="47">
        <f t="shared" si="5"/>
        <v>12676.716061999661</v>
      </c>
      <c r="Y24" s="46">
        <v>1.3431</v>
      </c>
    </row>
    <row r="25" spans="2:25" x14ac:dyDescent="0.2">
      <c r="B25" s="45">
        <v>46014</v>
      </c>
      <c r="C25" s="44">
        <v>15460</v>
      </c>
      <c r="D25" s="43">
        <v>15465</v>
      </c>
      <c r="E25" s="42">
        <f t="shared" si="0"/>
        <v>15462.5</v>
      </c>
      <c r="F25" s="44">
        <v>15660</v>
      </c>
      <c r="G25" s="43">
        <v>15670</v>
      </c>
      <c r="H25" s="42">
        <f t="shared" si="1"/>
        <v>15665</v>
      </c>
      <c r="I25" s="44">
        <v>16110</v>
      </c>
      <c r="J25" s="43">
        <v>16160</v>
      </c>
      <c r="K25" s="42">
        <f t="shared" si="2"/>
        <v>16135</v>
      </c>
      <c r="L25" s="44">
        <v>16725</v>
      </c>
      <c r="M25" s="43">
        <v>16775</v>
      </c>
      <c r="N25" s="42">
        <f t="shared" si="3"/>
        <v>16750</v>
      </c>
      <c r="O25" s="44">
        <v>17280</v>
      </c>
      <c r="P25" s="43">
        <v>17330</v>
      </c>
      <c r="Q25" s="42">
        <f t="shared" si="4"/>
        <v>17305</v>
      </c>
      <c r="R25" s="50">
        <v>15465</v>
      </c>
      <c r="S25" s="49">
        <v>1.3503000000000001</v>
      </c>
      <c r="T25" s="49">
        <v>1.179</v>
      </c>
      <c r="U25" s="48">
        <v>156.04</v>
      </c>
      <c r="V25" s="41">
        <f t="shared" si="6"/>
        <v>11453.010442123972</v>
      </c>
      <c r="W25" s="41">
        <f t="shared" si="7"/>
        <v>11604.828556617047</v>
      </c>
      <c r="X25" s="47">
        <f t="shared" si="5"/>
        <v>13117.048346055979</v>
      </c>
      <c r="Y25" s="46">
        <v>1.35</v>
      </c>
    </row>
    <row r="26" spans="2:25" x14ac:dyDescent="0.2">
      <c r="B26" s="45">
        <v>46015</v>
      </c>
      <c r="C26" s="44">
        <v>15430</v>
      </c>
      <c r="D26" s="43">
        <v>15435</v>
      </c>
      <c r="E26" s="42">
        <f t="shared" si="0"/>
        <v>15432.5</v>
      </c>
      <c r="F26" s="44">
        <v>15630</v>
      </c>
      <c r="G26" s="43">
        <v>15650</v>
      </c>
      <c r="H26" s="42">
        <f t="shared" si="1"/>
        <v>15640</v>
      </c>
      <c r="I26" s="44">
        <v>16090</v>
      </c>
      <c r="J26" s="43">
        <v>16140</v>
      </c>
      <c r="K26" s="42">
        <f t="shared" si="2"/>
        <v>16115</v>
      </c>
      <c r="L26" s="44">
        <v>16705</v>
      </c>
      <c r="M26" s="43">
        <v>16755</v>
      </c>
      <c r="N26" s="42">
        <f t="shared" si="3"/>
        <v>16730</v>
      </c>
      <c r="O26" s="44">
        <v>17260</v>
      </c>
      <c r="P26" s="43">
        <v>17310</v>
      </c>
      <c r="Q26" s="42">
        <f t="shared" si="4"/>
        <v>17285</v>
      </c>
      <c r="R26" s="50">
        <v>15435</v>
      </c>
      <c r="S26" s="49">
        <v>1.3503000000000001</v>
      </c>
      <c r="T26" s="49">
        <v>1.1783999999999999</v>
      </c>
      <c r="U26" s="48">
        <v>156.05000000000001</v>
      </c>
      <c r="V26" s="41">
        <f t="shared" si="6"/>
        <v>11430.793157076205</v>
      </c>
      <c r="W26" s="41">
        <f t="shared" si="7"/>
        <v>11590.01703325187</v>
      </c>
      <c r="X26" s="47">
        <f t="shared" si="5"/>
        <v>13098.26883910387</v>
      </c>
      <c r="Y26" s="46">
        <v>1.3501000000000001</v>
      </c>
    </row>
    <row r="27" spans="2:25" x14ac:dyDescent="0.2">
      <c r="B27" s="45">
        <v>46020</v>
      </c>
      <c r="C27" s="44">
        <v>15845</v>
      </c>
      <c r="D27" s="43">
        <v>15850</v>
      </c>
      <c r="E27" s="42">
        <f t="shared" si="0"/>
        <v>15847.5</v>
      </c>
      <c r="F27" s="44">
        <v>16050</v>
      </c>
      <c r="G27" s="43">
        <v>16075</v>
      </c>
      <c r="H27" s="42">
        <f t="shared" si="1"/>
        <v>16062.5</v>
      </c>
      <c r="I27" s="44">
        <v>16490</v>
      </c>
      <c r="J27" s="43">
        <v>16540</v>
      </c>
      <c r="K27" s="42">
        <f t="shared" si="2"/>
        <v>16515</v>
      </c>
      <c r="L27" s="44">
        <v>17105</v>
      </c>
      <c r="M27" s="43">
        <v>17155</v>
      </c>
      <c r="N27" s="42">
        <f t="shared" si="3"/>
        <v>17130</v>
      </c>
      <c r="O27" s="44">
        <v>17660</v>
      </c>
      <c r="P27" s="43">
        <v>17710</v>
      </c>
      <c r="Q27" s="42">
        <f t="shared" si="4"/>
        <v>17685</v>
      </c>
      <c r="R27" s="50">
        <v>15850</v>
      </c>
      <c r="S27" s="49">
        <v>1.3483000000000001</v>
      </c>
      <c r="T27" s="49">
        <v>1.1761999999999999</v>
      </c>
      <c r="U27" s="48">
        <v>156.34</v>
      </c>
      <c r="V27" s="41">
        <f t="shared" si="6"/>
        <v>11755.544018393532</v>
      </c>
      <c r="W27" s="41">
        <f t="shared" si="7"/>
        <v>11922.420826225616</v>
      </c>
      <c r="X27" s="47">
        <f t="shared" si="5"/>
        <v>13475.599387859209</v>
      </c>
      <c r="Y27" s="46">
        <v>1.3480000000000001</v>
      </c>
    </row>
    <row r="28" spans="2:25" x14ac:dyDescent="0.2">
      <c r="B28" s="45">
        <v>46021</v>
      </c>
      <c r="C28" s="44">
        <v>16465</v>
      </c>
      <c r="D28" s="43">
        <v>16475</v>
      </c>
      <c r="E28" s="42">
        <f t="shared" si="0"/>
        <v>16470</v>
      </c>
      <c r="F28" s="44">
        <v>16650</v>
      </c>
      <c r="G28" s="43">
        <v>16670</v>
      </c>
      <c r="H28" s="42">
        <f t="shared" si="1"/>
        <v>16660</v>
      </c>
      <c r="I28" s="44">
        <v>17085</v>
      </c>
      <c r="J28" s="43">
        <v>17135</v>
      </c>
      <c r="K28" s="42">
        <f t="shared" si="2"/>
        <v>17110</v>
      </c>
      <c r="L28" s="44">
        <v>17685</v>
      </c>
      <c r="M28" s="43">
        <v>17735</v>
      </c>
      <c r="N28" s="42">
        <f t="shared" si="3"/>
        <v>17710</v>
      </c>
      <c r="O28" s="44">
        <v>18235</v>
      </c>
      <c r="P28" s="43">
        <v>18285</v>
      </c>
      <c r="Q28" s="42">
        <f t="shared" si="4"/>
        <v>18260</v>
      </c>
      <c r="R28" s="50">
        <v>16475</v>
      </c>
      <c r="S28" s="49">
        <v>1.3495999999999999</v>
      </c>
      <c r="T28" s="49">
        <v>1.1761999999999999</v>
      </c>
      <c r="U28" s="48">
        <v>155.96</v>
      </c>
      <c r="V28" s="41">
        <f t="shared" si="6"/>
        <v>12207.320687611145</v>
      </c>
      <c r="W28" s="41">
        <f t="shared" si="7"/>
        <v>12351.807943094251</v>
      </c>
      <c r="X28" s="47">
        <f t="shared" si="5"/>
        <v>14006.971603468799</v>
      </c>
      <c r="Y28" s="46">
        <v>1.3492999999999999</v>
      </c>
    </row>
    <row r="29" spans="2:25" x14ac:dyDescent="0.2">
      <c r="B29" s="45">
        <v>46022</v>
      </c>
      <c r="C29" s="44">
        <v>16480</v>
      </c>
      <c r="D29" s="43">
        <v>16485</v>
      </c>
      <c r="E29" s="42">
        <f t="shared" si="0"/>
        <v>16482.5</v>
      </c>
      <c r="F29" s="44">
        <v>16625</v>
      </c>
      <c r="G29" s="43">
        <v>16630</v>
      </c>
      <c r="H29" s="42">
        <f t="shared" si="1"/>
        <v>16627.5</v>
      </c>
      <c r="I29" s="44">
        <v>17035</v>
      </c>
      <c r="J29" s="43">
        <v>17085</v>
      </c>
      <c r="K29" s="42">
        <f t="shared" si="2"/>
        <v>17060</v>
      </c>
      <c r="L29" s="44">
        <v>17645</v>
      </c>
      <c r="M29" s="43">
        <v>17695</v>
      </c>
      <c r="N29" s="42">
        <f t="shared" si="3"/>
        <v>17670</v>
      </c>
      <c r="O29" s="44">
        <v>18200</v>
      </c>
      <c r="P29" s="43">
        <v>18250</v>
      </c>
      <c r="Q29" s="42">
        <f t="shared" si="4"/>
        <v>18225</v>
      </c>
      <c r="R29" s="50">
        <v>16485</v>
      </c>
      <c r="S29" s="49">
        <v>1.3467</v>
      </c>
      <c r="T29" s="49">
        <v>1.1756</v>
      </c>
      <c r="U29" s="48">
        <v>156.61000000000001</v>
      </c>
      <c r="V29" s="41">
        <f t="shared" si="6"/>
        <v>12241.033637781244</v>
      </c>
      <c r="W29" s="41">
        <f t="shared" si="7"/>
        <v>12348.70423999406</v>
      </c>
      <c r="X29" s="47">
        <f t="shared" si="5"/>
        <v>14022.626743790404</v>
      </c>
      <c r="Y29" s="46">
        <v>1.3464</v>
      </c>
    </row>
    <row r="30" spans="2:25" x14ac:dyDescent="0.2">
      <c r="B30" s="40" t="s">
        <v>11</v>
      </c>
      <c r="C30" s="39">
        <f>ROUND(AVERAGE(C9:C29),2)</f>
        <v>14871.9</v>
      </c>
      <c r="D30" s="38">
        <f>ROUND(AVERAGE(D9:D29),2)</f>
        <v>14878.81</v>
      </c>
      <c r="E30" s="37">
        <f>ROUND(AVERAGE(C30:D30),2)</f>
        <v>14875.36</v>
      </c>
      <c r="F30" s="39">
        <f>ROUND(AVERAGE(F9:F29),2)</f>
        <v>15067.14</v>
      </c>
      <c r="G30" s="38">
        <f>ROUND(AVERAGE(G9:G29),2)</f>
        <v>15079.52</v>
      </c>
      <c r="H30" s="37">
        <f>ROUND(AVERAGE(F30:G30),2)</f>
        <v>15073.33</v>
      </c>
      <c r="I30" s="39">
        <f>ROUND(AVERAGE(I9:I29),2)</f>
        <v>15540.71</v>
      </c>
      <c r="J30" s="38">
        <f>ROUND(AVERAGE(J9:J29),2)</f>
        <v>15590.71</v>
      </c>
      <c r="K30" s="37">
        <f>ROUND(AVERAGE(I30:J30),2)</f>
        <v>15565.71</v>
      </c>
      <c r="L30" s="39">
        <f>ROUND(AVERAGE(L9:L29),2)</f>
        <v>16146.9</v>
      </c>
      <c r="M30" s="38">
        <f>ROUND(AVERAGE(M9:M29),2)</f>
        <v>16196.9</v>
      </c>
      <c r="N30" s="37">
        <f>ROUND(AVERAGE(L30:M30),2)</f>
        <v>16171.9</v>
      </c>
      <c r="O30" s="39">
        <f>ROUND(AVERAGE(O9:O29),2)</f>
        <v>16705.95</v>
      </c>
      <c r="P30" s="38">
        <f>ROUND(AVERAGE(P9:P29),2)</f>
        <v>16755.95</v>
      </c>
      <c r="Q30" s="37">
        <f>ROUND(AVERAGE(O30:P30),2)</f>
        <v>16730.95</v>
      </c>
      <c r="R30" s="36">
        <f>ROUND(AVERAGE(R9:R29),2)</f>
        <v>14878.81</v>
      </c>
      <c r="S30" s="35">
        <f>ROUND(AVERAGE(S9:S29),4)</f>
        <v>1.3382000000000001</v>
      </c>
      <c r="T30" s="34">
        <f>ROUND(AVERAGE(T9:T29),4)</f>
        <v>1.171</v>
      </c>
      <c r="U30" s="115">
        <f>ROUND(AVERAGE(U9:U29),2)</f>
        <v>155.86000000000001</v>
      </c>
      <c r="V30" s="33">
        <f>AVERAGE(V9:V29)</f>
        <v>11117.243427077794</v>
      </c>
      <c r="W30" s="33">
        <f>AVERAGE(W9:W29)</f>
        <v>11267.230524008208</v>
      </c>
      <c r="X30" s="33">
        <f>AVERAGE(X9:X29)</f>
        <v>12705.583669586127</v>
      </c>
      <c r="Y30" s="32">
        <f>AVERAGE(Y9:Y29)</f>
        <v>1.3379476190476189</v>
      </c>
    </row>
    <row r="31" spans="2:25" x14ac:dyDescent="0.2">
      <c r="B31" s="31" t="s">
        <v>12</v>
      </c>
      <c r="C31" s="30">
        <f t="shared" ref="C31:Y31" si="8">MAX(C9:C29)</f>
        <v>16480</v>
      </c>
      <c r="D31" s="29">
        <f t="shared" si="8"/>
        <v>16485</v>
      </c>
      <c r="E31" s="28">
        <f t="shared" si="8"/>
        <v>16482.5</v>
      </c>
      <c r="F31" s="30">
        <f t="shared" si="8"/>
        <v>16650</v>
      </c>
      <c r="G31" s="29">
        <f t="shared" si="8"/>
        <v>16670</v>
      </c>
      <c r="H31" s="28">
        <f t="shared" si="8"/>
        <v>16660</v>
      </c>
      <c r="I31" s="30">
        <f t="shared" si="8"/>
        <v>17085</v>
      </c>
      <c r="J31" s="29">
        <f t="shared" si="8"/>
        <v>17135</v>
      </c>
      <c r="K31" s="28">
        <f t="shared" si="8"/>
        <v>17110</v>
      </c>
      <c r="L31" s="30">
        <f t="shared" si="8"/>
        <v>17685</v>
      </c>
      <c r="M31" s="29">
        <f t="shared" si="8"/>
        <v>17735</v>
      </c>
      <c r="N31" s="28">
        <f t="shared" si="8"/>
        <v>17710</v>
      </c>
      <c r="O31" s="30">
        <f t="shared" si="8"/>
        <v>18235</v>
      </c>
      <c r="P31" s="29">
        <f t="shared" si="8"/>
        <v>18285</v>
      </c>
      <c r="Q31" s="28">
        <f t="shared" si="8"/>
        <v>18260</v>
      </c>
      <c r="R31" s="27">
        <f t="shared" si="8"/>
        <v>16485</v>
      </c>
      <c r="S31" s="26">
        <f t="shared" si="8"/>
        <v>1.3503000000000001</v>
      </c>
      <c r="T31" s="25">
        <f t="shared" si="8"/>
        <v>1.179</v>
      </c>
      <c r="U31" s="24">
        <f t="shared" si="8"/>
        <v>157.4</v>
      </c>
      <c r="V31" s="23">
        <f t="shared" si="8"/>
        <v>12241.033637781244</v>
      </c>
      <c r="W31" s="23">
        <f t="shared" si="8"/>
        <v>12351.807943094251</v>
      </c>
      <c r="X31" s="23">
        <f t="shared" si="8"/>
        <v>14022.626743790404</v>
      </c>
      <c r="Y31" s="22">
        <f t="shared" si="8"/>
        <v>1.3501000000000001</v>
      </c>
    </row>
    <row r="32" spans="2:25" ht="13.5" thickBot="1" x14ac:dyDescent="0.25">
      <c r="B32" s="21" t="s">
        <v>13</v>
      </c>
      <c r="C32" s="20">
        <f t="shared" ref="C32:Y32" si="9">MIN(C9:C29)</f>
        <v>14110</v>
      </c>
      <c r="D32" s="19">
        <f t="shared" si="9"/>
        <v>14125</v>
      </c>
      <c r="E32" s="18">
        <f t="shared" si="9"/>
        <v>14117.5</v>
      </c>
      <c r="F32" s="20">
        <f t="shared" si="9"/>
        <v>14320</v>
      </c>
      <c r="G32" s="19">
        <f t="shared" si="9"/>
        <v>14325</v>
      </c>
      <c r="H32" s="18">
        <f t="shared" si="9"/>
        <v>14322.5</v>
      </c>
      <c r="I32" s="20">
        <f t="shared" si="9"/>
        <v>14800</v>
      </c>
      <c r="J32" s="19">
        <f t="shared" si="9"/>
        <v>14850</v>
      </c>
      <c r="K32" s="18">
        <f t="shared" si="9"/>
        <v>14825</v>
      </c>
      <c r="L32" s="20">
        <f t="shared" si="9"/>
        <v>15430</v>
      </c>
      <c r="M32" s="19">
        <f t="shared" si="9"/>
        <v>15480</v>
      </c>
      <c r="N32" s="18">
        <f t="shared" si="9"/>
        <v>15455</v>
      </c>
      <c r="O32" s="20">
        <f t="shared" si="9"/>
        <v>15990</v>
      </c>
      <c r="P32" s="19">
        <f t="shared" si="9"/>
        <v>16040</v>
      </c>
      <c r="Q32" s="18">
        <f t="shared" si="9"/>
        <v>16015</v>
      </c>
      <c r="R32" s="17">
        <f t="shared" si="9"/>
        <v>14125</v>
      </c>
      <c r="S32" s="16">
        <f t="shared" si="9"/>
        <v>1.3209</v>
      </c>
      <c r="T32" s="15">
        <f t="shared" si="9"/>
        <v>1.1617999999999999</v>
      </c>
      <c r="U32" s="14">
        <f t="shared" si="9"/>
        <v>154.6</v>
      </c>
      <c r="V32" s="13">
        <f t="shared" si="9"/>
        <v>10512.019051871699</v>
      </c>
      <c r="W32" s="13">
        <f t="shared" si="9"/>
        <v>10660.861799508819</v>
      </c>
      <c r="X32" s="13">
        <f t="shared" si="9"/>
        <v>11992.698250976397</v>
      </c>
      <c r="Y32" s="12">
        <f t="shared" si="9"/>
        <v>1.3208</v>
      </c>
    </row>
    <row r="34" spans="2:14" x14ac:dyDescent="0.2">
      <c r="B34" s="6" t="s">
        <v>14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  <row r="35" spans="2:14" x14ac:dyDescent="0.2">
      <c r="B35" s="6" t="s">
        <v>15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3:S35"/>
  <sheetViews>
    <sheetView workbookViewId="0">
      <pane ySplit="8" topLeftCell="A9" activePane="bottomLeft" state="frozen"/>
      <selection activeCell="C46" sqref="C46"/>
      <selection pane="bottomLeft" activeCell="J47" sqref="J47:K48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5" t="s">
        <v>19</v>
      </c>
    </row>
    <row r="4" spans="1:19" x14ac:dyDescent="0.2">
      <c r="B4" s="58" t="s">
        <v>33</v>
      </c>
    </row>
    <row r="6" spans="1:19" ht="13.5" thickBot="1" x14ac:dyDescent="0.25">
      <c r="B6" s="1">
        <v>45992</v>
      </c>
    </row>
    <row r="7" spans="1:19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3</v>
      </c>
      <c r="J7" s="125"/>
      <c r="K7" s="126"/>
      <c r="L7" s="116" t="s">
        <v>4</v>
      </c>
      <c r="M7" s="118" t="s">
        <v>21</v>
      </c>
      <c r="N7" s="119"/>
      <c r="O7" s="120"/>
      <c r="P7" s="121" t="s">
        <v>5</v>
      </c>
      <c r="Q7" s="122"/>
      <c r="R7" s="9" t="s">
        <v>18</v>
      </c>
      <c r="S7" s="116" t="s">
        <v>20</v>
      </c>
    </row>
    <row r="8" spans="1:19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117"/>
      <c r="M8" s="54" t="s">
        <v>10</v>
      </c>
      <c r="N8" s="53" t="s">
        <v>16</v>
      </c>
      <c r="O8" s="10" t="s">
        <v>17</v>
      </c>
      <c r="P8" s="52" t="s">
        <v>8</v>
      </c>
      <c r="Q8" s="52" t="s">
        <v>9</v>
      </c>
      <c r="R8" s="11" t="s">
        <v>8</v>
      </c>
      <c r="S8" s="117" t="s">
        <v>20</v>
      </c>
    </row>
    <row r="9" spans="1:19" x14ac:dyDescent="0.2">
      <c r="B9" s="45">
        <v>45992</v>
      </c>
      <c r="C9" s="44">
        <v>47635</v>
      </c>
      <c r="D9" s="43">
        <v>48135</v>
      </c>
      <c r="E9" s="42">
        <f t="shared" ref="E9:E29" si="0">AVERAGE(C9:D9)</f>
        <v>47885</v>
      </c>
      <c r="F9" s="44">
        <v>48070</v>
      </c>
      <c r="G9" s="43">
        <v>48570</v>
      </c>
      <c r="H9" s="42">
        <f t="shared" ref="H9:H29" si="1">AVERAGE(F9:G9)</f>
        <v>48320</v>
      </c>
      <c r="I9" s="44">
        <v>49705</v>
      </c>
      <c r="J9" s="43">
        <v>50705</v>
      </c>
      <c r="K9" s="42">
        <f t="shared" ref="K9:K29" si="2">AVERAGE(I9:J9)</f>
        <v>50205</v>
      </c>
      <c r="L9" s="50">
        <v>48135</v>
      </c>
      <c r="M9" s="49">
        <v>1.3268</v>
      </c>
      <c r="N9" s="51">
        <v>1.1649</v>
      </c>
      <c r="O9" s="48">
        <v>154.80000000000001</v>
      </c>
      <c r="P9" s="41">
        <f>D9/M9</f>
        <v>36279.017184202596</v>
      </c>
      <c r="Q9" s="41">
        <f>G9/M9</f>
        <v>36606.873681037083</v>
      </c>
      <c r="R9" s="47">
        <f t="shared" ref="R9:R29" si="3">L9/N9</f>
        <v>41321.143445789334</v>
      </c>
      <c r="S9" s="46">
        <v>1.3267</v>
      </c>
    </row>
    <row r="10" spans="1:19" x14ac:dyDescent="0.2">
      <c r="B10" s="45">
        <v>45993</v>
      </c>
      <c r="C10" s="44">
        <v>49105</v>
      </c>
      <c r="D10" s="43">
        <v>49605</v>
      </c>
      <c r="E10" s="42">
        <f t="shared" si="0"/>
        <v>49355</v>
      </c>
      <c r="F10" s="44">
        <v>49535</v>
      </c>
      <c r="G10" s="43">
        <v>50035</v>
      </c>
      <c r="H10" s="42">
        <f t="shared" si="1"/>
        <v>49785</v>
      </c>
      <c r="I10" s="44">
        <v>51170</v>
      </c>
      <c r="J10" s="43">
        <v>52170</v>
      </c>
      <c r="K10" s="42">
        <f t="shared" si="2"/>
        <v>51670</v>
      </c>
      <c r="L10" s="50">
        <v>49605</v>
      </c>
      <c r="M10" s="49">
        <v>1.3209</v>
      </c>
      <c r="N10" s="49">
        <v>1.1617999999999999</v>
      </c>
      <c r="O10" s="48">
        <v>156.01</v>
      </c>
      <c r="P10" s="41">
        <f t="shared" ref="P10:P29" si="4">D10/M10</f>
        <v>37553.940495116964</v>
      </c>
      <c r="Q10" s="41">
        <f t="shared" ref="Q10:Q29" si="5">G10/M10</f>
        <v>37879.47611477023</v>
      </c>
      <c r="R10" s="47">
        <f t="shared" si="3"/>
        <v>42696.677569289037</v>
      </c>
      <c r="S10" s="46">
        <v>1.3208</v>
      </c>
    </row>
    <row r="11" spans="1:19" x14ac:dyDescent="0.2">
      <c r="B11" s="45">
        <v>45994</v>
      </c>
      <c r="C11" s="44">
        <v>49105</v>
      </c>
      <c r="D11" s="43">
        <v>49605</v>
      </c>
      <c r="E11" s="42">
        <f t="shared" si="0"/>
        <v>49355</v>
      </c>
      <c r="F11" s="44">
        <v>49535</v>
      </c>
      <c r="G11" s="43">
        <v>50035</v>
      </c>
      <c r="H11" s="42">
        <f t="shared" si="1"/>
        <v>49785</v>
      </c>
      <c r="I11" s="44">
        <v>51165</v>
      </c>
      <c r="J11" s="43">
        <v>52165</v>
      </c>
      <c r="K11" s="42">
        <f t="shared" si="2"/>
        <v>51665</v>
      </c>
      <c r="L11" s="50">
        <v>49605</v>
      </c>
      <c r="M11" s="49">
        <v>1.3299000000000001</v>
      </c>
      <c r="N11" s="49">
        <v>1.1662999999999999</v>
      </c>
      <c r="O11" s="48">
        <v>155.41999999999999</v>
      </c>
      <c r="P11" s="41">
        <f t="shared" si="4"/>
        <v>37299.796977216327</v>
      </c>
      <c r="Q11" s="41">
        <f t="shared" si="5"/>
        <v>37623.129558613429</v>
      </c>
      <c r="R11" s="47">
        <f t="shared" si="3"/>
        <v>42531.938609277204</v>
      </c>
      <c r="S11" s="46">
        <v>1.3298000000000001</v>
      </c>
    </row>
    <row r="12" spans="1:19" x14ac:dyDescent="0.2">
      <c r="B12" s="45">
        <v>45995</v>
      </c>
      <c r="C12" s="44">
        <v>49115</v>
      </c>
      <c r="D12" s="43">
        <v>49615</v>
      </c>
      <c r="E12" s="42">
        <f t="shared" si="0"/>
        <v>49365</v>
      </c>
      <c r="F12" s="44">
        <v>49535</v>
      </c>
      <c r="G12" s="43">
        <v>50035</v>
      </c>
      <c r="H12" s="42">
        <f t="shared" si="1"/>
        <v>49785</v>
      </c>
      <c r="I12" s="44">
        <v>51160</v>
      </c>
      <c r="J12" s="43">
        <v>52160</v>
      </c>
      <c r="K12" s="42">
        <f t="shared" si="2"/>
        <v>51660</v>
      </c>
      <c r="L12" s="50">
        <v>49615</v>
      </c>
      <c r="M12" s="49">
        <v>1.3349</v>
      </c>
      <c r="N12" s="49">
        <v>1.167</v>
      </c>
      <c r="O12" s="48">
        <v>154.66999999999999</v>
      </c>
      <c r="P12" s="41">
        <f t="shared" si="4"/>
        <v>37167.57809573751</v>
      </c>
      <c r="Q12" s="41">
        <f t="shared" si="5"/>
        <v>37482.20840512398</v>
      </c>
      <c r="R12" s="47">
        <f t="shared" si="3"/>
        <v>42514.995715509853</v>
      </c>
      <c r="S12" s="46">
        <v>1.3347</v>
      </c>
    </row>
    <row r="13" spans="1:19" x14ac:dyDescent="0.2">
      <c r="B13" s="45">
        <v>45996</v>
      </c>
      <c r="C13" s="44">
        <v>50560</v>
      </c>
      <c r="D13" s="43">
        <v>51060</v>
      </c>
      <c r="E13" s="42">
        <f t="shared" si="0"/>
        <v>50810</v>
      </c>
      <c r="F13" s="44">
        <v>50980</v>
      </c>
      <c r="G13" s="43">
        <v>51480</v>
      </c>
      <c r="H13" s="42">
        <f t="shared" si="1"/>
        <v>51230</v>
      </c>
      <c r="I13" s="44">
        <v>52600</v>
      </c>
      <c r="J13" s="43">
        <v>53600</v>
      </c>
      <c r="K13" s="42">
        <f t="shared" si="2"/>
        <v>53100</v>
      </c>
      <c r="L13" s="50">
        <v>51060</v>
      </c>
      <c r="M13" s="49">
        <v>1.3349</v>
      </c>
      <c r="N13" s="49">
        <v>1.1652</v>
      </c>
      <c r="O13" s="48">
        <v>155.18</v>
      </c>
      <c r="P13" s="41">
        <f t="shared" si="4"/>
        <v>38250.056183983819</v>
      </c>
      <c r="Q13" s="41">
        <f t="shared" si="5"/>
        <v>38564.686493370289</v>
      </c>
      <c r="R13" s="47">
        <f t="shared" si="3"/>
        <v>43820.803295571575</v>
      </c>
      <c r="S13" s="46">
        <v>1.3347</v>
      </c>
    </row>
    <row r="14" spans="1:19" x14ac:dyDescent="0.2">
      <c r="B14" s="45">
        <v>45999</v>
      </c>
      <c r="C14" s="44">
        <v>51285</v>
      </c>
      <c r="D14" s="43">
        <v>51785</v>
      </c>
      <c r="E14" s="42">
        <f t="shared" si="0"/>
        <v>51535</v>
      </c>
      <c r="F14" s="44">
        <v>51720</v>
      </c>
      <c r="G14" s="43">
        <v>52220</v>
      </c>
      <c r="H14" s="42">
        <f t="shared" si="1"/>
        <v>51970</v>
      </c>
      <c r="I14" s="44">
        <v>53320</v>
      </c>
      <c r="J14" s="43">
        <v>54320</v>
      </c>
      <c r="K14" s="42">
        <f t="shared" si="2"/>
        <v>53820</v>
      </c>
      <c r="L14" s="50">
        <v>51785</v>
      </c>
      <c r="M14" s="49">
        <v>1.3321000000000001</v>
      </c>
      <c r="N14" s="49">
        <v>1.1654</v>
      </c>
      <c r="O14" s="48">
        <v>155.57</v>
      </c>
      <c r="P14" s="41">
        <f t="shared" si="4"/>
        <v>38874.709105922979</v>
      </c>
      <c r="Q14" s="41">
        <f t="shared" si="5"/>
        <v>39201.261166579083</v>
      </c>
      <c r="R14" s="47">
        <f t="shared" si="3"/>
        <v>44435.386991590873</v>
      </c>
      <c r="S14" s="46">
        <v>1.3319000000000001</v>
      </c>
    </row>
    <row r="15" spans="1:19" x14ac:dyDescent="0.2">
      <c r="B15" s="45">
        <v>46000</v>
      </c>
      <c r="C15" s="44">
        <v>51290</v>
      </c>
      <c r="D15" s="43">
        <v>51790</v>
      </c>
      <c r="E15" s="42">
        <f t="shared" si="0"/>
        <v>51540</v>
      </c>
      <c r="F15" s="44">
        <v>51720</v>
      </c>
      <c r="G15" s="43">
        <v>52220</v>
      </c>
      <c r="H15" s="42">
        <f t="shared" si="1"/>
        <v>51970</v>
      </c>
      <c r="I15" s="44">
        <v>53320</v>
      </c>
      <c r="J15" s="43">
        <v>54320</v>
      </c>
      <c r="K15" s="42">
        <f t="shared" si="2"/>
        <v>53820</v>
      </c>
      <c r="L15" s="50">
        <v>51790</v>
      </c>
      <c r="M15" s="49">
        <v>1.3320000000000001</v>
      </c>
      <c r="N15" s="49">
        <v>1.1637999999999999</v>
      </c>
      <c r="O15" s="48">
        <v>156.36000000000001</v>
      </c>
      <c r="P15" s="41">
        <f t="shared" si="4"/>
        <v>38881.381381381376</v>
      </c>
      <c r="Q15" s="41">
        <f t="shared" si="5"/>
        <v>39204.204204204201</v>
      </c>
      <c r="R15" s="47">
        <f t="shared" si="3"/>
        <v>44500.773328750649</v>
      </c>
      <c r="S15" s="46">
        <v>1.3318000000000001</v>
      </c>
    </row>
    <row r="16" spans="1:19" x14ac:dyDescent="0.2">
      <c r="B16" s="45">
        <v>46001</v>
      </c>
      <c r="C16" s="44">
        <v>51290</v>
      </c>
      <c r="D16" s="43">
        <v>51790</v>
      </c>
      <c r="E16" s="42">
        <f t="shared" si="0"/>
        <v>51540</v>
      </c>
      <c r="F16" s="44">
        <v>51720</v>
      </c>
      <c r="G16" s="43">
        <v>52220</v>
      </c>
      <c r="H16" s="42">
        <f t="shared" si="1"/>
        <v>51970</v>
      </c>
      <c r="I16" s="44">
        <v>53315</v>
      </c>
      <c r="J16" s="43">
        <v>54315</v>
      </c>
      <c r="K16" s="42">
        <f t="shared" si="2"/>
        <v>53815</v>
      </c>
      <c r="L16" s="50">
        <v>51790</v>
      </c>
      <c r="M16" s="49">
        <v>1.3313999999999999</v>
      </c>
      <c r="N16" s="49">
        <v>1.1639999999999999</v>
      </c>
      <c r="O16" s="48">
        <v>156.71</v>
      </c>
      <c r="P16" s="41">
        <f t="shared" si="4"/>
        <v>38898.903409944425</v>
      </c>
      <c r="Q16" s="41">
        <f t="shared" si="5"/>
        <v>39221.871713985282</v>
      </c>
      <c r="R16" s="47">
        <f t="shared" si="3"/>
        <v>44493.127147766325</v>
      </c>
      <c r="S16" s="46">
        <v>1.3311999999999999</v>
      </c>
    </row>
    <row r="17" spans="2:19" x14ac:dyDescent="0.2">
      <c r="B17" s="45">
        <v>46002</v>
      </c>
      <c r="C17" s="44">
        <v>51870</v>
      </c>
      <c r="D17" s="43">
        <v>52370</v>
      </c>
      <c r="E17" s="42">
        <f t="shared" si="0"/>
        <v>52120</v>
      </c>
      <c r="F17" s="44">
        <v>52290</v>
      </c>
      <c r="G17" s="43">
        <v>52790</v>
      </c>
      <c r="H17" s="42">
        <f t="shared" si="1"/>
        <v>52540</v>
      </c>
      <c r="I17" s="44">
        <v>53880</v>
      </c>
      <c r="J17" s="43">
        <v>54880</v>
      </c>
      <c r="K17" s="42">
        <f t="shared" si="2"/>
        <v>54380</v>
      </c>
      <c r="L17" s="50">
        <v>52370</v>
      </c>
      <c r="M17" s="49">
        <v>1.339</v>
      </c>
      <c r="N17" s="49">
        <v>1.1717</v>
      </c>
      <c r="O17" s="48">
        <v>155.59</v>
      </c>
      <c r="P17" s="41">
        <f t="shared" si="4"/>
        <v>39111.277072442121</v>
      </c>
      <c r="Q17" s="41">
        <f t="shared" si="5"/>
        <v>39424.943988050785</v>
      </c>
      <c r="R17" s="47">
        <f t="shared" si="3"/>
        <v>44695.741230690452</v>
      </c>
      <c r="S17" s="46">
        <v>1.3387</v>
      </c>
    </row>
    <row r="18" spans="2:19" x14ac:dyDescent="0.2">
      <c r="B18" s="45">
        <v>46003</v>
      </c>
      <c r="C18" s="44">
        <v>51870</v>
      </c>
      <c r="D18" s="43">
        <v>52370</v>
      </c>
      <c r="E18" s="42">
        <f t="shared" si="0"/>
        <v>52120</v>
      </c>
      <c r="F18" s="44">
        <v>52290</v>
      </c>
      <c r="G18" s="43">
        <v>52790</v>
      </c>
      <c r="H18" s="42">
        <f t="shared" si="1"/>
        <v>52540</v>
      </c>
      <c r="I18" s="44">
        <v>53875</v>
      </c>
      <c r="J18" s="43">
        <v>54875</v>
      </c>
      <c r="K18" s="42">
        <f t="shared" si="2"/>
        <v>54375</v>
      </c>
      <c r="L18" s="50">
        <v>52370</v>
      </c>
      <c r="M18" s="49">
        <v>1.3373999999999999</v>
      </c>
      <c r="N18" s="49">
        <v>1.1726000000000001</v>
      </c>
      <c r="O18" s="48">
        <v>156.04</v>
      </c>
      <c r="P18" s="41">
        <f t="shared" si="4"/>
        <v>39158.067892926578</v>
      </c>
      <c r="Q18" s="41">
        <f t="shared" si="5"/>
        <v>39472.110064303874</v>
      </c>
      <c r="R18" s="47">
        <f t="shared" si="3"/>
        <v>44661.436124850756</v>
      </c>
      <c r="S18" s="46">
        <v>1.3371</v>
      </c>
    </row>
    <row r="19" spans="2:19" x14ac:dyDescent="0.2">
      <c r="B19" s="45">
        <v>46006</v>
      </c>
      <c r="C19" s="44">
        <v>51855</v>
      </c>
      <c r="D19" s="43">
        <v>52355</v>
      </c>
      <c r="E19" s="42">
        <f t="shared" si="0"/>
        <v>52105</v>
      </c>
      <c r="F19" s="44">
        <v>52290</v>
      </c>
      <c r="G19" s="43">
        <v>52790</v>
      </c>
      <c r="H19" s="42">
        <f t="shared" si="1"/>
        <v>52540</v>
      </c>
      <c r="I19" s="44">
        <v>53850</v>
      </c>
      <c r="J19" s="43">
        <v>54850</v>
      </c>
      <c r="K19" s="42">
        <f t="shared" si="2"/>
        <v>54350</v>
      </c>
      <c r="L19" s="50">
        <v>52355</v>
      </c>
      <c r="M19" s="49">
        <v>1.3391</v>
      </c>
      <c r="N19" s="49">
        <v>1.1753</v>
      </c>
      <c r="O19" s="48">
        <v>155.08000000000001</v>
      </c>
      <c r="P19" s="41">
        <f t="shared" si="4"/>
        <v>39097.154805466358</v>
      </c>
      <c r="Q19" s="41">
        <f t="shared" si="5"/>
        <v>39421.99985064596</v>
      </c>
      <c r="R19" s="47">
        <f t="shared" si="3"/>
        <v>44546.073342976262</v>
      </c>
      <c r="S19" s="46">
        <v>1.3388</v>
      </c>
    </row>
    <row r="20" spans="2:19" x14ac:dyDescent="0.2">
      <c r="B20" s="45">
        <v>46007</v>
      </c>
      <c r="C20" s="44">
        <v>51860</v>
      </c>
      <c r="D20" s="43">
        <v>52360</v>
      </c>
      <c r="E20" s="42">
        <f t="shared" si="0"/>
        <v>52110</v>
      </c>
      <c r="F20" s="44">
        <v>52290</v>
      </c>
      <c r="G20" s="43">
        <v>52790</v>
      </c>
      <c r="H20" s="42">
        <f t="shared" si="1"/>
        <v>52540</v>
      </c>
      <c r="I20" s="44">
        <v>53850</v>
      </c>
      <c r="J20" s="43">
        <v>54850</v>
      </c>
      <c r="K20" s="42">
        <f t="shared" si="2"/>
        <v>54350</v>
      </c>
      <c r="L20" s="50">
        <v>52360</v>
      </c>
      <c r="M20" s="49">
        <v>1.3436999999999999</v>
      </c>
      <c r="N20" s="49">
        <v>1.1778</v>
      </c>
      <c r="O20" s="48">
        <v>154.6</v>
      </c>
      <c r="P20" s="41">
        <f t="shared" si="4"/>
        <v>38967.031331398379</v>
      </c>
      <c r="Q20" s="41">
        <f t="shared" si="5"/>
        <v>39287.043238818194</v>
      </c>
      <c r="R20" s="47">
        <f t="shared" si="3"/>
        <v>44455.764985566311</v>
      </c>
      <c r="S20" s="46">
        <v>1.3432999999999999</v>
      </c>
    </row>
    <row r="21" spans="2:19" x14ac:dyDescent="0.2">
      <c r="B21" s="45">
        <v>46008</v>
      </c>
      <c r="C21" s="44">
        <v>51855</v>
      </c>
      <c r="D21" s="43">
        <v>52355</v>
      </c>
      <c r="E21" s="42">
        <f t="shared" si="0"/>
        <v>52105</v>
      </c>
      <c r="F21" s="44">
        <v>52290</v>
      </c>
      <c r="G21" s="43">
        <v>52790</v>
      </c>
      <c r="H21" s="42">
        <f t="shared" si="1"/>
        <v>52540</v>
      </c>
      <c r="I21" s="44">
        <v>53845</v>
      </c>
      <c r="J21" s="43">
        <v>54845</v>
      </c>
      <c r="K21" s="42">
        <f t="shared" si="2"/>
        <v>54345</v>
      </c>
      <c r="L21" s="50">
        <v>52355</v>
      </c>
      <c r="M21" s="49">
        <v>1.3345</v>
      </c>
      <c r="N21" s="49">
        <v>1.1727000000000001</v>
      </c>
      <c r="O21" s="48">
        <v>155.49</v>
      </c>
      <c r="P21" s="41">
        <f t="shared" si="4"/>
        <v>39231.922068190332</v>
      </c>
      <c r="Q21" s="41">
        <f t="shared" si="5"/>
        <v>39557.886849007118</v>
      </c>
      <c r="R21" s="47">
        <f t="shared" si="3"/>
        <v>44644.836701628716</v>
      </c>
      <c r="S21" s="46">
        <v>1.3342000000000001</v>
      </c>
    </row>
    <row r="22" spans="2:19" x14ac:dyDescent="0.2">
      <c r="B22" s="45">
        <v>46009</v>
      </c>
      <c r="C22" s="44">
        <v>51865</v>
      </c>
      <c r="D22" s="43">
        <v>52365</v>
      </c>
      <c r="E22" s="42">
        <f t="shared" si="0"/>
        <v>52115</v>
      </c>
      <c r="F22" s="44">
        <v>52290</v>
      </c>
      <c r="G22" s="43">
        <v>52790</v>
      </c>
      <c r="H22" s="42">
        <f t="shared" si="1"/>
        <v>52540</v>
      </c>
      <c r="I22" s="44">
        <v>53840</v>
      </c>
      <c r="J22" s="43">
        <v>54840</v>
      </c>
      <c r="K22" s="42">
        <f t="shared" si="2"/>
        <v>54340</v>
      </c>
      <c r="L22" s="50">
        <v>52365</v>
      </c>
      <c r="M22" s="49">
        <v>1.3395999999999999</v>
      </c>
      <c r="N22" s="49">
        <v>1.1714</v>
      </c>
      <c r="O22" s="48">
        <v>155.82</v>
      </c>
      <c r="P22" s="41">
        <f t="shared" si="4"/>
        <v>39090.026873693641</v>
      </c>
      <c r="Q22" s="41">
        <f t="shared" si="5"/>
        <v>39407.285756942372</v>
      </c>
      <c r="R22" s="47">
        <f t="shared" si="3"/>
        <v>44702.919583404473</v>
      </c>
      <c r="S22" s="46">
        <v>1.3392999999999999</v>
      </c>
    </row>
    <row r="23" spans="2:19" x14ac:dyDescent="0.2">
      <c r="B23" s="45">
        <v>46010</v>
      </c>
      <c r="C23" s="44">
        <v>51865</v>
      </c>
      <c r="D23" s="43">
        <v>52365</v>
      </c>
      <c r="E23" s="42">
        <f t="shared" si="0"/>
        <v>52115</v>
      </c>
      <c r="F23" s="44">
        <v>52290</v>
      </c>
      <c r="G23" s="43">
        <v>52790</v>
      </c>
      <c r="H23" s="42">
        <f t="shared" si="1"/>
        <v>52540</v>
      </c>
      <c r="I23" s="44">
        <v>53835</v>
      </c>
      <c r="J23" s="43">
        <v>54835</v>
      </c>
      <c r="K23" s="42">
        <f t="shared" si="2"/>
        <v>54335</v>
      </c>
      <c r="L23" s="50">
        <v>52365</v>
      </c>
      <c r="M23" s="49">
        <v>1.3372999999999999</v>
      </c>
      <c r="N23" s="49">
        <v>1.171</v>
      </c>
      <c r="O23" s="48">
        <v>157.24</v>
      </c>
      <c r="P23" s="41">
        <f t="shared" si="4"/>
        <v>39157.257159949157</v>
      </c>
      <c r="Q23" s="41">
        <f t="shared" si="5"/>
        <v>39475.061691467883</v>
      </c>
      <c r="R23" s="47">
        <f t="shared" si="3"/>
        <v>44718.189581554223</v>
      </c>
      <c r="S23" s="46">
        <v>1.337</v>
      </c>
    </row>
    <row r="24" spans="2:19" x14ac:dyDescent="0.2">
      <c r="B24" s="45">
        <v>46013</v>
      </c>
      <c r="C24" s="44">
        <v>51845</v>
      </c>
      <c r="D24" s="43">
        <v>52345</v>
      </c>
      <c r="E24" s="42">
        <f t="shared" si="0"/>
        <v>52095</v>
      </c>
      <c r="F24" s="44">
        <v>52290</v>
      </c>
      <c r="G24" s="43">
        <v>52790</v>
      </c>
      <c r="H24" s="42">
        <f t="shared" si="1"/>
        <v>52540</v>
      </c>
      <c r="I24" s="44">
        <v>53815</v>
      </c>
      <c r="J24" s="43">
        <v>54815</v>
      </c>
      <c r="K24" s="42">
        <f t="shared" si="2"/>
        <v>54315</v>
      </c>
      <c r="L24" s="50">
        <v>52345</v>
      </c>
      <c r="M24" s="49">
        <v>1.3433999999999999</v>
      </c>
      <c r="N24" s="49">
        <v>1.1741999999999999</v>
      </c>
      <c r="O24" s="48">
        <v>157.4</v>
      </c>
      <c r="P24" s="41">
        <f t="shared" si="4"/>
        <v>38964.567515259791</v>
      </c>
      <c r="Q24" s="41">
        <f t="shared" si="5"/>
        <v>39295.81658478488</v>
      </c>
      <c r="R24" s="47">
        <f t="shared" si="3"/>
        <v>44579.288025889968</v>
      </c>
      <c r="S24" s="46">
        <v>1.3431</v>
      </c>
    </row>
    <row r="25" spans="2:19" x14ac:dyDescent="0.2">
      <c r="B25" s="45">
        <v>46014</v>
      </c>
      <c r="C25" s="44">
        <v>51865</v>
      </c>
      <c r="D25" s="43">
        <v>52365</v>
      </c>
      <c r="E25" s="42">
        <f t="shared" si="0"/>
        <v>52115</v>
      </c>
      <c r="F25" s="44">
        <v>52290</v>
      </c>
      <c r="G25" s="43">
        <v>52790</v>
      </c>
      <c r="H25" s="42">
        <f t="shared" si="1"/>
        <v>52540</v>
      </c>
      <c r="I25" s="44">
        <v>53815</v>
      </c>
      <c r="J25" s="43">
        <v>54815</v>
      </c>
      <c r="K25" s="42">
        <f t="shared" si="2"/>
        <v>54315</v>
      </c>
      <c r="L25" s="50">
        <v>52365</v>
      </c>
      <c r="M25" s="49">
        <v>1.3503000000000001</v>
      </c>
      <c r="N25" s="49">
        <v>1.179</v>
      </c>
      <c r="O25" s="48">
        <v>156.04</v>
      </c>
      <c r="P25" s="41">
        <f t="shared" si="4"/>
        <v>38780.271050877578</v>
      </c>
      <c r="Q25" s="41">
        <f t="shared" si="5"/>
        <v>39095.015922387618</v>
      </c>
      <c r="R25" s="47">
        <f t="shared" si="3"/>
        <v>44414.7582697201</v>
      </c>
      <c r="S25" s="46">
        <v>1.35</v>
      </c>
    </row>
    <row r="26" spans="2:19" x14ac:dyDescent="0.2">
      <c r="B26" s="45">
        <v>46015</v>
      </c>
      <c r="C26" s="44">
        <v>51865</v>
      </c>
      <c r="D26" s="43">
        <v>52365</v>
      </c>
      <c r="E26" s="42">
        <f t="shared" si="0"/>
        <v>52115</v>
      </c>
      <c r="F26" s="44">
        <v>52290</v>
      </c>
      <c r="G26" s="43">
        <v>52790</v>
      </c>
      <c r="H26" s="42">
        <f t="shared" si="1"/>
        <v>52540</v>
      </c>
      <c r="I26" s="44">
        <v>53810</v>
      </c>
      <c r="J26" s="43">
        <v>54810</v>
      </c>
      <c r="K26" s="42">
        <f t="shared" si="2"/>
        <v>54310</v>
      </c>
      <c r="L26" s="50">
        <v>52365</v>
      </c>
      <c r="M26" s="49">
        <v>1.3503000000000001</v>
      </c>
      <c r="N26" s="49">
        <v>1.1783999999999999</v>
      </c>
      <c r="O26" s="48">
        <v>156.05000000000001</v>
      </c>
      <c r="P26" s="41">
        <f t="shared" si="4"/>
        <v>38780.271050877578</v>
      </c>
      <c r="Q26" s="41">
        <f t="shared" si="5"/>
        <v>39095.015922387618</v>
      </c>
      <c r="R26" s="47">
        <f t="shared" si="3"/>
        <v>44437.372708757641</v>
      </c>
      <c r="S26" s="46">
        <v>1.3501000000000001</v>
      </c>
    </row>
    <row r="27" spans="2:19" x14ac:dyDescent="0.2">
      <c r="B27" s="45">
        <v>46020</v>
      </c>
      <c r="C27" s="44">
        <v>51835</v>
      </c>
      <c r="D27" s="43">
        <v>52335</v>
      </c>
      <c r="E27" s="42">
        <f t="shared" si="0"/>
        <v>52085</v>
      </c>
      <c r="F27" s="44">
        <v>52290</v>
      </c>
      <c r="G27" s="43">
        <v>52790</v>
      </c>
      <c r="H27" s="42">
        <f t="shared" si="1"/>
        <v>52540</v>
      </c>
      <c r="I27" s="44">
        <v>53775</v>
      </c>
      <c r="J27" s="43">
        <v>54775</v>
      </c>
      <c r="K27" s="42">
        <f t="shared" si="2"/>
        <v>54275</v>
      </c>
      <c r="L27" s="50">
        <v>52335</v>
      </c>
      <c r="M27" s="49">
        <v>1.3483000000000001</v>
      </c>
      <c r="N27" s="49">
        <v>1.1761999999999999</v>
      </c>
      <c r="O27" s="48">
        <v>156.34</v>
      </c>
      <c r="P27" s="41">
        <f t="shared" si="4"/>
        <v>38815.545501742934</v>
      </c>
      <c r="Q27" s="41">
        <f t="shared" si="5"/>
        <v>39153.007490914482</v>
      </c>
      <c r="R27" s="47">
        <f t="shared" si="3"/>
        <v>44494.983846284646</v>
      </c>
      <c r="S27" s="46">
        <v>1.3480000000000001</v>
      </c>
    </row>
    <row r="28" spans="2:19" x14ac:dyDescent="0.2">
      <c r="B28" s="45">
        <v>46021</v>
      </c>
      <c r="C28" s="44">
        <v>51845</v>
      </c>
      <c r="D28" s="43">
        <v>52345</v>
      </c>
      <c r="E28" s="42">
        <f t="shared" si="0"/>
        <v>52095</v>
      </c>
      <c r="F28" s="44">
        <v>52290</v>
      </c>
      <c r="G28" s="43">
        <v>52790</v>
      </c>
      <c r="H28" s="42">
        <f t="shared" si="1"/>
        <v>52540</v>
      </c>
      <c r="I28" s="44">
        <v>53775</v>
      </c>
      <c r="J28" s="43">
        <v>54775</v>
      </c>
      <c r="K28" s="42">
        <f t="shared" si="2"/>
        <v>54275</v>
      </c>
      <c r="L28" s="50">
        <v>52345</v>
      </c>
      <c r="M28" s="49">
        <v>1.3495999999999999</v>
      </c>
      <c r="N28" s="49">
        <v>1.1761999999999999</v>
      </c>
      <c r="O28" s="48">
        <v>155.96</v>
      </c>
      <c r="P28" s="41">
        <f t="shared" si="4"/>
        <v>38785.566093657384</v>
      </c>
      <c r="Q28" s="41">
        <f t="shared" si="5"/>
        <v>39115.293420272676</v>
      </c>
      <c r="R28" s="47">
        <f t="shared" si="3"/>
        <v>44503.485801734401</v>
      </c>
      <c r="S28" s="46">
        <v>1.3492999999999999</v>
      </c>
    </row>
    <row r="29" spans="2:19" x14ac:dyDescent="0.2">
      <c r="B29" s="45">
        <v>46022</v>
      </c>
      <c r="C29" s="44">
        <v>52415</v>
      </c>
      <c r="D29" s="43">
        <v>52915</v>
      </c>
      <c r="E29" s="42">
        <f t="shared" si="0"/>
        <v>52665</v>
      </c>
      <c r="F29" s="44">
        <v>52855</v>
      </c>
      <c r="G29" s="43">
        <v>53355</v>
      </c>
      <c r="H29" s="42">
        <f t="shared" si="1"/>
        <v>53105</v>
      </c>
      <c r="I29" s="44">
        <v>54335</v>
      </c>
      <c r="J29" s="43">
        <v>55335</v>
      </c>
      <c r="K29" s="42">
        <f t="shared" si="2"/>
        <v>54835</v>
      </c>
      <c r="L29" s="50">
        <v>52915</v>
      </c>
      <c r="M29" s="49">
        <v>1.3467</v>
      </c>
      <c r="N29" s="49">
        <v>1.1756</v>
      </c>
      <c r="O29" s="48">
        <v>156.61000000000001</v>
      </c>
      <c r="P29" s="41">
        <f t="shared" si="4"/>
        <v>39292.34424890473</v>
      </c>
      <c r="Q29" s="41">
        <f t="shared" si="5"/>
        <v>39619.068834929829</v>
      </c>
      <c r="R29" s="47">
        <f t="shared" si="3"/>
        <v>45011.058183055458</v>
      </c>
      <c r="S29" s="46">
        <v>1.3464</v>
      </c>
    </row>
    <row r="30" spans="2:19" x14ac:dyDescent="0.2">
      <c r="B30" s="40" t="s">
        <v>11</v>
      </c>
      <c r="C30" s="39">
        <f>ROUND(AVERAGE(C9:C29),2)</f>
        <v>51147.38</v>
      </c>
      <c r="D30" s="38">
        <f>ROUND(AVERAGE(D9:D29),2)</f>
        <v>51647.38</v>
      </c>
      <c r="E30" s="37">
        <f>ROUND(AVERAGE(C30:D30),2)</f>
        <v>51397.38</v>
      </c>
      <c r="F30" s="39">
        <f>ROUND(AVERAGE(F9:F29),2)</f>
        <v>51578.57</v>
      </c>
      <c r="G30" s="38">
        <f>ROUND(AVERAGE(G9:G29),2)</f>
        <v>52078.57</v>
      </c>
      <c r="H30" s="37">
        <f>ROUND(AVERAGE(F30:G30),2)</f>
        <v>51828.57</v>
      </c>
      <c r="I30" s="39">
        <f>ROUND(AVERAGE(I9:I29),2)</f>
        <v>53145.48</v>
      </c>
      <c r="J30" s="38">
        <f>ROUND(AVERAGE(J9:J29),2)</f>
        <v>54145.48</v>
      </c>
      <c r="K30" s="37">
        <f>ROUND(AVERAGE(I30:J30),2)</f>
        <v>53645.48</v>
      </c>
      <c r="L30" s="36">
        <f>ROUND(AVERAGE(L9:L29),2)</f>
        <v>51647.38</v>
      </c>
      <c r="M30" s="35">
        <f>ROUND(AVERAGE(M9:M29),4)</f>
        <v>1.3382000000000001</v>
      </c>
      <c r="N30" s="34">
        <f>ROUND(AVERAGE(N9:N29),4)</f>
        <v>1.171</v>
      </c>
      <c r="O30" s="115">
        <f>ROUND(AVERAGE(O9:O29),2)</f>
        <v>155.86000000000001</v>
      </c>
      <c r="P30" s="33">
        <f>AVERAGE(P9:P29)</f>
        <v>38592.223118994887</v>
      </c>
      <c r="Q30" s="33">
        <f>AVERAGE(Q9:Q29)</f>
        <v>38914.440997742699</v>
      </c>
      <c r="R30" s="33">
        <f>AVERAGE(R9:R29)</f>
        <v>44103.845451888497</v>
      </c>
      <c r="S30" s="32">
        <f>AVERAGE(S9:S29)</f>
        <v>1.3379476190476189</v>
      </c>
    </row>
    <row r="31" spans="2:19" x14ac:dyDescent="0.2">
      <c r="B31" s="31" t="s">
        <v>12</v>
      </c>
      <c r="C31" s="30">
        <f t="shared" ref="C31:S31" si="6">MAX(C9:C29)</f>
        <v>52415</v>
      </c>
      <c r="D31" s="29">
        <f t="shared" si="6"/>
        <v>52915</v>
      </c>
      <c r="E31" s="28">
        <f t="shared" si="6"/>
        <v>52665</v>
      </c>
      <c r="F31" s="30">
        <f t="shared" si="6"/>
        <v>52855</v>
      </c>
      <c r="G31" s="29">
        <f t="shared" si="6"/>
        <v>53355</v>
      </c>
      <c r="H31" s="28">
        <f t="shared" si="6"/>
        <v>53105</v>
      </c>
      <c r="I31" s="30">
        <f t="shared" si="6"/>
        <v>54335</v>
      </c>
      <c r="J31" s="29">
        <f t="shared" si="6"/>
        <v>55335</v>
      </c>
      <c r="K31" s="28">
        <f t="shared" si="6"/>
        <v>54835</v>
      </c>
      <c r="L31" s="27">
        <f t="shared" si="6"/>
        <v>52915</v>
      </c>
      <c r="M31" s="26">
        <f t="shared" si="6"/>
        <v>1.3503000000000001</v>
      </c>
      <c r="N31" s="25">
        <f t="shared" si="6"/>
        <v>1.179</v>
      </c>
      <c r="O31" s="24">
        <f t="shared" si="6"/>
        <v>157.4</v>
      </c>
      <c r="P31" s="23">
        <f t="shared" si="6"/>
        <v>39292.34424890473</v>
      </c>
      <c r="Q31" s="23">
        <f t="shared" si="6"/>
        <v>39619.068834929829</v>
      </c>
      <c r="R31" s="23">
        <f t="shared" si="6"/>
        <v>45011.058183055458</v>
      </c>
      <c r="S31" s="22">
        <f t="shared" si="6"/>
        <v>1.3501000000000001</v>
      </c>
    </row>
    <row r="32" spans="2:19" ht="13.5" thickBot="1" x14ac:dyDescent="0.25">
      <c r="B32" s="21" t="s">
        <v>13</v>
      </c>
      <c r="C32" s="20">
        <f t="shared" ref="C32:S32" si="7">MIN(C9:C29)</f>
        <v>47635</v>
      </c>
      <c r="D32" s="19">
        <f t="shared" si="7"/>
        <v>48135</v>
      </c>
      <c r="E32" s="18">
        <f t="shared" si="7"/>
        <v>47885</v>
      </c>
      <c r="F32" s="20">
        <f t="shared" si="7"/>
        <v>48070</v>
      </c>
      <c r="G32" s="19">
        <f t="shared" si="7"/>
        <v>48570</v>
      </c>
      <c r="H32" s="18">
        <f t="shared" si="7"/>
        <v>48320</v>
      </c>
      <c r="I32" s="20">
        <f t="shared" si="7"/>
        <v>49705</v>
      </c>
      <c r="J32" s="19">
        <f t="shared" si="7"/>
        <v>50705</v>
      </c>
      <c r="K32" s="18">
        <f t="shared" si="7"/>
        <v>50205</v>
      </c>
      <c r="L32" s="17">
        <f t="shared" si="7"/>
        <v>48135</v>
      </c>
      <c r="M32" s="16">
        <f t="shared" si="7"/>
        <v>1.3209</v>
      </c>
      <c r="N32" s="15">
        <f t="shared" si="7"/>
        <v>1.1617999999999999</v>
      </c>
      <c r="O32" s="14">
        <f t="shared" si="7"/>
        <v>154.6</v>
      </c>
      <c r="P32" s="13">
        <f t="shared" si="7"/>
        <v>36279.017184202596</v>
      </c>
      <c r="Q32" s="13">
        <f t="shared" si="7"/>
        <v>36606.873681037083</v>
      </c>
      <c r="R32" s="13">
        <f t="shared" si="7"/>
        <v>41321.143445789334</v>
      </c>
      <c r="S32" s="12">
        <f t="shared" si="7"/>
        <v>1.3208</v>
      </c>
    </row>
    <row r="34" spans="2:14" x14ac:dyDescent="0.2">
      <c r="B34" s="6" t="s">
        <v>14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  <row r="35" spans="2:14" x14ac:dyDescent="0.2">
      <c r="B35" s="6" t="s">
        <v>15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Copper</vt:lpstr>
      <vt:lpstr>Aluminium Alloy</vt:lpstr>
      <vt:lpstr>NA Alloy</vt:lpstr>
      <vt:lpstr>Primary Aluminium</vt:lpstr>
      <vt:lpstr>Zinc</vt:lpstr>
      <vt:lpstr>Lead</vt:lpstr>
      <vt:lpstr>Tin</vt:lpstr>
      <vt:lpstr>Nickel</vt:lpstr>
      <vt:lpstr>Cobalt</vt:lpstr>
      <vt:lpstr>Averages Inc. Euro Eq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LMEprice Averages Export for Global Steel</dc:title>
  <dc:creator>kiran.kaur</dc:creator>
  <cp:lastModifiedBy>Patrick Heisch</cp:lastModifiedBy>
  <cp:lastPrinted>2011-08-25T10:07:39Z</cp:lastPrinted>
  <dcterms:created xsi:type="dcterms:W3CDTF">2012-05-31T12:49:12Z</dcterms:created>
  <dcterms:modified xsi:type="dcterms:W3CDTF">2026-01-06T06:55:12Z</dcterms:modified>
</cp:coreProperties>
</file>