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etalquote\LME\LME Average Official Prices\2025\"/>
    </mc:Choice>
  </mc:AlternateContent>
  <xr:revisionPtr revIDLastSave="0" documentId="8_{7F2061CD-E134-464A-AF03-F508945C37ED}" xr6:coauthVersionLast="47" xr6:coauthVersionMax="47" xr10:uidLastSave="{00000000-0000-0000-0000-000000000000}"/>
  <bookViews>
    <workbookView xWindow="1515" yWindow="1515" windowWidth="21600" windowHeight="11295" tabRatio="993" xr2:uid="{00000000-000D-0000-FFFF-FFFF00000000}"/>
  </bookViews>
  <sheets>
    <sheet name="Copper" sheetId="1" r:id="rId1"/>
    <sheet name="Aluminium Alloy" sheetId="2" r:id="rId2"/>
    <sheet name="NA Alloy" sheetId="3" r:id="rId3"/>
    <sheet name="Primary Aluminium" sheetId="4" r:id="rId4"/>
    <sheet name="Zinc" sheetId="5" r:id="rId5"/>
    <sheet name="Lead" sheetId="6" r:id="rId6"/>
    <sheet name="Tin" sheetId="7" r:id="rId7"/>
    <sheet name="Nickel" sheetId="8" r:id="rId8"/>
    <sheet name="Cobalt" sheetId="10" r:id="rId9"/>
    <sheet name="Averages Inc. Euro Eq" sheetId="14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1" i="8" l="1"/>
  <c r="V31" i="8"/>
  <c r="W30" i="8"/>
  <c r="V30" i="8"/>
  <c r="W29" i="8"/>
  <c r="V29" i="8"/>
  <c r="W28" i="8"/>
  <c r="V28" i="8"/>
  <c r="W27" i="8"/>
  <c r="V27" i="8"/>
  <c r="W26" i="8"/>
  <c r="V26" i="8"/>
  <c r="W25" i="8"/>
  <c r="V25" i="8"/>
  <c r="W24" i="8"/>
  <c r="V24" i="8"/>
  <c r="W23" i="8"/>
  <c r="V23" i="8"/>
  <c r="W22" i="8"/>
  <c r="V22" i="8"/>
  <c r="W21" i="8"/>
  <c r="V21" i="8"/>
  <c r="W20" i="8"/>
  <c r="V20" i="8"/>
  <c r="W19" i="8"/>
  <c r="V19" i="8"/>
  <c r="W18" i="8"/>
  <c r="V18" i="8"/>
  <c r="W17" i="8"/>
  <c r="V17" i="8"/>
  <c r="W16" i="8"/>
  <c r="V16" i="8"/>
  <c r="W15" i="8"/>
  <c r="V15" i="8"/>
  <c r="W14" i="8"/>
  <c r="V14" i="8"/>
  <c r="W13" i="8"/>
  <c r="V13" i="8"/>
  <c r="W12" i="8"/>
  <c r="V12" i="8"/>
  <c r="W11" i="8"/>
  <c r="V11" i="8"/>
  <c r="W10" i="8"/>
  <c r="V10" i="8"/>
  <c r="W9" i="8"/>
  <c r="W34" i="8" s="1"/>
  <c r="V9" i="8"/>
  <c r="V34" i="8" s="1"/>
  <c r="W31" i="5"/>
  <c r="V31" i="5"/>
  <c r="W30" i="5"/>
  <c r="V30" i="5"/>
  <c r="W29" i="5"/>
  <c r="V29" i="5"/>
  <c r="W28" i="5"/>
  <c r="V28" i="5"/>
  <c r="W27" i="5"/>
  <c r="V27" i="5"/>
  <c r="W26" i="5"/>
  <c r="V26" i="5"/>
  <c r="W25" i="5"/>
  <c r="V25" i="5"/>
  <c r="W24" i="5"/>
  <c r="V24" i="5"/>
  <c r="W23" i="5"/>
  <c r="V23" i="5"/>
  <c r="W22" i="5"/>
  <c r="V22" i="5"/>
  <c r="W21" i="5"/>
  <c r="V21" i="5"/>
  <c r="W20" i="5"/>
  <c r="V20" i="5"/>
  <c r="W19" i="5"/>
  <c r="V19" i="5"/>
  <c r="W18" i="5"/>
  <c r="V18" i="5"/>
  <c r="W17" i="5"/>
  <c r="V17" i="5"/>
  <c r="W16" i="5"/>
  <c r="V16" i="5"/>
  <c r="V34" i="5" s="1"/>
  <c r="W15" i="5"/>
  <c r="V15" i="5"/>
  <c r="W14" i="5"/>
  <c r="V14" i="5"/>
  <c r="W13" i="5"/>
  <c r="V13" i="5"/>
  <c r="W12" i="5"/>
  <c r="V12" i="5"/>
  <c r="W11" i="5"/>
  <c r="V11" i="5"/>
  <c r="W10" i="5"/>
  <c r="V10" i="5"/>
  <c r="W9" i="5"/>
  <c r="V9" i="5"/>
  <c r="V10" i="4"/>
  <c r="V34" i="4" s="1"/>
  <c r="W10" i="4"/>
  <c r="V11" i="4"/>
  <c r="W11" i="4"/>
  <c r="V12" i="4"/>
  <c r="W12" i="4"/>
  <c r="V13" i="4"/>
  <c r="W13" i="4"/>
  <c r="V14" i="4"/>
  <c r="W14" i="4"/>
  <c r="V15" i="4"/>
  <c r="W15" i="4"/>
  <c r="V16" i="4"/>
  <c r="W16" i="4"/>
  <c r="V17" i="4"/>
  <c r="W17" i="4"/>
  <c r="V18" i="4"/>
  <c r="W18" i="4"/>
  <c r="V19" i="4"/>
  <c r="W19" i="4"/>
  <c r="V20" i="4"/>
  <c r="W20" i="4"/>
  <c r="V21" i="4"/>
  <c r="W21" i="4"/>
  <c r="V22" i="4"/>
  <c r="W22" i="4"/>
  <c r="V23" i="4"/>
  <c r="W23" i="4"/>
  <c r="V24" i="4"/>
  <c r="W24" i="4"/>
  <c r="V25" i="4"/>
  <c r="W25" i="4"/>
  <c r="V26" i="4"/>
  <c r="W26" i="4"/>
  <c r="V27" i="4"/>
  <c r="W27" i="4"/>
  <c r="V28" i="4"/>
  <c r="W28" i="4"/>
  <c r="V29" i="4"/>
  <c r="W29" i="4"/>
  <c r="V30" i="4"/>
  <c r="W30" i="4"/>
  <c r="V31" i="4"/>
  <c r="W31" i="4"/>
  <c r="W9" i="4"/>
  <c r="V9" i="4"/>
  <c r="Q31" i="10"/>
  <c r="P31" i="10"/>
  <c r="Q30" i="10"/>
  <c r="P30" i="10"/>
  <c r="Q29" i="10"/>
  <c r="P29" i="10"/>
  <c r="Q28" i="10"/>
  <c r="P28" i="10"/>
  <c r="Q27" i="10"/>
  <c r="P27" i="10"/>
  <c r="Q26" i="10"/>
  <c r="P26" i="10"/>
  <c r="Q25" i="10"/>
  <c r="P25" i="10"/>
  <c r="Q24" i="10"/>
  <c r="P24" i="10"/>
  <c r="Q23" i="10"/>
  <c r="P23" i="10"/>
  <c r="Q22" i="10"/>
  <c r="P22" i="10"/>
  <c r="Q21" i="10"/>
  <c r="P21" i="10"/>
  <c r="Q20" i="10"/>
  <c r="P20" i="10"/>
  <c r="Q19" i="10"/>
  <c r="P19" i="10"/>
  <c r="Q18" i="10"/>
  <c r="P18" i="10"/>
  <c r="Q17" i="10"/>
  <c r="P17" i="10"/>
  <c r="Q16" i="10"/>
  <c r="P16" i="10"/>
  <c r="Q15" i="10"/>
  <c r="P15" i="10"/>
  <c r="Q14" i="10"/>
  <c r="P14" i="10"/>
  <c r="Q13" i="10"/>
  <c r="P13" i="10"/>
  <c r="Q12" i="10"/>
  <c r="P12" i="10"/>
  <c r="Q11" i="10"/>
  <c r="P11" i="10"/>
  <c r="Q10" i="10"/>
  <c r="P10" i="10"/>
  <c r="Q9" i="10"/>
  <c r="Q32" i="10" s="1"/>
  <c r="P9" i="10"/>
  <c r="P32" i="10" s="1"/>
  <c r="Q31" i="7"/>
  <c r="P31" i="7"/>
  <c r="Q30" i="7"/>
  <c r="P30" i="7"/>
  <c r="Q29" i="7"/>
  <c r="P29" i="7"/>
  <c r="Q28" i="7"/>
  <c r="P28" i="7"/>
  <c r="Q27" i="7"/>
  <c r="P27" i="7"/>
  <c r="Q26" i="7"/>
  <c r="P26" i="7"/>
  <c r="Q25" i="7"/>
  <c r="P25" i="7"/>
  <c r="Q24" i="7"/>
  <c r="P24" i="7"/>
  <c r="Q23" i="7"/>
  <c r="P23" i="7"/>
  <c r="Q22" i="7"/>
  <c r="P22" i="7"/>
  <c r="Q21" i="7"/>
  <c r="P21" i="7"/>
  <c r="Q20" i="7"/>
  <c r="P20" i="7"/>
  <c r="Q19" i="7"/>
  <c r="P19" i="7"/>
  <c r="Q18" i="7"/>
  <c r="P18" i="7"/>
  <c r="Q17" i="7"/>
  <c r="P17" i="7"/>
  <c r="Q16" i="7"/>
  <c r="P16" i="7"/>
  <c r="Q15" i="7"/>
  <c r="P15" i="7"/>
  <c r="Q14" i="7"/>
  <c r="P14" i="7"/>
  <c r="Q13" i="7"/>
  <c r="P13" i="7"/>
  <c r="Q12" i="7"/>
  <c r="Q32" i="7" s="1"/>
  <c r="P12" i="7"/>
  <c r="Q11" i="7"/>
  <c r="P11" i="7"/>
  <c r="Q10" i="7"/>
  <c r="P10" i="7"/>
  <c r="Q9" i="7"/>
  <c r="Q34" i="7" s="1"/>
  <c r="P9" i="7"/>
  <c r="P34" i="7" s="1"/>
  <c r="Q31" i="3"/>
  <c r="P31" i="3"/>
  <c r="Q30" i="3"/>
  <c r="P30" i="3"/>
  <c r="Q29" i="3"/>
  <c r="P29" i="3"/>
  <c r="Q28" i="3"/>
  <c r="P28" i="3"/>
  <c r="Q27" i="3"/>
  <c r="P27" i="3"/>
  <c r="Q26" i="3"/>
  <c r="P26" i="3"/>
  <c r="Q25" i="3"/>
  <c r="P25" i="3"/>
  <c r="Q24" i="3"/>
  <c r="P24" i="3"/>
  <c r="Q23" i="3"/>
  <c r="P23" i="3"/>
  <c r="Q22" i="3"/>
  <c r="P22" i="3"/>
  <c r="Q21" i="3"/>
  <c r="P21" i="3"/>
  <c r="Q20" i="3"/>
  <c r="P20" i="3"/>
  <c r="Q19" i="3"/>
  <c r="P19" i="3"/>
  <c r="Q18" i="3"/>
  <c r="P18" i="3"/>
  <c r="Q17" i="3"/>
  <c r="P17" i="3"/>
  <c r="Q16" i="3"/>
  <c r="P16" i="3"/>
  <c r="Q15" i="3"/>
  <c r="P15" i="3"/>
  <c r="Q14" i="3"/>
  <c r="P14" i="3"/>
  <c r="Q13" i="3"/>
  <c r="P13" i="3"/>
  <c r="Q12" i="3"/>
  <c r="P12" i="3"/>
  <c r="Q11" i="3"/>
  <c r="P11" i="3"/>
  <c r="Q10" i="3"/>
  <c r="P10" i="3"/>
  <c r="Q9" i="3"/>
  <c r="Q33" i="3" s="1"/>
  <c r="P9" i="3"/>
  <c r="P33" i="3" s="1"/>
  <c r="Q10" i="2"/>
  <c r="Q11" i="2"/>
  <c r="Q12" i="2"/>
  <c r="Q13" i="2"/>
  <c r="Q14" i="2"/>
  <c r="Q32" i="2" s="1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9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33" i="2" s="1"/>
  <c r="P9" i="2"/>
  <c r="S34" i="10"/>
  <c r="O34" i="10"/>
  <c r="N34" i="10"/>
  <c r="M34" i="10"/>
  <c r="L34" i="10"/>
  <c r="J34" i="10"/>
  <c r="I34" i="10"/>
  <c r="H34" i="10"/>
  <c r="G34" i="10"/>
  <c r="F34" i="10"/>
  <c r="D34" i="10"/>
  <c r="C34" i="10"/>
  <c r="S33" i="10"/>
  <c r="O33" i="10"/>
  <c r="N33" i="10"/>
  <c r="M33" i="10"/>
  <c r="L33" i="10"/>
  <c r="J33" i="10"/>
  <c r="I33" i="10"/>
  <c r="G33" i="10"/>
  <c r="F33" i="10"/>
  <c r="E33" i="10"/>
  <c r="D33" i="10"/>
  <c r="C33" i="10"/>
  <c r="S32" i="10"/>
  <c r="O32" i="10"/>
  <c r="N32" i="10"/>
  <c r="M32" i="10"/>
  <c r="L32" i="10"/>
  <c r="J32" i="10"/>
  <c r="I32" i="10"/>
  <c r="K32" i="10" s="1"/>
  <c r="G32" i="10"/>
  <c r="F32" i="10"/>
  <c r="H32" i="10" s="1"/>
  <c r="D32" i="10"/>
  <c r="C32" i="10"/>
  <c r="E32" i="10" s="1"/>
  <c r="R31" i="10"/>
  <c r="K31" i="10"/>
  <c r="H31" i="10"/>
  <c r="E31" i="10"/>
  <c r="R30" i="10"/>
  <c r="K30" i="10"/>
  <c r="H30" i="10"/>
  <c r="E30" i="10"/>
  <c r="R29" i="10"/>
  <c r="K29" i="10"/>
  <c r="H29" i="10"/>
  <c r="E29" i="10"/>
  <c r="R28" i="10"/>
  <c r="K28" i="10"/>
  <c r="H28" i="10"/>
  <c r="E28" i="10"/>
  <c r="R27" i="10"/>
  <c r="K27" i="10"/>
  <c r="H27" i="10"/>
  <c r="E27" i="10"/>
  <c r="R26" i="10"/>
  <c r="K26" i="10"/>
  <c r="H26" i="10"/>
  <c r="E26" i="10"/>
  <c r="R25" i="10"/>
  <c r="K25" i="10"/>
  <c r="H25" i="10"/>
  <c r="E25" i="10"/>
  <c r="R24" i="10"/>
  <c r="K24" i="10"/>
  <c r="H24" i="10"/>
  <c r="E24" i="10"/>
  <c r="R23" i="10"/>
  <c r="K23" i="10"/>
  <c r="H23" i="10"/>
  <c r="E23" i="10"/>
  <c r="R22" i="10"/>
  <c r="K22" i="10"/>
  <c r="H22" i="10"/>
  <c r="E22" i="10"/>
  <c r="R21" i="10"/>
  <c r="K21" i="10"/>
  <c r="H21" i="10"/>
  <c r="E21" i="10"/>
  <c r="R20" i="10"/>
  <c r="K20" i="10"/>
  <c r="H20" i="10"/>
  <c r="E20" i="10"/>
  <c r="R19" i="10"/>
  <c r="K19" i="10"/>
  <c r="H19" i="10"/>
  <c r="E19" i="10"/>
  <c r="R18" i="10"/>
  <c r="K18" i="10"/>
  <c r="H18" i="10"/>
  <c r="E18" i="10"/>
  <c r="R17" i="10"/>
  <c r="K17" i="10"/>
  <c r="H17" i="10"/>
  <c r="E17" i="10"/>
  <c r="R16" i="10"/>
  <c r="K16" i="10"/>
  <c r="H16" i="10"/>
  <c r="E16" i="10"/>
  <c r="R15" i="10"/>
  <c r="K15" i="10"/>
  <c r="H15" i="10"/>
  <c r="E15" i="10"/>
  <c r="R14" i="10"/>
  <c r="K14" i="10"/>
  <c r="H14" i="10"/>
  <c r="E14" i="10"/>
  <c r="R13" i="10"/>
  <c r="K13" i="10"/>
  <c r="H13" i="10"/>
  <c r="E13" i="10"/>
  <c r="R12" i="10"/>
  <c r="K12" i="10"/>
  <c r="H12" i="10"/>
  <c r="E12" i="10"/>
  <c r="R11" i="10"/>
  <c r="K11" i="10"/>
  <c r="H11" i="10"/>
  <c r="E11" i="10"/>
  <c r="R10" i="10"/>
  <c r="K10" i="10"/>
  <c r="H10" i="10"/>
  <c r="E10" i="10"/>
  <c r="R9" i="10"/>
  <c r="R34" i="10" s="1"/>
  <c r="K9" i="10"/>
  <c r="K34" i="10" s="1"/>
  <c r="H9" i="10"/>
  <c r="H33" i="10" s="1"/>
  <c r="E9" i="10"/>
  <c r="E34" i="10" s="1"/>
  <c r="Y34" i="8"/>
  <c r="U34" i="8"/>
  <c r="T34" i="8"/>
  <c r="S34" i="8"/>
  <c r="R34" i="8"/>
  <c r="P34" i="8"/>
  <c r="O34" i="8"/>
  <c r="M34" i="8"/>
  <c r="L34" i="8"/>
  <c r="J34" i="8"/>
  <c r="I34" i="8"/>
  <c r="G34" i="8"/>
  <c r="F34" i="8"/>
  <c r="D34" i="8"/>
  <c r="C34" i="8"/>
  <c r="Y33" i="8"/>
  <c r="W33" i="8"/>
  <c r="U33" i="8"/>
  <c r="T33" i="8"/>
  <c r="S33" i="8"/>
  <c r="R33" i="8"/>
  <c r="P33" i="8"/>
  <c r="O33" i="8"/>
  <c r="M33" i="8"/>
  <c r="L33" i="8"/>
  <c r="J33" i="8"/>
  <c r="I33" i="8"/>
  <c r="G33" i="8"/>
  <c r="F33" i="8"/>
  <c r="D33" i="8"/>
  <c r="C33" i="8"/>
  <c r="Y32" i="8"/>
  <c r="U32" i="8"/>
  <c r="T32" i="8"/>
  <c r="S32" i="8"/>
  <c r="R32" i="8"/>
  <c r="Q32" i="8"/>
  <c r="P32" i="8"/>
  <c r="O32" i="8"/>
  <c r="N32" i="8"/>
  <c r="M32" i="8"/>
  <c r="L32" i="8"/>
  <c r="J32" i="8"/>
  <c r="I32" i="8"/>
  <c r="K32" i="8" s="1"/>
  <c r="G32" i="8"/>
  <c r="F32" i="8"/>
  <c r="H32" i="8" s="1"/>
  <c r="D32" i="8"/>
  <c r="C32" i="8"/>
  <c r="E32" i="8" s="1"/>
  <c r="X31" i="8"/>
  <c r="Q31" i="8"/>
  <c r="N31" i="8"/>
  <c r="K31" i="8"/>
  <c r="H31" i="8"/>
  <c r="E31" i="8"/>
  <c r="X30" i="8"/>
  <c r="Q30" i="8"/>
  <c r="N30" i="8"/>
  <c r="K30" i="8"/>
  <c r="H30" i="8"/>
  <c r="E30" i="8"/>
  <c r="X29" i="8"/>
  <c r="Q29" i="8"/>
  <c r="N29" i="8"/>
  <c r="K29" i="8"/>
  <c r="H29" i="8"/>
  <c r="E29" i="8"/>
  <c r="X28" i="8"/>
  <c r="Q28" i="8"/>
  <c r="N28" i="8"/>
  <c r="K28" i="8"/>
  <c r="H28" i="8"/>
  <c r="E28" i="8"/>
  <c r="X27" i="8"/>
  <c r="Q27" i="8"/>
  <c r="N27" i="8"/>
  <c r="K27" i="8"/>
  <c r="H27" i="8"/>
  <c r="E27" i="8"/>
  <c r="X26" i="8"/>
  <c r="Q26" i="8"/>
  <c r="N26" i="8"/>
  <c r="K26" i="8"/>
  <c r="H26" i="8"/>
  <c r="E26" i="8"/>
  <c r="X25" i="8"/>
  <c r="Q25" i="8"/>
  <c r="N25" i="8"/>
  <c r="K25" i="8"/>
  <c r="H25" i="8"/>
  <c r="E25" i="8"/>
  <c r="X24" i="8"/>
  <c r="Q24" i="8"/>
  <c r="N24" i="8"/>
  <c r="K24" i="8"/>
  <c r="H24" i="8"/>
  <c r="E24" i="8"/>
  <c r="X23" i="8"/>
  <c r="Q23" i="8"/>
  <c r="N23" i="8"/>
  <c r="K23" i="8"/>
  <c r="H23" i="8"/>
  <c r="E23" i="8"/>
  <c r="X22" i="8"/>
  <c r="Q22" i="8"/>
  <c r="N22" i="8"/>
  <c r="K22" i="8"/>
  <c r="H22" i="8"/>
  <c r="E22" i="8"/>
  <c r="X21" i="8"/>
  <c r="Q21" i="8"/>
  <c r="N21" i="8"/>
  <c r="K21" i="8"/>
  <c r="H21" i="8"/>
  <c r="E21" i="8"/>
  <c r="X20" i="8"/>
  <c r="Q20" i="8"/>
  <c r="N20" i="8"/>
  <c r="K20" i="8"/>
  <c r="H20" i="8"/>
  <c r="E20" i="8"/>
  <c r="X19" i="8"/>
  <c r="Q19" i="8"/>
  <c r="N19" i="8"/>
  <c r="K19" i="8"/>
  <c r="H19" i="8"/>
  <c r="E19" i="8"/>
  <c r="X18" i="8"/>
  <c r="Q18" i="8"/>
  <c r="N18" i="8"/>
  <c r="K18" i="8"/>
  <c r="H18" i="8"/>
  <c r="E18" i="8"/>
  <c r="X17" i="8"/>
  <c r="Q17" i="8"/>
  <c r="N17" i="8"/>
  <c r="K17" i="8"/>
  <c r="H17" i="8"/>
  <c r="E17" i="8"/>
  <c r="X16" i="8"/>
  <c r="Q16" i="8"/>
  <c r="N16" i="8"/>
  <c r="K16" i="8"/>
  <c r="H16" i="8"/>
  <c r="E16" i="8"/>
  <c r="X15" i="8"/>
  <c r="Q15" i="8"/>
  <c r="N15" i="8"/>
  <c r="K15" i="8"/>
  <c r="H15" i="8"/>
  <c r="E15" i="8"/>
  <c r="X14" i="8"/>
  <c r="Q14" i="8"/>
  <c r="N14" i="8"/>
  <c r="K14" i="8"/>
  <c r="H14" i="8"/>
  <c r="E14" i="8"/>
  <c r="X13" i="8"/>
  <c r="Q13" i="8"/>
  <c r="N13" i="8"/>
  <c r="K13" i="8"/>
  <c r="H13" i="8"/>
  <c r="E13" i="8"/>
  <c r="X12" i="8"/>
  <c r="Q12" i="8"/>
  <c r="Q34" i="8" s="1"/>
  <c r="N12" i="8"/>
  <c r="K12" i="8"/>
  <c r="H12" i="8"/>
  <c r="E12" i="8"/>
  <c r="X11" i="8"/>
  <c r="Q11" i="8"/>
  <c r="N11" i="8"/>
  <c r="K11" i="8"/>
  <c r="H11" i="8"/>
  <c r="E11" i="8"/>
  <c r="X10" i="8"/>
  <c r="Q10" i="8"/>
  <c r="Q33" i="8" s="1"/>
  <c r="N10" i="8"/>
  <c r="K10" i="8"/>
  <c r="H10" i="8"/>
  <c r="E10" i="8"/>
  <c r="X9" i="8"/>
  <c r="X33" i="8" s="1"/>
  <c r="Q9" i="8"/>
  <c r="N9" i="8"/>
  <c r="N34" i="8" s="1"/>
  <c r="K9" i="8"/>
  <c r="K34" i="8" s="1"/>
  <c r="H9" i="8"/>
  <c r="H33" i="8" s="1"/>
  <c r="E9" i="8"/>
  <c r="E33" i="8" s="1"/>
  <c r="S34" i="7"/>
  <c r="O34" i="7"/>
  <c r="N34" i="7"/>
  <c r="M34" i="7"/>
  <c r="L34" i="7"/>
  <c r="J34" i="7"/>
  <c r="I34" i="7"/>
  <c r="G34" i="7"/>
  <c r="F34" i="7"/>
  <c r="D34" i="7"/>
  <c r="C34" i="7"/>
  <c r="S33" i="7"/>
  <c r="P33" i="7"/>
  <c r="O33" i="7"/>
  <c r="N33" i="7"/>
  <c r="M33" i="7"/>
  <c r="L33" i="7"/>
  <c r="K33" i="7"/>
  <c r="J33" i="7"/>
  <c r="I33" i="7"/>
  <c r="G33" i="7"/>
  <c r="F33" i="7"/>
  <c r="D33" i="7"/>
  <c r="C33" i="7"/>
  <c r="S32" i="7"/>
  <c r="P32" i="7"/>
  <c r="O32" i="7"/>
  <c r="N32" i="7"/>
  <c r="M32" i="7"/>
  <c r="L32" i="7"/>
  <c r="K32" i="7"/>
  <c r="J32" i="7"/>
  <c r="I32" i="7"/>
  <c r="G32" i="7"/>
  <c r="F32" i="7"/>
  <c r="H32" i="7" s="1"/>
  <c r="D32" i="7"/>
  <c r="C32" i="7"/>
  <c r="E32" i="7" s="1"/>
  <c r="R31" i="7"/>
  <c r="K31" i="7"/>
  <c r="H31" i="7"/>
  <c r="E31" i="7"/>
  <c r="R30" i="7"/>
  <c r="K30" i="7"/>
  <c r="H30" i="7"/>
  <c r="E30" i="7"/>
  <c r="R29" i="7"/>
  <c r="K29" i="7"/>
  <c r="H29" i="7"/>
  <c r="E29" i="7"/>
  <c r="R28" i="7"/>
  <c r="K28" i="7"/>
  <c r="H28" i="7"/>
  <c r="E28" i="7"/>
  <c r="R27" i="7"/>
  <c r="K27" i="7"/>
  <c r="H27" i="7"/>
  <c r="E27" i="7"/>
  <c r="R26" i="7"/>
  <c r="K26" i="7"/>
  <c r="H26" i="7"/>
  <c r="E26" i="7"/>
  <c r="R25" i="7"/>
  <c r="K25" i="7"/>
  <c r="H25" i="7"/>
  <c r="E25" i="7"/>
  <c r="R24" i="7"/>
  <c r="K24" i="7"/>
  <c r="H24" i="7"/>
  <c r="E24" i="7"/>
  <c r="R23" i="7"/>
  <c r="K23" i="7"/>
  <c r="H23" i="7"/>
  <c r="E23" i="7"/>
  <c r="R22" i="7"/>
  <c r="K22" i="7"/>
  <c r="H22" i="7"/>
  <c r="E22" i="7"/>
  <c r="R21" i="7"/>
  <c r="K21" i="7"/>
  <c r="H21" i="7"/>
  <c r="E21" i="7"/>
  <c r="R20" i="7"/>
  <c r="K20" i="7"/>
  <c r="H20" i="7"/>
  <c r="E20" i="7"/>
  <c r="R19" i="7"/>
  <c r="K19" i="7"/>
  <c r="H19" i="7"/>
  <c r="E19" i="7"/>
  <c r="R18" i="7"/>
  <c r="K18" i="7"/>
  <c r="H18" i="7"/>
  <c r="E18" i="7"/>
  <c r="R17" i="7"/>
  <c r="K17" i="7"/>
  <c r="H17" i="7"/>
  <c r="E17" i="7"/>
  <c r="R16" i="7"/>
  <c r="K16" i="7"/>
  <c r="H16" i="7"/>
  <c r="E16" i="7"/>
  <c r="R15" i="7"/>
  <c r="K15" i="7"/>
  <c r="H15" i="7"/>
  <c r="E15" i="7"/>
  <c r="R14" i="7"/>
  <c r="K14" i="7"/>
  <c r="H14" i="7"/>
  <c r="E14" i="7"/>
  <c r="R13" i="7"/>
  <c r="K13" i="7"/>
  <c r="H13" i="7"/>
  <c r="E13" i="7"/>
  <c r="R12" i="7"/>
  <c r="K12" i="7"/>
  <c r="H12" i="7"/>
  <c r="E12" i="7"/>
  <c r="R11" i="7"/>
  <c r="K11" i="7"/>
  <c r="H11" i="7"/>
  <c r="E11" i="7"/>
  <c r="R10" i="7"/>
  <c r="R34" i="7" s="1"/>
  <c r="K10" i="7"/>
  <c r="H10" i="7"/>
  <c r="E10" i="7"/>
  <c r="R9" i="7"/>
  <c r="K9" i="7"/>
  <c r="K34" i="7" s="1"/>
  <c r="H9" i="7"/>
  <c r="H34" i="7" s="1"/>
  <c r="E9" i="7"/>
  <c r="E34" i="7" s="1"/>
  <c r="Y34" i="6"/>
  <c r="W34" i="6"/>
  <c r="V34" i="6"/>
  <c r="U34" i="6"/>
  <c r="T34" i="6"/>
  <c r="S34" i="6"/>
  <c r="R34" i="6"/>
  <c r="P34" i="6"/>
  <c r="O34" i="6"/>
  <c r="M34" i="6"/>
  <c r="L34" i="6"/>
  <c r="J34" i="6"/>
  <c r="I34" i="6"/>
  <c r="G34" i="6"/>
  <c r="F34" i="6"/>
  <c r="D34" i="6"/>
  <c r="C34" i="6"/>
  <c r="Y33" i="6"/>
  <c r="W33" i="6"/>
  <c r="V33" i="6"/>
  <c r="U33" i="6"/>
  <c r="T33" i="6"/>
  <c r="S33" i="6"/>
  <c r="R33" i="6"/>
  <c r="P33" i="6"/>
  <c r="O33" i="6"/>
  <c r="M33" i="6"/>
  <c r="L33" i="6"/>
  <c r="J33" i="6"/>
  <c r="I33" i="6"/>
  <c r="G33" i="6"/>
  <c r="F33" i="6"/>
  <c r="D33" i="6"/>
  <c r="C33" i="6"/>
  <c r="Y32" i="6"/>
  <c r="W32" i="6"/>
  <c r="V32" i="6"/>
  <c r="U32" i="6"/>
  <c r="T32" i="6"/>
  <c r="S32" i="6"/>
  <c r="R32" i="6"/>
  <c r="P32" i="6"/>
  <c r="O32" i="6"/>
  <c r="Q32" i="6" s="1"/>
  <c r="M32" i="6"/>
  <c r="L32" i="6"/>
  <c r="N32" i="6" s="1"/>
  <c r="J32" i="6"/>
  <c r="I32" i="6"/>
  <c r="K32" i="6" s="1"/>
  <c r="H32" i="6"/>
  <c r="G32" i="6"/>
  <c r="F32" i="6"/>
  <c r="E32" i="6"/>
  <c r="D32" i="6"/>
  <c r="C32" i="6"/>
  <c r="X31" i="6"/>
  <c r="Q31" i="6"/>
  <c r="N31" i="6"/>
  <c r="K31" i="6"/>
  <c r="H31" i="6"/>
  <c r="E31" i="6"/>
  <c r="X30" i="6"/>
  <c r="Q30" i="6"/>
  <c r="N30" i="6"/>
  <c r="K30" i="6"/>
  <c r="H30" i="6"/>
  <c r="E30" i="6"/>
  <c r="X29" i="6"/>
  <c r="Q29" i="6"/>
  <c r="N29" i="6"/>
  <c r="K29" i="6"/>
  <c r="H29" i="6"/>
  <c r="E29" i="6"/>
  <c r="X28" i="6"/>
  <c r="Q28" i="6"/>
  <c r="N28" i="6"/>
  <c r="K28" i="6"/>
  <c r="H28" i="6"/>
  <c r="E28" i="6"/>
  <c r="X27" i="6"/>
  <c r="Q27" i="6"/>
  <c r="N27" i="6"/>
  <c r="K27" i="6"/>
  <c r="H27" i="6"/>
  <c r="E27" i="6"/>
  <c r="X26" i="6"/>
  <c r="Q26" i="6"/>
  <c r="N26" i="6"/>
  <c r="K26" i="6"/>
  <c r="H26" i="6"/>
  <c r="E26" i="6"/>
  <c r="X25" i="6"/>
  <c r="Q25" i="6"/>
  <c r="N25" i="6"/>
  <c r="K25" i="6"/>
  <c r="H25" i="6"/>
  <c r="E25" i="6"/>
  <c r="X24" i="6"/>
  <c r="Q24" i="6"/>
  <c r="N24" i="6"/>
  <c r="K24" i="6"/>
  <c r="H24" i="6"/>
  <c r="E24" i="6"/>
  <c r="X23" i="6"/>
  <c r="Q23" i="6"/>
  <c r="N23" i="6"/>
  <c r="K23" i="6"/>
  <c r="H23" i="6"/>
  <c r="E23" i="6"/>
  <c r="X22" i="6"/>
  <c r="Q22" i="6"/>
  <c r="N22" i="6"/>
  <c r="K22" i="6"/>
  <c r="H22" i="6"/>
  <c r="E22" i="6"/>
  <c r="X21" i="6"/>
  <c r="Q21" i="6"/>
  <c r="N21" i="6"/>
  <c r="K21" i="6"/>
  <c r="H21" i="6"/>
  <c r="E21" i="6"/>
  <c r="X20" i="6"/>
  <c r="Q20" i="6"/>
  <c r="N20" i="6"/>
  <c r="K20" i="6"/>
  <c r="H20" i="6"/>
  <c r="E20" i="6"/>
  <c r="X19" i="6"/>
  <c r="Q19" i="6"/>
  <c r="N19" i="6"/>
  <c r="K19" i="6"/>
  <c r="H19" i="6"/>
  <c r="E19" i="6"/>
  <c r="X18" i="6"/>
  <c r="Q18" i="6"/>
  <c r="N18" i="6"/>
  <c r="K18" i="6"/>
  <c r="H18" i="6"/>
  <c r="E18" i="6"/>
  <c r="X17" i="6"/>
  <c r="Q17" i="6"/>
  <c r="N17" i="6"/>
  <c r="K17" i="6"/>
  <c r="H17" i="6"/>
  <c r="E17" i="6"/>
  <c r="X16" i="6"/>
  <c r="Q16" i="6"/>
  <c r="N16" i="6"/>
  <c r="K16" i="6"/>
  <c r="H16" i="6"/>
  <c r="E16" i="6"/>
  <c r="X15" i="6"/>
  <c r="Q15" i="6"/>
  <c r="N15" i="6"/>
  <c r="K15" i="6"/>
  <c r="H15" i="6"/>
  <c r="E15" i="6"/>
  <c r="X14" i="6"/>
  <c r="X32" i="6" s="1"/>
  <c r="Q14" i="6"/>
  <c r="N14" i="6"/>
  <c r="K14" i="6"/>
  <c r="H14" i="6"/>
  <c r="E14" i="6"/>
  <c r="X13" i="6"/>
  <c r="Q13" i="6"/>
  <c r="N13" i="6"/>
  <c r="K13" i="6"/>
  <c r="H13" i="6"/>
  <c r="E13" i="6"/>
  <c r="X12" i="6"/>
  <c r="Q12" i="6"/>
  <c r="Q33" i="6" s="1"/>
  <c r="N12" i="6"/>
  <c r="K12" i="6"/>
  <c r="H12" i="6"/>
  <c r="H33" i="6" s="1"/>
  <c r="E12" i="6"/>
  <c r="X11" i="6"/>
  <c r="Q11" i="6"/>
  <c r="N11" i="6"/>
  <c r="K11" i="6"/>
  <c r="H11" i="6"/>
  <c r="E11" i="6"/>
  <c r="X10" i="6"/>
  <c r="Q10" i="6"/>
  <c r="N10" i="6"/>
  <c r="K10" i="6"/>
  <c r="K34" i="6" s="1"/>
  <c r="H10" i="6"/>
  <c r="E10" i="6"/>
  <c r="E33" i="6" s="1"/>
  <c r="X9" i="6"/>
  <c r="X34" i="6" s="1"/>
  <c r="Q9" i="6"/>
  <c r="N9" i="6"/>
  <c r="N34" i="6" s="1"/>
  <c r="K9" i="6"/>
  <c r="H9" i="6"/>
  <c r="H34" i="6" s="1"/>
  <c r="E9" i="6"/>
  <c r="E34" i="6" s="1"/>
  <c r="Y34" i="5"/>
  <c r="W34" i="5"/>
  <c r="U34" i="5"/>
  <c r="T34" i="5"/>
  <c r="S34" i="5"/>
  <c r="R34" i="5"/>
  <c r="P34" i="5"/>
  <c r="O34" i="5"/>
  <c r="M34" i="5"/>
  <c r="L34" i="5"/>
  <c r="J34" i="5"/>
  <c r="I34" i="5"/>
  <c r="G34" i="5"/>
  <c r="F34" i="5"/>
  <c r="D34" i="5"/>
  <c r="C34" i="5"/>
  <c r="Y33" i="5"/>
  <c r="W33" i="5"/>
  <c r="U33" i="5"/>
  <c r="T33" i="5"/>
  <c r="S33" i="5"/>
  <c r="R33" i="5"/>
  <c r="P33" i="5"/>
  <c r="O33" i="5"/>
  <c r="M33" i="5"/>
  <c r="L33" i="5"/>
  <c r="J33" i="5"/>
  <c r="I33" i="5"/>
  <c r="G33" i="5"/>
  <c r="F33" i="5"/>
  <c r="D33" i="5"/>
  <c r="C33" i="5"/>
  <c r="Y32" i="5"/>
  <c r="W32" i="5"/>
  <c r="U32" i="5"/>
  <c r="T32" i="5"/>
  <c r="S32" i="5"/>
  <c r="R32" i="5"/>
  <c r="P32" i="5"/>
  <c r="O32" i="5"/>
  <c r="Q32" i="5" s="1"/>
  <c r="N32" i="5"/>
  <c r="M32" i="5"/>
  <c r="L32" i="5"/>
  <c r="K32" i="5"/>
  <c r="J32" i="5"/>
  <c r="I32" i="5"/>
  <c r="G32" i="5"/>
  <c r="F32" i="5"/>
  <c r="H32" i="5" s="1"/>
  <c r="D32" i="5"/>
  <c r="C32" i="5"/>
  <c r="E32" i="5" s="1"/>
  <c r="X31" i="5"/>
  <c r="Q31" i="5"/>
  <c r="N31" i="5"/>
  <c r="K31" i="5"/>
  <c r="H31" i="5"/>
  <c r="E31" i="5"/>
  <c r="X30" i="5"/>
  <c r="Q30" i="5"/>
  <c r="N30" i="5"/>
  <c r="K30" i="5"/>
  <c r="H30" i="5"/>
  <c r="E30" i="5"/>
  <c r="X29" i="5"/>
  <c r="Q29" i="5"/>
  <c r="N29" i="5"/>
  <c r="K29" i="5"/>
  <c r="H29" i="5"/>
  <c r="E29" i="5"/>
  <c r="X28" i="5"/>
  <c r="Q28" i="5"/>
  <c r="N28" i="5"/>
  <c r="K28" i="5"/>
  <c r="H28" i="5"/>
  <c r="E28" i="5"/>
  <c r="X27" i="5"/>
  <c r="Q27" i="5"/>
  <c r="N27" i="5"/>
  <c r="K27" i="5"/>
  <c r="H27" i="5"/>
  <c r="E27" i="5"/>
  <c r="X26" i="5"/>
  <c r="Q26" i="5"/>
  <c r="N26" i="5"/>
  <c r="K26" i="5"/>
  <c r="H26" i="5"/>
  <c r="E26" i="5"/>
  <c r="X25" i="5"/>
  <c r="Q25" i="5"/>
  <c r="N25" i="5"/>
  <c r="K25" i="5"/>
  <c r="H25" i="5"/>
  <c r="E25" i="5"/>
  <c r="X24" i="5"/>
  <c r="Q24" i="5"/>
  <c r="N24" i="5"/>
  <c r="K24" i="5"/>
  <c r="H24" i="5"/>
  <c r="E24" i="5"/>
  <c r="X23" i="5"/>
  <c r="Q23" i="5"/>
  <c r="N23" i="5"/>
  <c r="K23" i="5"/>
  <c r="H23" i="5"/>
  <c r="E23" i="5"/>
  <c r="X22" i="5"/>
  <c r="Q22" i="5"/>
  <c r="N22" i="5"/>
  <c r="K22" i="5"/>
  <c r="H22" i="5"/>
  <c r="E22" i="5"/>
  <c r="X21" i="5"/>
  <c r="Q21" i="5"/>
  <c r="N21" i="5"/>
  <c r="K21" i="5"/>
  <c r="H21" i="5"/>
  <c r="E21" i="5"/>
  <c r="X20" i="5"/>
  <c r="Q20" i="5"/>
  <c r="N20" i="5"/>
  <c r="K20" i="5"/>
  <c r="H20" i="5"/>
  <c r="E20" i="5"/>
  <c r="X19" i="5"/>
  <c r="Q19" i="5"/>
  <c r="N19" i="5"/>
  <c r="K19" i="5"/>
  <c r="H19" i="5"/>
  <c r="E19" i="5"/>
  <c r="X18" i="5"/>
  <c r="Q18" i="5"/>
  <c r="N18" i="5"/>
  <c r="K18" i="5"/>
  <c r="H18" i="5"/>
  <c r="E18" i="5"/>
  <c r="X17" i="5"/>
  <c r="Q17" i="5"/>
  <c r="N17" i="5"/>
  <c r="K17" i="5"/>
  <c r="H17" i="5"/>
  <c r="E17" i="5"/>
  <c r="X16" i="5"/>
  <c r="Q16" i="5"/>
  <c r="N16" i="5"/>
  <c r="K16" i="5"/>
  <c r="H16" i="5"/>
  <c r="E16" i="5"/>
  <c r="X15" i="5"/>
  <c r="Q15" i="5"/>
  <c r="N15" i="5"/>
  <c r="K15" i="5"/>
  <c r="H15" i="5"/>
  <c r="E15" i="5"/>
  <c r="X14" i="5"/>
  <c r="Q14" i="5"/>
  <c r="N14" i="5"/>
  <c r="K14" i="5"/>
  <c r="H14" i="5"/>
  <c r="E14" i="5"/>
  <c r="X13" i="5"/>
  <c r="Q13" i="5"/>
  <c r="N13" i="5"/>
  <c r="K13" i="5"/>
  <c r="H13" i="5"/>
  <c r="E13" i="5"/>
  <c r="X12" i="5"/>
  <c r="Q12" i="5"/>
  <c r="N12" i="5"/>
  <c r="K12" i="5"/>
  <c r="H12" i="5"/>
  <c r="E12" i="5"/>
  <c r="X11" i="5"/>
  <c r="Q11" i="5"/>
  <c r="N11" i="5"/>
  <c r="K11" i="5"/>
  <c r="H11" i="5"/>
  <c r="E11" i="5"/>
  <c r="X10" i="5"/>
  <c r="Q10" i="5"/>
  <c r="N10" i="5"/>
  <c r="K10" i="5"/>
  <c r="H10" i="5"/>
  <c r="H34" i="5" s="1"/>
  <c r="E10" i="5"/>
  <c r="E33" i="5" s="1"/>
  <c r="X9" i="5"/>
  <c r="X32" i="5" s="1"/>
  <c r="Q9" i="5"/>
  <c r="Q33" i="5" s="1"/>
  <c r="N9" i="5"/>
  <c r="N34" i="5" s="1"/>
  <c r="K9" i="5"/>
  <c r="K34" i="5" s="1"/>
  <c r="H9" i="5"/>
  <c r="E9" i="5"/>
  <c r="E34" i="5" s="1"/>
  <c r="Y34" i="4"/>
  <c r="W34" i="4"/>
  <c r="U34" i="4"/>
  <c r="T34" i="4"/>
  <c r="S34" i="4"/>
  <c r="R34" i="4"/>
  <c r="P34" i="4"/>
  <c r="O34" i="4"/>
  <c r="M34" i="4"/>
  <c r="L34" i="4"/>
  <c r="J34" i="4"/>
  <c r="I34" i="4"/>
  <c r="G34" i="4"/>
  <c r="F34" i="4"/>
  <c r="D34" i="4"/>
  <c r="C34" i="4"/>
  <c r="Y33" i="4"/>
  <c r="W33" i="4"/>
  <c r="V33" i="4"/>
  <c r="U33" i="4"/>
  <c r="T33" i="4"/>
  <c r="S33" i="4"/>
  <c r="R33" i="4"/>
  <c r="P33" i="4"/>
  <c r="O33" i="4"/>
  <c r="M33" i="4"/>
  <c r="L33" i="4"/>
  <c r="J33" i="4"/>
  <c r="I33" i="4"/>
  <c r="G33" i="4"/>
  <c r="F33" i="4"/>
  <c r="D33" i="4"/>
  <c r="C33" i="4"/>
  <c r="Y32" i="4"/>
  <c r="W32" i="4"/>
  <c r="U32" i="4"/>
  <c r="T32" i="4"/>
  <c r="S32" i="4"/>
  <c r="R32" i="4"/>
  <c r="P32" i="4"/>
  <c r="O32" i="4"/>
  <c r="Q32" i="4" s="1"/>
  <c r="M32" i="4"/>
  <c r="N32" i="4" s="1"/>
  <c r="L32" i="4"/>
  <c r="J32" i="4"/>
  <c r="K32" i="4" s="1"/>
  <c r="I32" i="4"/>
  <c r="G32" i="4"/>
  <c r="F32" i="4"/>
  <c r="H32" i="4" s="1"/>
  <c r="D32" i="4"/>
  <c r="C32" i="4"/>
  <c r="E32" i="4" s="1"/>
  <c r="X31" i="4"/>
  <c r="Q31" i="4"/>
  <c r="N31" i="4"/>
  <c r="K31" i="4"/>
  <c r="H31" i="4"/>
  <c r="E31" i="4"/>
  <c r="X30" i="4"/>
  <c r="Q30" i="4"/>
  <c r="N30" i="4"/>
  <c r="K30" i="4"/>
  <c r="H30" i="4"/>
  <c r="E30" i="4"/>
  <c r="X29" i="4"/>
  <c r="Q29" i="4"/>
  <c r="N29" i="4"/>
  <c r="K29" i="4"/>
  <c r="H29" i="4"/>
  <c r="E29" i="4"/>
  <c r="X28" i="4"/>
  <c r="Q28" i="4"/>
  <c r="N28" i="4"/>
  <c r="K28" i="4"/>
  <c r="H28" i="4"/>
  <c r="E28" i="4"/>
  <c r="X27" i="4"/>
  <c r="Q27" i="4"/>
  <c r="N27" i="4"/>
  <c r="K27" i="4"/>
  <c r="H27" i="4"/>
  <c r="E27" i="4"/>
  <c r="X26" i="4"/>
  <c r="Q26" i="4"/>
  <c r="N26" i="4"/>
  <c r="K26" i="4"/>
  <c r="H26" i="4"/>
  <c r="E26" i="4"/>
  <c r="X25" i="4"/>
  <c r="Q25" i="4"/>
  <c r="N25" i="4"/>
  <c r="K25" i="4"/>
  <c r="H25" i="4"/>
  <c r="E25" i="4"/>
  <c r="X24" i="4"/>
  <c r="Q24" i="4"/>
  <c r="N24" i="4"/>
  <c r="K24" i="4"/>
  <c r="H24" i="4"/>
  <c r="E24" i="4"/>
  <c r="X23" i="4"/>
  <c r="Q23" i="4"/>
  <c r="N23" i="4"/>
  <c r="K23" i="4"/>
  <c r="H23" i="4"/>
  <c r="E23" i="4"/>
  <c r="X22" i="4"/>
  <c r="Q22" i="4"/>
  <c r="N22" i="4"/>
  <c r="K22" i="4"/>
  <c r="H22" i="4"/>
  <c r="E22" i="4"/>
  <c r="X21" i="4"/>
  <c r="Q21" i="4"/>
  <c r="N21" i="4"/>
  <c r="K21" i="4"/>
  <c r="H21" i="4"/>
  <c r="E21" i="4"/>
  <c r="X20" i="4"/>
  <c r="Q20" i="4"/>
  <c r="N20" i="4"/>
  <c r="K20" i="4"/>
  <c r="H20" i="4"/>
  <c r="E20" i="4"/>
  <c r="X19" i="4"/>
  <c r="Q19" i="4"/>
  <c r="N19" i="4"/>
  <c r="K19" i="4"/>
  <c r="H19" i="4"/>
  <c r="E19" i="4"/>
  <c r="X18" i="4"/>
  <c r="Q18" i="4"/>
  <c r="N18" i="4"/>
  <c r="K18" i="4"/>
  <c r="H18" i="4"/>
  <c r="E18" i="4"/>
  <c r="X17" i="4"/>
  <c r="Q17" i="4"/>
  <c r="N17" i="4"/>
  <c r="K17" i="4"/>
  <c r="H17" i="4"/>
  <c r="E17" i="4"/>
  <c r="X16" i="4"/>
  <c r="Q16" i="4"/>
  <c r="N16" i="4"/>
  <c r="K16" i="4"/>
  <c r="H16" i="4"/>
  <c r="E16" i="4"/>
  <c r="X15" i="4"/>
  <c r="Q15" i="4"/>
  <c r="N15" i="4"/>
  <c r="K15" i="4"/>
  <c r="H15" i="4"/>
  <c r="E15" i="4"/>
  <c r="E34" i="4" s="1"/>
  <c r="X14" i="4"/>
  <c r="Q14" i="4"/>
  <c r="N14" i="4"/>
  <c r="K14" i="4"/>
  <c r="H14" i="4"/>
  <c r="E14" i="4"/>
  <c r="X13" i="4"/>
  <c r="Q13" i="4"/>
  <c r="N13" i="4"/>
  <c r="K13" i="4"/>
  <c r="H13" i="4"/>
  <c r="E13" i="4"/>
  <c r="X12" i="4"/>
  <c r="Q12" i="4"/>
  <c r="N12" i="4"/>
  <c r="K12" i="4"/>
  <c r="H12" i="4"/>
  <c r="E12" i="4"/>
  <c r="X11" i="4"/>
  <c r="X34" i="4" s="1"/>
  <c r="Q11" i="4"/>
  <c r="N11" i="4"/>
  <c r="K11" i="4"/>
  <c r="H11" i="4"/>
  <c r="E11" i="4"/>
  <c r="X10" i="4"/>
  <c r="Q10" i="4"/>
  <c r="N10" i="4"/>
  <c r="K10" i="4"/>
  <c r="H10" i="4"/>
  <c r="E10" i="4"/>
  <c r="X9" i="4"/>
  <c r="X32" i="4" s="1"/>
  <c r="Q9" i="4"/>
  <c r="Q33" i="4" s="1"/>
  <c r="N9" i="4"/>
  <c r="N34" i="4" s="1"/>
  <c r="K9" i="4"/>
  <c r="K34" i="4" s="1"/>
  <c r="H9" i="4"/>
  <c r="H34" i="4" s="1"/>
  <c r="E9" i="4"/>
  <c r="E33" i="4" s="1"/>
  <c r="S34" i="3"/>
  <c r="O34" i="3"/>
  <c r="N34" i="3"/>
  <c r="M34" i="3"/>
  <c r="L34" i="3"/>
  <c r="J34" i="3"/>
  <c r="I34" i="3"/>
  <c r="H34" i="3"/>
  <c r="G34" i="3"/>
  <c r="F34" i="3"/>
  <c r="D34" i="3"/>
  <c r="C34" i="3"/>
  <c r="S33" i="3"/>
  <c r="O33" i="3"/>
  <c r="N33" i="3"/>
  <c r="M33" i="3"/>
  <c r="L33" i="3"/>
  <c r="J33" i="3"/>
  <c r="I33" i="3"/>
  <c r="G33" i="3"/>
  <c r="F33" i="3"/>
  <c r="D33" i="3"/>
  <c r="C33" i="3"/>
  <c r="S32" i="3"/>
  <c r="Q32" i="3"/>
  <c r="P32" i="3"/>
  <c r="O32" i="3"/>
  <c r="N32" i="3"/>
  <c r="M32" i="3"/>
  <c r="L32" i="3"/>
  <c r="J32" i="3"/>
  <c r="K32" i="3" s="1"/>
  <c r="I32" i="3"/>
  <c r="G32" i="3"/>
  <c r="H32" i="3" s="1"/>
  <c r="F32" i="3"/>
  <c r="D32" i="3"/>
  <c r="C32" i="3"/>
  <c r="E32" i="3" s="1"/>
  <c r="R31" i="3"/>
  <c r="K31" i="3"/>
  <c r="H31" i="3"/>
  <c r="E31" i="3"/>
  <c r="R30" i="3"/>
  <c r="K30" i="3"/>
  <c r="H30" i="3"/>
  <c r="E30" i="3"/>
  <c r="R29" i="3"/>
  <c r="K29" i="3"/>
  <c r="H29" i="3"/>
  <c r="E29" i="3"/>
  <c r="R28" i="3"/>
  <c r="K28" i="3"/>
  <c r="H28" i="3"/>
  <c r="E28" i="3"/>
  <c r="R27" i="3"/>
  <c r="K27" i="3"/>
  <c r="H27" i="3"/>
  <c r="E27" i="3"/>
  <c r="R26" i="3"/>
  <c r="K26" i="3"/>
  <c r="H26" i="3"/>
  <c r="E26" i="3"/>
  <c r="R25" i="3"/>
  <c r="K25" i="3"/>
  <c r="H25" i="3"/>
  <c r="E25" i="3"/>
  <c r="R24" i="3"/>
  <c r="K24" i="3"/>
  <c r="H24" i="3"/>
  <c r="E24" i="3"/>
  <c r="R23" i="3"/>
  <c r="K23" i="3"/>
  <c r="H23" i="3"/>
  <c r="E23" i="3"/>
  <c r="R22" i="3"/>
  <c r="K22" i="3"/>
  <c r="H22" i="3"/>
  <c r="E22" i="3"/>
  <c r="R21" i="3"/>
  <c r="K21" i="3"/>
  <c r="H21" i="3"/>
  <c r="E21" i="3"/>
  <c r="R20" i="3"/>
  <c r="K20" i="3"/>
  <c r="H20" i="3"/>
  <c r="E20" i="3"/>
  <c r="R19" i="3"/>
  <c r="K19" i="3"/>
  <c r="H19" i="3"/>
  <c r="E19" i="3"/>
  <c r="R18" i="3"/>
  <c r="K18" i="3"/>
  <c r="H18" i="3"/>
  <c r="E18" i="3"/>
  <c r="R17" i="3"/>
  <c r="K17" i="3"/>
  <c r="H17" i="3"/>
  <c r="E17" i="3"/>
  <c r="R16" i="3"/>
  <c r="K16" i="3"/>
  <c r="H16" i="3"/>
  <c r="E16" i="3"/>
  <c r="R15" i="3"/>
  <c r="K15" i="3"/>
  <c r="H15" i="3"/>
  <c r="E15" i="3"/>
  <c r="R14" i="3"/>
  <c r="K14" i="3"/>
  <c r="H14" i="3"/>
  <c r="E14" i="3"/>
  <c r="R13" i="3"/>
  <c r="K13" i="3"/>
  <c r="H13" i="3"/>
  <c r="E13" i="3"/>
  <c r="R12" i="3"/>
  <c r="K12" i="3"/>
  <c r="H12" i="3"/>
  <c r="E12" i="3"/>
  <c r="R11" i="3"/>
  <c r="K11" i="3"/>
  <c r="H11" i="3"/>
  <c r="E11" i="3"/>
  <c r="R10" i="3"/>
  <c r="K10" i="3"/>
  <c r="H10" i="3"/>
  <c r="E10" i="3"/>
  <c r="R9" i="3"/>
  <c r="R33" i="3" s="1"/>
  <c r="K9" i="3"/>
  <c r="K34" i="3" s="1"/>
  <c r="H9" i="3"/>
  <c r="H33" i="3" s="1"/>
  <c r="E9" i="3"/>
  <c r="E34" i="3" s="1"/>
  <c r="S34" i="2"/>
  <c r="O34" i="2"/>
  <c r="N34" i="2"/>
  <c r="M34" i="2"/>
  <c r="L34" i="2"/>
  <c r="J34" i="2"/>
  <c r="I34" i="2"/>
  <c r="G34" i="2"/>
  <c r="F34" i="2"/>
  <c r="D34" i="2"/>
  <c r="C34" i="2"/>
  <c r="S33" i="2"/>
  <c r="O33" i="2"/>
  <c r="N33" i="2"/>
  <c r="M33" i="2"/>
  <c r="L33" i="2"/>
  <c r="J33" i="2"/>
  <c r="I33" i="2"/>
  <c r="H33" i="2"/>
  <c r="G33" i="2"/>
  <c r="F33" i="2"/>
  <c r="E33" i="2"/>
  <c r="D33" i="2"/>
  <c r="C33" i="2"/>
  <c r="S32" i="2"/>
  <c r="P32" i="2"/>
  <c r="O32" i="2"/>
  <c r="N32" i="2"/>
  <c r="M32" i="2"/>
  <c r="L32" i="2"/>
  <c r="J32" i="2"/>
  <c r="I32" i="2"/>
  <c r="K32" i="2" s="1"/>
  <c r="G32" i="2"/>
  <c r="F32" i="2"/>
  <c r="H32" i="2" s="1"/>
  <c r="D32" i="2"/>
  <c r="C32" i="2"/>
  <c r="E32" i="2" s="1"/>
  <c r="R31" i="2"/>
  <c r="K31" i="2"/>
  <c r="H31" i="2"/>
  <c r="E31" i="2"/>
  <c r="R30" i="2"/>
  <c r="K30" i="2"/>
  <c r="H30" i="2"/>
  <c r="E30" i="2"/>
  <c r="R29" i="2"/>
  <c r="K29" i="2"/>
  <c r="H29" i="2"/>
  <c r="E29" i="2"/>
  <c r="R28" i="2"/>
  <c r="K28" i="2"/>
  <c r="H28" i="2"/>
  <c r="E28" i="2"/>
  <c r="R27" i="2"/>
  <c r="K27" i="2"/>
  <c r="H27" i="2"/>
  <c r="E27" i="2"/>
  <c r="R26" i="2"/>
  <c r="K26" i="2"/>
  <c r="H26" i="2"/>
  <c r="E26" i="2"/>
  <c r="R25" i="2"/>
  <c r="K25" i="2"/>
  <c r="H25" i="2"/>
  <c r="E25" i="2"/>
  <c r="R24" i="2"/>
  <c r="K24" i="2"/>
  <c r="H24" i="2"/>
  <c r="E24" i="2"/>
  <c r="R23" i="2"/>
  <c r="K23" i="2"/>
  <c r="H23" i="2"/>
  <c r="E23" i="2"/>
  <c r="R22" i="2"/>
  <c r="K22" i="2"/>
  <c r="H22" i="2"/>
  <c r="E22" i="2"/>
  <c r="R21" i="2"/>
  <c r="K21" i="2"/>
  <c r="H21" i="2"/>
  <c r="E21" i="2"/>
  <c r="R20" i="2"/>
  <c r="K20" i="2"/>
  <c r="H20" i="2"/>
  <c r="E20" i="2"/>
  <c r="R19" i="2"/>
  <c r="K19" i="2"/>
  <c r="H19" i="2"/>
  <c r="E19" i="2"/>
  <c r="R18" i="2"/>
  <c r="K18" i="2"/>
  <c r="H18" i="2"/>
  <c r="E18" i="2"/>
  <c r="R17" i="2"/>
  <c r="K17" i="2"/>
  <c r="H17" i="2"/>
  <c r="E17" i="2"/>
  <c r="R16" i="2"/>
  <c r="K16" i="2"/>
  <c r="H16" i="2"/>
  <c r="E16" i="2"/>
  <c r="R15" i="2"/>
  <c r="K15" i="2"/>
  <c r="H15" i="2"/>
  <c r="E15" i="2"/>
  <c r="R14" i="2"/>
  <c r="K14" i="2"/>
  <c r="H14" i="2"/>
  <c r="E14" i="2"/>
  <c r="R13" i="2"/>
  <c r="K13" i="2"/>
  <c r="H13" i="2"/>
  <c r="E13" i="2"/>
  <c r="R12" i="2"/>
  <c r="R32" i="2" s="1"/>
  <c r="K12" i="2"/>
  <c r="H12" i="2"/>
  <c r="E12" i="2"/>
  <c r="R11" i="2"/>
  <c r="K11" i="2"/>
  <c r="H11" i="2"/>
  <c r="E11" i="2"/>
  <c r="R10" i="2"/>
  <c r="K10" i="2"/>
  <c r="H10" i="2"/>
  <c r="E10" i="2"/>
  <c r="R9" i="2"/>
  <c r="R34" i="2" s="1"/>
  <c r="K9" i="2"/>
  <c r="K34" i="2" s="1"/>
  <c r="H9" i="2"/>
  <c r="H34" i="2" s="1"/>
  <c r="E9" i="2"/>
  <c r="E34" i="2" s="1"/>
  <c r="Y34" i="1"/>
  <c r="W34" i="1"/>
  <c r="V34" i="1"/>
  <c r="U34" i="1"/>
  <c r="T34" i="1"/>
  <c r="S34" i="1"/>
  <c r="R34" i="1"/>
  <c r="P34" i="1"/>
  <c r="O34" i="1"/>
  <c r="M34" i="1"/>
  <c r="L34" i="1"/>
  <c r="J34" i="1"/>
  <c r="I34" i="1"/>
  <c r="G34" i="1"/>
  <c r="F34" i="1"/>
  <c r="D34" i="1"/>
  <c r="C34" i="1"/>
  <c r="Y33" i="1"/>
  <c r="W33" i="1"/>
  <c r="V33" i="1"/>
  <c r="U33" i="1"/>
  <c r="T33" i="1"/>
  <c r="S33" i="1"/>
  <c r="R33" i="1"/>
  <c r="P33" i="1"/>
  <c r="O33" i="1"/>
  <c r="M33" i="1"/>
  <c r="L33" i="1"/>
  <c r="J33" i="1"/>
  <c r="I33" i="1"/>
  <c r="G33" i="1"/>
  <c r="F33" i="1"/>
  <c r="D33" i="1"/>
  <c r="C33" i="1"/>
  <c r="Y32" i="1"/>
  <c r="W32" i="1"/>
  <c r="V32" i="1"/>
  <c r="U32" i="1"/>
  <c r="T32" i="1"/>
  <c r="S32" i="1"/>
  <c r="R32" i="1"/>
  <c r="P32" i="1"/>
  <c r="O32" i="1"/>
  <c r="Q32" i="1" s="1"/>
  <c r="N32" i="1"/>
  <c r="M32" i="1"/>
  <c r="L32" i="1"/>
  <c r="J32" i="1"/>
  <c r="K32" i="1" s="1"/>
  <c r="I32" i="1"/>
  <c r="G32" i="1"/>
  <c r="F32" i="1"/>
  <c r="H32" i="1" s="1"/>
  <c r="D32" i="1"/>
  <c r="C32" i="1"/>
  <c r="E32" i="1" s="1"/>
  <c r="X31" i="1"/>
  <c r="Q31" i="1"/>
  <c r="N31" i="1"/>
  <c r="K31" i="1"/>
  <c r="H31" i="1"/>
  <c r="E31" i="1"/>
  <c r="X30" i="1"/>
  <c r="Q30" i="1"/>
  <c r="N30" i="1"/>
  <c r="K30" i="1"/>
  <c r="H30" i="1"/>
  <c r="E30" i="1"/>
  <c r="X29" i="1"/>
  <c r="Q29" i="1"/>
  <c r="N29" i="1"/>
  <c r="K29" i="1"/>
  <c r="H29" i="1"/>
  <c r="E29" i="1"/>
  <c r="X28" i="1"/>
  <c r="Q28" i="1"/>
  <c r="N28" i="1"/>
  <c r="K28" i="1"/>
  <c r="H28" i="1"/>
  <c r="E28" i="1"/>
  <c r="X27" i="1"/>
  <c r="Q27" i="1"/>
  <c r="N27" i="1"/>
  <c r="K27" i="1"/>
  <c r="H27" i="1"/>
  <c r="E27" i="1"/>
  <c r="X26" i="1"/>
  <c r="Q26" i="1"/>
  <c r="N26" i="1"/>
  <c r="K26" i="1"/>
  <c r="H26" i="1"/>
  <c r="E26" i="1"/>
  <c r="X25" i="1"/>
  <c r="Q25" i="1"/>
  <c r="N25" i="1"/>
  <c r="K25" i="1"/>
  <c r="H25" i="1"/>
  <c r="E25" i="1"/>
  <c r="X24" i="1"/>
  <c r="Q24" i="1"/>
  <c r="N24" i="1"/>
  <c r="K24" i="1"/>
  <c r="H24" i="1"/>
  <c r="E24" i="1"/>
  <c r="X23" i="1"/>
  <c r="Q23" i="1"/>
  <c r="N23" i="1"/>
  <c r="K23" i="1"/>
  <c r="H23" i="1"/>
  <c r="E23" i="1"/>
  <c r="X22" i="1"/>
  <c r="Q22" i="1"/>
  <c r="N22" i="1"/>
  <c r="K22" i="1"/>
  <c r="H22" i="1"/>
  <c r="E22" i="1"/>
  <c r="X21" i="1"/>
  <c r="Q21" i="1"/>
  <c r="N21" i="1"/>
  <c r="K21" i="1"/>
  <c r="H21" i="1"/>
  <c r="E21" i="1"/>
  <c r="X20" i="1"/>
  <c r="Q20" i="1"/>
  <c r="N20" i="1"/>
  <c r="K20" i="1"/>
  <c r="H20" i="1"/>
  <c r="E20" i="1"/>
  <c r="X19" i="1"/>
  <c r="Q19" i="1"/>
  <c r="N19" i="1"/>
  <c r="K19" i="1"/>
  <c r="H19" i="1"/>
  <c r="E19" i="1"/>
  <c r="X18" i="1"/>
  <c r="Q18" i="1"/>
  <c r="N18" i="1"/>
  <c r="K18" i="1"/>
  <c r="H18" i="1"/>
  <c r="E18" i="1"/>
  <c r="X17" i="1"/>
  <c r="Q17" i="1"/>
  <c r="N17" i="1"/>
  <c r="K17" i="1"/>
  <c r="H17" i="1"/>
  <c r="E17" i="1"/>
  <c r="X16" i="1"/>
  <c r="Q16" i="1"/>
  <c r="N16" i="1"/>
  <c r="K16" i="1"/>
  <c r="H16" i="1"/>
  <c r="E16" i="1"/>
  <c r="X15" i="1"/>
  <c r="Q15" i="1"/>
  <c r="N15" i="1"/>
  <c r="K15" i="1"/>
  <c r="H15" i="1"/>
  <c r="E15" i="1"/>
  <c r="X14" i="1"/>
  <c r="Q14" i="1"/>
  <c r="N14" i="1"/>
  <c r="K14" i="1"/>
  <c r="H14" i="1"/>
  <c r="E14" i="1"/>
  <c r="E34" i="1" s="1"/>
  <c r="X13" i="1"/>
  <c r="Q13" i="1"/>
  <c r="N13" i="1"/>
  <c r="K13" i="1"/>
  <c r="H13" i="1"/>
  <c r="E13" i="1"/>
  <c r="X12" i="1"/>
  <c r="Q12" i="1"/>
  <c r="N12" i="1"/>
  <c r="K12" i="1"/>
  <c r="H12" i="1"/>
  <c r="E12" i="1"/>
  <c r="X11" i="1"/>
  <c r="Q11" i="1"/>
  <c r="N11" i="1"/>
  <c r="K11" i="1"/>
  <c r="H11" i="1"/>
  <c r="E11" i="1"/>
  <c r="X10" i="1"/>
  <c r="Q10" i="1"/>
  <c r="N10" i="1"/>
  <c r="K10" i="1"/>
  <c r="H10" i="1"/>
  <c r="E10" i="1"/>
  <c r="X9" i="1"/>
  <c r="X32" i="1" s="1"/>
  <c r="Q9" i="1"/>
  <c r="Q33" i="1" s="1"/>
  <c r="N9" i="1"/>
  <c r="N33" i="1" s="1"/>
  <c r="K9" i="1"/>
  <c r="K34" i="1" s="1"/>
  <c r="H9" i="1"/>
  <c r="H34" i="1" s="1"/>
  <c r="E9" i="1"/>
  <c r="E33" i="1" s="1"/>
  <c r="V32" i="8" l="1"/>
  <c r="W32" i="8"/>
  <c r="V33" i="8"/>
  <c r="V32" i="5"/>
  <c r="V33" i="5"/>
  <c r="V32" i="4"/>
  <c r="P34" i="10"/>
  <c r="Q34" i="10"/>
  <c r="P33" i="10"/>
  <c r="Q33" i="10"/>
  <c r="Q33" i="7"/>
  <c r="P34" i="3"/>
  <c r="Q34" i="3"/>
  <c r="Q34" i="2"/>
  <c r="Q33" i="2"/>
  <c r="P34" i="2"/>
  <c r="H33" i="5"/>
  <c r="X33" i="5"/>
  <c r="Q34" i="5"/>
  <c r="K33" i="8"/>
  <c r="R32" i="10"/>
  <c r="N34" i="1"/>
  <c r="K33" i="3"/>
  <c r="H33" i="4"/>
  <c r="X33" i="4"/>
  <c r="Q34" i="4"/>
  <c r="E34" i="8"/>
  <c r="R33" i="10"/>
  <c r="Q34" i="6"/>
  <c r="K33" i="2"/>
  <c r="K33" i="6"/>
  <c r="K33" i="5"/>
  <c r="R32" i="7"/>
  <c r="N33" i="8"/>
  <c r="X33" i="6"/>
  <c r="H33" i="1"/>
  <c r="X33" i="1"/>
  <c r="Q34" i="1"/>
  <c r="K33" i="4"/>
  <c r="R33" i="7"/>
  <c r="H34" i="8"/>
  <c r="X34" i="8"/>
  <c r="N33" i="6"/>
  <c r="N33" i="5"/>
  <c r="X32" i="8"/>
  <c r="K33" i="1"/>
  <c r="R32" i="3"/>
  <c r="N33" i="4"/>
  <c r="X34" i="5"/>
  <c r="E33" i="7"/>
  <c r="R33" i="2"/>
  <c r="R34" i="3"/>
  <c r="H33" i="7"/>
  <c r="K33" i="10"/>
  <c r="X34" i="1"/>
  <c r="E33" i="3"/>
</calcChain>
</file>

<file path=xl/sharedStrings.xml><?xml version="1.0" encoding="utf-8"?>
<sst xmlns="http://schemas.openxmlformats.org/spreadsheetml/2006/main" count="391" uniqueCount="88">
  <si>
    <t>CASH</t>
  </si>
  <si>
    <t>Mean</t>
  </si>
  <si>
    <t>3-MONTHS</t>
  </si>
  <si>
    <t>15-MONTHS</t>
  </si>
  <si>
    <t>SETTLEMENT</t>
  </si>
  <si>
    <t xml:space="preserve">    Sterling Equivalents</t>
  </si>
  <si>
    <t>BUYER</t>
  </si>
  <si>
    <t>SELLER</t>
  </si>
  <si>
    <t>Cash Seller's</t>
  </si>
  <si>
    <t>3mths Seller's</t>
  </si>
  <si>
    <t>Stg/$</t>
  </si>
  <si>
    <t>Average</t>
  </si>
  <si>
    <t>High</t>
  </si>
  <si>
    <t>Low</t>
  </si>
  <si>
    <t xml:space="preserve">Neither the LME nor any of its directors, officers or employees shall, except in the case of fraud or wilful neglect, be under any liability whatsoever either in </t>
  </si>
  <si>
    <t xml:space="preserve">contract or in tort in respect of any act or omission (including negligence) in relation to the preparation or publication of the data contained in the report </t>
  </si>
  <si>
    <t>EURO</t>
  </si>
  <si>
    <t>Yen</t>
  </si>
  <si>
    <t>Euro Equivalents</t>
  </si>
  <si>
    <t>LME DAILY OFFICIAL AND SETTLEMENT PRICES</t>
  </si>
  <si>
    <t>3MStg/$</t>
  </si>
  <si>
    <t xml:space="preserve">Exchange Rate </t>
  </si>
  <si>
    <t>DECEMBER 3</t>
  </si>
  <si>
    <t>DECEMBER 2</t>
  </si>
  <si>
    <t>DECEMBER 1</t>
  </si>
  <si>
    <t>LME NICKEL $USD/Tonne</t>
  </si>
  <si>
    <t>LME PRIMARY ALUMINIUM $USD/Tonne</t>
  </si>
  <si>
    <t>LME ZINC $USD/Tonne</t>
  </si>
  <si>
    <t>LME LEAD $USD/Tonne</t>
  </si>
  <si>
    <t>LME TIN $USD/Tonne</t>
  </si>
  <si>
    <t>LME NA ALLOY $USD/Tonne</t>
  </si>
  <si>
    <t>LME ALUMINIUM ALLOY $USD/Tonne</t>
  </si>
  <si>
    <t>LME COPPER $USD/Tonne</t>
  </si>
  <si>
    <t>LME COBALT $USD/Tonne</t>
  </si>
  <si>
    <t>Market Operations</t>
  </si>
  <si>
    <t>Euro</t>
  </si>
  <si>
    <t xml:space="preserve">   Lead  3-months Seller:</t>
  </si>
  <si>
    <t>$/JY</t>
  </si>
  <si>
    <t xml:space="preserve">   Lead  Cash Seller &amp; Settlement:</t>
  </si>
  <si>
    <t xml:space="preserve">   Copper  3-months Seller:</t>
  </si>
  <si>
    <t xml:space="preserve">                    Exchange Rates  </t>
  </si>
  <si>
    <t xml:space="preserve">   Copper  Cash Seller &amp; Settlement:</t>
  </si>
  <si>
    <t xml:space="preserve">             Settlement Conversion</t>
  </si>
  <si>
    <t xml:space="preserve">  The following sterling equivalents have been calculated, on the basis of daily conversions: </t>
  </si>
  <si>
    <t>Nasaac</t>
  </si>
  <si>
    <t>SHG Zinc</t>
  </si>
  <si>
    <t>Tin</t>
  </si>
  <si>
    <t>Nickel</t>
  </si>
  <si>
    <t>Lead</t>
  </si>
  <si>
    <t>Copper</t>
  </si>
  <si>
    <t>Aluminium Alloy</t>
  </si>
  <si>
    <t>Primary Aluminium</t>
  </si>
  <si>
    <t>Conversion Rate</t>
  </si>
  <si>
    <t>Euro Settlement</t>
  </si>
  <si>
    <t>Metal</t>
  </si>
  <si>
    <t>LME AVERAGE SETTLEMENT PRICES IN EURO</t>
  </si>
  <si>
    <t>15-months Mean</t>
  </si>
  <si>
    <t>15-months Seller</t>
  </si>
  <si>
    <t>15-months Buyer</t>
  </si>
  <si>
    <t>December 3 Mean</t>
  </si>
  <si>
    <t>December 3 Seller</t>
  </si>
  <si>
    <t>December 3 Buyer</t>
  </si>
  <si>
    <t>December 2 Mean</t>
  </si>
  <si>
    <t>December 2 Seller</t>
  </si>
  <si>
    <t>December 1 Mean</t>
  </si>
  <si>
    <t>December 1 Seller</t>
  </si>
  <si>
    <t>December 1 Buyer</t>
  </si>
  <si>
    <t>3-months Mean</t>
  </si>
  <si>
    <t>3-months Seller</t>
  </si>
  <si>
    <t xml:space="preserve">Cash Mean  </t>
  </si>
  <si>
    <t xml:space="preserve"> &amp; Settlement</t>
  </si>
  <si>
    <t>Cash Seller</t>
  </si>
  <si>
    <t xml:space="preserve">Cash Buyer </t>
  </si>
  <si>
    <t>(dollars)</t>
  </si>
  <si>
    <t>Alloy</t>
  </si>
  <si>
    <t>Aluminium</t>
  </si>
  <si>
    <t>Molybdenum</t>
  </si>
  <si>
    <t xml:space="preserve">Cobalt </t>
  </si>
  <si>
    <t>Steel Billet</t>
  </si>
  <si>
    <t>NASAAC</t>
  </si>
  <si>
    <t>Special Hg</t>
  </si>
  <si>
    <t>Primary</t>
  </si>
  <si>
    <t xml:space="preserve">                AVERAGE OFFICIAL AND SETTLEMENT PRICES US$/TONNE</t>
  </si>
  <si>
    <t xml:space="preserve">             THE  LONDON  METAL  EXCHANGE  LIMITED</t>
  </si>
  <si>
    <t>FOR THE MONTH OF OCTOBER 2025</t>
  </si>
  <si>
    <t>contract or in tort in respect of any act or omission (including negligence) in relation to the preparation or publication of the data contained in the report.</t>
  </si>
  <si>
    <t>3-months Buyer</t>
  </si>
  <si>
    <t>December 2 Buyer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</si>
</sst>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&quot;£&quot;#,##0.00;[Red]\-&quot;£&quot;#,##0.00"/>
    <numFmt numFmtId="165" formatCode="\$#,##0.00\ ;\(\$#,##0.00\)"/>
    <numFmt numFmtId="166" formatCode="\$#,##0.00\ "/>
    <numFmt numFmtId="167" formatCode="\$#,###.00"/>
    <numFmt numFmtId="168" formatCode="0.0000"/>
    <numFmt numFmtId="169" formatCode="#,##0.0000"/>
    <numFmt numFmtId="170" formatCode="[$$-409]#,##0.00"/>
    <numFmt numFmtId="171" formatCode="&quot;$&quot;#,##0.00_);[Red]\(&quot;$&quot;#,##0.00\)"/>
    <numFmt numFmtId="172" formatCode="&quot;$&quot;#,##0.00_);\(&quot;$&quot;#,##0.00\)"/>
    <numFmt numFmtId="173" formatCode="\$#,##0.00"/>
    <numFmt numFmtId="174" formatCode="\£#,##0.00"/>
    <numFmt numFmtId="175" formatCode="mmm\-yyyy"/>
    <numFmt numFmtId="176" formatCode="mmmm\-yyyy"/>
  </numFmts>
  <fonts count="12" x14ac:knownFonts="1">
    <font>
      <sz val="10"/>
      <name val="Arial"/>
    </font>
    <font>
      <sz val="10"/>
      <name val="Times New Roman"/>
    </font>
    <font>
      <sz val="8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</font>
    <font>
      <sz val="9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8.5"/>
      <name val="Times New Roman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17" fontId="5" fillId="0" borderId="0" xfId="0" applyNumberFormat="1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Protection="1">
      <protection locked="0"/>
    </xf>
    <xf numFmtId="165" fontId="4" fillId="0" borderId="0" xfId="0" applyNumberFormat="1" applyFont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 applyProtection="1">
      <alignment horizontal="centerContinuous"/>
      <protection locked="0"/>
    </xf>
    <xf numFmtId="0" fontId="5" fillId="0" borderId="5" xfId="0" applyFont="1" applyBorder="1" applyAlignment="1">
      <alignment horizontal="center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center"/>
    </xf>
    <xf numFmtId="168" fontId="3" fillId="0" borderId="1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168" fontId="3" fillId="0" borderId="20" xfId="0" applyNumberFormat="1" applyFont="1" applyBorder="1" applyAlignment="1">
      <alignment horizontal="center"/>
    </xf>
    <xf numFmtId="168" fontId="3" fillId="0" borderId="7" xfId="0" applyNumberFormat="1" applyFont="1" applyBorder="1" applyAlignment="1">
      <alignment horizontal="center"/>
    </xf>
    <xf numFmtId="170" fontId="3" fillId="0" borderId="9" xfId="0" applyNumberFormat="1" applyFont="1" applyBorder="1" applyAlignment="1">
      <alignment horizontal="center"/>
    </xf>
    <xf numFmtId="170" fontId="3" fillId="0" borderId="19" xfId="0" applyNumberFormat="1" applyFont="1" applyBorder="1" applyAlignment="1">
      <alignment horizontal="center"/>
    </xf>
    <xf numFmtId="170" fontId="3" fillId="0" borderId="8" xfId="0" applyNumberFormat="1" applyFont="1" applyBorder="1" applyAlignment="1">
      <alignment horizontal="center"/>
    </xf>
    <xf numFmtId="170" fontId="3" fillId="0" borderId="6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168" fontId="3" fillId="0" borderId="12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68" fontId="3" fillId="0" borderId="18" xfId="0" applyNumberFormat="1" applyFont="1" applyBorder="1" applyAlignment="1">
      <alignment horizontal="center"/>
    </xf>
    <xf numFmtId="168" fontId="3" fillId="0" borderId="2" xfId="0" applyNumberFormat="1" applyFont="1" applyBorder="1" applyAlignment="1">
      <alignment horizontal="center"/>
    </xf>
    <xf numFmtId="170" fontId="3" fillId="0" borderId="11" xfId="0" applyNumberFormat="1" applyFont="1" applyBorder="1" applyAlignment="1">
      <alignment horizontal="center"/>
    </xf>
    <xf numFmtId="170" fontId="3" fillId="0" borderId="12" xfId="0" applyNumberFormat="1" applyFont="1" applyBorder="1" applyAlignment="1">
      <alignment horizontal="center"/>
    </xf>
    <xf numFmtId="170" fontId="3" fillId="0" borderId="18" xfId="0" applyNumberFormat="1" applyFont="1" applyBorder="1" applyAlignment="1">
      <alignment horizontal="center"/>
    </xf>
    <xf numFmtId="170" fontId="3" fillId="0" borderId="17" xfId="0" applyNumberFormat="1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168" fontId="3" fillId="0" borderId="14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168" fontId="3" fillId="0" borderId="15" xfId="0" applyNumberFormat="1" applyFont="1" applyBorder="1" applyAlignment="1">
      <alignment horizontal="center"/>
    </xf>
    <xf numFmtId="168" fontId="3" fillId="0" borderId="21" xfId="0" applyNumberFormat="1" applyFont="1" applyBorder="1" applyAlignment="1">
      <alignment horizontal="center"/>
    </xf>
    <xf numFmtId="170" fontId="3" fillId="0" borderId="16" xfId="0" applyNumberFormat="1" applyFont="1" applyBorder="1" applyAlignment="1">
      <alignment horizontal="center"/>
    </xf>
    <xf numFmtId="170" fontId="3" fillId="0" borderId="14" xfId="0" applyNumberFormat="1" applyFont="1" applyBorder="1" applyAlignment="1">
      <alignment horizontal="center"/>
    </xf>
    <xf numFmtId="170" fontId="3" fillId="0" borderId="13" xfId="0" applyNumberFormat="1" applyFont="1" applyBorder="1" applyAlignment="1">
      <alignment horizontal="center"/>
    </xf>
    <xf numFmtId="170" fontId="3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4" fontId="7" fillId="0" borderId="11" xfId="0" applyNumberFormat="1" applyFont="1" applyBorder="1" applyAlignment="1" applyProtection="1">
      <alignment horizontal="center"/>
      <protection locked="0"/>
    </xf>
    <xf numFmtId="166" fontId="7" fillId="0" borderId="1" xfId="0" applyNumberFormat="1" applyFont="1" applyBorder="1" applyAlignment="1">
      <alignment horizontal="center"/>
    </xf>
    <xf numFmtId="166" fontId="7" fillId="0" borderId="0" xfId="0" applyNumberFormat="1" applyFont="1" applyAlignment="1" applyProtection="1">
      <alignment horizontal="center"/>
      <protection locked="0"/>
    </xf>
    <xf numFmtId="166" fontId="7" fillId="0" borderId="10" xfId="0" applyNumberFormat="1" applyFont="1" applyBorder="1" applyAlignment="1" applyProtection="1">
      <alignment horizontal="center"/>
      <protection locked="0"/>
    </xf>
    <xf numFmtId="15" fontId="3" fillId="0" borderId="10" xfId="0" applyNumberFormat="1" applyFont="1" applyBorder="1"/>
    <xf numFmtId="169" fontId="7" fillId="0" borderId="12" xfId="0" applyNumberFormat="1" applyFont="1" applyBorder="1" applyAlignment="1">
      <alignment horizontal="center"/>
    </xf>
    <xf numFmtId="4" fontId="7" fillId="0" borderId="11" xfId="0" applyNumberFormat="1" applyFont="1" applyBorder="1" applyAlignment="1">
      <alignment horizontal="center"/>
    </xf>
    <xf numFmtId="2" fontId="7" fillId="0" borderId="0" xfId="0" applyNumberFormat="1" applyFont="1" applyAlignment="1" applyProtection="1">
      <alignment horizontal="center"/>
      <protection locked="0"/>
    </xf>
    <xf numFmtId="168" fontId="7" fillId="0" borderId="0" xfId="0" applyNumberFormat="1" applyFont="1" applyAlignment="1" applyProtection="1">
      <alignment horizontal="center"/>
      <protection locked="0"/>
    </xf>
    <xf numFmtId="167" fontId="7" fillId="0" borderId="11" xfId="0" applyNumberFormat="1" applyFont="1" applyBorder="1" applyAlignment="1">
      <alignment horizontal="center"/>
    </xf>
    <xf numFmtId="168" fontId="7" fillId="0" borderId="15" xfId="0" applyNumberFormat="1" applyFont="1" applyBorder="1" applyAlignment="1" applyProtection="1">
      <alignment horizontal="center"/>
      <protection locked="0"/>
    </xf>
    <xf numFmtId="4" fontId="3" fillId="0" borderId="5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4" fontId="3" fillId="0" borderId="7" xfId="0" applyNumberFormat="1" applyFont="1" applyBorder="1" applyAlignment="1" applyProtection="1">
      <alignment horizontal="center"/>
      <protection locked="0"/>
    </xf>
    <xf numFmtId="4" fontId="3" fillId="0" borderId="5" xfId="0" applyNumberFormat="1" applyFont="1" applyBorder="1" applyAlignment="1">
      <alignment horizontal="center"/>
    </xf>
    <xf numFmtId="165" fontId="3" fillId="0" borderId="6" xfId="0" applyNumberFormat="1" applyFont="1" applyBorder="1"/>
    <xf numFmtId="165" fontId="3" fillId="0" borderId="4" xfId="0" applyNumberFormat="1" applyFont="1" applyBorder="1"/>
    <xf numFmtId="165" fontId="5" fillId="0" borderId="0" xfId="0" applyNumberFormat="1" applyFont="1"/>
    <xf numFmtId="0" fontId="5" fillId="0" borderId="0" xfId="0" applyFont="1"/>
    <xf numFmtId="0" fontId="8" fillId="0" borderId="29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31" xfId="0" applyFont="1" applyBorder="1" applyAlignment="1">
      <alignment horizontal="centerContinuous"/>
    </xf>
    <xf numFmtId="0" fontId="9" fillId="0" borderId="32" xfId="0" applyFont="1" applyBorder="1" applyAlignment="1">
      <alignment horizontal="centerContinuous"/>
    </xf>
    <xf numFmtId="166" fontId="8" fillId="0" borderId="33" xfId="0" applyNumberFormat="1" applyFont="1" applyBorder="1" applyAlignment="1">
      <alignment horizontal="centerContinuous"/>
    </xf>
    <xf numFmtId="0" fontId="8" fillId="0" borderId="33" xfId="0" applyFont="1" applyBorder="1" applyAlignment="1">
      <alignment horizontal="centerContinuous"/>
    </xf>
    <xf numFmtId="166" fontId="9" fillId="0" borderId="33" xfId="0" applyNumberFormat="1" applyFont="1" applyBorder="1" applyAlignment="1">
      <alignment horizontal="centerContinuous"/>
    </xf>
    <xf numFmtId="171" fontId="9" fillId="0" borderId="33" xfId="0" applyNumberFormat="1" applyFont="1" applyBorder="1" applyAlignment="1">
      <alignment horizontal="centerContinuous"/>
    </xf>
    <xf numFmtId="172" fontId="9" fillId="0" borderId="33" xfId="0" applyNumberFormat="1" applyFont="1" applyBorder="1" applyAlignment="1">
      <alignment horizontal="centerContinuous"/>
    </xf>
    <xf numFmtId="173" fontId="9" fillId="0" borderId="33" xfId="0" applyNumberFormat="1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171" fontId="3" fillId="0" borderId="0" xfId="0" applyNumberFormat="1" applyFont="1" applyAlignment="1">
      <alignment horizontal="left"/>
    </xf>
    <xf numFmtId="0" fontId="10" fillId="0" borderId="0" xfId="0" applyFont="1"/>
    <xf numFmtId="168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174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2" fontId="3" fillId="0" borderId="35" xfId="0" applyNumberFormat="1" applyFont="1" applyBorder="1" applyAlignment="1">
      <alignment horizontal="right"/>
    </xf>
    <xf numFmtId="0" fontId="3" fillId="0" borderId="36" xfId="0" applyFont="1" applyBorder="1"/>
    <xf numFmtId="0" fontId="3" fillId="0" borderId="28" xfId="0" applyFont="1" applyBorder="1"/>
    <xf numFmtId="0" fontId="3" fillId="0" borderId="37" xfId="0" applyFont="1" applyBorder="1"/>
    <xf numFmtId="2" fontId="3" fillId="0" borderId="38" xfId="0" applyNumberFormat="1" applyFont="1" applyBorder="1" applyAlignment="1">
      <alignment horizontal="right"/>
    </xf>
    <xf numFmtId="4" fontId="3" fillId="0" borderId="38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4" fontId="3" fillId="0" borderId="14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17" fontId="5" fillId="0" borderId="0" xfId="0" applyNumberFormat="1" applyFont="1" applyAlignment="1">
      <alignment horizontal="center"/>
    </xf>
    <xf numFmtId="17" fontId="5" fillId="0" borderId="0" xfId="0" applyNumberFormat="1" applyFont="1" applyAlignment="1">
      <alignment horizontal="left"/>
    </xf>
    <xf numFmtId="2" fontId="3" fillId="0" borderId="39" xfId="0" applyNumberFormat="1" applyFont="1" applyBorder="1" applyAlignment="1">
      <alignment horizontal="right"/>
    </xf>
    <xf numFmtId="2" fontId="3" fillId="0" borderId="20" xfId="0" applyNumberFormat="1" applyFont="1" applyBorder="1" applyAlignment="1">
      <alignment horizontal="right"/>
    </xf>
    <xf numFmtId="0" fontId="3" fillId="0" borderId="24" xfId="0" applyFont="1" applyBorder="1"/>
    <xf numFmtId="2" fontId="3" fillId="0" borderId="26" xfId="0" applyNumberFormat="1" applyFont="1" applyBorder="1" applyAlignment="1">
      <alignment horizontal="right"/>
    </xf>
    <xf numFmtId="2" fontId="3" fillId="0" borderId="40" xfId="0" applyNumberFormat="1" applyFont="1" applyBorder="1" applyAlignment="1">
      <alignment horizontal="right"/>
    </xf>
    <xf numFmtId="0" fontId="3" fillId="0" borderId="27" xfId="0" applyFont="1" applyBorder="1"/>
    <xf numFmtId="4" fontId="3" fillId="0" borderId="25" xfId="0" applyNumberFormat="1" applyFont="1" applyBorder="1"/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1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4" xfId="0" applyFont="1" applyBorder="1"/>
    <xf numFmtId="175" fontId="3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/>
    <xf numFmtId="176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4" fontId="3" fillId="0" borderId="0" xfId="0" applyNumberFormat="1" applyFont="1"/>
    <xf numFmtId="2" fontId="7" fillId="0" borderId="14" xfId="0" applyNumberFormat="1" applyFont="1" applyBorder="1" applyAlignment="1" applyProtection="1">
      <alignment horizontal="center"/>
      <protection locked="0"/>
    </xf>
    <xf numFmtId="4" fontId="5" fillId="0" borderId="16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23" xfId="0" applyNumberFormat="1" applyFont="1" applyBorder="1" applyAlignment="1" applyProtection="1">
      <alignment horizontal="center"/>
      <protection locked="0"/>
    </xf>
    <xf numFmtId="4" fontId="5" fillId="0" borderId="44" xfId="0" applyNumberFormat="1" applyFont="1" applyBorder="1" applyAlignment="1" applyProtection="1">
      <alignment horizontal="center"/>
      <protection locked="0"/>
    </xf>
    <xf numFmtId="4" fontId="5" fillId="0" borderId="22" xfId="0" applyNumberFormat="1" applyFont="1" applyBorder="1" applyAlignment="1" applyProtection="1">
      <alignment horizontal="center"/>
      <protection locked="0"/>
    </xf>
    <xf numFmtId="4" fontId="5" fillId="0" borderId="4" xfId="0" applyNumberFormat="1" applyFont="1" applyBorder="1" applyAlignment="1" applyProtection="1">
      <alignment horizontal="center"/>
      <protection locked="0"/>
    </xf>
    <xf numFmtId="4" fontId="5" fillId="0" borderId="43" xfId="0" applyNumberFormat="1" applyFont="1" applyBorder="1" applyAlignment="1" applyProtection="1">
      <alignment horizontal="center"/>
      <protection locked="0"/>
    </xf>
    <xf numFmtId="4" fontId="5" fillId="0" borderId="15" xfId="0" applyNumberFormat="1" applyFont="1" applyBorder="1" applyAlignment="1" applyProtection="1">
      <alignment horizontal="center"/>
      <protection locked="0"/>
    </xf>
    <xf numFmtId="49" fontId="5" fillId="0" borderId="4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5" fillId="0" borderId="43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Y37"/>
  <sheetViews>
    <sheetView tabSelected="1" workbookViewId="0">
      <pane ySplit="8" topLeftCell="A9" activePane="bottomLeft" state="frozen"/>
      <selection activeCell="C46" sqref="C46"/>
      <selection pane="bottomLeft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32</v>
      </c>
    </row>
    <row r="6" spans="1:25" ht="13.5" thickBot="1" x14ac:dyDescent="0.25">
      <c r="B6" s="1">
        <v>45931</v>
      </c>
    </row>
    <row r="7" spans="1:25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24</v>
      </c>
      <c r="J7" s="125"/>
      <c r="K7" s="126"/>
      <c r="L7" s="124" t="s">
        <v>23</v>
      </c>
      <c r="M7" s="125"/>
      <c r="N7" s="126"/>
      <c r="O7" s="124" t="s">
        <v>22</v>
      </c>
      <c r="P7" s="125"/>
      <c r="Q7" s="126"/>
      <c r="R7" s="116" t="s">
        <v>4</v>
      </c>
      <c r="S7" s="118" t="s">
        <v>21</v>
      </c>
      <c r="T7" s="119"/>
      <c r="U7" s="120"/>
      <c r="V7" s="121" t="s">
        <v>5</v>
      </c>
      <c r="W7" s="122"/>
      <c r="X7" s="9" t="s">
        <v>18</v>
      </c>
      <c r="Y7" s="116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17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17" t="s">
        <v>20</v>
      </c>
    </row>
    <row r="9" spans="1:25" x14ac:dyDescent="0.2">
      <c r="B9" s="45">
        <v>45931</v>
      </c>
      <c r="C9" s="44">
        <v>10262.5</v>
      </c>
      <c r="D9" s="43">
        <v>10263</v>
      </c>
      <c r="E9" s="42">
        <f t="shared" ref="E9:E31" si="0">AVERAGE(C9:D9)</f>
        <v>10262.75</v>
      </c>
      <c r="F9" s="44">
        <v>10307</v>
      </c>
      <c r="G9" s="43">
        <v>10308</v>
      </c>
      <c r="H9" s="42">
        <f t="shared" ref="H9:H31" si="1">AVERAGE(F9:G9)</f>
        <v>10307.5</v>
      </c>
      <c r="I9" s="44">
        <v>10340</v>
      </c>
      <c r="J9" s="43">
        <v>10350</v>
      </c>
      <c r="K9" s="42">
        <f t="shared" ref="K9:K31" si="2">AVERAGE(I9:J9)</f>
        <v>10345</v>
      </c>
      <c r="L9" s="44">
        <v>10355</v>
      </c>
      <c r="M9" s="43">
        <v>10365</v>
      </c>
      <c r="N9" s="42">
        <f t="shared" ref="N9:N31" si="3">AVERAGE(L9:M9)</f>
        <v>10360</v>
      </c>
      <c r="O9" s="44">
        <v>10385</v>
      </c>
      <c r="P9" s="43">
        <v>10395</v>
      </c>
      <c r="Q9" s="42">
        <f t="shared" ref="Q9:Q31" si="4">AVERAGE(O9:P9)</f>
        <v>10390</v>
      </c>
      <c r="R9" s="50">
        <v>10263</v>
      </c>
      <c r="S9" s="49">
        <v>1.3482000000000001</v>
      </c>
      <c r="T9" s="51">
        <v>1.1735</v>
      </c>
      <c r="U9" s="48">
        <v>147.01</v>
      </c>
      <c r="V9" s="41">
        <v>7612.37</v>
      </c>
      <c r="W9" s="41">
        <v>7645.75</v>
      </c>
      <c r="X9" s="47">
        <f t="shared" ref="X9:X31" si="5">R9/T9</f>
        <v>8745.6327226246267</v>
      </c>
      <c r="Y9" s="46">
        <v>1.3482000000000001</v>
      </c>
    </row>
    <row r="10" spans="1:25" x14ac:dyDescent="0.2">
      <c r="B10" s="45">
        <v>45932</v>
      </c>
      <c r="C10" s="44">
        <v>10454</v>
      </c>
      <c r="D10" s="43">
        <v>10455</v>
      </c>
      <c r="E10" s="42">
        <f t="shared" si="0"/>
        <v>10454.5</v>
      </c>
      <c r="F10" s="44">
        <v>10479</v>
      </c>
      <c r="G10" s="43">
        <v>10480</v>
      </c>
      <c r="H10" s="42">
        <f t="shared" si="1"/>
        <v>10479.5</v>
      </c>
      <c r="I10" s="44">
        <v>10460</v>
      </c>
      <c r="J10" s="43">
        <v>10470</v>
      </c>
      <c r="K10" s="42">
        <f t="shared" si="2"/>
        <v>10465</v>
      </c>
      <c r="L10" s="44">
        <v>10440</v>
      </c>
      <c r="M10" s="43">
        <v>10450</v>
      </c>
      <c r="N10" s="42">
        <f t="shared" si="3"/>
        <v>10445</v>
      </c>
      <c r="O10" s="44">
        <v>10420</v>
      </c>
      <c r="P10" s="43">
        <v>10430</v>
      </c>
      <c r="Q10" s="42">
        <f t="shared" si="4"/>
        <v>10425</v>
      </c>
      <c r="R10" s="50">
        <v>10455</v>
      </c>
      <c r="S10" s="49">
        <v>1.3476999999999999</v>
      </c>
      <c r="T10" s="49">
        <v>1.1751</v>
      </c>
      <c r="U10" s="48">
        <v>146.80000000000001</v>
      </c>
      <c r="V10" s="41">
        <v>7757.66</v>
      </c>
      <c r="W10" s="41">
        <v>7776.21</v>
      </c>
      <c r="X10" s="47">
        <f t="shared" si="5"/>
        <v>8897.115139137095</v>
      </c>
      <c r="Y10" s="46">
        <v>1.3476999999999999</v>
      </c>
    </row>
    <row r="11" spans="1:25" x14ac:dyDescent="0.2">
      <c r="B11" s="45">
        <v>45933</v>
      </c>
      <c r="C11" s="44">
        <v>10537</v>
      </c>
      <c r="D11" s="43">
        <v>10537.5</v>
      </c>
      <c r="E11" s="42">
        <f t="shared" si="0"/>
        <v>10537.25</v>
      </c>
      <c r="F11" s="44">
        <v>10565</v>
      </c>
      <c r="G11" s="43">
        <v>10567</v>
      </c>
      <c r="H11" s="42">
        <f t="shared" si="1"/>
        <v>10566</v>
      </c>
      <c r="I11" s="44">
        <v>10530</v>
      </c>
      <c r="J11" s="43">
        <v>10540</v>
      </c>
      <c r="K11" s="42">
        <f t="shared" si="2"/>
        <v>10535</v>
      </c>
      <c r="L11" s="44">
        <v>10495</v>
      </c>
      <c r="M11" s="43">
        <v>10505</v>
      </c>
      <c r="N11" s="42">
        <f t="shared" si="3"/>
        <v>10500</v>
      </c>
      <c r="O11" s="44">
        <v>10485</v>
      </c>
      <c r="P11" s="43">
        <v>10495</v>
      </c>
      <c r="Q11" s="42">
        <f t="shared" si="4"/>
        <v>10490</v>
      </c>
      <c r="R11" s="50">
        <v>10537.5</v>
      </c>
      <c r="S11" s="49">
        <v>1.3449</v>
      </c>
      <c r="T11" s="49">
        <v>1.1735</v>
      </c>
      <c r="U11" s="48">
        <v>147.25</v>
      </c>
      <c r="V11" s="41">
        <v>7835.16</v>
      </c>
      <c r="W11" s="41">
        <v>7857.09</v>
      </c>
      <c r="X11" s="47">
        <f t="shared" si="5"/>
        <v>8979.5483596080103</v>
      </c>
      <c r="Y11" s="46">
        <v>1.3449</v>
      </c>
    </row>
    <row r="12" spans="1:25" x14ac:dyDescent="0.2">
      <c r="B12" s="45">
        <v>45936</v>
      </c>
      <c r="C12" s="44">
        <v>10608.5</v>
      </c>
      <c r="D12" s="43">
        <v>10609.5</v>
      </c>
      <c r="E12" s="42">
        <f t="shared" si="0"/>
        <v>10609</v>
      </c>
      <c r="F12" s="44">
        <v>10636</v>
      </c>
      <c r="G12" s="43">
        <v>10636.5</v>
      </c>
      <c r="H12" s="42">
        <f t="shared" si="1"/>
        <v>10636.25</v>
      </c>
      <c r="I12" s="44">
        <v>10585</v>
      </c>
      <c r="J12" s="43">
        <v>10595</v>
      </c>
      <c r="K12" s="42">
        <f t="shared" si="2"/>
        <v>10590</v>
      </c>
      <c r="L12" s="44">
        <v>10535</v>
      </c>
      <c r="M12" s="43">
        <v>10545</v>
      </c>
      <c r="N12" s="42">
        <f t="shared" si="3"/>
        <v>10540</v>
      </c>
      <c r="O12" s="44">
        <v>10500</v>
      </c>
      <c r="P12" s="43">
        <v>10510</v>
      </c>
      <c r="Q12" s="42">
        <f t="shared" si="4"/>
        <v>10505</v>
      </c>
      <c r="R12" s="50">
        <v>10609.5</v>
      </c>
      <c r="S12" s="49">
        <v>1.3425</v>
      </c>
      <c r="T12" s="49">
        <v>1.1676</v>
      </c>
      <c r="U12" s="48">
        <v>150.38</v>
      </c>
      <c r="V12" s="41">
        <v>7902.79</v>
      </c>
      <c r="W12" s="41">
        <v>7922.91</v>
      </c>
      <c r="X12" s="47">
        <f t="shared" si="5"/>
        <v>9086.5878725590956</v>
      </c>
      <c r="Y12" s="46">
        <v>1.3425</v>
      </c>
    </row>
    <row r="13" spans="1:25" x14ac:dyDescent="0.2">
      <c r="B13" s="45">
        <v>45937</v>
      </c>
      <c r="C13" s="44">
        <v>10642.5</v>
      </c>
      <c r="D13" s="43">
        <v>10643</v>
      </c>
      <c r="E13" s="42">
        <f t="shared" si="0"/>
        <v>10642.75</v>
      </c>
      <c r="F13" s="44">
        <v>10696</v>
      </c>
      <c r="G13" s="43">
        <v>10699</v>
      </c>
      <c r="H13" s="42">
        <f t="shared" si="1"/>
        <v>10697.5</v>
      </c>
      <c r="I13" s="44">
        <v>10675</v>
      </c>
      <c r="J13" s="43">
        <v>10685</v>
      </c>
      <c r="K13" s="42">
        <f t="shared" si="2"/>
        <v>10680</v>
      </c>
      <c r="L13" s="44">
        <v>10645</v>
      </c>
      <c r="M13" s="43">
        <v>10655</v>
      </c>
      <c r="N13" s="42">
        <f t="shared" si="3"/>
        <v>10650</v>
      </c>
      <c r="O13" s="44">
        <v>10610</v>
      </c>
      <c r="P13" s="43">
        <v>10620</v>
      </c>
      <c r="Q13" s="42">
        <f t="shared" si="4"/>
        <v>10615</v>
      </c>
      <c r="R13" s="50">
        <v>10643</v>
      </c>
      <c r="S13" s="49">
        <v>1.3401000000000001</v>
      </c>
      <c r="T13" s="49">
        <v>1.1661999999999999</v>
      </c>
      <c r="U13" s="48">
        <v>150.91</v>
      </c>
      <c r="V13" s="41">
        <v>7941.94</v>
      </c>
      <c r="W13" s="41">
        <v>7983.73</v>
      </c>
      <c r="X13" s="47">
        <f t="shared" si="5"/>
        <v>9126.2219173383655</v>
      </c>
      <c r="Y13" s="46">
        <v>1.3401000000000001</v>
      </c>
    </row>
    <row r="14" spans="1:25" x14ac:dyDescent="0.2">
      <c r="B14" s="45">
        <v>45938</v>
      </c>
      <c r="C14" s="44">
        <v>10737.5</v>
      </c>
      <c r="D14" s="43">
        <v>10738</v>
      </c>
      <c r="E14" s="42">
        <f t="shared" si="0"/>
        <v>10737.75</v>
      </c>
      <c r="F14" s="44">
        <v>10771</v>
      </c>
      <c r="G14" s="43">
        <v>10773</v>
      </c>
      <c r="H14" s="42">
        <f t="shared" si="1"/>
        <v>10772</v>
      </c>
      <c r="I14" s="44">
        <v>10695</v>
      </c>
      <c r="J14" s="43">
        <v>10705</v>
      </c>
      <c r="K14" s="42">
        <f t="shared" si="2"/>
        <v>10700</v>
      </c>
      <c r="L14" s="44">
        <v>10615</v>
      </c>
      <c r="M14" s="43">
        <v>10625</v>
      </c>
      <c r="N14" s="42">
        <f t="shared" si="3"/>
        <v>10620</v>
      </c>
      <c r="O14" s="44">
        <v>10555</v>
      </c>
      <c r="P14" s="43">
        <v>10565</v>
      </c>
      <c r="Q14" s="42">
        <f t="shared" si="4"/>
        <v>10560</v>
      </c>
      <c r="R14" s="50">
        <v>10738</v>
      </c>
      <c r="S14" s="49">
        <v>1.3407</v>
      </c>
      <c r="T14" s="49">
        <v>1.1627000000000001</v>
      </c>
      <c r="U14" s="48">
        <v>152.69</v>
      </c>
      <c r="V14" s="41">
        <v>8009.25</v>
      </c>
      <c r="W14" s="41">
        <v>8035.95</v>
      </c>
      <c r="X14" s="47">
        <f t="shared" si="5"/>
        <v>9235.4003612281758</v>
      </c>
      <c r="Y14" s="46">
        <v>1.3406</v>
      </c>
    </row>
    <row r="15" spans="1:25" x14ac:dyDescent="0.2">
      <c r="B15" s="45">
        <v>45939</v>
      </c>
      <c r="C15" s="44">
        <v>10866</v>
      </c>
      <c r="D15" s="43">
        <v>10866.5</v>
      </c>
      <c r="E15" s="42">
        <f t="shared" si="0"/>
        <v>10866.25</v>
      </c>
      <c r="F15" s="44">
        <v>10875</v>
      </c>
      <c r="G15" s="43">
        <v>10880</v>
      </c>
      <c r="H15" s="42">
        <f t="shared" si="1"/>
        <v>10877.5</v>
      </c>
      <c r="I15" s="44">
        <v>10795</v>
      </c>
      <c r="J15" s="43">
        <v>10805</v>
      </c>
      <c r="K15" s="42">
        <f t="shared" si="2"/>
        <v>10800</v>
      </c>
      <c r="L15" s="44">
        <v>10700</v>
      </c>
      <c r="M15" s="43">
        <v>10710</v>
      </c>
      <c r="N15" s="42">
        <f t="shared" si="3"/>
        <v>10705</v>
      </c>
      <c r="O15" s="44">
        <v>10625</v>
      </c>
      <c r="P15" s="43">
        <v>10635</v>
      </c>
      <c r="Q15" s="42">
        <f t="shared" si="4"/>
        <v>10630</v>
      </c>
      <c r="R15" s="50">
        <v>10866.5</v>
      </c>
      <c r="S15" s="49">
        <v>1.3375999999999999</v>
      </c>
      <c r="T15" s="49">
        <v>1.1613</v>
      </c>
      <c r="U15" s="48">
        <v>152.80000000000001</v>
      </c>
      <c r="V15" s="41">
        <v>8123.88</v>
      </c>
      <c r="W15" s="41">
        <v>8134.58</v>
      </c>
      <c r="X15" s="47">
        <f t="shared" si="5"/>
        <v>9357.1859123396189</v>
      </c>
      <c r="Y15" s="46">
        <v>1.3374999999999999</v>
      </c>
    </row>
    <row r="16" spans="1:25" x14ac:dyDescent="0.2">
      <c r="B16" s="45">
        <v>45940</v>
      </c>
      <c r="C16" s="44">
        <v>10733</v>
      </c>
      <c r="D16" s="43">
        <v>10735</v>
      </c>
      <c r="E16" s="42">
        <f t="shared" si="0"/>
        <v>10734</v>
      </c>
      <c r="F16" s="44">
        <v>10765</v>
      </c>
      <c r="G16" s="43">
        <v>10768</v>
      </c>
      <c r="H16" s="42">
        <f t="shared" si="1"/>
        <v>10766.5</v>
      </c>
      <c r="I16" s="44">
        <v>10675</v>
      </c>
      <c r="J16" s="43">
        <v>10685</v>
      </c>
      <c r="K16" s="42">
        <f t="shared" si="2"/>
        <v>10680</v>
      </c>
      <c r="L16" s="44">
        <v>10580</v>
      </c>
      <c r="M16" s="43">
        <v>10590</v>
      </c>
      <c r="N16" s="42">
        <f t="shared" si="3"/>
        <v>10585</v>
      </c>
      <c r="O16" s="44">
        <v>10495</v>
      </c>
      <c r="P16" s="43">
        <v>10505</v>
      </c>
      <c r="Q16" s="42">
        <f t="shared" si="4"/>
        <v>10500</v>
      </c>
      <c r="R16" s="50">
        <v>10735</v>
      </c>
      <c r="S16" s="49">
        <v>1.3271999999999999</v>
      </c>
      <c r="T16" s="49">
        <v>1.1560999999999999</v>
      </c>
      <c r="U16" s="48">
        <v>152.63999999999999</v>
      </c>
      <c r="V16" s="41">
        <v>8088.46</v>
      </c>
      <c r="W16" s="41">
        <v>8113.93</v>
      </c>
      <c r="X16" s="47">
        <f t="shared" si="5"/>
        <v>9285.5289334832632</v>
      </c>
      <c r="Y16" s="46">
        <v>1.3270999999999999</v>
      </c>
    </row>
    <row r="17" spans="2:25" x14ac:dyDescent="0.2">
      <c r="B17" s="45">
        <v>45943</v>
      </c>
      <c r="C17" s="44">
        <v>10617</v>
      </c>
      <c r="D17" s="43">
        <v>10617.5</v>
      </c>
      <c r="E17" s="42">
        <f t="shared" si="0"/>
        <v>10617.25</v>
      </c>
      <c r="F17" s="44">
        <v>10637.5</v>
      </c>
      <c r="G17" s="43">
        <v>10638</v>
      </c>
      <c r="H17" s="42">
        <f t="shared" si="1"/>
        <v>10637.75</v>
      </c>
      <c r="I17" s="44">
        <v>10545</v>
      </c>
      <c r="J17" s="43">
        <v>10555</v>
      </c>
      <c r="K17" s="42">
        <f t="shared" si="2"/>
        <v>10550</v>
      </c>
      <c r="L17" s="44">
        <v>10445</v>
      </c>
      <c r="M17" s="43">
        <v>10455</v>
      </c>
      <c r="N17" s="42">
        <f t="shared" si="3"/>
        <v>10450</v>
      </c>
      <c r="O17" s="44">
        <v>10365</v>
      </c>
      <c r="P17" s="43">
        <v>10375</v>
      </c>
      <c r="Q17" s="42">
        <f t="shared" si="4"/>
        <v>10370</v>
      </c>
      <c r="R17" s="50">
        <v>10617.5</v>
      </c>
      <c r="S17" s="49">
        <v>1.3331999999999999</v>
      </c>
      <c r="T17" s="49">
        <v>1.1569</v>
      </c>
      <c r="U17" s="48">
        <v>152.11000000000001</v>
      </c>
      <c r="V17" s="41">
        <v>7963.92</v>
      </c>
      <c r="W17" s="41">
        <v>7979.9</v>
      </c>
      <c r="X17" s="47">
        <f t="shared" si="5"/>
        <v>9177.5434350419218</v>
      </c>
      <c r="Y17" s="46">
        <v>1.3331</v>
      </c>
    </row>
    <row r="18" spans="2:25" x14ac:dyDescent="0.2">
      <c r="B18" s="45">
        <v>45944</v>
      </c>
      <c r="C18" s="44">
        <v>10599</v>
      </c>
      <c r="D18" s="43">
        <v>10600</v>
      </c>
      <c r="E18" s="42">
        <f t="shared" si="0"/>
        <v>10599.5</v>
      </c>
      <c r="F18" s="44">
        <v>10570</v>
      </c>
      <c r="G18" s="43">
        <v>10575</v>
      </c>
      <c r="H18" s="42">
        <f t="shared" si="1"/>
        <v>10572.5</v>
      </c>
      <c r="I18" s="44">
        <v>10470</v>
      </c>
      <c r="J18" s="43">
        <v>10480</v>
      </c>
      <c r="K18" s="42">
        <f t="shared" si="2"/>
        <v>10475</v>
      </c>
      <c r="L18" s="44">
        <v>10325</v>
      </c>
      <c r="M18" s="43">
        <v>10335</v>
      </c>
      <c r="N18" s="42">
        <f t="shared" si="3"/>
        <v>10330</v>
      </c>
      <c r="O18" s="44">
        <v>10125</v>
      </c>
      <c r="P18" s="43">
        <v>10135</v>
      </c>
      <c r="Q18" s="42">
        <f t="shared" si="4"/>
        <v>10130</v>
      </c>
      <c r="R18" s="50">
        <v>10600</v>
      </c>
      <c r="S18" s="49">
        <v>1.3269</v>
      </c>
      <c r="T18" s="49">
        <v>1.1553</v>
      </c>
      <c r="U18" s="48">
        <v>152.1</v>
      </c>
      <c r="V18" s="41">
        <v>7988.54</v>
      </c>
      <c r="W18" s="41">
        <v>7970.3</v>
      </c>
      <c r="X18" s="47">
        <f t="shared" si="5"/>
        <v>9175.1060330650052</v>
      </c>
      <c r="Y18" s="46">
        <v>1.3268</v>
      </c>
    </row>
    <row r="19" spans="2:25" x14ac:dyDescent="0.2">
      <c r="B19" s="45">
        <v>45945</v>
      </c>
      <c r="C19" s="44">
        <v>10701</v>
      </c>
      <c r="D19" s="43">
        <v>10702</v>
      </c>
      <c r="E19" s="42">
        <f t="shared" si="0"/>
        <v>10701.5</v>
      </c>
      <c r="F19" s="44">
        <v>10675</v>
      </c>
      <c r="G19" s="43">
        <v>10676</v>
      </c>
      <c r="H19" s="42">
        <f t="shared" si="1"/>
        <v>10675.5</v>
      </c>
      <c r="I19" s="44">
        <v>10510</v>
      </c>
      <c r="J19" s="43">
        <v>10520</v>
      </c>
      <c r="K19" s="42">
        <f t="shared" si="2"/>
        <v>10515</v>
      </c>
      <c r="L19" s="44">
        <v>10310</v>
      </c>
      <c r="M19" s="43">
        <v>10320</v>
      </c>
      <c r="N19" s="42">
        <f t="shared" si="3"/>
        <v>10315</v>
      </c>
      <c r="O19" s="44">
        <v>10110</v>
      </c>
      <c r="P19" s="43">
        <v>10120</v>
      </c>
      <c r="Q19" s="42">
        <f t="shared" si="4"/>
        <v>10115</v>
      </c>
      <c r="R19" s="50">
        <v>10702</v>
      </c>
      <c r="S19" s="49">
        <v>1.3351999999999999</v>
      </c>
      <c r="T19" s="49">
        <v>1.1619999999999999</v>
      </c>
      <c r="U19" s="48">
        <v>151.5</v>
      </c>
      <c r="V19" s="41">
        <v>8015.28</v>
      </c>
      <c r="W19" s="41">
        <v>7997</v>
      </c>
      <c r="X19" s="47">
        <f t="shared" si="5"/>
        <v>9209.9827882960417</v>
      </c>
      <c r="Y19" s="46">
        <v>1.335</v>
      </c>
    </row>
    <row r="20" spans="2:25" x14ac:dyDescent="0.2">
      <c r="B20" s="45">
        <v>45946</v>
      </c>
      <c r="C20" s="44">
        <v>10494</v>
      </c>
      <c r="D20" s="43">
        <v>10495</v>
      </c>
      <c r="E20" s="42">
        <f t="shared" si="0"/>
        <v>10494.5</v>
      </c>
      <c r="F20" s="44">
        <v>10528</v>
      </c>
      <c r="G20" s="43">
        <v>10530</v>
      </c>
      <c r="H20" s="42">
        <f t="shared" si="1"/>
        <v>10529</v>
      </c>
      <c r="I20" s="44">
        <v>10425</v>
      </c>
      <c r="J20" s="43">
        <v>10435</v>
      </c>
      <c r="K20" s="42">
        <f t="shared" si="2"/>
        <v>10430</v>
      </c>
      <c r="L20" s="44">
        <v>10285</v>
      </c>
      <c r="M20" s="43">
        <v>10295</v>
      </c>
      <c r="N20" s="42">
        <f t="shared" si="3"/>
        <v>10290</v>
      </c>
      <c r="O20" s="44">
        <v>10085</v>
      </c>
      <c r="P20" s="43">
        <v>10095</v>
      </c>
      <c r="Q20" s="42">
        <f t="shared" si="4"/>
        <v>10090</v>
      </c>
      <c r="R20" s="50">
        <v>10495</v>
      </c>
      <c r="S20" s="49">
        <v>1.3441000000000001</v>
      </c>
      <c r="T20" s="49">
        <v>1.1654</v>
      </c>
      <c r="U20" s="48">
        <v>151.25</v>
      </c>
      <c r="V20" s="41">
        <v>7808.2</v>
      </c>
      <c r="W20" s="41">
        <v>7835.4</v>
      </c>
      <c r="X20" s="47">
        <f t="shared" si="5"/>
        <v>9005.491676677535</v>
      </c>
      <c r="Y20" s="46">
        <v>1.3439000000000001</v>
      </c>
    </row>
    <row r="21" spans="2:25" x14ac:dyDescent="0.2">
      <c r="B21" s="45">
        <v>45947</v>
      </c>
      <c r="C21" s="44">
        <v>10527</v>
      </c>
      <c r="D21" s="43">
        <v>10527.5</v>
      </c>
      <c r="E21" s="42">
        <f t="shared" si="0"/>
        <v>10527.25</v>
      </c>
      <c r="F21" s="44">
        <v>10565</v>
      </c>
      <c r="G21" s="43">
        <v>10570</v>
      </c>
      <c r="H21" s="42">
        <f t="shared" si="1"/>
        <v>10567.5</v>
      </c>
      <c r="I21" s="44">
        <v>10480</v>
      </c>
      <c r="J21" s="43">
        <v>10490</v>
      </c>
      <c r="K21" s="42">
        <f t="shared" si="2"/>
        <v>10485</v>
      </c>
      <c r="L21" s="44">
        <v>10310</v>
      </c>
      <c r="M21" s="43">
        <v>10320</v>
      </c>
      <c r="N21" s="42">
        <f t="shared" si="3"/>
        <v>10315</v>
      </c>
      <c r="O21" s="44">
        <v>10110</v>
      </c>
      <c r="P21" s="43">
        <v>10120</v>
      </c>
      <c r="Q21" s="42">
        <f t="shared" si="4"/>
        <v>10115</v>
      </c>
      <c r="R21" s="50">
        <v>10527.5</v>
      </c>
      <c r="S21" s="49">
        <v>1.3434999999999999</v>
      </c>
      <c r="T21" s="49">
        <v>1.1686000000000001</v>
      </c>
      <c r="U21" s="48">
        <v>150.24</v>
      </c>
      <c r="V21" s="41">
        <v>7835.88</v>
      </c>
      <c r="W21" s="41">
        <v>7868.68</v>
      </c>
      <c r="X21" s="47">
        <f t="shared" si="5"/>
        <v>9008.6428204689364</v>
      </c>
      <c r="Y21" s="46">
        <v>1.3432999999999999</v>
      </c>
    </row>
    <row r="22" spans="2:25" x14ac:dyDescent="0.2">
      <c r="B22" s="45">
        <v>45950</v>
      </c>
      <c r="C22" s="44">
        <v>10580.5</v>
      </c>
      <c r="D22" s="43">
        <v>10581</v>
      </c>
      <c r="E22" s="42">
        <f t="shared" si="0"/>
        <v>10580.75</v>
      </c>
      <c r="F22" s="44">
        <v>10610</v>
      </c>
      <c r="G22" s="43">
        <v>10615</v>
      </c>
      <c r="H22" s="42">
        <f t="shared" si="1"/>
        <v>10612.5</v>
      </c>
      <c r="I22" s="44">
        <v>10510</v>
      </c>
      <c r="J22" s="43">
        <v>10520</v>
      </c>
      <c r="K22" s="42">
        <f t="shared" si="2"/>
        <v>10515</v>
      </c>
      <c r="L22" s="44">
        <v>10360</v>
      </c>
      <c r="M22" s="43">
        <v>10370</v>
      </c>
      <c r="N22" s="42">
        <f t="shared" si="3"/>
        <v>10365</v>
      </c>
      <c r="O22" s="44">
        <v>10190</v>
      </c>
      <c r="P22" s="43">
        <v>10200</v>
      </c>
      <c r="Q22" s="42">
        <f t="shared" si="4"/>
        <v>10195</v>
      </c>
      <c r="R22" s="50">
        <v>10581</v>
      </c>
      <c r="S22" s="49">
        <v>1.3412999999999999</v>
      </c>
      <c r="T22" s="49">
        <v>1.1657</v>
      </c>
      <c r="U22" s="48">
        <v>150.71</v>
      </c>
      <c r="V22" s="41">
        <v>7888.62</v>
      </c>
      <c r="W22" s="41">
        <v>7915.14</v>
      </c>
      <c r="X22" s="47">
        <f t="shared" si="5"/>
        <v>9076.9494724200049</v>
      </c>
      <c r="Y22" s="46">
        <v>1.3411</v>
      </c>
    </row>
    <row r="23" spans="2:25" x14ac:dyDescent="0.2">
      <c r="B23" s="45">
        <v>45951</v>
      </c>
      <c r="C23" s="44">
        <v>10611</v>
      </c>
      <c r="D23" s="43">
        <v>10612</v>
      </c>
      <c r="E23" s="42">
        <f t="shared" si="0"/>
        <v>10611.5</v>
      </c>
      <c r="F23" s="44">
        <v>10635</v>
      </c>
      <c r="G23" s="43">
        <v>10637</v>
      </c>
      <c r="H23" s="42">
        <f t="shared" si="1"/>
        <v>10636</v>
      </c>
      <c r="I23" s="44">
        <v>10540</v>
      </c>
      <c r="J23" s="43">
        <v>10550</v>
      </c>
      <c r="K23" s="42">
        <f t="shared" si="2"/>
        <v>10545</v>
      </c>
      <c r="L23" s="44">
        <v>10385</v>
      </c>
      <c r="M23" s="43">
        <v>10395</v>
      </c>
      <c r="N23" s="42">
        <f t="shared" si="3"/>
        <v>10390</v>
      </c>
      <c r="O23" s="44">
        <v>10215</v>
      </c>
      <c r="P23" s="43">
        <v>10225</v>
      </c>
      <c r="Q23" s="42">
        <f t="shared" si="4"/>
        <v>10220</v>
      </c>
      <c r="R23" s="50">
        <v>10612</v>
      </c>
      <c r="S23" s="49">
        <v>1.3385</v>
      </c>
      <c r="T23" s="49">
        <v>1.1613</v>
      </c>
      <c r="U23" s="48">
        <v>151.94999999999999</v>
      </c>
      <c r="V23" s="41">
        <v>7928.28</v>
      </c>
      <c r="W23" s="41">
        <v>7948.14</v>
      </c>
      <c r="X23" s="47">
        <f t="shared" si="5"/>
        <v>9138.0349608197703</v>
      </c>
      <c r="Y23" s="46">
        <v>1.3383</v>
      </c>
    </row>
    <row r="24" spans="2:25" x14ac:dyDescent="0.2">
      <c r="B24" s="45">
        <v>45952</v>
      </c>
      <c r="C24" s="44">
        <v>10599</v>
      </c>
      <c r="D24" s="43">
        <v>10600</v>
      </c>
      <c r="E24" s="42">
        <f t="shared" si="0"/>
        <v>10599.5</v>
      </c>
      <c r="F24" s="44">
        <v>10615</v>
      </c>
      <c r="G24" s="43">
        <v>10618</v>
      </c>
      <c r="H24" s="42">
        <f t="shared" si="1"/>
        <v>10616.5</v>
      </c>
      <c r="I24" s="44">
        <v>10530</v>
      </c>
      <c r="J24" s="43">
        <v>10540</v>
      </c>
      <c r="K24" s="42">
        <f t="shared" si="2"/>
        <v>10535</v>
      </c>
      <c r="L24" s="44">
        <v>10390</v>
      </c>
      <c r="M24" s="43">
        <v>10400</v>
      </c>
      <c r="N24" s="42">
        <f t="shared" si="3"/>
        <v>10395</v>
      </c>
      <c r="O24" s="44">
        <v>10285</v>
      </c>
      <c r="P24" s="43">
        <v>10295</v>
      </c>
      <c r="Q24" s="42">
        <f t="shared" si="4"/>
        <v>10290</v>
      </c>
      <c r="R24" s="50">
        <v>10600</v>
      </c>
      <c r="S24" s="49">
        <v>1.3328</v>
      </c>
      <c r="T24" s="49">
        <v>1.1583000000000001</v>
      </c>
      <c r="U24" s="48">
        <v>151.79</v>
      </c>
      <c r="V24" s="41">
        <v>7953.18</v>
      </c>
      <c r="W24" s="41">
        <v>7967.28</v>
      </c>
      <c r="X24" s="47">
        <f t="shared" si="5"/>
        <v>9151.3424846758171</v>
      </c>
      <c r="Y24" s="46">
        <v>1.3327</v>
      </c>
    </row>
    <row r="25" spans="2:25" x14ac:dyDescent="0.2">
      <c r="B25" s="45">
        <v>45953</v>
      </c>
      <c r="C25" s="44">
        <v>10796.5</v>
      </c>
      <c r="D25" s="43">
        <v>10797</v>
      </c>
      <c r="E25" s="42">
        <f t="shared" si="0"/>
        <v>10796.75</v>
      </c>
      <c r="F25" s="44">
        <v>10805</v>
      </c>
      <c r="G25" s="43">
        <v>10806</v>
      </c>
      <c r="H25" s="42">
        <f t="shared" si="1"/>
        <v>10805.5</v>
      </c>
      <c r="I25" s="44">
        <v>10695</v>
      </c>
      <c r="J25" s="43">
        <v>10705</v>
      </c>
      <c r="K25" s="42">
        <f t="shared" si="2"/>
        <v>10700</v>
      </c>
      <c r="L25" s="44">
        <v>10540</v>
      </c>
      <c r="M25" s="43">
        <v>10550</v>
      </c>
      <c r="N25" s="42">
        <f t="shared" si="3"/>
        <v>10545</v>
      </c>
      <c r="O25" s="44">
        <v>10400</v>
      </c>
      <c r="P25" s="43">
        <v>10410</v>
      </c>
      <c r="Q25" s="42">
        <f t="shared" si="4"/>
        <v>10405</v>
      </c>
      <c r="R25" s="50">
        <v>10797</v>
      </c>
      <c r="S25" s="49">
        <v>1.3335999999999999</v>
      </c>
      <c r="T25" s="49">
        <v>1.1587000000000001</v>
      </c>
      <c r="U25" s="48">
        <v>152.68</v>
      </c>
      <c r="V25" s="41">
        <v>8096.13</v>
      </c>
      <c r="W25" s="41">
        <v>8103.49</v>
      </c>
      <c r="X25" s="47">
        <f t="shared" si="5"/>
        <v>9318.2014326400276</v>
      </c>
      <c r="Y25" s="46">
        <v>1.3334999999999999</v>
      </c>
    </row>
    <row r="26" spans="2:25" x14ac:dyDescent="0.2">
      <c r="B26" s="45">
        <v>45954</v>
      </c>
      <c r="C26" s="44">
        <v>10806</v>
      </c>
      <c r="D26" s="43">
        <v>10807</v>
      </c>
      <c r="E26" s="42">
        <f t="shared" si="0"/>
        <v>10806.5</v>
      </c>
      <c r="F26" s="44">
        <v>10841</v>
      </c>
      <c r="G26" s="43">
        <v>10842</v>
      </c>
      <c r="H26" s="42">
        <f t="shared" si="1"/>
        <v>10841.5</v>
      </c>
      <c r="I26" s="44">
        <v>10740</v>
      </c>
      <c r="J26" s="43">
        <v>10750</v>
      </c>
      <c r="K26" s="42">
        <f t="shared" si="2"/>
        <v>10745</v>
      </c>
      <c r="L26" s="44">
        <v>10600</v>
      </c>
      <c r="M26" s="43">
        <v>10610</v>
      </c>
      <c r="N26" s="42">
        <f t="shared" si="3"/>
        <v>10605</v>
      </c>
      <c r="O26" s="44">
        <v>10445</v>
      </c>
      <c r="P26" s="43">
        <v>10455</v>
      </c>
      <c r="Q26" s="42">
        <f t="shared" si="4"/>
        <v>10450</v>
      </c>
      <c r="R26" s="50">
        <v>10807</v>
      </c>
      <c r="S26" s="49">
        <v>1.3307</v>
      </c>
      <c r="T26" s="49">
        <v>1.1616</v>
      </c>
      <c r="U26" s="48">
        <v>152.94</v>
      </c>
      <c r="V26" s="41">
        <v>8121.29</v>
      </c>
      <c r="W26" s="41">
        <v>8148.2</v>
      </c>
      <c r="X26" s="47">
        <f t="shared" si="5"/>
        <v>9303.5468319559222</v>
      </c>
      <c r="Y26" s="46">
        <v>1.3306</v>
      </c>
    </row>
    <row r="27" spans="2:25" x14ac:dyDescent="0.2">
      <c r="B27" s="45">
        <v>45957</v>
      </c>
      <c r="C27" s="44">
        <v>10986.5</v>
      </c>
      <c r="D27" s="43">
        <v>10987</v>
      </c>
      <c r="E27" s="42">
        <f t="shared" si="0"/>
        <v>10986.75</v>
      </c>
      <c r="F27" s="44">
        <v>11011</v>
      </c>
      <c r="G27" s="43">
        <v>11013</v>
      </c>
      <c r="H27" s="42">
        <f t="shared" si="1"/>
        <v>11012</v>
      </c>
      <c r="I27" s="44">
        <v>10920</v>
      </c>
      <c r="J27" s="43">
        <v>10930</v>
      </c>
      <c r="K27" s="42">
        <f t="shared" si="2"/>
        <v>10925</v>
      </c>
      <c r="L27" s="44">
        <v>10775</v>
      </c>
      <c r="M27" s="43">
        <v>10785</v>
      </c>
      <c r="N27" s="42">
        <f t="shared" si="3"/>
        <v>10780</v>
      </c>
      <c r="O27" s="44">
        <v>10620</v>
      </c>
      <c r="P27" s="43">
        <v>10630</v>
      </c>
      <c r="Q27" s="42">
        <f t="shared" si="4"/>
        <v>10625</v>
      </c>
      <c r="R27" s="50">
        <v>10987</v>
      </c>
      <c r="S27" s="49">
        <v>1.3348</v>
      </c>
      <c r="T27" s="49">
        <v>1.1640999999999999</v>
      </c>
      <c r="U27" s="48">
        <v>152.87</v>
      </c>
      <c r="V27" s="41">
        <v>8231.2000000000007</v>
      </c>
      <c r="W27" s="41">
        <v>8251.91</v>
      </c>
      <c r="X27" s="47">
        <f t="shared" si="5"/>
        <v>9438.1925951378762</v>
      </c>
      <c r="Y27" s="46">
        <v>1.3346</v>
      </c>
    </row>
    <row r="28" spans="2:25" x14ac:dyDescent="0.2">
      <c r="B28" s="45">
        <v>45958</v>
      </c>
      <c r="C28" s="44">
        <v>10916</v>
      </c>
      <c r="D28" s="43">
        <v>10917</v>
      </c>
      <c r="E28" s="42">
        <f t="shared" si="0"/>
        <v>10916.5</v>
      </c>
      <c r="F28" s="44">
        <v>10945</v>
      </c>
      <c r="G28" s="43">
        <v>10947</v>
      </c>
      <c r="H28" s="42">
        <f t="shared" si="1"/>
        <v>10946</v>
      </c>
      <c r="I28" s="44">
        <v>10860</v>
      </c>
      <c r="J28" s="43">
        <v>10870</v>
      </c>
      <c r="K28" s="42">
        <f t="shared" si="2"/>
        <v>10865</v>
      </c>
      <c r="L28" s="44">
        <v>10745</v>
      </c>
      <c r="M28" s="43">
        <v>10755</v>
      </c>
      <c r="N28" s="42">
        <f t="shared" si="3"/>
        <v>10750</v>
      </c>
      <c r="O28" s="44">
        <v>10590</v>
      </c>
      <c r="P28" s="43">
        <v>10600</v>
      </c>
      <c r="Q28" s="42">
        <f t="shared" si="4"/>
        <v>10595</v>
      </c>
      <c r="R28" s="50">
        <v>10917</v>
      </c>
      <c r="S28" s="49">
        <v>1.3285</v>
      </c>
      <c r="T28" s="49">
        <v>1.1639999999999999</v>
      </c>
      <c r="U28" s="48">
        <v>152.13999999999999</v>
      </c>
      <c r="V28" s="41">
        <v>8217.5400000000009</v>
      </c>
      <c r="W28" s="41">
        <v>8240.74</v>
      </c>
      <c r="X28" s="47">
        <f t="shared" si="5"/>
        <v>9378.865979381444</v>
      </c>
      <c r="Y28" s="46">
        <v>1.3284</v>
      </c>
    </row>
    <row r="29" spans="2:25" x14ac:dyDescent="0.2">
      <c r="B29" s="45">
        <v>45959</v>
      </c>
      <c r="C29" s="44">
        <v>11067</v>
      </c>
      <c r="D29" s="43">
        <v>11067.5</v>
      </c>
      <c r="E29" s="42">
        <f t="shared" si="0"/>
        <v>11067.25</v>
      </c>
      <c r="F29" s="44">
        <v>11090</v>
      </c>
      <c r="G29" s="43">
        <v>11091</v>
      </c>
      <c r="H29" s="42">
        <f t="shared" si="1"/>
        <v>11090.5</v>
      </c>
      <c r="I29" s="44">
        <v>10980</v>
      </c>
      <c r="J29" s="43">
        <v>10990</v>
      </c>
      <c r="K29" s="42">
        <f t="shared" si="2"/>
        <v>10985</v>
      </c>
      <c r="L29" s="44">
        <v>10820</v>
      </c>
      <c r="M29" s="43">
        <v>10830</v>
      </c>
      <c r="N29" s="42">
        <f t="shared" si="3"/>
        <v>10825</v>
      </c>
      <c r="O29" s="44">
        <v>10655</v>
      </c>
      <c r="P29" s="43">
        <v>10665</v>
      </c>
      <c r="Q29" s="42">
        <f t="shared" si="4"/>
        <v>10660</v>
      </c>
      <c r="R29" s="50">
        <v>11067.5</v>
      </c>
      <c r="S29" s="49">
        <v>1.3204</v>
      </c>
      <c r="T29" s="49">
        <v>1.1634</v>
      </c>
      <c r="U29" s="48">
        <v>152.25</v>
      </c>
      <c r="V29" s="41">
        <v>8381.93</v>
      </c>
      <c r="W29" s="41">
        <v>8401</v>
      </c>
      <c r="X29" s="47">
        <f t="shared" si="5"/>
        <v>9513.0651538593775</v>
      </c>
      <c r="Y29" s="46">
        <v>1.3202</v>
      </c>
    </row>
    <row r="30" spans="2:25" x14ac:dyDescent="0.2">
      <c r="B30" s="45">
        <v>45960</v>
      </c>
      <c r="C30" s="44">
        <v>10948</v>
      </c>
      <c r="D30" s="43">
        <v>10949</v>
      </c>
      <c r="E30" s="42">
        <f t="shared" si="0"/>
        <v>10948.5</v>
      </c>
      <c r="F30" s="44">
        <v>10978</v>
      </c>
      <c r="G30" s="43">
        <v>10980</v>
      </c>
      <c r="H30" s="42">
        <f t="shared" si="1"/>
        <v>10979</v>
      </c>
      <c r="I30" s="44">
        <v>10890</v>
      </c>
      <c r="J30" s="43">
        <v>10900</v>
      </c>
      <c r="K30" s="42">
        <f t="shared" si="2"/>
        <v>10895</v>
      </c>
      <c r="L30" s="44">
        <v>10715</v>
      </c>
      <c r="M30" s="43">
        <v>10725</v>
      </c>
      <c r="N30" s="42">
        <f t="shared" si="3"/>
        <v>10720</v>
      </c>
      <c r="O30" s="44">
        <v>10535</v>
      </c>
      <c r="P30" s="43">
        <v>10545</v>
      </c>
      <c r="Q30" s="42">
        <f t="shared" si="4"/>
        <v>10540</v>
      </c>
      <c r="R30" s="50">
        <v>10949</v>
      </c>
      <c r="S30" s="49">
        <v>1.3137000000000001</v>
      </c>
      <c r="T30" s="49">
        <v>1.1554</v>
      </c>
      <c r="U30" s="48">
        <v>154.31</v>
      </c>
      <c r="V30" s="41">
        <v>8334.48</v>
      </c>
      <c r="W30" s="41">
        <v>8358.7099999999991</v>
      </c>
      <c r="X30" s="47">
        <f t="shared" si="5"/>
        <v>9476.3718192833658</v>
      </c>
      <c r="Y30" s="46">
        <v>1.3136000000000001</v>
      </c>
    </row>
    <row r="31" spans="2:25" x14ac:dyDescent="0.2">
      <c r="B31" s="45">
        <v>45961</v>
      </c>
      <c r="C31" s="44">
        <v>10901</v>
      </c>
      <c r="D31" s="43">
        <v>10901.5</v>
      </c>
      <c r="E31" s="42">
        <f t="shared" si="0"/>
        <v>10901.25</v>
      </c>
      <c r="F31" s="44">
        <v>10915</v>
      </c>
      <c r="G31" s="43">
        <v>10920</v>
      </c>
      <c r="H31" s="42">
        <f t="shared" si="1"/>
        <v>10917.5</v>
      </c>
      <c r="I31" s="44">
        <v>10820</v>
      </c>
      <c r="J31" s="43">
        <v>10830</v>
      </c>
      <c r="K31" s="42">
        <f t="shared" si="2"/>
        <v>10825</v>
      </c>
      <c r="L31" s="44">
        <v>10660</v>
      </c>
      <c r="M31" s="43">
        <v>10670</v>
      </c>
      <c r="N31" s="42">
        <f t="shared" si="3"/>
        <v>10665</v>
      </c>
      <c r="O31" s="44">
        <v>10490</v>
      </c>
      <c r="P31" s="43">
        <v>10500</v>
      </c>
      <c r="Q31" s="42">
        <f t="shared" si="4"/>
        <v>10495</v>
      </c>
      <c r="R31" s="50">
        <v>10901.5</v>
      </c>
      <c r="S31" s="49">
        <v>1.3107</v>
      </c>
      <c r="T31" s="49">
        <v>1.1556</v>
      </c>
      <c r="U31" s="48">
        <v>154.13999999999999</v>
      </c>
      <c r="V31" s="41">
        <v>8317.31</v>
      </c>
      <c r="W31" s="41">
        <v>8331.43</v>
      </c>
      <c r="X31" s="47">
        <f t="shared" si="5"/>
        <v>9433.6275527864309</v>
      </c>
      <c r="Y31" s="46">
        <v>1.3107</v>
      </c>
    </row>
    <row r="32" spans="2:25" x14ac:dyDescent="0.2">
      <c r="B32" s="40" t="s">
        <v>11</v>
      </c>
      <c r="C32" s="39">
        <f>ROUND(AVERAGE(C9:C31),2)</f>
        <v>10695.24</v>
      </c>
      <c r="D32" s="38">
        <f>ROUND(AVERAGE(D9:D31),2)</f>
        <v>10696.02</v>
      </c>
      <c r="E32" s="37">
        <f>ROUND(AVERAGE(C32:D32),2)</f>
        <v>10695.63</v>
      </c>
      <c r="F32" s="39">
        <f>ROUND(AVERAGE(F9:F31),2)</f>
        <v>10718.02</v>
      </c>
      <c r="G32" s="38">
        <f>ROUND(AVERAGE(G9:G31),2)</f>
        <v>10720.41</v>
      </c>
      <c r="H32" s="37">
        <f>ROUND(AVERAGE(F32:G32),2)</f>
        <v>10719.22</v>
      </c>
      <c r="I32" s="39">
        <f>ROUND(AVERAGE(I9:I31),2)</f>
        <v>10637.83</v>
      </c>
      <c r="J32" s="38">
        <f>ROUND(AVERAGE(J9:J31),2)</f>
        <v>10647.83</v>
      </c>
      <c r="K32" s="37">
        <f>ROUND(AVERAGE(I32:J32),2)</f>
        <v>10642.83</v>
      </c>
      <c r="L32" s="39">
        <f>ROUND(AVERAGE(L9:L31),2)</f>
        <v>10523.04</v>
      </c>
      <c r="M32" s="38">
        <f>ROUND(AVERAGE(M9:M31),2)</f>
        <v>10533.04</v>
      </c>
      <c r="N32" s="37">
        <f>ROUND(AVERAGE(L32:M32),2)</f>
        <v>10528.04</v>
      </c>
      <c r="O32" s="39">
        <f>ROUND(AVERAGE(O9:O31),2)</f>
        <v>10404.129999999999</v>
      </c>
      <c r="P32" s="38">
        <f>ROUND(AVERAGE(P9:P31),2)</f>
        <v>10414.129999999999</v>
      </c>
      <c r="Q32" s="37">
        <f>ROUND(AVERAGE(O32:P32),2)</f>
        <v>10409.129999999999</v>
      </c>
      <c r="R32" s="36">
        <f>ROUND(AVERAGE(R9:R31),2)</f>
        <v>10696.02</v>
      </c>
      <c r="S32" s="35">
        <f>ROUND(AVERAGE(S9:S31),4)</f>
        <v>1.3346</v>
      </c>
      <c r="T32" s="34">
        <f>ROUND(AVERAGE(T9:T31),4)</f>
        <v>1.1631</v>
      </c>
      <c r="U32" s="115">
        <f>ROUND(AVERAGE(U9:U31),2)</f>
        <v>151.44999999999999</v>
      </c>
      <c r="V32" s="33">
        <f>AVERAGE(V9:V31)</f>
        <v>8015.3604347826094</v>
      </c>
      <c r="W32" s="33">
        <f>AVERAGE(W9:W31)</f>
        <v>8034.2378260869555</v>
      </c>
      <c r="X32" s="33">
        <f>AVERAGE(X9:X31)</f>
        <v>9196.4428806446813</v>
      </c>
      <c r="Y32" s="32">
        <f>AVERAGE(Y9:Y31)</f>
        <v>1.3345391304347827</v>
      </c>
    </row>
    <row r="33" spans="2:25" x14ac:dyDescent="0.2">
      <c r="B33" s="31" t="s">
        <v>12</v>
      </c>
      <c r="C33" s="30">
        <f t="shared" ref="C33:Y33" si="6">MAX(C9:C31)</f>
        <v>11067</v>
      </c>
      <c r="D33" s="29">
        <f t="shared" si="6"/>
        <v>11067.5</v>
      </c>
      <c r="E33" s="28">
        <f t="shared" si="6"/>
        <v>11067.25</v>
      </c>
      <c r="F33" s="30">
        <f t="shared" si="6"/>
        <v>11090</v>
      </c>
      <c r="G33" s="29">
        <f t="shared" si="6"/>
        <v>11091</v>
      </c>
      <c r="H33" s="28">
        <f t="shared" si="6"/>
        <v>11090.5</v>
      </c>
      <c r="I33" s="30">
        <f t="shared" si="6"/>
        <v>10980</v>
      </c>
      <c r="J33" s="29">
        <f t="shared" si="6"/>
        <v>10990</v>
      </c>
      <c r="K33" s="28">
        <f t="shared" si="6"/>
        <v>10985</v>
      </c>
      <c r="L33" s="30">
        <f t="shared" si="6"/>
        <v>10820</v>
      </c>
      <c r="M33" s="29">
        <f t="shared" si="6"/>
        <v>10830</v>
      </c>
      <c r="N33" s="28">
        <f t="shared" si="6"/>
        <v>10825</v>
      </c>
      <c r="O33" s="30">
        <f t="shared" si="6"/>
        <v>10655</v>
      </c>
      <c r="P33" s="29">
        <f t="shared" si="6"/>
        <v>10665</v>
      </c>
      <c r="Q33" s="28">
        <f t="shared" si="6"/>
        <v>10660</v>
      </c>
      <c r="R33" s="27">
        <f t="shared" si="6"/>
        <v>11067.5</v>
      </c>
      <c r="S33" s="26">
        <f t="shared" si="6"/>
        <v>1.3482000000000001</v>
      </c>
      <c r="T33" s="25">
        <f t="shared" si="6"/>
        <v>1.1751</v>
      </c>
      <c r="U33" s="24">
        <f t="shared" si="6"/>
        <v>154.31</v>
      </c>
      <c r="V33" s="23">
        <f t="shared" si="6"/>
        <v>8381.93</v>
      </c>
      <c r="W33" s="23">
        <f t="shared" si="6"/>
        <v>8401</v>
      </c>
      <c r="X33" s="23">
        <f t="shared" si="6"/>
        <v>9513.0651538593775</v>
      </c>
      <c r="Y33" s="22">
        <f t="shared" si="6"/>
        <v>1.3482000000000001</v>
      </c>
    </row>
    <row r="34" spans="2:25" ht="13.5" thickBot="1" x14ac:dyDescent="0.25">
      <c r="B34" s="21" t="s">
        <v>13</v>
      </c>
      <c r="C34" s="20">
        <f t="shared" ref="C34:Y34" si="7">MIN(C9:C31)</f>
        <v>10262.5</v>
      </c>
      <c r="D34" s="19">
        <f t="shared" si="7"/>
        <v>10263</v>
      </c>
      <c r="E34" s="18">
        <f t="shared" si="7"/>
        <v>10262.75</v>
      </c>
      <c r="F34" s="20">
        <f t="shared" si="7"/>
        <v>10307</v>
      </c>
      <c r="G34" s="19">
        <f t="shared" si="7"/>
        <v>10308</v>
      </c>
      <c r="H34" s="18">
        <f t="shared" si="7"/>
        <v>10307.5</v>
      </c>
      <c r="I34" s="20">
        <f t="shared" si="7"/>
        <v>10340</v>
      </c>
      <c r="J34" s="19">
        <f t="shared" si="7"/>
        <v>10350</v>
      </c>
      <c r="K34" s="18">
        <f t="shared" si="7"/>
        <v>10345</v>
      </c>
      <c r="L34" s="20">
        <f t="shared" si="7"/>
        <v>10285</v>
      </c>
      <c r="M34" s="19">
        <f t="shared" si="7"/>
        <v>10295</v>
      </c>
      <c r="N34" s="18">
        <f t="shared" si="7"/>
        <v>10290</v>
      </c>
      <c r="O34" s="20">
        <f t="shared" si="7"/>
        <v>10085</v>
      </c>
      <c r="P34" s="19">
        <f t="shared" si="7"/>
        <v>10095</v>
      </c>
      <c r="Q34" s="18">
        <f t="shared" si="7"/>
        <v>10090</v>
      </c>
      <c r="R34" s="17">
        <f t="shared" si="7"/>
        <v>10263</v>
      </c>
      <c r="S34" s="16">
        <f t="shared" si="7"/>
        <v>1.3107</v>
      </c>
      <c r="T34" s="15">
        <f t="shared" si="7"/>
        <v>1.1553</v>
      </c>
      <c r="U34" s="14">
        <f t="shared" si="7"/>
        <v>146.80000000000001</v>
      </c>
      <c r="V34" s="13">
        <f t="shared" si="7"/>
        <v>7612.37</v>
      </c>
      <c r="W34" s="13">
        <f t="shared" si="7"/>
        <v>7645.75</v>
      </c>
      <c r="X34" s="13">
        <f t="shared" si="7"/>
        <v>8745.6327226246267</v>
      </c>
      <c r="Y34" s="12">
        <f t="shared" si="7"/>
        <v>1.3107</v>
      </c>
    </row>
    <row r="36" spans="2:25" x14ac:dyDescent="0.2">
      <c r="B36" s="6" t="s">
        <v>14</v>
      </c>
      <c r="C36" s="8"/>
      <c r="D36" s="8"/>
      <c r="E36" s="7"/>
      <c r="F36" s="8"/>
      <c r="G36" s="8"/>
      <c r="H36" s="7"/>
      <c r="I36" s="8"/>
      <c r="J36" s="8"/>
      <c r="K36" s="7"/>
      <c r="L36" s="8"/>
      <c r="M36" s="8"/>
      <c r="N36" s="7"/>
    </row>
    <row r="37" spans="2:25" x14ac:dyDescent="0.2">
      <c r="B37" s="6" t="s">
        <v>15</v>
      </c>
      <c r="C37" s="8"/>
      <c r="D37" s="8"/>
      <c r="E37" s="7"/>
      <c r="F37" s="8"/>
      <c r="G37" s="8"/>
      <c r="H37" s="7"/>
      <c r="I37" s="8"/>
      <c r="J37" s="8"/>
      <c r="K37" s="7"/>
      <c r="L37" s="8"/>
      <c r="M37" s="8"/>
      <c r="N37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5:M71"/>
  <sheetViews>
    <sheetView workbookViewId="0">
      <selection activeCell="K17" sqref="K17"/>
    </sheetView>
  </sheetViews>
  <sheetFormatPr baseColWidth="10" defaultColWidth="9.140625" defaultRowHeight="12.75" x14ac:dyDescent="0.2"/>
  <cols>
    <col min="2" max="2" width="27.28515625" customWidth="1"/>
    <col min="3" max="17" width="16.28515625" customWidth="1"/>
  </cols>
  <sheetData>
    <row r="5" spans="2:13" ht="15.75" x14ac:dyDescent="0.25">
      <c r="B5" s="114"/>
      <c r="C5" s="2"/>
      <c r="D5" s="113"/>
      <c r="F5" s="112" t="s">
        <v>83</v>
      </c>
      <c r="G5" s="100"/>
      <c r="H5" s="100"/>
      <c r="I5" s="111"/>
    </row>
    <row r="6" spans="2:13" x14ac:dyDescent="0.2">
      <c r="B6" s="110"/>
      <c r="C6" s="110"/>
      <c r="D6" s="59"/>
      <c r="F6" s="109" t="s">
        <v>82</v>
      </c>
      <c r="G6" s="100"/>
      <c r="H6" s="108"/>
      <c r="I6" s="100"/>
    </row>
    <row r="7" spans="2:13" x14ac:dyDescent="0.2">
      <c r="B7" s="2"/>
      <c r="C7" s="2"/>
      <c r="D7" s="107"/>
      <c r="F7" s="88" t="s">
        <v>84</v>
      </c>
      <c r="G7" s="106"/>
      <c r="H7" s="100"/>
      <c r="I7" s="2"/>
    </row>
    <row r="8" spans="2:13" ht="13.5" thickBot="1" x14ac:dyDescent="0.25"/>
    <row r="9" spans="2:13" x14ac:dyDescent="0.2">
      <c r="B9" s="105"/>
      <c r="C9" s="104" t="s">
        <v>81</v>
      </c>
      <c r="D9" s="103" t="s">
        <v>75</v>
      </c>
      <c r="E9" s="103" t="s">
        <v>49</v>
      </c>
      <c r="F9" s="103" t="s">
        <v>48</v>
      </c>
      <c r="G9" s="103" t="s">
        <v>47</v>
      </c>
      <c r="H9" s="103" t="s">
        <v>46</v>
      </c>
      <c r="I9" s="103" t="s">
        <v>80</v>
      </c>
      <c r="J9" s="103" t="s">
        <v>79</v>
      </c>
      <c r="K9" s="103" t="s">
        <v>78</v>
      </c>
      <c r="L9" s="103" t="s">
        <v>77</v>
      </c>
      <c r="M9" s="102" t="s">
        <v>76</v>
      </c>
    </row>
    <row r="10" spans="2:13" x14ac:dyDescent="0.2">
      <c r="B10" s="99"/>
      <c r="C10" s="101" t="s">
        <v>75</v>
      </c>
      <c r="D10" s="100" t="s">
        <v>74</v>
      </c>
      <c r="E10" s="100"/>
      <c r="F10" s="100"/>
      <c r="G10" s="100"/>
      <c r="H10" s="100"/>
      <c r="I10" s="100"/>
      <c r="J10" s="100"/>
      <c r="K10" s="100"/>
      <c r="L10" s="100"/>
      <c r="M10" s="3"/>
    </row>
    <row r="11" spans="2:13" x14ac:dyDescent="0.2">
      <c r="B11" s="99"/>
      <c r="C11" s="98" t="s">
        <v>73</v>
      </c>
      <c r="D11" s="98" t="s">
        <v>73</v>
      </c>
      <c r="E11" s="98" t="s">
        <v>73</v>
      </c>
      <c r="F11" s="98" t="s">
        <v>73</v>
      </c>
      <c r="G11" s="98" t="s">
        <v>73</v>
      </c>
      <c r="H11" s="98" t="s">
        <v>73</v>
      </c>
      <c r="I11" s="98" t="s">
        <v>73</v>
      </c>
      <c r="J11" s="98" t="s">
        <v>73</v>
      </c>
      <c r="K11" s="98" t="s">
        <v>73</v>
      </c>
      <c r="L11" s="98" t="s">
        <v>73</v>
      </c>
      <c r="M11" s="97" t="s">
        <v>73</v>
      </c>
    </row>
    <row r="12" spans="2:13" x14ac:dyDescent="0.2">
      <c r="B12" s="81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3"/>
    </row>
    <row r="13" spans="2:13" x14ac:dyDescent="0.2">
      <c r="B13" s="95" t="s">
        <v>72</v>
      </c>
      <c r="C13" s="94">
        <v>2785.52</v>
      </c>
      <c r="D13" s="94">
        <v>2499</v>
      </c>
      <c r="E13" s="94">
        <v>10695.24</v>
      </c>
      <c r="F13" s="94">
        <v>1967.15</v>
      </c>
      <c r="G13" s="94">
        <v>15072.17</v>
      </c>
      <c r="H13" s="94">
        <v>36021.300000000003</v>
      </c>
      <c r="I13" s="94">
        <v>3147.76</v>
      </c>
      <c r="J13" s="94">
        <v>2390</v>
      </c>
      <c r="K13" s="94">
        <v>0.5</v>
      </c>
      <c r="L13" s="94">
        <v>42055.43</v>
      </c>
      <c r="M13" s="93">
        <v>0.5</v>
      </c>
    </row>
    <row r="14" spans="2:13" x14ac:dyDescent="0.2">
      <c r="B14" s="81" t="s">
        <v>71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3"/>
    </row>
    <row r="15" spans="2:13" x14ac:dyDescent="0.2">
      <c r="B15" s="95" t="s">
        <v>70</v>
      </c>
      <c r="C15" s="94">
        <v>2786.3</v>
      </c>
      <c r="D15" s="94">
        <v>2509</v>
      </c>
      <c r="E15" s="94">
        <v>10696.02</v>
      </c>
      <c r="F15" s="94">
        <v>1968.24</v>
      </c>
      <c r="G15" s="94">
        <v>15079.78</v>
      </c>
      <c r="H15" s="94">
        <v>36045.870000000003</v>
      </c>
      <c r="I15" s="94">
        <v>3149.13</v>
      </c>
      <c r="J15" s="94">
        <v>2400</v>
      </c>
      <c r="K15" s="94">
        <v>1</v>
      </c>
      <c r="L15" s="94">
        <v>42555.43</v>
      </c>
      <c r="M15" s="93">
        <v>1</v>
      </c>
    </row>
    <row r="16" spans="2:13" x14ac:dyDescent="0.2">
      <c r="B16" s="81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3"/>
    </row>
    <row r="17" spans="2:13" x14ac:dyDescent="0.2">
      <c r="B17" s="95" t="s">
        <v>69</v>
      </c>
      <c r="C17" s="94">
        <v>2785.91</v>
      </c>
      <c r="D17" s="94">
        <v>2504</v>
      </c>
      <c r="E17" s="94">
        <v>10695.63</v>
      </c>
      <c r="F17" s="94">
        <v>1967.7</v>
      </c>
      <c r="G17" s="94">
        <v>15075.98</v>
      </c>
      <c r="H17" s="94">
        <v>36033.589999999997</v>
      </c>
      <c r="I17" s="94">
        <v>3148.45</v>
      </c>
      <c r="J17" s="94">
        <v>2395</v>
      </c>
      <c r="K17" s="94">
        <v>0.75</v>
      </c>
      <c r="L17" s="94">
        <v>42305.43</v>
      </c>
      <c r="M17" s="93">
        <v>0.75</v>
      </c>
    </row>
    <row r="18" spans="2:13" x14ac:dyDescent="0.2">
      <c r="B18" s="81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3"/>
    </row>
    <row r="19" spans="2:13" x14ac:dyDescent="0.2">
      <c r="B19" s="95" t="s">
        <v>86</v>
      </c>
      <c r="C19" s="94">
        <v>2783.07</v>
      </c>
      <c r="D19" s="94">
        <v>2499</v>
      </c>
      <c r="E19" s="94">
        <v>10718.02</v>
      </c>
      <c r="F19" s="94">
        <v>2004.83</v>
      </c>
      <c r="G19" s="94">
        <v>15256.52</v>
      </c>
      <c r="H19" s="94">
        <v>36011.74</v>
      </c>
      <c r="I19" s="94">
        <v>3006.52</v>
      </c>
      <c r="J19" s="94">
        <v>2390</v>
      </c>
      <c r="K19" s="94">
        <v>0.5</v>
      </c>
      <c r="L19" s="94">
        <v>42468.26</v>
      </c>
      <c r="M19" s="93">
        <v>0.5</v>
      </c>
    </row>
    <row r="20" spans="2:13" x14ac:dyDescent="0.2">
      <c r="B20" s="81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3"/>
    </row>
    <row r="21" spans="2:13" x14ac:dyDescent="0.2">
      <c r="B21" s="95" t="s">
        <v>68</v>
      </c>
      <c r="C21" s="94">
        <v>2783.98</v>
      </c>
      <c r="D21" s="94">
        <v>2509</v>
      </c>
      <c r="E21" s="94">
        <v>10720.41</v>
      </c>
      <c r="F21" s="94">
        <v>2006.07</v>
      </c>
      <c r="G21" s="94">
        <v>15265.43</v>
      </c>
      <c r="H21" s="94">
        <v>36045.22</v>
      </c>
      <c r="I21" s="94">
        <v>3007.87</v>
      </c>
      <c r="J21" s="94">
        <v>2400</v>
      </c>
      <c r="K21" s="94">
        <v>1</v>
      </c>
      <c r="L21" s="94">
        <v>42968.26</v>
      </c>
      <c r="M21" s="93">
        <v>1</v>
      </c>
    </row>
    <row r="22" spans="2:13" x14ac:dyDescent="0.2">
      <c r="B22" s="81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3"/>
    </row>
    <row r="23" spans="2:13" x14ac:dyDescent="0.2">
      <c r="B23" s="95" t="s">
        <v>67</v>
      </c>
      <c r="C23" s="94">
        <v>2783.52</v>
      </c>
      <c r="D23" s="94">
        <v>2504</v>
      </c>
      <c r="E23" s="94">
        <v>10719.22</v>
      </c>
      <c r="F23" s="94">
        <v>2005.45</v>
      </c>
      <c r="G23" s="94">
        <v>15260.98</v>
      </c>
      <c r="H23" s="94">
        <v>36028.480000000003</v>
      </c>
      <c r="I23" s="94">
        <v>3007.2</v>
      </c>
      <c r="J23" s="94">
        <v>2395</v>
      </c>
      <c r="K23" s="94">
        <v>0.75</v>
      </c>
      <c r="L23" s="94">
        <v>42718.26</v>
      </c>
      <c r="M23" s="93">
        <v>0.75</v>
      </c>
    </row>
    <row r="24" spans="2:13" x14ac:dyDescent="0.2">
      <c r="B24" s="81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3"/>
    </row>
    <row r="25" spans="2:13" x14ac:dyDescent="0.2">
      <c r="B25" s="95" t="s">
        <v>66</v>
      </c>
      <c r="C25" s="94">
        <v>2810.57</v>
      </c>
      <c r="D25" s="94">
        <v>2500</v>
      </c>
      <c r="E25" s="94">
        <v>10637.83</v>
      </c>
      <c r="F25" s="94">
        <v>2078.6999999999998</v>
      </c>
      <c r="G25" s="94">
        <v>15852.83</v>
      </c>
      <c r="H25" s="94"/>
      <c r="I25" s="94">
        <v>2943.3</v>
      </c>
      <c r="J25" s="94">
        <v>2390</v>
      </c>
      <c r="K25" s="94"/>
      <c r="L25" s="94"/>
      <c r="M25" s="93"/>
    </row>
    <row r="26" spans="2:13" x14ac:dyDescent="0.2">
      <c r="B26" s="81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3"/>
    </row>
    <row r="27" spans="2:13" x14ac:dyDescent="0.2">
      <c r="B27" s="95" t="s">
        <v>65</v>
      </c>
      <c r="C27" s="94">
        <v>2815.57</v>
      </c>
      <c r="D27" s="94">
        <v>2510</v>
      </c>
      <c r="E27" s="94">
        <v>10647.83</v>
      </c>
      <c r="F27" s="94">
        <v>2083.6999999999998</v>
      </c>
      <c r="G27" s="94">
        <v>15902.83</v>
      </c>
      <c r="H27" s="94"/>
      <c r="I27" s="94">
        <v>2948.3</v>
      </c>
      <c r="J27" s="94">
        <v>2400</v>
      </c>
      <c r="K27" s="94"/>
      <c r="L27" s="94"/>
      <c r="M27" s="93"/>
    </row>
    <row r="28" spans="2:13" x14ac:dyDescent="0.2">
      <c r="B28" s="81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3"/>
    </row>
    <row r="29" spans="2:13" x14ac:dyDescent="0.2">
      <c r="B29" s="95" t="s">
        <v>64</v>
      </c>
      <c r="C29" s="94">
        <v>2813.07</v>
      </c>
      <c r="D29" s="94">
        <v>2505</v>
      </c>
      <c r="E29" s="94">
        <v>10642.83</v>
      </c>
      <c r="F29" s="94">
        <v>2081.1999999999998</v>
      </c>
      <c r="G29" s="94">
        <v>15877.83</v>
      </c>
      <c r="H29" s="94"/>
      <c r="I29" s="94">
        <v>2945.8</v>
      </c>
      <c r="J29" s="94">
        <v>2395</v>
      </c>
      <c r="K29" s="94"/>
      <c r="L29" s="94"/>
      <c r="M29" s="93"/>
    </row>
    <row r="30" spans="2:13" x14ac:dyDescent="0.2">
      <c r="B30" s="81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3"/>
    </row>
    <row r="31" spans="2:13" x14ac:dyDescent="0.2">
      <c r="B31" s="95" t="s">
        <v>87</v>
      </c>
      <c r="C31" s="94">
        <v>2835.78</v>
      </c>
      <c r="D31" s="94"/>
      <c r="E31" s="94">
        <v>10523.04</v>
      </c>
      <c r="F31" s="94">
        <v>2133.7399999999998</v>
      </c>
      <c r="G31" s="94">
        <v>16480.87</v>
      </c>
      <c r="H31" s="94"/>
      <c r="I31" s="94">
        <v>2829.65</v>
      </c>
      <c r="J31" s="94"/>
      <c r="K31" s="94"/>
      <c r="L31" s="94"/>
      <c r="M31" s="93"/>
    </row>
    <row r="32" spans="2:13" x14ac:dyDescent="0.2">
      <c r="B32" s="81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3"/>
    </row>
    <row r="33" spans="2:13" x14ac:dyDescent="0.2">
      <c r="B33" s="95" t="s">
        <v>63</v>
      </c>
      <c r="C33" s="94">
        <v>2840.78</v>
      </c>
      <c r="D33" s="94"/>
      <c r="E33" s="94">
        <v>10533.04</v>
      </c>
      <c r="F33" s="94">
        <v>2138.7399999999998</v>
      </c>
      <c r="G33" s="94">
        <v>16530.87</v>
      </c>
      <c r="H33" s="94"/>
      <c r="I33" s="94">
        <v>2834.65</v>
      </c>
      <c r="J33" s="94"/>
      <c r="K33" s="94"/>
      <c r="L33" s="94"/>
      <c r="M33" s="93"/>
    </row>
    <row r="34" spans="2:13" x14ac:dyDescent="0.2">
      <c r="B34" s="81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3"/>
    </row>
    <row r="35" spans="2:13" x14ac:dyDescent="0.2">
      <c r="B35" s="95" t="s">
        <v>62</v>
      </c>
      <c r="C35" s="94">
        <v>2838.28</v>
      </c>
      <c r="D35" s="94"/>
      <c r="E35" s="94">
        <v>10528.04</v>
      </c>
      <c r="F35" s="94">
        <v>2136.2399999999998</v>
      </c>
      <c r="G35" s="94">
        <v>16505.87</v>
      </c>
      <c r="H35" s="94"/>
      <c r="I35" s="94">
        <v>2832.15</v>
      </c>
      <c r="J35" s="94"/>
      <c r="K35" s="94"/>
      <c r="L35" s="94"/>
      <c r="M35" s="93"/>
    </row>
    <row r="36" spans="2:13" x14ac:dyDescent="0.2">
      <c r="B36" s="81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3"/>
    </row>
    <row r="37" spans="2:13" x14ac:dyDescent="0.2">
      <c r="B37" s="95" t="s">
        <v>61</v>
      </c>
      <c r="C37" s="94">
        <v>2855.74</v>
      </c>
      <c r="D37" s="94"/>
      <c r="E37" s="94">
        <v>10404.129999999999</v>
      </c>
      <c r="F37" s="94">
        <v>2178.7399999999998</v>
      </c>
      <c r="G37" s="94">
        <v>17117.39</v>
      </c>
      <c r="H37" s="94"/>
      <c r="I37" s="94">
        <v>2809.65</v>
      </c>
      <c r="J37" s="94"/>
      <c r="K37" s="94"/>
      <c r="L37" s="94"/>
      <c r="M37" s="93"/>
    </row>
    <row r="38" spans="2:13" x14ac:dyDescent="0.2">
      <c r="B38" s="81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3"/>
    </row>
    <row r="39" spans="2:13" x14ac:dyDescent="0.2">
      <c r="B39" s="95" t="s">
        <v>60</v>
      </c>
      <c r="C39" s="94">
        <v>2860.74</v>
      </c>
      <c r="D39" s="94"/>
      <c r="E39" s="94">
        <v>10414.129999999999</v>
      </c>
      <c r="F39" s="94">
        <v>2183.7399999999998</v>
      </c>
      <c r="G39" s="94">
        <v>17167.39</v>
      </c>
      <c r="H39" s="94"/>
      <c r="I39" s="94">
        <v>2814.65</v>
      </c>
      <c r="J39" s="94"/>
      <c r="K39" s="94"/>
      <c r="L39" s="94"/>
      <c r="M39" s="93"/>
    </row>
    <row r="40" spans="2:13" x14ac:dyDescent="0.2">
      <c r="B40" s="81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3"/>
    </row>
    <row r="41" spans="2:13" x14ac:dyDescent="0.2">
      <c r="B41" s="95" t="s">
        <v>59</v>
      </c>
      <c r="C41" s="94">
        <v>2858.24</v>
      </c>
      <c r="D41" s="94"/>
      <c r="E41" s="94">
        <v>10409.129999999999</v>
      </c>
      <c r="F41" s="94">
        <v>2181.2399999999998</v>
      </c>
      <c r="G41" s="94">
        <v>17142.39</v>
      </c>
      <c r="H41" s="94"/>
      <c r="I41" s="94">
        <v>2812.15</v>
      </c>
      <c r="J41" s="94"/>
      <c r="K41" s="94"/>
      <c r="L41" s="94"/>
      <c r="M41" s="93"/>
    </row>
    <row r="42" spans="2:13" x14ac:dyDescent="0.2">
      <c r="B42" s="81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3"/>
    </row>
    <row r="43" spans="2:13" x14ac:dyDescent="0.2">
      <c r="B43" s="95" t="s">
        <v>58</v>
      </c>
      <c r="C43" s="94"/>
      <c r="D43" s="94"/>
      <c r="E43" s="94"/>
      <c r="F43" s="94"/>
      <c r="G43" s="94"/>
      <c r="H43" s="94">
        <v>35766.300000000003</v>
      </c>
      <c r="I43" s="94"/>
      <c r="J43" s="94"/>
      <c r="K43" s="94">
        <v>0.5</v>
      </c>
      <c r="L43" s="94">
        <v>44037.17</v>
      </c>
      <c r="M43" s="93">
        <v>0.5</v>
      </c>
    </row>
    <row r="44" spans="2:13" x14ac:dyDescent="0.2">
      <c r="B44" s="81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3"/>
    </row>
    <row r="45" spans="2:13" x14ac:dyDescent="0.2">
      <c r="B45" s="95" t="s">
        <v>57</v>
      </c>
      <c r="C45" s="94"/>
      <c r="D45" s="94"/>
      <c r="E45" s="94"/>
      <c r="F45" s="94"/>
      <c r="G45" s="94"/>
      <c r="H45" s="94">
        <v>35816.300000000003</v>
      </c>
      <c r="I45" s="94"/>
      <c r="J45" s="94"/>
      <c r="K45" s="94">
        <v>1</v>
      </c>
      <c r="L45" s="94">
        <v>45037.17</v>
      </c>
      <c r="M45" s="93">
        <v>1</v>
      </c>
    </row>
    <row r="46" spans="2:13" x14ac:dyDescent="0.2">
      <c r="B46" s="81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3"/>
    </row>
    <row r="47" spans="2:13" x14ac:dyDescent="0.2">
      <c r="B47" s="92" t="s">
        <v>56</v>
      </c>
      <c r="C47" s="91"/>
      <c r="D47" s="91"/>
      <c r="E47" s="91"/>
      <c r="F47" s="91"/>
      <c r="G47" s="91"/>
      <c r="H47" s="91">
        <v>35791.300000000003</v>
      </c>
      <c r="I47" s="91"/>
      <c r="J47" s="91"/>
      <c r="K47" s="91">
        <v>0.75</v>
      </c>
      <c r="L47" s="91">
        <v>44537.17</v>
      </c>
      <c r="M47" s="90">
        <v>0.75</v>
      </c>
    </row>
    <row r="49" spans="2:5" x14ac:dyDescent="0.2">
      <c r="B49" s="59" t="s">
        <v>55</v>
      </c>
    </row>
    <row r="50" spans="2:5" x14ac:dyDescent="0.2">
      <c r="B50" s="89" t="s">
        <v>84</v>
      </c>
    </row>
    <row r="52" spans="2:5" x14ac:dyDescent="0.2">
      <c r="B52" s="87" t="s">
        <v>54</v>
      </c>
      <c r="C52" s="86" t="s">
        <v>53</v>
      </c>
    </row>
    <row r="53" spans="2:5" x14ac:dyDescent="0.2">
      <c r="B53" s="85"/>
      <c r="C53" s="84" t="s">
        <v>52</v>
      </c>
    </row>
    <row r="54" spans="2:5" x14ac:dyDescent="0.2">
      <c r="B54" s="82" t="s">
        <v>51</v>
      </c>
      <c r="C54" s="83">
        <v>2395.6999999999998</v>
      </c>
    </row>
    <row r="55" spans="2:5" x14ac:dyDescent="0.2">
      <c r="B55" s="82" t="s">
        <v>50</v>
      </c>
      <c r="C55" s="83">
        <v>2157.14</v>
      </c>
    </row>
    <row r="56" spans="2:5" x14ac:dyDescent="0.2">
      <c r="B56" s="82" t="s">
        <v>49</v>
      </c>
      <c r="C56" s="83">
        <v>9196.44</v>
      </c>
    </row>
    <row r="57" spans="2:5" x14ac:dyDescent="0.2">
      <c r="B57" s="82" t="s">
        <v>48</v>
      </c>
      <c r="C57" s="83">
        <v>1692.22</v>
      </c>
    </row>
    <row r="58" spans="2:5" x14ac:dyDescent="0.2">
      <c r="B58" s="82" t="s">
        <v>47</v>
      </c>
      <c r="C58" s="83">
        <v>12964.92</v>
      </c>
    </row>
    <row r="59" spans="2:5" x14ac:dyDescent="0.2">
      <c r="B59" s="82" t="s">
        <v>46</v>
      </c>
      <c r="C59" s="83">
        <v>30990.080000000002</v>
      </c>
    </row>
    <row r="60" spans="2:5" x14ac:dyDescent="0.2">
      <c r="B60" s="82" t="s">
        <v>45</v>
      </c>
      <c r="C60" s="83">
        <v>2707.62</v>
      </c>
    </row>
    <row r="61" spans="2:5" x14ac:dyDescent="0.2">
      <c r="B61" s="80" t="s">
        <v>44</v>
      </c>
      <c r="C61" s="79">
        <v>2063.42</v>
      </c>
    </row>
    <row r="63" spans="2:5" x14ac:dyDescent="0.2">
      <c r="B63" s="72" t="s">
        <v>43</v>
      </c>
    </row>
    <row r="64" spans="2:5" x14ac:dyDescent="0.2">
      <c r="E64" s="78" t="s">
        <v>42</v>
      </c>
    </row>
    <row r="65" spans="2:9" x14ac:dyDescent="0.2">
      <c r="B65" s="2" t="s">
        <v>41</v>
      </c>
      <c r="D65" s="75">
        <v>8015.36</v>
      </c>
      <c r="E65" s="78" t="s">
        <v>40</v>
      </c>
    </row>
    <row r="66" spans="2:9" x14ac:dyDescent="0.2">
      <c r="B66" s="2" t="s">
        <v>39</v>
      </c>
      <c r="D66" s="75">
        <v>8034.24</v>
      </c>
      <c r="E66" s="77" t="s">
        <v>10</v>
      </c>
      <c r="F66" s="73">
        <v>1.3346</v>
      </c>
    </row>
    <row r="67" spans="2:9" x14ac:dyDescent="0.2">
      <c r="B67" s="2" t="s">
        <v>38</v>
      </c>
      <c r="D67" s="75">
        <v>1474.86</v>
      </c>
      <c r="E67" s="77" t="s">
        <v>37</v>
      </c>
      <c r="F67" s="76">
        <v>151.44999999999999</v>
      </c>
    </row>
    <row r="68" spans="2:9" x14ac:dyDescent="0.2">
      <c r="B68" s="2" t="s">
        <v>36</v>
      </c>
      <c r="D68" s="75">
        <v>1503.31</v>
      </c>
      <c r="E68" s="74" t="s">
        <v>35</v>
      </c>
      <c r="F68" s="73">
        <v>1.1631</v>
      </c>
    </row>
    <row r="69" spans="2:9" x14ac:dyDescent="0.2">
      <c r="H69" s="71" t="s">
        <v>34</v>
      </c>
    </row>
    <row r="70" spans="2:9" x14ac:dyDescent="0.2">
      <c r="B70" s="70" t="s">
        <v>14</v>
      </c>
      <c r="C70" s="69"/>
      <c r="D70" s="68"/>
      <c r="E70" s="67"/>
      <c r="F70" s="66"/>
      <c r="G70" s="65"/>
      <c r="H70" s="64"/>
      <c r="I70" s="63"/>
    </row>
    <row r="71" spans="2:9" x14ac:dyDescent="0.2">
      <c r="B71" s="62" t="s">
        <v>85</v>
      </c>
      <c r="C71" s="61"/>
      <c r="D71" s="61"/>
      <c r="E71" s="61"/>
      <c r="F71" s="61"/>
      <c r="G71" s="61"/>
      <c r="H71" s="61"/>
      <c r="I71" s="60"/>
    </row>
  </sheetData>
  <phoneticPr fontId="6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S37"/>
  <sheetViews>
    <sheetView workbookViewId="0">
      <pane ySplit="8" topLeftCell="A9" activePane="bottomLeft" state="frozen"/>
      <selection activeCell="C46" sqref="C46"/>
      <selection pane="bottomLeft" activeCell="P14" sqref="P14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5" t="s">
        <v>19</v>
      </c>
    </row>
    <row r="4" spans="1:19" x14ac:dyDescent="0.2">
      <c r="B4" s="58" t="s">
        <v>31</v>
      </c>
    </row>
    <row r="6" spans="1:19" ht="13.5" thickBot="1" x14ac:dyDescent="0.25">
      <c r="B6" s="1">
        <v>45931</v>
      </c>
    </row>
    <row r="7" spans="1:19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24</v>
      </c>
      <c r="J7" s="125"/>
      <c r="K7" s="126"/>
      <c r="L7" s="116" t="s">
        <v>4</v>
      </c>
      <c r="M7" s="118" t="s">
        <v>21</v>
      </c>
      <c r="N7" s="119"/>
      <c r="O7" s="120"/>
      <c r="P7" s="121" t="s">
        <v>5</v>
      </c>
      <c r="Q7" s="122"/>
      <c r="R7" s="9" t="s">
        <v>18</v>
      </c>
      <c r="S7" s="116" t="s">
        <v>20</v>
      </c>
    </row>
    <row r="8" spans="1:19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117"/>
      <c r="M8" s="54" t="s">
        <v>10</v>
      </c>
      <c r="N8" s="53" t="s">
        <v>16</v>
      </c>
      <c r="O8" s="10" t="s">
        <v>17</v>
      </c>
      <c r="P8" s="52" t="s">
        <v>8</v>
      </c>
      <c r="Q8" s="52" t="s">
        <v>9</v>
      </c>
      <c r="R8" s="11" t="s">
        <v>8</v>
      </c>
      <c r="S8" s="117" t="s">
        <v>20</v>
      </c>
    </row>
    <row r="9" spans="1:19" x14ac:dyDescent="0.2">
      <c r="B9" s="45">
        <v>45931</v>
      </c>
      <c r="C9" s="44">
        <v>2499</v>
      </c>
      <c r="D9" s="43">
        <v>2509</v>
      </c>
      <c r="E9" s="42">
        <f t="shared" ref="E9:E31" si="0">AVERAGE(C9:D9)</f>
        <v>2504</v>
      </c>
      <c r="F9" s="44">
        <v>2499</v>
      </c>
      <c r="G9" s="43">
        <v>2509</v>
      </c>
      <c r="H9" s="42">
        <f t="shared" ref="H9:H31" si="1">AVERAGE(F9:G9)</f>
        <v>2504</v>
      </c>
      <c r="I9" s="44">
        <v>2500</v>
      </c>
      <c r="J9" s="43">
        <v>2510</v>
      </c>
      <c r="K9" s="42">
        <f t="shared" ref="K9:K31" si="2">AVERAGE(I9:J9)</f>
        <v>2505</v>
      </c>
      <c r="L9" s="50">
        <v>2509</v>
      </c>
      <c r="M9" s="49">
        <v>1.3482000000000001</v>
      </c>
      <c r="N9" s="51">
        <v>1.1735</v>
      </c>
      <c r="O9" s="48">
        <v>147.01</v>
      </c>
      <c r="P9" s="41">
        <f>D9/M9</f>
        <v>1860.9998516540572</v>
      </c>
      <c r="Q9" s="41">
        <f>G9/M9</f>
        <v>1860.9998516540572</v>
      </c>
      <c r="R9" s="47">
        <f t="shared" ref="R9:R31" si="3">L9/N9</f>
        <v>2138.048572645931</v>
      </c>
      <c r="S9" s="46">
        <v>1.3482000000000001</v>
      </c>
    </row>
    <row r="10" spans="1:19" x14ac:dyDescent="0.2">
      <c r="B10" s="45">
        <v>45932</v>
      </c>
      <c r="C10" s="44">
        <v>2499</v>
      </c>
      <c r="D10" s="43">
        <v>2509</v>
      </c>
      <c r="E10" s="42">
        <f t="shared" si="0"/>
        <v>2504</v>
      </c>
      <c r="F10" s="44">
        <v>2499</v>
      </c>
      <c r="G10" s="43">
        <v>2509</v>
      </c>
      <c r="H10" s="42">
        <f t="shared" si="1"/>
        <v>2504</v>
      </c>
      <c r="I10" s="44">
        <v>2500</v>
      </c>
      <c r="J10" s="43">
        <v>2510</v>
      </c>
      <c r="K10" s="42">
        <f t="shared" si="2"/>
        <v>2505</v>
      </c>
      <c r="L10" s="50">
        <v>2509</v>
      </c>
      <c r="M10" s="49">
        <v>1.3476999999999999</v>
      </c>
      <c r="N10" s="49">
        <v>1.1751</v>
      </c>
      <c r="O10" s="48">
        <v>146.80000000000001</v>
      </c>
      <c r="P10" s="41">
        <f t="shared" ref="P10:P31" si="4">D10/M10</f>
        <v>1861.6902871558955</v>
      </c>
      <c r="Q10" s="41">
        <f t="shared" ref="Q10:Q31" si="5">G10/M10</f>
        <v>1861.6902871558955</v>
      </c>
      <c r="R10" s="47">
        <f t="shared" si="3"/>
        <v>2135.1374351119052</v>
      </c>
      <c r="S10" s="46">
        <v>1.3476999999999999</v>
      </c>
    </row>
    <row r="11" spans="1:19" x14ac:dyDescent="0.2">
      <c r="B11" s="45">
        <v>45933</v>
      </c>
      <c r="C11" s="44">
        <v>2499</v>
      </c>
      <c r="D11" s="43">
        <v>2509</v>
      </c>
      <c r="E11" s="42">
        <f t="shared" si="0"/>
        <v>2504</v>
      </c>
      <c r="F11" s="44">
        <v>2499</v>
      </c>
      <c r="G11" s="43">
        <v>2509</v>
      </c>
      <c r="H11" s="42">
        <f t="shared" si="1"/>
        <v>2504</v>
      </c>
      <c r="I11" s="44">
        <v>2500</v>
      </c>
      <c r="J11" s="43">
        <v>2510</v>
      </c>
      <c r="K11" s="42">
        <f t="shared" si="2"/>
        <v>2505</v>
      </c>
      <c r="L11" s="50">
        <v>2509</v>
      </c>
      <c r="M11" s="49">
        <v>1.3449</v>
      </c>
      <c r="N11" s="49">
        <v>1.1735</v>
      </c>
      <c r="O11" s="48">
        <v>147.25</v>
      </c>
      <c r="P11" s="41">
        <f t="shared" si="4"/>
        <v>1865.5662131013457</v>
      </c>
      <c r="Q11" s="41">
        <f t="shared" si="5"/>
        <v>1865.5662131013457</v>
      </c>
      <c r="R11" s="47">
        <f t="shared" si="3"/>
        <v>2138.048572645931</v>
      </c>
      <c r="S11" s="46">
        <v>1.3449</v>
      </c>
    </row>
    <row r="12" spans="1:19" x14ac:dyDescent="0.2">
      <c r="B12" s="45">
        <v>45936</v>
      </c>
      <c r="C12" s="44">
        <v>2499</v>
      </c>
      <c r="D12" s="43">
        <v>2509</v>
      </c>
      <c r="E12" s="42">
        <f t="shared" si="0"/>
        <v>2504</v>
      </c>
      <c r="F12" s="44">
        <v>2499</v>
      </c>
      <c r="G12" s="43">
        <v>2509</v>
      </c>
      <c r="H12" s="42">
        <f t="shared" si="1"/>
        <v>2504</v>
      </c>
      <c r="I12" s="44">
        <v>2500</v>
      </c>
      <c r="J12" s="43">
        <v>2510</v>
      </c>
      <c r="K12" s="42">
        <f t="shared" si="2"/>
        <v>2505</v>
      </c>
      <c r="L12" s="50">
        <v>2509</v>
      </c>
      <c r="M12" s="49">
        <v>1.3425</v>
      </c>
      <c r="N12" s="49">
        <v>1.1676</v>
      </c>
      <c r="O12" s="48">
        <v>150.38</v>
      </c>
      <c r="P12" s="41">
        <f t="shared" si="4"/>
        <v>1868.9013035381749</v>
      </c>
      <c r="Q12" s="41">
        <f t="shared" si="5"/>
        <v>1868.9013035381749</v>
      </c>
      <c r="R12" s="47">
        <f t="shared" si="3"/>
        <v>2148.8523466940733</v>
      </c>
      <c r="S12" s="46">
        <v>1.3425</v>
      </c>
    </row>
    <row r="13" spans="1:19" x14ac:dyDescent="0.2">
      <c r="B13" s="45">
        <v>45937</v>
      </c>
      <c r="C13" s="44">
        <v>2499</v>
      </c>
      <c r="D13" s="43">
        <v>2509</v>
      </c>
      <c r="E13" s="42">
        <f t="shared" si="0"/>
        <v>2504</v>
      </c>
      <c r="F13" s="44">
        <v>2499</v>
      </c>
      <c r="G13" s="43">
        <v>2509</v>
      </c>
      <c r="H13" s="42">
        <f t="shared" si="1"/>
        <v>2504</v>
      </c>
      <c r="I13" s="44">
        <v>2500</v>
      </c>
      <c r="J13" s="43">
        <v>2510</v>
      </c>
      <c r="K13" s="42">
        <f t="shared" si="2"/>
        <v>2505</v>
      </c>
      <c r="L13" s="50">
        <v>2509</v>
      </c>
      <c r="M13" s="49">
        <v>1.3401000000000001</v>
      </c>
      <c r="N13" s="49">
        <v>1.1661999999999999</v>
      </c>
      <c r="O13" s="48">
        <v>150.91</v>
      </c>
      <c r="P13" s="41">
        <f t="shared" si="4"/>
        <v>1872.2483396761436</v>
      </c>
      <c r="Q13" s="41">
        <f t="shared" si="5"/>
        <v>1872.2483396761436</v>
      </c>
      <c r="R13" s="47">
        <f t="shared" si="3"/>
        <v>2151.4320013719775</v>
      </c>
      <c r="S13" s="46">
        <v>1.3401000000000001</v>
      </c>
    </row>
    <row r="14" spans="1:19" x14ac:dyDescent="0.2">
      <c r="B14" s="45">
        <v>45938</v>
      </c>
      <c r="C14" s="44">
        <v>2499</v>
      </c>
      <c r="D14" s="43">
        <v>2509</v>
      </c>
      <c r="E14" s="42">
        <f t="shared" si="0"/>
        <v>2504</v>
      </c>
      <c r="F14" s="44">
        <v>2499</v>
      </c>
      <c r="G14" s="43">
        <v>2509</v>
      </c>
      <c r="H14" s="42">
        <f t="shared" si="1"/>
        <v>2504</v>
      </c>
      <c r="I14" s="44">
        <v>2500</v>
      </c>
      <c r="J14" s="43">
        <v>2510</v>
      </c>
      <c r="K14" s="42">
        <f t="shared" si="2"/>
        <v>2505</v>
      </c>
      <c r="L14" s="50">
        <v>2509</v>
      </c>
      <c r="M14" s="49">
        <v>1.3407</v>
      </c>
      <c r="N14" s="49">
        <v>1.1627000000000001</v>
      </c>
      <c r="O14" s="48">
        <v>152.69</v>
      </c>
      <c r="P14" s="41">
        <f t="shared" si="4"/>
        <v>1871.4104572238382</v>
      </c>
      <c r="Q14" s="41">
        <f t="shared" si="5"/>
        <v>1871.4104572238382</v>
      </c>
      <c r="R14" s="47">
        <f t="shared" si="3"/>
        <v>2157.9083168487141</v>
      </c>
      <c r="S14" s="46">
        <v>1.3406</v>
      </c>
    </row>
    <row r="15" spans="1:19" x14ac:dyDescent="0.2">
      <c r="B15" s="45">
        <v>45939</v>
      </c>
      <c r="C15" s="44">
        <v>2499</v>
      </c>
      <c r="D15" s="43">
        <v>2509</v>
      </c>
      <c r="E15" s="42">
        <f t="shared" si="0"/>
        <v>2504</v>
      </c>
      <c r="F15" s="44">
        <v>2499</v>
      </c>
      <c r="G15" s="43">
        <v>2509</v>
      </c>
      <c r="H15" s="42">
        <f t="shared" si="1"/>
        <v>2504</v>
      </c>
      <c r="I15" s="44">
        <v>2500</v>
      </c>
      <c r="J15" s="43">
        <v>2510</v>
      </c>
      <c r="K15" s="42">
        <f t="shared" si="2"/>
        <v>2505</v>
      </c>
      <c r="L15" s="50">
        <v>2509</v>
      </c>
      <c r="M15" s="49">
        <v>1.3375999999999999</v>
      </c>
      <c r="N15" s="49">
        <v>1.1613</v>
      </c>
      <c r="O15" s="48">
        <v>152.80000000000001</v>
      </c>
      <c r="P15" s="41">
        <f t="shared" si="4"/>
        <v>1875.7476076555026</v>
      </c>
      <c r="Q15" s="41">
        <f t="shared" si="5"/>
        <v>1875.7476076555026</v>
      </c>
      <c r="R15" s="47">
        <f t="shared" si="3"/>
        <v>2160.5097735296649</v>
      </c>
      <c r="S15" s="46">
        <v>1.3374999999999999</v>
      </c>
    </row>
    <row r="16" spans="1:19" x14ac:dyDescent="0.2">
      <c r="B16" s="45">
        <v>45940</v>
      </c>
      <c r="C16" s="44">
        <v>2499</v>
      </c>
      <c r="D16" s="43">
        <v>2509</v>
      </c>
      <c r="E16" s="42">
        <f t="shared" si="0"/>
        <v>2504</v>
      </c>
      <c r="F16" s="44">
        <v>2499</v>
      </c>
      <c r="G16" s="43">
        <v>2509</v>
      </c>
      <c r="H16" s="42">
        <f t="shared" si="1"/>
        <v>2504</v>
      </c>
      <c r="I16" s="44">
        <v>2500</v>
      </c>
      <c r="J16" s="43">
        <v>2510</v>
      </c>
      <c r="K16" s="42">
        <f t="shared" si="2"/>
        <v>2505</v>
      </c>
      <c r="L16" s="50">
        <v>2509</v>
      </c>
      <c r="M16" s="49">
        <v>1.3271999999999999</v>
      </c>
      <c r="N16" s="49">
        <v>1.1560999999999999</v>
      </c>
      <c r="O16" s="48">
        <v>152.63999999999999</v>
      </c>
      <c r="P16" s="41">
        <f t="shared" si="4"/>
        <v>1890.4460518384569</v>
      </c>
      <c r="Q16" s="41">
        <f t="shared" si="5"/>
        <v>1890.4460518384569</v>
      </c>
      <c r="R16" s="47">
        <f t="shared" si="3"/>
        <v>2170.2274889715422</v>
      </c>
      <c r="S16" s="46">
        <v>1.3270999999999999</v>
      </c>
    </row>
    <row r="17" spans="2:19" x14ac:dyDescent="0.2">
      <c r="B17" s="45">
        <v>45943</v>
      </c>
      <c r="C17" s="44">
        <v>2499</v>
      </c>
      <c r="D17" s="43">
        <v>2509</v>
      </c>
      <c r="E17" s="42">
        <f t="shared" si="0"/>
        <v>2504</v>
      </c>
      <c r="F17" s="44">
        <v>2499</v>
      </c>
      <c r="G17" s="43">
        <v>2509</v>
      </c>
      <c r="H17" s="42">
        <f t="shared" si="1"/>
        <v>2504</v>
      </c>
      <c r="I17" s="44">
        <v>2500</v>
      </c>
      <c r="J17" s="43">
        <v>2510</v>
      </c>
      <c r="K17" s="42">
        <f t="shared" si="2"/>
        <v>2505</v>
      </c>
      <c r="L17" s="50">
        <v>2509</v>
      </c>
      <c r="M17" s="49">
        <v>1.3331999999999999</v>
      </c>
      <c r="N17" s="49">
        <v>1.1569</v>
      </c>
      <c r="O17" s="48">
        <v>152.11000000000001</v>
      </c>
      <c r="P17" s="41">
        <f t="shared" si="4"/>
        <v>1881.9381938193819</v>
      </c>
      <c r="Q17" s="41">
        <f t="shared" si="5"/>
        <v>1881.9381938193819</v>
      </c>
      <c r="R17" s="47">
        <f t="shared" si="3"/>
        <v>2168.7267698158871</v>
      </c>
      <c r="S17" s="46">
        <v>1.3331</v>
      </c>
    </row>
    <row r="18" spans="2:19" x14ac:dyDescent="0.2">
      <c r="B18" s="45">
        <v>45944</v>
      </c>
      <c r="C18" s="44">
        <v>2499</v>
      </c>
      <c r="D18" s="43">
        <v>2509</v>
      </c>
      <c r="E18" s="42">
        <f t="shared" si="0"/>
        <v>2504</v>
      </c>
      <c r="F18" s="44">
        <v>2499</v>
      </c>
      <c r="G18" s="43">
        <v>2509</v>
      </c>
      <c r="H18" s="42">
        <f t="shared" si="1"/>
        <v>2504</v>
      </c>
      <c r="I18" s="44">
        <v>2500</v>
      </c>
      <c r="J18" s="43">
        <v>2510</v>
      </c>
      <c r="K18" s="42">
        <f t="shared" si="2"/>
        <v>2505</v>
      </c>
      <c r="L18" s="50">
        <v>2509</v>
      </c>
      <c r="M18" s="49">
        <v>1.3269</v>
      </c>
      <c r="N18" s="49">
        <v>1.1553</v>
      </c>
      <c r="O18" s="48">
        <v>152.1</v>
      </c>
      <c r="P18" s="41">
        <f t="shared" si="4"/>
        <v>1890.8734644660487</v>
      </c>
      <c r="Q18" s="41">
        <f t="shared" si="5"/>
        <v>1890.8734644660487</v>
      </c>
      <c r="R18" s="47">
        <f t="shared" si="3"/>
        <v>2171.7302865056695</v>
      </c>
      <c r="S18" s="46">
        <v>1.3268</v>
      </c>
    </row>
    <row r="19" spans="2:19" x14ac:dyDescent="0.2">
      <c r="B19" s="45">
        <v>45945</v>
      </c>
      <c r="C19" s="44">
        <v>2499</v>
      </c>
      <c r="D19" s="43">
        <v>2509</v>
      </c>
      <c r="E19" s="42">
        <f t="shared" si="0"/>
        <v>2504</v>
      </c>
      <c r="F19" s="44">
        <v>2499</v>
      </c>
      <c r="G19" s="43">
        <v>2509</v>
      </c>
      <c r="H19" s="42">
        <f t="shared" si="1"/>
        <v>2504</v>
      </c>
      <c r="I19" s="44">
        <v>2500</v>
      </c>
      <c r="J19" s="43">
        <v>2510</v>
      </c>
      <c r="K19" s="42">
        <f t="shared" si="2"/>
        <v>2505</v>
      </c>
      <c r="L19" s="50">
        <v>2509</v>
      </c>
      <c r="M19" s="49">
        <v>1.3351999999999999</v>
      </c>
      <c r="N19" s="49">
        <v>1.1619999999999999</v>
      </c>
      <c r="O19" s="48">
        <v>151.5</v>
      </c>
      <c r="P19" s="41">
        <f t="shared" si="4"/>
        <v>1879.1192330736969</v>
      </c>
      <c r="Q19" s="41">
        <f t="shared" si="5"/>
        <v>1879.1192330736969</v>
      </c>
      <c r="R19" s="47">
        <f t="shared" si="3"/>
        <v>2159.2082616179005</v>
      </c>
      <c r="S19" s="46">
        <v>1.335</v>
      </c>
    </row>
    <row r="20" spans="2:19" x14ac:dyDescent="0.2">
      <c r="B20" s="45">
        <v>45946</v>
      </c>
      <c r="C20" s="44">
        <v>2499</v>
      </c>
      <c r="D20" s="43">
        <v>2509</v>
      </c>
      <c r="E20" s="42">
        <f t="shared" si="0"/>
        <v>2504</v>
      </c>
      <c r="F20" s="44">
        <v>2499</v>
      </c>
      <c r="G20" s="43">
        <v>2509</v>
      </c>
      <c r="H20" s="42">
        <f t="shared" si="1"/>
        <v>2504</v>
      </c>
      <c r="I20" s="44">
        <v>2500</v>
      </c>
      <c r="J20" s="43">
        <v>2510</v>
      </c>
      <c r="K20" s="42">
        <f t="shared" si="2"/>
        <v>2505</v>
      </c>
      <c r="L20" s="50">
        <v>2509</v>
      </c>
      <c r="M20" s="49">
        <v>1.3441000000000001</v>
      </c>
      <c r="N20" s="49">
        <v>1.1654</v>
      </c>
      <c r="O20" s="48">
        <v>151.25</v>
      </c>
      <c r="P20" s="41">
        <f t="shared" si="4"/>
        <v>1866.6765865634995</v>
      </c>
      <c r="Q20" s="41">
        <f t="shared" si="5"/>
        <v>1866.6765865634995</v>
      </c>
      <c r="R20" s="47">
        <f t="shared" si="3"/>
        <v>2152.9088724901321</v>
      </c>
      <c r="S20" s="46">
        <v>1.3439000000000001</v>
      </c>
    </row>
    <row r="21" spans="2:19" x14ac:dyDescent="0.2">
      <c r="B21" s="45">
        <v>45947</v>
      </c>
      <c r="C21" s="44">
        <v>2499</v>
      </c>
      <c r="D21" s="43">
        <v>2509</v>
      </c>
      <c r="E21" s="42">
        <f t="shared" si="0"/>
        <v>2504</v>
      </c>
      <c r="F21" s="44">
        <v>2499</v>
      </c>
      <c r="G21" s="43">
        <v>2509</v>
      </c>
      <c r="H21" s="42">
        <f t="shared" si="1"/>
        <v>2504</v>
      </c>
      <c r="I21" s="44">
        <v>2500</v>
      </c>
      <c r="J21" s="43">
        <v>2510</v>
      </c>
      <c r="K21" s="42">
        <f t="shared" si="2"/>
        <v>2505</v>
      </c>
      <c r="L21" s="50">
        <v>2509</v>
      </c>
      <c r="M21" s="49">
        <v>1.3434999999999999</v>
      </c>
      <c r="N21" s="49">
        <v>1.1686000000000001</v>
      </c>
      <c r="O21" s="48">
        <v>150.24</v>
      </c>
      <c r="P21" s="41">
        <f t="shared" si="4"/>
        <v>1867.5102344622258</v>
      </c>
      <c r="Q21" s="41">
        <f t="shared" si="5"/>
        <v>1867.5102344622258</v>
      </c>
      <c r="R21" s="47">
        <f t="shared" si="3"/>
        <v>2147.0135204518224</v>
      </c>
      <c r="S21" s="46">
        <v>1.3432999999999999</v>
      </c>
    </row>
    <row r="22" spans="2:19" x14ac:dyDescent="0.2">
      <c r="B22" s="45">
        <v>45950</v>
      </c>
      <c r="C22" s="44">
        <v>2499</v>
      </c>
      <c r="D22" s="43">
        <v>2509</v>
      </c>
      <c r="E22" s="42">
        <f t="shared" si="0"/>
        <v>2504</v>
      </c>
      <c r="F22" s="44">
        <v>2499</v>
      </c>
      <c r="G22" s="43">
        <v>2509</v>
      </c>
      <c r="H22" s="42">
        <f t="shared" si="1"/>
        <v>2504</v>
      </c>
      <c r="I22" s="44">
        <v>2500</v>
      </c>
      <c r="J22" s="43">
        <v>2510</v>
      </c>
      <c r="K22" s="42">
        <f t="shared" si="2"/>
        <v>2505</v>
      </c>
      <c r="L22" s="50">
        <v>2509</v>
      </c>
      <c r="M22" s="49">
        <v>1.3412999999999999</v>
      </c>
      <c r="N22" s="49">
        <v>1.1657</v>
      </c>
      <c r="O22" s="48">
        <v>150.71</v>
      </c>
      <c r="P22" s="41">
        <f t="shared" si="4"/>
        <v>1870.573324386789</v>
      </c>
      <c r="Q22" s="41">
        <f t="shared" si="5"/>
        <v>1870.573324386789</v>
      </c>
      <c r="R22" s="47">
        <f t="shared" si="3"/>
        <v>2152.3548082697093</v>
      </c>
      <c r="S22" s="46">
        <v>1.3411</v>
      </c>
    </row>
    <row r="23" spans="2:19" x14ac:dyDescent="0.2">
      <c r="B23" s="45">
        <v>45951</v>
      </c>
      <c r="C23" s="44">
        <v>2499</v>
      </c>
      <c r="D23" s="43">
        <v>2509</v>
      </c>
      <c r="E23" s="42">
        <f t="shared" si="0"/>
        <v>2504</v>
      </c>
      <c r="F23" s="44">
        <v>2499</v>
      </c>
      <c r="G23" s="43">
        <v>2509</v>
      </c>
      <c r="H23" s="42">
        <f t="shared" si="1"/>
        <v>2504</v>
      </c>
      <c r="I23" s="44">
        <v>2500</v>
      </c>
      <c r="J23" s="43">
        <v>2510</v>
      </c>
      <c r="K23" s="42">
        <f t="shared" si="2"/>
        <v>2505</v>
      </c>
      <c r="L23" s="50">
        <v>2509</v>
      </c>
      <c r="M23" s="49">
        <v>1.3385</v>
      </c>
      <c r="N23" s="49">
        <v>1.1613</v>
      </c>
      <c r="O23" s="48">
        <v>151.94999999999999</v>
      </c>
      <c r="P23" s="41">
        <f t="shared" si="4"/>
        <v>1874.4863653343295</v>
      </c>
      <c r="Q23" s="41">
        <f t="shared" si="5"/>
        <v>1874.4863653343295</v>
      </c>
      <c r="R23" s="47">
        <f t="shared" si="3"/>
        <v>2160.5097735296649</v>
      </c>
      <c r="S23" s="46">
        <v>1.3383</v>
      </c>
    </row>
    <row r="24" spans="2:19" x14ac:dyDescent="0.2">
      <c r="B24" s="45">
        <v>45952</v>
      </c>
      <c r="C24" s="44">
        <v>2499</v>
      </c>
      <c r="D24" s="43">
        <v>2509</v>
      </c>
      <c r="E24" s="42">
        <f t="shared" si="0"/>
        <v>2504</v>
      </c>
      <c r="F24" s="44">
        <v>2499</v>
      </c>
      <c r="G24" s="43">
        <v>2509</v>
      </c>
      <c r="H24" s="42">
        <f t="shared" si="1"/>
        <v>2504</v>
      </c>
      <c r="I24" s="44">
        <v>2500</v>
      </c>
      <c r="J24" s="43">
        <v>2510</v>
      </c>
      <c r="K24" s="42">
        <f t="shared" si="2"/>
        <v>2505</v>
      </c>
      <c r="L24" s="50">
        <v>2509</v>
      </c>
      <c r="M24" s="49">
        <v>1.3328</v>
      </c>
      <c r="N24" s="49">
        <v>1.1583000000000001</v>
      </c>
      <c r="O24" s="48">
        <v>151.79</v>
      </c>
      <c r="P24" s="41">
        <f t="shared" si="4"/>
        <v>1882.5030012004802</v>
      </c>
      <c r="Q24" s="41">
        <f t="shared" si="5"/>
        <v>1882.5030012004802</v>
      </c>
      <c r="R24" s="47">
        <f t="shared" si="3"/>
        <v>2166.1054994388328</v>
      </c>
      <c r="S24" s="46">
        <v>1.3327</v>
      </c>
    </row>
    <row r="25" spans="2:19" x14ac:dyDescent="0.2">
      <c r="B25" s="45">
        <v>45953</v>
      </c>
      <c r="C25" s="44">
        <v>2499</v>
      </c>
      <c r="D25" s="43">
        <v>2509</v>
      </c>
      <c r="E25" s="42">
        <f t="shared" si="0"/>
        <v>2504</v>
      </c>
      <c r="F25" s="44">
        <v>2499</v>
      </c>
      <c r="G25" s="43">
        <v>2509</v>
      </c>
      <c r="H25" s="42">
        <f t="shared" si="1"/>
        <v>2504</v>
      </c>
      <c r="I25" s="44">
        <v>2500</v>
      </c>
      <c r="J25" s="43">
        <v>2510</v>
      </c>
      <c r="K25" s="42">
        <f t="shared" si="2"/>
        <v>2505</v>
      </c>
      <c r="L25" s="50">
        <v>2509</v>
      </c>
      <c r="M25" s="49">
        <v>1.3335999999999999</v>
      </c>
      <c r="N25" s="49">
        <v>1.1587000000000001</v>
      </c>
      <c r="O25" s="48">
        <v>152.68</v>
      </c>
      <c r="P25" s="41">
        <f t="shared" si="4"/>
        <v>1881.3737252549492</v>
      </c>
      <c r="Q25" s="41">
        <f t="shared" si="5"/>
        <v>1881.3737252549492</v>
      </c>
      <c r="R25" s="47">
        <f t="shared" si="3"/>
        <v>2165.3577284888233</v>
      </c>
      <c r="S25" s="46">
        <v>1.3334999999999999</v>
      </c>
    </row>
    <row r="26" spans="2:19" x14ac:dyDescent="0.2">
      <c r="B26" s="45">
        <v>45954</v>
      </c>
      <c r="C26" s="44">
        <v>2499</v>
      </c>
      <c r="D26" s="43">
        <v>2509</v>
      </c>
      <c r="E26" s="42">
        <f t="shared" si="0"/>
        <v>2504</v>
      </c>
      <c r="F26" s="44">
        <v>2499</v>
      </c>
      <c r="G26" s="43">
        <v>2509</v>
      </c>
      <c r="H26" s="42">
        <f t="shared" si="1"/>
        <v>2504</v>
      </c>
      <c r="I26" s="44">
        <v>2500</v>
      </c>
      <c r="J26" s="43">
        <v>2510</v>
      </c>
      <c r="K26" s="42">
        <f t="shared" si="2"/>
        <v>2505</v>
      </c>
      <c r="L26" s="50">
        <v>2509</v>
      </c>
      <c r="M26" s="49">
        <v>1.3307</v>
      </c>
      <c r="N26" s="49">
        <v>1.1616</v>
      </c>
      <c r="O26" s="48">
        <v>152.94</v>
      </c>
      <c r="P26" s="41">
        <f t="shared" si="4"/>
        <v>1885.4738107762832</v>
      </c>
      <c r="Q26" s="41">
        <f t="shared" si="5"/>
        <v>1885.4738107762832</v>
      </c>
      <c r="R26" s="47">
        <f t="shared" si="3"/>
        <v>2159.9517906336087</v>
      </c>
      <c r="S26" s="46">
        <v>1.3306</v>
      </c>
    </row>
    <row r="27" spans="2:19" x14ac:dyDescent="0.2">
      <c r="B27" s="45">
        <v>45957</v>
      </c>
      <c r="C27" s="44">
        <v>2499</v>
      </c>
      <c r="D27" s="43">
        <v>2509</v>
      </c>
      <c r="E27" s="42">
        <f t="shared" si="0"/>
        <v>2504</v>
      </c>
      <c r="F27" s="44">
        <v>2499</v>
      </c>
      <c r="G27" s="43">
        <v>2509</v>
      </c>
      <c r="H27" s="42">
        <f t="shared" si="1"/>
        <v>2504</v>
      </c>
      <c r="I27" s="44">
        <v>2500</v>
      </c>
      <c r="J27" s="43">
        <v>2510</v>
      </c>
      <c r="K27" s="42">
        <f t="shared" si="2"/>
        <v>2505</v>
      </c>
      <c r="L27" s="50">
        <v>2509</v>
      </c>
      <c r="M27" s="49">
        <v>1.3348</v>
      </c>
      <c r="N27" s="49">
        <v>1.1640999999999999</v>
      </c>
      <c r="O27" s="48">
        <v>152.87</v>
      </c>
      <c r="P27" s="41">
        <f t="shared" si="4"/>
        <v>1879.6823494156429</v>
      </c>
      <c r="Q27" s="41">
        <f t="shared" si="5"/>
        <v>1879.6823494156429</v>
      </c>
      <c r="R27" s="47">
        <f t="shared" si="3"/>
        <v>2155.3131174297741</v>
      </c>
      <c r="S27" s="46">
        <v>1.3346</v>
      </c>
    </row>
    <row r="28" spans="2:19" x14ac:dyDescent="0.2">
      <c r="B28" s="45">
        <v>45958</v>
      </c>
      <c r="C28" s="44">
        <v>2499</v>
      </c>
      <c r="D28" s="43">
        <v>2509</v>
      </c>
      <c r="E28" s="42">
        <f t="shared" si="0"/>
        <v>2504</v>
      </c>
      <c r="F28" s="44">
        <v>2499</v>
      </c>
      <c r="G28" s="43">
        <v>2509</v>
      </c>
      <c r="H28" s="42">
        <f t="shared" si="1"/>
        <v>2504</v>
      </c>
      <c r="I28" s="44">
        <v>2500</v>
      </c>
      <c r="J28" s="43">
        <v>2510</v>
      </c>
      <c r="K28" s="42">
        <f t="shared" si="2"/>
        <v>2505</v>
      </c>
      <c r="L28" s="50">
        <v>2509</v>
      </c>
      <c r="M28" s="49">
        <v>1.3285</v>
      </c>
      <c r="N28" s="49">
        <v>1.1639999999999999</v>
      </c>
      <c r="O28" s="48">
        <v>152.13999999999999</v>
      </c>
      <c r="P28" s="41">
        <f t="shared" si="4"/>
        <v>1888.5961610839292</v>
      </c>
      <c r="Q28" s="41">
        <f t="shared" si="5"/>
        <v>1888.5961610839292</v>
      </c>
      <c r="R28" s="47">
        <f t="shared" si="3"/>
        <v>2155.4982817869418</v>
      </c>
      <c r="S28" s="46">
        <v>1.3284</v>
      </c>
    </row>
    <row r="29" spans="2:19" x14ac:dyDescent="0.2">
      <c r="B29" s="45">
        <v>45959</v>
      </c>
      <c r="C29" s="44">
        <v>2499</v>
      </c>
      <c r="D29" s="43">
        <v>2509</v>
      </c>
      <c r="E29" s="42">
        <f t="shared" si="0"/>
        <v>2504</v>
      </c>
      <c r="F29" s="44">
        <v>2499</v>
      </c>
      <c r="G29" s="43">
        <v>2509</v>
      </c>
      <c r="H29" s="42">
        <f t="shared" si="1"/>
        <v>2504</v>
      </c>
      <c r="I29" s="44">
        <v>2500</v>
      </c>
      <c r="J29" s="43">
        <v>2510</v>
      </c>
      <c r="K29" s="42">
        <f t="shared" si="2"/>
        <v>2505</v>
      </c>
      <c r="L29" s="50">
        <v>2509</v>
      </c>
      <c r="M29" s="49">
        <v>1.3204</v>
      </c>
      <c r="N29" s="49">
        <v>1.1634</v>
      </c>
      <c r="O29" s="48">
        <v>152.25</v>
      </c>
      <c r="P29" s="41">
        <f t="shared" si="4"/>
        <v>1900.1817631020901</v>
      </c>
      <c r="Q29" s="41">
        <f t="shared" si="5"/>
        <v>1900.1817631020901</v>
      </c>
      <c r="R29" s="47">
        <f t="shared" si="3"/>
        <v>2156.6099363933299</v>
      </c>
      <c r="S29" s="46">
        <v>1.3202</v>
      </c>
    </row>
    <row r="30" spans="2:19" x14ac:dyDescent="0.2">
      <c r="B30" s="45">
        <v>45960</v>
      </c>
      <c r="C30" s="44">
        <v>2499</v>
      </c>
      <c r="D30" s="43">
        <v>2509</v>
      </c>
      <c r="E30" s="42">
        <f t="shared" si="0"/>
        <v>2504</v>
      </c>
      <c r="F30" s="44">
        <v>2499</v>
      </c>
      <c r="G30" s="43">
        <v>2509</v>
      </c>
      <c r="H30" s="42">
        <f t="shared" si="1"/>
        <v>2504</v>
      </c>
      <c r="I30" s="44">
        <v>2500</v>
      </c>
      <c r="J30" s="43">
        <v>2510</v>
      </c>
      <c r="K30" s="42">
        <f t="shared" si="2"/>
        <v>2505</v>
      </c>
      <c r="L30" s="50">
        <v>2509</v>
      </c>
      <c r="M30" s="49">
        <v>1.3137000000000001</v>
      </c>
      <c r="N30" s="49">
        <v>1.1554</v>
      </c>
      <c r="O30" s="48">
        <v>154.31</v>
      </c>
      <c r="P30" s="41">
        <f t="shared" si="4"/>
        <v>1909.872878130471</v>
      </c>
      <c r="Q30" s="41">
        <f t="shared" si="5"/>
        <v>1909.872878130471</v>
      </c>
      <c r="R30" s="47">
        <f t="shared" si="3"/>
        <v>2171.5423230050201</v>
      </c>
      <c r="S30" s="46">
        <v>1.3136000000000001</v>
      </c>
    </row>
    <row r="31" spans="2:19" x14ac:dyDescent="0.2">
      <c r="B31" s="45">
        <v>45961</v>
      </c>
      <c r="C31" s="44">
        <v>2499</v>
      </c>
      <c r="D31" s="43">
        <v>2509</v>
      </c>
      <c r="E31" s="42">
        <f t="shared" si="0"/>
        <v>2504</v>
      </c>
      <c r="F31" s="44">
        <v>2499</v>
      </c>
      <c r="G31" s="43">
        <v>2509</v>
      </c>
      <c r="H31" s="42">
        <f t="shared" si="1"/>
        <v>2504</v>
      </c>
      <c r="I31" s="44">
        <v>2500</v>
      </c>
      <c r="J31" s="43">
        <v>2510</v>
      </c>
      <c r="K31" s="42">
        <f t="shared" si="2"/>
        <v>2505</v>
      </c>
      <c r="L31" s="50">
        <v>2509</v>
      </c>
      <c r="M31" s="49">
        <v>1.3107</v>
      </c>
      <c r="N31" s="49">
        <v>1.1556</v>
      </c>
      <c r="O31" s="48">
        <v>154.13999999999999</v>
      </c>
      <c r="P31" s="41">
        <f t="shared" si="4"/>
        <v>1914.2442969405661</v>
      </c>
      <c r="Q31" s="41">
        <f t="shared" si="5"/>
        <v>1914.2442969405661</v>
      </c>
      <c r="R31" s="47">
        <f t="shared" si="3"/>
        <v>2171.1664935964004</v>
      </c>
      <c r="S31" s="46">
        <v>1.3107</v>
      </c>
    </row>
    <row r="32" spans="2:19" x14ac:dyDescent="0.2">
      <c r="B32" s="40" t="s">
        <v>11</v>
      </c>
      <c r="C32" s="39">
        <f>ROUND(AVERAGE(C9:C31),2)</f>
        <v>2499</v>
      </c>
      <c r="D32" s="38">
        <f>ROUND(AVERAGE(D9:D31),2)</f>
        <v>2509</v>
      </c>
      <c r="E32" s="37">
        <f>ROUND(AVERAGE(C32:D32),2)</f>
        <v>2504</v>
      </c>
      <c r="F32" s="39">
        <f>ROUND(AVERAGE(F9:F31),2)</f>
        <v>2499</v>
      </c>
      <c r="G32" s="38">
        <f>ROUND(AVERAGE(G9:G31),2)</f>
        <v>2509</v>
      </c>
      <c r="H32" s="37">
        <f>ROUND(AVERAGE(F32:G32),2)</f>
        <v>2504</v>
      </c>
      <c r="I32" s="39">
        <f>ROUND(AVERAGE(I9:I31),2)</f>
        <v>2500</v>
      </c>
      <c r="J32" s="38">
        <f>ROUND(AVERAGE(J9:J31),2)</f>
        <v>2510</v>
      </c>
      <c r="K32" s="37">
        <f>ROUND(AVERAGE(I32:J32),2)</f>
        <v>2505</v>
      </c>
      <c r="L32" s="36">
        <f>ROUND(AVERAGE(L9:L31),2)</f>
        <v>2509</v>
      </c>
      <c r="M32" s="35">
        <f>ROUND(AVERAGE(M9:M31),4)</f>
        <v>1.3346</v>
      </c>
      <c r="N32" s="34">
        <f>ROUND(AVERAGE(N9:N31),4)</f>
        <v>1.1631</v>
      </c>
      <c r="O32" s="115">
        <f>ROUND(AVERAGE(O9:O31),2)</f>
        <v>151.44999999999999</v>
      </c>
      <c r="P32" s="33">
        <f>AVERAGE(P9:P31)</f>
        <v>1880.0050217327737</v>
      </c>
      <c r="Q32" s="33">
        <f>AVERAGE(Q9:Q31)</f>
        <v>1880.0050217327737</v>
      </c>
      <c r="R32" s="33">
        <f>AVERAGE(R9:R31)</f>
        <v>2157.1374770118809</v>
      </c>
      <c r="S32" s="32">
        <f>AVERAGE(S9:S31)</f>
        <v>1.3345391304347827</v>
      </c>
    </row>
    <row r="33" spans="2:19" x14ac:dyDescent="0.2">
      <c r="B33" s="31" t="s">
        <v>12</v>
      </c>
      <c r="C33" s="30">
        <f t="shared" ref="C33:S33" si="6">MAX(C9:C31)</f>
        <v>2499</v>
      </c>
      <c r="D33" s="29">
        <f t="shared" si="6"/>
        <v>2509</v>
      </c>
      <c r="E33" s="28">
        <f t="shared" si="6"/>
        <v>2504</v>
      </c>
      <c r="F33" s="30">
        <f t="shared" si="6"/>
        <v>2499</v>
      </c>
      <c r="G33" s="29">
        <f t="shared" si="6"/>
        <v>2509</v>
      </c>
      <c r="H33" s="28">
        <f t="shared" si="6"/>
        <v>2504</v>
      </c>
      <c r="I33" s="30">
        <f t="shared" si="6"/>
        <v>2500</v>
      </c>
      <c r="J33" s="29">
        <f t="shared" si="6"/>
        <v>2510</v>
      </c>
      <c r="K33" s="28">
        <f t="shared" si="6"/>
        <v>2505</v>
      </c>
      <c r="L33" s="27">
        <f t="shared" si="6"/>
        <v>2509</v>
      </c>
      <c r="M33" s="26">
        <f t="shared" si="6"/>
        <v>1.3482000000000001</v>
      </c>
      <c r="N33" s="25">
        <f t="shared" si="6"/>
        <v>1.1751</v>
      </c>
      <c r="O33" s="24">
        <f t="shared" si="6"/>
        <v>154.31</v>
      </c>
      <c r="P33" s="23">
        <f t="shared" si="6"/>
        <v>1914.2442969405661</v>
      </c>
      <c r="Q33" s="23">
        <f t="shared" si="6"/>
        <v>1914.2442969405661</v>
      </c>
      <c r="R33" s="23">
        <f t="shared" si="6"/>
        <v>2171.7302865056695</v>
      </c>
      <c r="S33" s="22">
        <f t="shared" si="6"/>
        <v>1.3482000000000001</v>
      </c>
    </row>
    <row r="34" spans="2:19" ht="13.5" thickBot="1" x14ac:dyDescent="0.25">
      <c r="B34" s="21" t="s">
        <v>13</v>
      </c>
      <c r="C34" s="20">
        <f t="shared" ref="C34:S34" si="7">MIN(C9:C31)</f>
        <v>2499</v>
      </c>
      <c r="D34" s="19">
        <f t="shared" si="7"/>
        <v>2509</v>
      </c>
      <c r="E34" s="18">
        <f t="shared" si="7"/>
        <v>2504</v>
      </c>
      <c r="F34" s="20">
        <f t="shared" si="7"/>
        <v>2499</v>
      </c>
      <c r="G34" s="19">
        <f t="shared" si="7"/>
        <v>2509</v>
      </c>
      <c r="H34" s="18">
        <f t="shared" si="7"/>
        <v>2504</v>
      </c>
      <c r="I34" s="20">
        <f t="shared" si="7"/>
        <v>2500</v>
      </c>
      <c r="J34" s="19">
        <f t="shared" si="7"/>
        <v>2510</v>
      </c>
      <c r="K34" s="18">
        <f t="shared" si="7"/>
        <v>2505</v>
      </c>
      <c r="L34" s="17">
        <f t="shared" si="7"/>
        <v>2509</v>
      </c>
      <c r="M34" s="16">
        <f t="shared" si="7"/>
        <v>1.3107</v>
      </c>
      <c r="N34" s="15">
        <f t="shared" si="7"/>
        <v>1.1553</v>
      </c>
      <c r="O34" s="14">
        <f t="shared" si="7"/>
        <v>146.80000000000001</v>
      </c>
      <c r="P34" s="13">
        <f t="shared" si="7"/>
        <v>1860.9998516540572</v>
      </c>
      <c r="Q34" s="13">
        <f t="shared" si="7"/>
        <v>1860.9998516540572</v>
      </c>
      <c r="R34" s="13">
        <f t="shared" si="7"/>
        <v>2135.1374351119052</v>
      </c>
      <c r="S34" s="12">
        <f t="shared" si="7"/>
        <v>1.3107</v>
      </c>
    </row>
    <row r="36" spans="2:19" x14ac:dyDescent="0.2">
      <c r="B36" s="6" t="s">
        <v>14</v>
      </c>
      <c r="C36" s="8"/>
      <c r="D36" s="8"/>
      <c r="E36" s="7"/>
      <c r="F36" s="8"/>
      <c r="G36" s="8"/>
      <c r="H36" s="7"/>
      <c r="I36" s="8"/>
      <c r="J36" s="8"/>
      <c r="K36" s="7"/>
      <c r="L36" s="8"/>
      <c r="M36" s="8"/>
      <c r="N36" s="7"/>
    </row>
    <row r="37" spans="2:19" x14ac:dyDescent="0.2">
      <c r="B37" s="6" t="s">
        <v>15</v>
      </c>
      <c r="C37" s="8"/>
      <c r="D37" s="8"/>
      <c r="E37" s="7"/>
      <c r="F37" s="8"/>
      <c r="G37" s="8"/>
      <c r="H37" s="7"/>
      <c r="I37" s="8"/>
      <c r="J37" s="8"/>
      <c r="K37" s="7"/>
      <c r="L37" s="8"/>
      <c r="M37" s="8"/>
      <c r="N37" s="7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S37"/>
  <sheetViews>
    <sheetView workbookViewId="0">
      <pane ySplit="8" topLeftCell="A9" activePane="bottomLeft" state="frozen"/>
      <selection activeCell="C46" sqref="C46"/>
      <selection pane="bottomLeft" activeCell="P9" sqref="P9:Q31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5" t="s">
        <v>19</v>
      </c>
    </row>
    <row r="4" spans="1:19" x14ac:dyDescent="0.2">
      <c r="B4" s="58" t="s">
        <v>30</v>
      </c>
    </row>
    <row r="6" spans="1:19" ht="13.5" thickBot="1" x14ac:dyDescent="0.25">
      <c r="B6" s="1">
        <v>45931</v>
      </c>
    </row>
    <row r="7" spans="1:19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24</v>
      </c>
      <c r="J7" s="125"/>
      <c r="K7" s="126"/>
      <c r="L7" s="116" t="s">
        <v>4</v>
      </c>
      <c r="M7" s="118" t="s">
        <v>21</v>
      </c>
      <c r="N7" s="119"/>
      <c r="O7" s="120"/>
      <c r="P7" s="121" t="s">
        <v>5</v>
      </c>
      <c r="Q7" s="122"/>
      <c r="R7" s="9" t="s">
        <v>18</v>
      </c>
      <c r="S7" s="116" t="s">
        <v>20</v>
      </c>
    </row>
    <row r="8" spans="1:19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117"/>
      <c r="M8" s="54" t="s">
        <v>10</v>
      </c>
      <c r="N8" s="53" t="s">
        <v>16</v>
      </c>
      <c r="O8" s="10" t="s">
        <v>17</v>
      </c>
      <c r="P8" s="52" t="s">
        <v>8</v>
      </c>
      <c r="Q8" s="52" t="s">
        <v>9</v>
      </c>
      <c r="R8" s="11" t="s">
        <v>8</v>
      </c>
      <c r="S8" s="117" t="s">
        <v>20</v>
      </c>
    </row>
    <row r="9" spans="1:19" x14ac:dyDescent="0.2">
      <c r="B9" s="45">
        <v>45931</v>
      </c>
      <c r="C9" s="44">
        <v>2390</v>
      </c>
      <c r="D9" s="43">
        <v>2400</v>
      </c>
      <c r="E9" s="42">
        <f t="shared" ref="E9:E31" si="0">AVERAGE(C9:D9)</f>
        <v>2395</v>
      </c>
      <c r="F9" s="44">
        <v>2390</v>
      </c>
      <c r="G9" s="43">
        <v>2400</v>
      </c>
      <c r="H9" s="42">
        <f t="shared" ref="H9:H31" si="1">AVERAGE(F9:G9)</f>
        <v>2395</v>
      </c>
      <c r="I9" s="44">
        <v>2390</v>
      </c>
      <c r="J9" s="43">
        <v>2400</v>
      </c>
      <c r="K9" s="42">
        <f t="shared" ref="K9:K31" si="2">AVERAGE(I9:J9)</f>
        <v>2395</v>
      </c>
      <c r="L9" s="50">
        <v>2400</v>
      </c>
      <c r="M9" s="49">
        <v>1.3482000000000001</v>
      </c>
      <c r="N9" s="51">
        <v>1.1735</v>
      </c>
      <c r="O9" s="48">
        <v>147.01</v>
      </c>
      <c r="P9" s="41">
        <f>D9/M9</f>
        <v>1780.1513128615932</v>
      </c>
      <c r="Q9" s="41">
        <f>G9/M9</f>
        <v>1780.1513128615932</v>
      </c>
      <c r="R9" s="47">
        <f t="shared" ref="R9:R31" si="3">L9/N9</f>
        <v>2045.1640391989774</v>
      </c>
      <c r="S9" s="46">
        <v>1.3482000000000001</v>
      </c>
    </row>
    <row r="10" spans="1:19" x14ac:dyDescent="0.2">
      <c r="B10" s="45">
        <v>45932</v>
      </c>
      <c r="C10" s="44">
        <v>2390</v>
      </c>
      <c r="D10" s="43">
        <v>2400</v>
      </c>
      <c r="E10" s="42">
        <f t="shared" si="0"/>
        <v>2395</v>
      </c>
      <c r="F10" s="44">
        <v>2390</v>
      </c>
      <c r="G10" s="43">
        <v>2400</v>
      </c>
      <c r="H10" s="42">
        <f t="shared" si="1"/>
        <v>2395</v>
      </c>
      <c r="I10" s="44">
        <v>2390</v>
      </c>
      <c r="J10" s="43">
        <v>2400</v>
      </c>
      <c r="K10" s="42">
        <f t="shared" si="2"/>
        <v>2395</v>
      </c>
      <c r="L10" s="50">
        <v>2400</v>
      </c>
      <c r="M10" s="49">
        <v>1.3476999999999999</v>
      </c>
      <c r="N10" s="49">
        <v>1.1751</v>
      </c>
      <c r="O10" s="48">
        <v>146.80000000000001</v>
      </c>
      <c r="P10" s="41">
        <f t="shared" ref="P10:P31" si="4">D10/M10</f>
        <v>1780.8117533575723</v>
      </c>
      <c r="Q10" s="41">
        <f t="shared" ref="Q10:Q31" si="5">G10/M10</f>
        <v>1780.8117533575723</v>
      </c>
      <c r="R10" s="47">
        <f t="shared" si="3"/>
        <v>2042.3793719683431</v>
      </c>
      <c r="S10" s="46">
        <v>1.3476999999999999</v>
      </c>
    </row>
    <row r="11" spans="1:19" x14ac:dyDescent="0.2">
      <c r="B11" s="45">
        <v>45933</v>
      </c>
      <c r="C11" s="44">
        <v>2390</v>
      </c>
      <c r="D11" s="43">
        <v>2400</v>
      </c>
      <c r="E11" s="42">
        <f t="shared" si="0"/>
        <v>2395</v>
      </c>
      <c r="F11" s="44">
        <v>2390</v>
      </c>
      <c r="G11" s="43">
        <v>2400</v>
      </c>
      <c r="H11" s="42">
        <f t="shared" si="1"/>
        <v>2395</v>
      </c>
      <c r="I11" s="44">
        <v>2390</v>
      </c>
      <c r="J11" s="43">
        <v>2400</v>
      </c>
      <c r="K11" s="42">
        <f t="shared" si="2"/>
        <v>2395</v>
      </c>
      <c r="L11" s="50">
        <v>2400</v>
      </c>
      <c r="M11" s="49">
        <v>1.3449</v>
      </c>
      <c r="N11" s="49">
        <v>1.1735</v>
      </c>
      <c r="O11" s="48">
        <v>147.25</v>
      </c>
      <c r="P11" s="41">
        <f t="shared" si="4"/>
        <v>1784.5192951148786</v>
      </c>
      <c r="Q11" s="41">
        <f t="shared" si="5"/>
        <v>1784.5192951148786</v>
      </c>
      <c r="R11" s="47">
        <f t="shared" si="3"/>
        <v>2045.1640391989774</v>
      </c>
      <c r="S11" s="46">
        <v>1.3449</v>
      </c>
    </row>
    <row r="12" spans="1:19" x14ac:dyDescent="0.2">
      <c r="B12" s="45">
        <v>45936</v>
      </c>
      <c r="C12" s="44">
        <v>2390</v>
      </c>
      <c r="D12" s="43">
        <v>2400</v>
      </c>
      <c r="E12" s="42">
        <f t="shared" si="0"/>
        <v>2395</v>
      </c>
      <c r="F12" s="44">
        <v>2390</v>
      </c>
      <c r="G12" s="43">
        <v>2400</v>
      </c>
      <c r="H12" s="42">
        <f t="shared" si="1"/>
        <v>2395</v>
      </c>
      <c r="I12" s="44">
        <v>2390</v>
      </c>
      <c r="J12" s="43">
        <v>2400</v>
      </c>
      <c r="K12" s="42">
        <f t="shared" si="2"/>
        <v>2395</v>
      </c>
      <c r="L12" s="50">
        <v>2400</v>
      </c>
      <c r="M12" s="49">
        <v>1.3425</v>
      </c>
      <c r="N12" s="49">
        <v>1.1676</v>
      </c>
      <c r="O12" s="48">
        <v>150.38</v>
      </c>
      <c r="P12" s="41">
        <f t="shared" si="4"/>
        <v>1787.7094972067039</v>
      </c>
      <c r="Q12" s="41">
        <f t="shared" si="5"/>
        <v>1787.7094972067039</v>
      </c>
      <c r="R12" s="47">
        <f t="shared" si="3"/>
        <v>2055.4984583761561</v>
      </c>
      <c r="S12" s="46">
        <v>1.3425</v>
      </c>
    </row>
    <row r="13" spans="1:19" x14ac:dyDescent="0.2">
      <c r="B13" s="45">
        <v>45937</v>
      </c>
      <c r="C13" s="44">
        <v>2390</v>
      </c>
      <c r="D13" s="43">
        <v>2400</v>
      </c>
      <c r="E13" s="42">
        <f t="shared" si="0"/>
        <v>2395</v>
      </c>
      <c r="F13" s="44">
        <v>2390</v>
      </c>
      <c r="G13" s="43">
        <v>2400</v>
      </c>
      <c r="H13" s="42">
        <f t="shared" si="1"/>
        <v>2395</v>
      </c>
      <c r="I13" s="44">
        <v>2390</v>
      </c>
      <c r="J13" s="43">
        <v>2400</v>
      </c>
      <c r="K13" s="42">
        <f t="shared" si="2"/>
        <v>2395</v>
      </c>
      <c r="L13" s="50">
        <v>2400</v>
      </c>
      <c r="M13" s="49">
        <v>1.3401000000000001</v>
      </c>
      <c r="N13" s="49">
        <v>1.1661999999999999</v>
      </c>
      <c r="O13" s="48">
        <v>150.91</v>
      </c>
      <c r="P13" s="41">
        <f t="shared" si="4"/>
        <v>1790.9111260353704</v>
      </c>
      <c r="Q13" s="41">
        <f t="shared" si="5"/>
        <v>1790.9111260353704</v>
      </c>
      <c r="R13" s="47">
        <f t="shared" si="3"/>
        <v>2057.9660435602814</v>
      </c>
      <c r="S13" s="46">
        <v>1.3401000000000001</v>
      </c>
    </row>
    <row r="14" spans="1:19" x14ac:dyDescent="0.2">
      <c r="B14" s="45">
        <v>45938</v>
      </c>
      <c r="C14" s="44">
        <v>2390</v>
      </c>
      <c r="D14" s="43">
        <v>2400</v>
      </c>
      <c r="E14" s="42">
        <f t="shared" si="0"/>
        <v>2395</v>
      </c>
      <c r="F14" s="44">
        <v>2390</v>
      </c>
      <c r="G14" s="43">
        <v>2400</v>
      </c>
      <c r="H14" s="42">
        <f t="shared" si="1"/>
        <v>2395</v>
      </c>
      <c r="I14" s="44">
        <v>2390</v>
      </c>
      <c r="J14" s="43">
        <v>2400</v>
      </c>
      <c r="K14" s="42">
        <f t="shared" si="2"/>
        <v>2395</v>
      </c>
      <c r="L14" s="50">
        <v>2400</v>
      </c>
      <c r="M14" s="49">
        <v>1.3407</v>
      </c>
      <c r="N14" s="49">
        <v>1.1627000000000001</v>
      </c>
      <c r="O14" s="48">
        <v>152.69</v>
      </c>
      <c r="P14" s="41">
        <f t="shared" si="4"/>
        <v>1790.1096442157082</v>
      </c>
      <c r="Q14" s="41">
        <f t="shared" si="5"/>
        <v>1790.1096442157082</v>
      </c>
      <c r="R14" s="47">
        <f t="shared" si="3"/>
        <v>2064.1610045583552</v>
      </c>
      <c r="S14" s="46">
        <v>1.3406</v>
      </c>
    </row>
    <row r="15" spans="1:19" x14ac:dyDescent="0.2">
      <c r="B15" s="45">
        <v>45939</v>
      </c>
      <c r="C15" s="44">
        <v>2390</v>
      </c>
      <c r="D15" s="43">
        <v>2400</v>
      </c>
      <c r="E15" s="42">
        <f t="shared" si="0"/>
        <v>2395</v>
      </c>
      <c r="F15" s="44">
        <v>2390</v>
      </c>
      <c r="G15" s="43">
        <v>2400</v>
      </c>
      <c r="H15" s="42">
        <f t="shared" si="1"/>
        <v>2395</v>
      </c>
      <c r="I15" s="44">
        <v>2390</v>
      </c>
      <c r="J15" s="43">
        <v>2400</v>
      </c>
      <c r="K15" s="42">
        <f t="shared" si="2"/>
        <v>2395</v>
      </c>
      <c r="L15" s="50">
        <v>2400</v>
      </c>
      <c r="M15" s="49">
        <v>1.3375999999999999</v>
      </c>
      <c r="N15" s="49">
        <v>1.1613</v>
      </c>
      <c r="O15" s="48">
        <v>152.80000000000001</v>
      </c>
      <c r="P15" s="41">
        <f t="shared" si="4"/>
        <v>1794.2583732057417</v>
      </c>
      <c r="Q15" s="41">
        <f t="shared" si="5"/>
        <v>1794.2583732057417</v>
      </c>
      <c r="R15" s="47">
        <f t="shared" si="3"/>
        <v>2066.6494445879616</v>
      </c>
      <c r="S15" s="46">
        <v>1.3374999999999999</v>
      </c>
    </row>
    <row r="16" spans="1:19" x14ac:dyDescent="0.2">
      <c r="B16" s="45">
        <v>45940</v>
      </c>
      <c r="C16" s="44">
        <v>2390</v>
      </c>
      <c r="D16" s="43">
        <v>2400</v>
      </c>
      <c r="E16" s="42">
        <f t="shared" si="0"/>
        <v>2395</v>
      </c>
      <c r="F16" s="44">
        <v>2390</v>
      </c>
      <c r="G16" s="43">
        <v>2400</v>
      </c>
      <c r="H16" s="42">
        <f t="shared" si="1"/>
        <v>2395</v>
      </c>
      <c r="I16" s="44">
        <v>2390</v>
      </c>
      <c r="J16" s="43">
        <v>2400</v>
      </c>
      <c r="K16" s="42">
        <f t="shared" si="2"/>
        <v>2395</v>
      </c>
      <c r="L16" s="50">
        <v>2400</v>
      </c>
      <c r="M16" s="49">
        <v>1.3271999999999999</v>
      </c>
      <c r="N16" s="49">
        <v>1.1560999999999999</v>
      </c>
      <c r="O16" s="48">
        <v>152.63999999999999</v>
      </c>
      <c r="P16" s="41">
        <f t="shared" si="4"/>
        <v>1808.3182640144666</v>
      </c>
      <c r="Q16" s="41">
        <f t="shared" si="5"/>
        <v>1808.3182640144666</v>
      </c>
      <c r="R16" s="47">
        <f t="shared" si="3"/>
        <v>2075.9449874578327</v>
      </c>
      <c r="S16" s="46">
        <v>1.3270999999999999</v>
      </c>
    </row>
    <row r="17" spans="2:19" x14ac:dyDescent="0.2">
      <c r="B17" s="45">
        <v>45943</v>
      </c>
      <c r="C17" s="44">
        <v>2390</v>
      </c>
      <c r="D17" s="43">
        <v>2400</v>
      </c>
      <c r="E17" s="42">
        <f t="shared" si="0"/>
        <v>2395</v>
      </c>
      <c r="F17" s="44">
        <v>2390</v>
      </c>
      <c r="G17" s="43">
        <v>2400</v>
      </c>
      <c r="H17" s="42">
        <f t="shared" si="1"/>
        <v>2395</v>
      </c>
      <c r="I17" s="44">
        <v>2390</v>
      </c>
      <c r="J17" s="43">
        <v>2400</v>
      </c>
      <c r="K17" s="42">
        <f t="shared" si="2"/>
        <v>2395</v>
      </c>
      <c r="L17" s="50">
        <v>2400</v>
      </c>
      <c r="M17" s="49">
        <v>1.3331999999999999</v>
      </c>
      <c r="N17" s="49">
        <v>1.1569</v>
      </c>
      <c r="O17" s="48">
        <v>152.11000000000001</v>
      </c>
      <c r="P17" s="41">
        <f t="shared" si="4"/>
        <v>1800.1800180018004</v>
      </c>
      <c r="Q17" s="41">
        <f t="shared" si="5"/>
        <v>1800.1800180018004</v>
      </c>
      <c r="R17" s="47">
        <f t="shared" si="3"/>
        <v>2074.5094649494335</v>
      </c>
      <c r="S17" s="46">
        <v>1.3331</v>
      </c>
    </row>
    <row r="18" spans="2:19" x14ac:dyDescent="0.2">
      <c r="B18" s="45">
        <v>45944</v>
      </c>
      <c r="C18" s="44">
        <v>2390</v>
      </c>
      <c r="D18" s="43">
        <v>2400</v>
      </c>
      <c r="E18" s="42">
        <f t="shared" si="0"/>
        <v>2395</v>
      </c>
      <c r="F18" s="44">
        <v>2390</v>
      </c>
      <c r="G18" s="43">
        <v>2400</v>
      </c>
      <c r="H18" s="42">
        <f t="shared" si="1"/>
        <v>2395</v>
      </c>
      <c r="I18" s="44">
        <v>2390</v>
      </c>
      <c r="J18" s="43">
        <v>2400</v>
      </c>
      <c r="K18" s="42">
        <f t="shared" si="2"/>
        <v>2395</v>
      </c>
      <c r="L18" s="50">
        <v>2400</v>
      </c>
      <c r="M18" s="49">
        <v>1.3269</v>
      </c>
      <c r="N18" s="49">
        <v>1.1553</v>
      </c>
      <c r="O18" s="48">
        <v>152.1</v>
      </c>
      <c r="P18" s="41">
        <f t="shared" si="4"/>
        <v>1808.7271082975356</v>
      </c>
      <c r="Q18" s="41">
        <f t="shared" si="5"/>
        <v>1808.7271082975356</v>
      </c>
      <c r="R18" s="47">
        <f t="shared" si="3"/>
        <v>2077.3824980524541</v>
      </c>
      <c r="S18" s="46">
        <v>1.3268</v>
      </c>
    </row>
    <row r="19" spans="2:19" x14ac:dyDescent="0.2">
      <c r="B19" s="45">
        <v>45945</v>
      </c>
      <c r="C19" s="44">
        <v>2390</v>
      </c>
      <c r="D19" s="43">
        <v>2400</v>
      </c>
      <c r="E19" s="42">
        <f t="shared" si="0"/>
        <v>2395</v>
      </c>
      <c r="F19" s="44">
        <v>2390</v>
      </c>
      <c r="G19" s="43">
        <v>2400</v>
      </c>
      <c r="H19" s="42">
        <f t="shared" si="1"/>
        <v>2395</v>
      </c>
      <c r="I19" s="44">
        <v>2390</v>
      </c>
      <c r="J19" s="43">
        <v>2400</v>
      </c>
      <c r="K19" s="42">
        <f t="shared" si="2"/>
        <v>2395</v>
      </c>
      <c r="L19" s="50">
        <v>2400</v>
      </c>
      <c r="M19" s="49">
        <v>1.3351999999999999</v>
      </c>
      <c r="N19" s="49">
        <v>1.1619999999999999</v>
      </c>
      <c r="O19" s="48">
        <v>151.5</v>
      </c>
      <c r="P19" s="41">
        <f t="shared" si="4"/>
        <v>1797.4835230677054</v>
      </c>
      <c r="Q19" s="41">
        <f t="shared" si="5"/>
        <v>1797.4835230677054</v>
      </c>
      <c r="R19" s="47">
        <f t="shared" si="3"/>
        <v>2065.4044750430294</v>
      </c>
      <c r="S19" s="46">
        <v>1.335</v>
      </c>
    </row>
    <row r="20" spans="2:19" x14ac:dyDescent="0.2">
      <c r="B20" s="45">
        <v>45946</v>
      </c>
      <c r="C20" s="44">
        <v>2390</v>
      </c>
      <c r="D20" s="43">
        <v>2400</v>
      </c>
      <c r="E20" s="42">
        <f t="shared" si="0"/>
        <v>2395</v>
      </c>
      <c r="F20" s="44">
        <v>2390</v>
      </c>
      <c r="G20" s="43">
        <v>2400</v>
      </c>
      <c r="H20" s="42">
        <f t="shared" si="1"/>
        <v>2395</v>
      </c>
      <c r="I20" s="44">
        <v>2390</v>
      </c>
      <c r="J20" s="43">
        <v>2400</v>
      </c>
      <c r="K20" s="42">
        <f t="shared" si="2"/>
        <v>2395</v>
      </c>
      <c r="L20" s="50">
        <v>2400</v>
      </c>
      <c r="M20" s="49">
        <v>1.3441000000000001</v>
      </c>
      <c r="N20" s="49">
        <v>1.1654</v>
      </c>
      <c r="O20" s="48">
        <v>151.25</v>
      </c>
      <c r="P20" s="41">
        <f t="shared" si="4"/>
        <v>1785.5814299531285</v>
      </c>
      <c r="Q20" s="41">
        <f t="shared" si="5"/>
        <v>1785.5814299531285</v>
      </c>
      <c r="R20" s="47">
        <f t="shared" si="3"/>
        <v>2059.378754075854</v>
      </c>
      <c r="S20" s="46">
        <v>1.3439000000000001</v>
      </c>
    </row>
    <row r="21" spans="2:19" x14ac:dyDescent="0.2">
      <c r="B21" s="45">
        <v>45947</v>
      </c>
      <c r="C21" s="44">
        <v>2390</v>
      </c>
      <c r="D21" s="43">
        <v>2400</v>
      </c>
      <c r="E21" s="42">
        <f t="shared" si="0"/>
        <v>2395</v>
      </c>
      <c r="F21" s="44">
        <v>2390</v>
      </c>
      <c r="G21" s="43">
        <v>2400</v>
      </c>
      <c r="H21" s="42">
        <f t="shared" si="1"/>
        <v>2395</v>
      </c>
      <c r="I21" s="44">
        <v>2390</v>
      </c>
      <c r="J21" s="43">
        <v>2400</v>
      </c>
      <c r="K21" s="42">
        <f t="shared" si="2"/>
        <v>2395</v>
      </c>
      <c r="L21" s="50">
        <v>2400</v>
      </c>
      <c r="M21" s="49">
        <v>1.3434999999999999</v>
      </c>
      <c r="N21" s="49">
        <v>1.1686000000000001</v>
      </c>
      <c r="O21" s="48">
        <v>150.24</v>
      </c>
      <c r="P21" s="41">
        <f t="shared" si="4"/>
        <v>1786.3788611834761</v>
      </c>
      <c r="Q21" s="41">
        <f t="shared" si="5"/>
        <v>1786.3788611834761</v>
      </c>
      <c r="R21" s="47">
        <f t="shared" si="3"/>
        <v>2053.7395173712134</v>
      </c>
      <c r="S21" s="46">
        <v>1.3432999999999999</v>
      </c>
    </row>
    <row r="22" spans="2:19" x14ac:dyDescent="0.2">
      <c r="B22" s="45">
        <v>45950</v>
      </c>
      <c r="C22" s="44">
        <v>2390</v>
      </c>
      <c r="D22" s="43">
        <v>2400</v>
      </c>
      <c r="E22" s="42">
        <f t="shared" si="0"/>
        <v>2395</v>
      </c>
      <c r="F22" s="44">
        <v>2390</v>
      </c>
      <c r="G22" s="43">
        <v>2400</v>
      </c>
      <c r="H22" s="42">
        <f t="shared" si="1"/>
        <v>2395</v>
      </c>
      <c r="I22" s="44">
        <v>2390</v>
      </c>
      <c r="J22" s="43">
        <v>2400</v>
      </c>
      <c r="K22" s="42">
        <f t="shared" si="2"/>
        <v>2395</v>
      </c>
      <c r="L22" s="50">
        <v>2400</v>
      </c>
      <c r="M22" s="49">
        <v>1.3412999999999999</v>
      </c>
      <c r="N22" s="49">
        <v>1.1657</v>
      </c>
      <c r="O22" s="48">
        <v>150.71</v>
      </c>
      <c r="P22" s="41">
        <f t="shared" si="4"/>
        <v>1789.3088794453142</v>
      </c>
      <c r="Q22" s="41">
        <f t="shared" si="5"/>
        <v>1789.3088794453142</v>
      </c>
      <c r="R22" s="47">
        <f t="shared" si="3"/>
        <v>2058.8487604014754</v>
      </c>
      <c r="S22" s="46">
        <v>1.3411</v>
      </c>
    </row>
    <row r="23" spans="2:19" x14ac:dyDescent="0.2">
      <c r="B23" s="45">
        <v>45951</v>
      </c>
      <c r="C23" s="44">
        <v>2390</v>
      </c>
      <c r="D23" s="43">
        <v>2400</v>
      </c>
      <c r="E23" s="42">
        <f t="shared" si="0"/>
        <v>2395</v>
      </c>
      <c r="F23" s="44">
        <v>2390</v>
      </c>
      <c r="G23" s="43">
        <v>2400</v>
      </c>
      <c r="H23" s="42">
        <f t="shared" si="1"/>
        <v>2395</v>
      </c>
      <c r="I23" s="44">
        <v>2390</v>
      </c>
      <c r="J23" s="43">
        <v>2400</v>
      </c>
      <c r="K23" s="42">
        <f t="shared" si="2"/>
        <v>2395</v>
      </c>
      <c r="L23" s="50">
        <v>2400</v>
      </c>
      <c r="M23" s="49">
        <v>1.3385</v>
      </c>
      <c r="N23" s="49">
        <v>1.1613</v>
      </c>
      <c r="O23" s="48">
        <v>151.94999999999999</v>
      </c>
      <c r="P23" s="41">
        <f t="shared" si="4"/>
        <v>1793.0519237952933</v>
      </c>
      <c r="Q23" s="41">
        <f t="shared" si="5"/>
        <v>1793.0519237952933</v>
      </c>
      <c r="R23" s="47">
        <f t="shared" si="3"/>
        <v>2066.6494445879616</v>
      </c>
      <c r="S23" s="46">
        <v>1.3383</v>
      </c>
    </row>
    <row r="24" spans="2:19" x14ac:dyDescent="0.2">
      <c r="B24" s="45">
        <v>45952</v>
      </c>
      <c r="C24" s="44">
        <v>2390</v>
      </c>
      <c r="D24" s="43">
        <v>2400</v>
      </c>
      <c r="E24" s="42">
        <f t="shared" si="0"/>
        <v>2395</v>
      </c>
      <c r="F24" s="44">
        <v>2390</v>
      </c>
      <c r="G24" s="43">
        <v>2400</v>
      </c>
      <c r="H24" s="42">
        <f t="shared" si="1"/>
        <v>2395</v>
      </c>
      <c r="I24" s="44">
        <v>2390</v>
      </c>
      <c r="J24" s="43">
        <v>2400</v>
      </c>
      <c r="K24" s="42">
        <f t="shared" si="2"/>
        <v>2395</v>
      </c>
      <c r="L24" s="50">
        <v>2400</v>
      </c>
      <c r="M24" s="49">
        <v>1.3328</v>
      </c>
      <c r="N24" s="49">
        <v>1.1583000000000001</v>
      </c>
      <c r="O24" s="48">
        <v>151.79</v>
      </c>
      <c r="P24" s="41">
        <f t="shared" si="4"/>
        <v>1800.7202881152461</v>
      </c>
      <c r="Q24" s="41">
        <f t="shared" si="5"/>
        <v>1800.7202881152461</v>
      </c>
      <c r="R24" s="47">
        <f t="shared" si="3"/>
        <v>2072.0020720020716</v>
      </c>
      <c r="S24" s="46">
        <v>1.3327</v>
      </c>
    </row>
    <row r="25" spans="2:19" x14ac:dyDescent="0.2">
      <c r="B25" s="45">
        <v>45953</v>
      </c>
      <c r="C25" s="44">
        <v>2390</v>
      </c>
      <c r="D25" s="43">
        <v>2400</v>
      </c>
      <c r="E25" s="42">
        <f t="shared" si="0"/>
        <v>2395</v>
      </c>
      <c r="F25" s="44">
        <v>2390</v>
      </c>
      <c r="G25" s="43">
        <v>2400</v>
      </c>
      <c r="H25" s="42">
        <f t="shared" si="1"/>
        <v>2395</v>
      </c>
      <c r="I25" s="44">
        <v>2390</v>
      </c>
      <c r="J25" s="43">
        <v>2400</v>
      </c>
      <c r="K25" s="42">
        <f t="shared" si="2"/>
        <v>2395</v>
      </c>
      <c r="L25" s="50">
        <v>2400</v>
      </c>
      <c r="M25" s="49">
        <v>1.3335999999999999</v>
      </c>
      <c r="N25" s="49">
        <v>1.1587000000000001</v>
      </c>
      <c r="O25" s="48">
        <v>152.68</v>
      </c>
      <c r="P25" s="41">
        <f t="shared" si="4"/>
        <v>1799.6400719856031</v>
      </c>
      <c r="Q25" s="41">
        <f t="shared" si="5"/>
        <v>1799.6400719856031</v>
      </c>
      <c r="R25" s="47">
        <f t="shared" si="3"/>
        <v>2071.2867869163715</v>
      </c>
      <c r="S25" s="46">
        <v>1.3334999999999999</v>
      </c>
    </row>
    <row r="26" spans="2:19" x14ac:dyDescent="0.2">
      <c r="B26" s="45">
        <v>45954</v>
      </c>
      <c r="C26" s="44">
        <v>2390</v>
      </c>
      <c r="D26" s="43">
        <v>2400</v>
      </c>
      <c r="E26" s="42">
        <f t="shared" si="0"/>
        <v>2395</v>
      </c>
      <c r="F26" s="44">
        <v>2390</v>
      </c>
      <c r="G26" s="43">
        <v>2400</v>
      </c>
      <c r="H26" s="42">
        <f t="shared" si="1"/>
        <v>2395</v>
      </c>
      <c r="I26" s="44">
        <v>2390</v>
      </c>
      <c r="J26" s="43">
        <v>2400</v>
      </c>
      <c r="K26" s="42">
        <f t="shared" si="2"/>
        <v>2395</v>
      </c>
      <c r="L26" s="50">
        <v>2400</v>
      </c>
      <c r="M26" s="49">
        <v>1.3307</v>
      </c>
      <c r="N26" s="49">
        <v>1.1616</v>
      </c>
      <c r="O26" s="48">
        <v>152.94</v>
      </c>
      <c r="P26" s="41">
        <f t="shared" si="4"/>
        <v>1803.5620350191627</v>
      </c>
      <c r="Q26" s="41">
        <f t="shared" si="5"/>
        <v>1803.5620350191627</v>
      </c>
      <c r="R26" s="47">
        <f t="shared" si="3"/>
        <v>2066.1157024793388</v>
      </c>
      <c r="S26" s="46">
        <v>1.3306</v>
      </c>
    </row>
    <row r="27" spans="2:19" x14ac:dyDescent="0.2">
      <c r="B27" s="45">
        <v>45957</v>
      </c>
      <c r="C27" s="44">
        <v>2390</v>
      </c>
      <c r="D27" s="43">
        <v>2400</v>
      </c>
      <c r="E27" s="42">
        <f t="shared" si="0"/>
        <v>2395</v>
      </c>
      <c r="F27" s="44">
        <v>2390</v>
      </c>
      <c r="G27" s="43">
        <v>2400</v>
      </c>
      <c r="H27" s="42">
        <f t="shared" si="1"/>
        <v>2395</v>
      </c>
      <c r="I27" s="44">
        <v>2390</v>
      </c>
      <c r="J27" s="43">
        <v>2400</v>
      </c>
      <c r="K27" s="42">
        <f t="shared" si="2"/>
        <v>2395</v>
      </c>
      <c r="L27" s="50">
        <v>2400</v>
      </c>
      <c r="M27" s="49">
        <v>1.3348</v>
      </c>
      <c r="N27" s="49">
        <v>1.1640999999999999</v>
      </c>
      <c r="O27" s="48">
        <v>152.87</v>
      </c>
      <c r="P27" s="41">
        <f t="shared" si="4"/>
        <v>1798.0221756068324</v>
      </c>
      <c r="Q27" s="41">
        <f t="shared" si="5"/>
        <v>1798.0221756068324</v>
      </c>
      <c r="R27" s="47">
        <f t="shared" si="3"/>
        <v>2061.6785499527532</v>
      </c>
      <c r="S27" s="46">
        <v>1.3346</v>
      </c>
    </row>
    <row r="28" spans="2:19" x14ac:dyDescent="0.2">
      <c r="B28" s="45">
        <v>45958</v>
      </c>
      <c r="C28" s="44">
        <v>2390</v>
      </c>
      <c r="D28" s="43">
        <v>2400</v>
      </c>
      <c r="E28" s="42">
        <f t="shared" si="0"/>
        <v>2395</v>
      </c>
      <c r="F28" s="44">
        <v>2390</v>
      </c>
      <c r="G28" s="43">
        <v>2400</v>
      </c>
      <c r="H28" s="42">
        <f t="shared" si="1"/>
        <v>2395</v>
      </c>
      <c r="I28" s="44">
        <v>2390</v>
      </c>
      <c r="J28" s="43">
        <v>2400</v>
      </c>
      <c r="K28" s="42">
        <f t="shared" si="2"/>
        <v>2395</v>
      </c>
      <c r="L28" s="50">
        <v>2400</v>
      </c>
      <c r="M28" s="49">
        <v>1.3285</v>
      </c>
      <c r="N28" s="49">
        <v>1.1639999999999999</v>
      </c>
      <c r="O28" s="48">
        <v>152.13999999999999</v>
      </c>
      <c r="P28" s="41">
        <f t="shared" si="4"/>
        <v>1806.5487391795257</v>
      </c>
      <c r="Q28" s="41">
        <f t="shared" si="5"/>
        <v>1806.5487391795257</v>
      </c>
      <c r="R28" s="47">
        <f t="shared" si="3"/>
        <v>2061.855670103093</v>
      </c>
      <c r="S28" s="46">
        <v>1.3284</v>
      </c>
    </row>
    <row r="29" spans="2:19" x14ac:dyDescent="0.2">
      <c r="B29" s="45">
        <v>45959</v>
      </c>
      <c r="C29" s="44">
        <v>2390</v>
      </c>
      <c r="D29" s="43">
        <v>2400</v>
      </c>
      <c r="E29" s="42">
        <f t="shared" si="0"/>
        <v>2395</v>
      </c>
      <c r="F29" s="44">
        <v>2390</v>
      </c>
      <c r="G29" s="43">
        <v>2400</v>
      </c>
      <c r="H29" s="42">
        <f t="shared" si="1"/>
        <v>2395</v>
      </c>
      <c r="I29" s="44">
        <v>2390</v>
      </c>
      <c r="J29" s="43">
        <v>2400</v>
      </c>
      <c r="K29" s="42">
        <f t="shared" si="2"/>
        <v>2395</v>
      </c>
      <c r="L29" s="50">
        <v>2400</v>
      </c>
      <c r="M29" s="49">
        <v>1.3204</v>
      </c>
      <c r="N29" s="49">
        <v>1.1634</v>
      </c>
      <c r="O29" s="48">
        <v>152.25</v>
      </c>
      <c r="P29" s="41">
        <f t="shared" si="4"/>
        <v>1817.6310209027567</v>
      </c>
      <c r="Q29" s="41">
        <f t="shared" si="5"/>
        <v>1817.6310209027567</v>
      </c>
      <c r="R29" s="47">
        <f t="shared" si="3"/>
        <v>2062.9190304280555</v>
      </c>
      <c r="S29" s="46">
        <v>1.3202</v>
      </c>
    </row>
    <row r="30" spans="2:19" x14ac:dyDescent="0.2">
      <c r="B30" s="45">
        <v>45960</v>
      </c>
      <c r="C30" s="44">
        <v>2390</v>
      </c>
      <c r="D30" s="43">
        <v>2400</v>
      </c>
      <c r="E30" s="42">
        <f t="shared" si="0"/>
        <v>2395</v>
      </c>
      <c r="F30" s="44">
        <v>2390</v>
      </c>
      <c r="G30" s="43">
        <v>2400</v>
      </c>
      <c r="H30" s="42">
        <f t="shared" si="1"/>
        <v>2395</v>
      </c>
      <c r="I30" s="44">
        <v>2390</v>
      </c>
      <c r="J30" s="43">
        <v>2400</v>
      </c>
      <c r="K30" s="42">
        <f t="shared" si="2"/>
        <v>2395</v>
      </c>
      <c r="L30" s="50">
        <v>2400</v>
      </c>
      <c r="M30" s="49">
        <v>1.3137000000000001</v>
      </c>
      <c r="N30" s="49">
        <v>1.1554</v>
      </c>
      <c r="O30" s="48">
        <v>154.31</v>
      </c>
      <c r="P30" s="41">
        <f t="shared" si="4"/>
        <v>1826.9011189769353</v>
      </c>
      <c r="Q30" s="41">
        <f t="shared" si="5"/>
        <v>1826.9011189769353</v>
      </c>
      <c r="R30" s="47">
        <f t="shared" si="3"/>
        <v>2077.2027003635103</v>
      </c>
      <c r="S30" s="46">
        <v>1.3136000000000001</v>
      </c>
    </row>
    <row r="31" spans="2:19" x14ac:dyDescent="0.2">
      <c r="B31" s="45">
        <v>45961</v>
      </c>
      <c r="C31" s="44">
        <v>2390</v>
      </c>
      <c r="D31" s="43">
        <v>2400</v>
      </c>
      <c r="E31" s="42">
        <f t="shared" si="0"/>
        <v>2395</v>
      </c>
      <c r="F31" s="44">
        <v>2390</v>
      </c>
      <c r="G31" s="43">
        <v>2400</v>
      </c>
      <c r="H31" s="42">
        <f t="shared" si="1"/>
        <v>2395</v>
      </c>
      <c r="I31" s="44">
        <v>2390</v>
      </c>
      <c r="J31" s="43">
        <v>2400</v>
      </c>
      <c r="K31" s="42">
        <f t="shared" si="2"/>
        <v>2395</v>
      </c>
      <c r="L31" s="50">
        <v>2400</v>
      </c>
      <c r="M31" s="49">
        <v>1.3107</v>
      </c>
      <c r="N31" s="49">
        <v>1.1556</v>
      </c>
      <c r="O31" s="48">
        <v>154.13999999999999</v>
      </c>
      <c r="P31" s="41">
        <f t="shared" si="4"/>
        <v>1831.0826276035707</v>
      </c>
      <c r="Q31" s="41">
        <f t="shared" si="5"/>
        <v>1831.0826276035707</v>
      </c>
      <c r="R31" s="47">
        <f t="shared" si="3"/>
        <v>2076.8431983385253</v>
      </c>
      <c r="S31" s="46">
        <v>1.3107</v>
      </c>
    </row>
    <row r="32" spans="2:19" x14ac:dyDescent="0.2">
      <c r="B32" s="40" t="s">
        <v>11</v>
      </c>
      <c r="C32" s="39">
        <f>ROUND(AVERAGE(C9:C31),2)</f>
        <v>2390</v>
      </c>
      <c r="D32" s="38">
        <f>ROUND(AVERAGE(D9:D31),2)</f>
        <v>2400</v>
      </c>
      <c r="E32" s="37">
        <f>ROUND(AVERAGE(C32:D32),2)</f>
        <v>2395</v>
      </c>
      <c r="F32" s="39">
        <f>ROUND(AVERAGE(F9:F31),2)</f>
        <v>2390</v>
      </c>
      <c r="G32" s="38">
        <f>ROUND(AVERAGE(G9:G31),2)</f>
        <v>2400</v>
      </c>
      <c r="H32" s="37">
        <f>ROUND(AVERAGE(F32:G32),2)</f>
        <v>2395</v>
      </c>
      <c r="I32" s="39">
        <f>ROUND(AVERAGE(I9:I31),2)</f>
        <v>2390</v>
      </c>
      <c r="J32" s="38">
        <f>ROUND(AVERAGE(J9:J31),2)</f>
        <v>2400</v>
      </c>
      <c r="K32" s="37">
        <f>ROUND(AVERAGE(I32:J32),2)</f>
        <v>2395</v>
      </c>
      <c r="L32" s="36">
        <f>ROUND(AVERAGE(L9:L31),2)</f>
        <v>2400</v>
      </c>
      <c r="M32" s="35">
        <f>ROUND(AVERAGE(M9:M31),4)</f>
        <v>1.3346</v>
      </c>
      <c r="N32" s="34">
        <f>ROUND(AVERAGE(N9:N31),4)</f>
        <v>1.1631</v>
      </c>
      <c r="O32" s="115">
        <f>ROUND(AVERAGE(O9:O31),2)</f>
        <v>151.44999999999999</v>
      </c>
      <c r="P32" s="33">
        <f>AVERAGE(P9:P31)</f>
        <v>1798.3308298759098</v>
      </c>
      <c r="Q32" s="33">
        <f>AVERAGE(Q9:Q31)</f>
        <v>1798.3308298759098</v>
      </c>
      <c r="R32" s="33">
        <f>AVERAGE(R9:R31)</f>
        <v>2063.4236527813923</v>
      </c>
      <c r="S32" s="32">
        <f>AVERAGE(S9:S31)</f>
        <v>1.3345391304347827</v>
      </c>
    </row>
    <row r="33" spans="2:19" x14ac:dyDescent="0.2">
      <c r="B33" s="31" t="s">
        <v>12</v>
      </c>
      <c r="C33" s="30">
        <f t="shared" ref="C33:S33" si="6">MAX(C9:C31)</f>
        <v>2390</v>
      </c>
      <c r="D33" s="29">
        <f t="shared" si="6"/>
        <v>2400</v>
      </c>
      <c r="E33" s="28">
        <f t="shared" si="6"/>
        <v>2395</v>
      </c>
      <c r="F33" s="30">
        <f t="shared" si="6"/>
        <v>2390</v>
      </c>
      <c r="G33" s="29">
        <f t="shared" si="6"/>
        <v>2400</v>
      </c>
      <c r="H33" s="28">
        <f t="shared" si="6"/>
        <v>2395</v>
      </c>
      <c r="I33" s="30">
        <f t="shared" si="6"/>
        <v>2390</v>
      </c>
      <c r="J33" s="29">
        <f t="shared" si="6"/>
        <v>2400</v>
      </c>
      <c r="K33" s="28">
        <f t="shared" si="6"/>
        <v>2395</v>
      </c>
      <c r="L33" s="27">
        <f t="shared" si="6"/>
        <v>2400</v>
      </c>
      <c r="M33" s="26">
        <f t="shared" si="6"/>
        <v>1.3482000000000001</v>
      </c>
      <c r="N33" s="25">
        <f t="shared" si="6"/>
        <v>1.1751</v>
      </c>
      <c r="O33" s="24">
        <f t="shared" si="6"/>
        <v>154.31</v>
      </c>
      <c r="P33" s="23">
        <f t="shared" si="6"/>
        <v>1831.0826276035707</v>
      </c>
      <c r="Q33" s="23">
        <f t="shared" si="6"/>
        <v>1831.0826276035707</v>
      </c>
      <c r="R33" s="23">
        <f t="shared" si="6"/>
        <v>2077.3824980524541</v>
      </c>
      <c r="S33" s="22">
        <f t="shared" si="6"/>
        <v>1.3482000000000001</v>
      </c>
    </row>
    <row r="34" spans="2:19" ht="13.5" thickBot="1" x14ac:dyDescent="0.25">
      <c r="B34" s="21" t="s">
        <v>13</v>
      </c>
      <c r="C34" s="20">
        <f t="shared" ref="C34:S34" si="7">MIN(C9:C31)</f>
        <v>2390</v>
      </c>
      <c r="D34" s="19">
        <f t="shared" si="7"/>
        <v>2400</v>
      </c>
      <c r="E34" s="18">
        <f t="shared" si="7"/>
        <v>2395</v>
      </c>
      <c r="F34" s="20">
        <f t="shared" si="7"/>
        <v>2390</v>
      </c>
      <c r="G34" s="19">
        <f t="shared" si="7"/>
        <v>2400</v>
      </c>
      <c r="H34" s="18">
        <f t="shared" si="7"/>
        <v>2395</v>
      </c>
      <c r="I34" s="20">
        <f t="shared" si="7"/>
        <v>2390</v>
      </c>
      <c r="J34" s="19">
        <f t="shared" si="7"/>
        <v>2400</v>
      </c>
      <c r="K34" s="18">
        <f t="shared" si="7"/>
        <v>2395</v>
      </c>
      <c r="L34" s="17">
        <f t="shared" si="7"/>
        <v>2400</v>
      </c>
      <c r="M34" s="16">
        <f t="shared" si="7"/>
        <v>1.3107</v>
      </c>
      <c r="N34" s="15">
        <f t="shared" si="7"/>
        <v>1.1553</v>
      </c>
      <c r="O34" s="14">
        <f t="shared" si="7"/>
        <v>146.80000000000001</v>
      </c>
      <c r="P34" s="13">
        <f t="shared" si="7"/>
        <v>1780.1513128615932</v>
      </c>
      <c r="Q34" s="13">
        <f t="shared" si="7"/>
        <v>1780.1513128615932</v>
      </c>
      <c r="R34" s="13">
        <f t="shared" si="7"/>
        <v>2042.3793719683431</v>
      </c>
      <c r="S34" s="12">
        <f t="shared" si="7"/>
        <v>1.3107</v>
      </c>
    </row>
    <row r="36" spans="2:19" x14ac:dyDescent="0.2">
      <c r="B36" s="6" t="s">
        <v>14</v>
      </c>
      <c r="C36" s="8"/>
      <c r="D36" s="8"/>
      <c r="E36" s="7"/>
      <c r="F36" s="8"/>
      <c r="G36" s="8"/>
      <c r="H36" s="7"/>
      <c r="I36" s="8"/>
      <c r="J36" s="8"/>
      <c r="K36" s="7"/>
      <c r="L36" s="8"/>
      <c r="M36" s="8"/>
      <c r="N36" s="7"/>
    </row>
    <row r="37" spans="2:19" x14ac:dyDescent="0.2">
      <c r="B37" s="6" t="s">
        <v>15</v>
      </c>
      <c r="C37" s="8"/>
      <c r="D37" s="8"/>
      <c r="E37" s="7"/>
      <c r="F37" s="8"/>
      <c r="G37" s="8"/>
      <c r="H37" s="7"/>
      <c r="I37" s="8"/>
      <c r="J37" s="8"/>
      <c r="K37" s="7"/>
      <c r="L37" s="8"/>
      <c r="M37" s="8"/>
      <c r="N37" s="7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Y37"/>
  <sheetViews>
    <sheetView workbookViewId="0">
      <pane ySplit="8" topLeftCell="A9" activePane="bottomLeft" state="frozen"/>
      <selection activeCell="C46" sqref="C46"/>
      <selection pane="bottomLeft" activeCell="V9" sqref="V9:W31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26</v>
      </c>
    </row>
    <row r="6" spans="1:25" ht="13.5" thickBot="1" x14ac:dyDescent="0.25">
      <c r="B6" s="1">
        <v>45931</v>
      </c>
    </row>
    <row r="7" spans="1:25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24</v>
      </c>
      <c r="J7" s="125"/>
      <c r="K7" s="126"/>
      <c r="L7" s="124" t="s">
        <v>23</v>
      </c>
      <c r="M7" s="125"/>
      <c r="N7" s="126"/>
      <c r="O7" s="124" t="s">
        <v>22</v>
      </c>
      <c r="P7" s="125"/>
      <c r="Q7" s="126"/>
      <c r="R7" s="116" t="s">
        <v>4</v>
      </c>
      <c r="S7" s="118" t="s">
        <v>21</v>
      </c>
      <c r="T7" s="119"/>
      <c r="U7" s="120"/>
      <c r="V7" s="121" t="s">
        <v>5</v>
      </c>
      <c r="W7" s="122"/>
      <c r="X7" s="9" t="s">
        <v>18</v>
      </c>
      <c r="Y7" s="116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17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17" t="s">
        <v>20</v>
      </c>
    </row>
    <row r="9" spans="1:25" x14ac:dyDescent="0.2">
      <c r="B9" s="45">
        <v>45931</v>
      </c>
      <c r="C9" s="44">
        <v>2683</v>
      </c>
      <c r="D9" s="43">
        <v>2683.5</v>
      </c>
      <c r="E9" s="42">
        <f t="shared" ref="E9:E31" si="0">AVERAGE(C9:D9)</f>
        <v>2683.25</v>
      </c>
      <c r="F9" s="44">
        <v>2687.5</v>
      </c>
      <c r="G9" s="43">
        <v>2688.5</v>
      </c>
      <c r="H9" s="42">
        <f t="shared" ref="H9:H31" si="1">AVERAGE(F9:G9)</f>
        <v>2688</v>
      </c>
      <c r="I9" s="44">
        <v>2728</v>
      </c>
      <c r="J9" s="43">
        <v>2733</v>
      </c>
      <c r="K9" s="42">
        <f t="shared" ref="K9:K31" si="2">AVERAGE(I9:J9)</f>
        <v>2730.5</v>
      </c>
      <c r="L9" s="44">
        <v>2765</v>
      </c>
      <c r="M9" s="43">
        <v>2770</v>
      </c>
      <c r="N9" s="42">
        <f t="shared" ref="N9:N31" si="3">AVERAGE(L9:M9)</f>
        <v>2767.5</v>
      </c>
      <c r="O9" s="44">
        <v>2795</v>
      </c>
      <c r="P9" s="43">
        <v>2800</v>
      </c>
      <c r="Q9" s="42">
        <f t="shared" ref="Q9:Q31" si="4">AVERAGE(O9:P9)</f>
        <v>2797.5</v>
      </c>
      <c r="R9" s="50">
        <v>2683.5</v>
      </c>
      <c r="S9" s="49">
        <v>1.3482000000000001</v>
      </c>
      <c r="T9" s="51">
        <v>1.1735</v>
      </c>
      <c r="U9" s="48">
        <v>147.01</v>
      </c>
      <c r="V9" s="41">
        <f>D9/S9</f>
        <v>1990.4316866933689</v>
      </c>
      <c r="W9" s="41">
        <f>G9/S9</f>
        <v>1994.1403352618304</v>
      </c>
      <c r="X9" s="47">
        <f t="shared" ref="X9:X31" si="5">R9/T9</f>
        <v>2286.7490413293567</v>
      </c>
      <c r="Y9" s="46">
        <v>1.3482000000000001</v>
      </c>
    </row>
    <row r="10" spans="1:25" x14ac:dyDescent="0.2">
      <c r="B10" s="45">
        <v>45932</v>
      </c>
      <c r="C10" s="44">
        <v>2699.5</v>
      </c>
      <c r="D10" s="43">
        <v>2700</v>
      </c>
      <c r="E10" s="42">
        <f t="shared" si="0"/>
        <v>2699.75</v>
      </c>
      <c r="F10" s="44">
        <v>2704.5</v>
      </c>
      <c r="G10" s="43">
        <v>2705</v>
      </c>
      <c r="H10" s="42">
        <f t="shared" si="1"/>
        <v>2704.75</v>
      </c>
      <c r="I10" s="44">
        <v>2740</v>
      </c>
      <c r="J10" s="43">
        <v>2745</v>
      </c>
      <c r="K10" s="42">
        <f t="shared" si="2"/>
        <v>2742.5</v>
      </c>
      <c r="L10" s="44">
        <v>2777</v>
      </c>
      <c r="M10" s="43">
        <v>2782</v>
      </c>
      <c r="N10" s="42">
        <f t="shared" si="3"/>
        <v>2779.5</v>
      </c>
      <c r="O10" s="44">
        <v>2807</v>
      </c>
      <c r="P10" s="43">
        <v>2812</v>
      </c>
      <c r="Q10" s="42">
        <f t="shared" si="4"/>
        <v>2809.5</v>
      </c>
      <c r="R10" s="50">
        <v>2700</v>
      </c>
      <c r="S10" s="49">
        <v>1.3476999999999999</v>
      </c>
      <c r="T10" s="49">
        <v>1.1751</v>
      </c>
      <c r="U10" s="48">
        <v>146.80000000000001</v>
      </c>
      <c r="V10" s="41">
        <f t="shared" ref="V10:V31" si="6">D10/S10</f>
        <v>2003.4132225272688</v>
      </c>
      <c r="W10" s="41">
        <f t="shared" ref="W10:W31" si="7">G10/S10</f>
        <v>2007.1232470134305</v>
      </c>
      <c r="X10" s="47">
        <f t="shared" si="5"/>
        <v>2297.6767934643858</v>
      </c>
      <c r="Y10" s="46">
        <v>1.3476999999999999</v>
      </c>
    </row>
    <row r="11" spans="1:25" x14ac:dyDescent="0.2">
      <c r="B11" s="45">
        <v>45933</v>
      </c>
      <c r="C11" s="44">
        <v>2702</v>
      </c>
      <c r="D11" s="43">
        <v>2703</v>
      </c>
      <c r="E11" s="42">
        <f t="shared" si="0"/>
        <v>2702.5</v>
      </c>
      <c r="F11" s="44">
        <v>2703</v>
      </c>
      <c r="G11" s="43">
        <v>2705</v>
      </c>
      <c r="H11" s="42">
        <f t="shared" si="1"/>
        <v>2704</v>
      </c>
      <c r="I11" s="44">
        <v>2743</v>
      </c>
      <c r="J11" s="43">
        <v>2748</v>
      </c>
      <c r="K11" s="42">
        <f t="shared" si="2"/>
        <v>2745.5</v>
      </c>
      <c r="L11" s="44">
        <v>2780</v>
      </c>
      <c r="M11" s="43">
        <v>2785</v>
      </c>
      <c r="N11" s="42">
        <f t="shared" si="3"/>
        <v>2782.5</v>
      </c>
      <c r="O11" s="44">
        <v>2810</v>
      </c>
      <c r="P11" s="43">
        <v>2815</v>
      </c>
      <c r="Q11" s="42">
        <f t="shared" si="4"/>
        <v>2812.5</v>
      </c>
      <c r="R11" s="50">
        <v>2703</v>
      </c>
      <c r="S11" s="49">
        <v>1.3449</v>
      </c>
      <c r="T11" s="49">
        <v>1.1735</v>
      </c>
      <c r="U11" s="48">
        <v>147.25</v>
      </c>
      <c r="V11" s="41">
        <f t="shared" si="6"/>
        <v>2009.8148561231319</v>
      </c>
      <c r="W11" s="41">
        <f t="shared" si="7"/>
        <v>2011.3019555357275</v>
      </c>
      <c r="X11" s="47">
        <f t="shared" si="5"/>
        <v>2303.3659991478485</v>
      </c>
      <c r="Y11" s="46">
        <v>1.3449</v>
      </c>
    </row>
    <row r="12" spans="1:25" x14ac:dyDescent="0.2">
      <c r="B12" s="45">
        <v>45936</v>
      </c>
      <c r="C12" s="44">
        <v>2712</v>
      </c>
      <c r="D12" s="43">
        <v>2713</v>
      </c>
      <c r="E12" s="42">
        <f t="shared" si="0"/>
        <v>2712.5</v>
      </c>
      <c r="F12" s="44">
        <v>2715</v>
      </c>
      <c r="G12" s="43">
        <v>2716</v>
      </c>
      <c r="H12" s="42">
        <f t="shared" si="1"/>
        <v>2715.5</v>
      </c>
      <c r="I12" s="44">
        <v>2753</v>
      </c>
      <c r="J12" s="43">
        <v>2758</v>
      </c>
      <c r="K12" s="42">
        <f t="shared" si="2"/>
        <v>2755.5</v>
      </c>
      <c r="L12" s="44">
        <v>2788</v>
      </c>
      <c r="M12" s="43">
        <v>2793</v>
      </c>
      <c r="N12" s="42">
        <f t="shared" si="3"/>
        <v>2790.5</v>
      </c>
      <c r="O12" s="44">
        <v>2815</v>
      </c>
      <c r="P12" s="43">
        <v>2820</v>
      </c>
      <c r="Q12" s="42">
        <f t="shared" si="4"/>
        <v>2817.5</v>
      </c>
      <c r="R12" s="50">
        <v>2713</v>
      </c>
      <c r="S12" s="49">
        <v>1.3425</v>
      </c>
      <c r="T12" s="49">
        <v>1.1676</v>
      </c>
      <c r="U12" s="48">
        <v>150.38</v>
      </c>
      <c r="V12" s="41">
        <f t="shared" si="6"/>
        <v>2020.8566108007449</v>
      </c>
      <c r="W12" s="41">
        <f t="shared" si="7"/>
        <v>2023.0912476722533</v>
      </c>
      <c r="X12" s="47">
        <f t="shared" si="5"/>
        <v>2323.5697156560468</v>
      </c>
      <c r="Y12" s="46">
        <v>1.3425</v>
      </c>
    </row>
    <row r="13" spans="1:25" x14ac:dyDescent="0.2">
      <c r="B13" s="45">
        <v>45937</v>
      </c>
      <c r="C13" s="44">
        <v>2713</v>
      </c>
      <c r="D13" s="43">
        <v>2713.5</v>
      </c>
      <c r="E13" s="42">
        <f t="shared" si="0"/>
        <v>2713.25</v>
      </c>
      <c r="F13" s="44">
        <v>2717.5</v>
      </c>
      <c r="G13" s="43">
        <v>2718</v>
      </c>
      <c r="H13" s="42">
        <f t="shared" si="1"/>
        <v>2717.75</v>
      </c>
      <c r="I13" s="44">
        <v>2753</v>
      </c>
      <c r="J13" s="43">
        <v>2758</v>
      </c>
      <c r="K13" s="42">
        <f t="shared" si="2"/>
        <v>2755.5</v>
      </c>
      <c r="L13" s="44">
        <v>2783</v>
      </c>
      <c r="M13" s="43">
        <v>2788</v>
      </c>
      <c r="N13" s="42">
        <f t="shared" si="3"/>
        <v>2785.5</v>
      </c>
      <c r="O13" s="44">
        <v>2808</v>
      </c>
      <c r="P13" s="43">
        <v>2813</v>
      </c>
      <c r="Q13" s="42">
        <f t="shared" si="4"/>
        <v>2810.5</v>
      </c>
      <c r="R13" s="50">
        <v>2713.5</v>
      </c>
      <c r="S13" s="49">
        <v>1.3401000000000001</v>
      </c>
      <c r="T13" s="49">
        <v>1.1661999999999999</v>
      </c>
      <c r="U13" s="48">
        <v>150.91</v>
      </c>
      <c r="V13" s="41">
        <f t="shared" si="6"/>
        <v>2024.8488918737407</v>
      </c>
      <c r="W13" s="41">
        <f t="shared" si="7"/>
        <v>2028.2068502350569</v>
      </c>
      <c r="X13" s="47">
        <f t="shared" si="5"/>
        <v>2326.787858000343</v>
      </c>
      <c r="Y13" s="46">
        <v>1.3401000000000001</v>
      </c>
    </row>
    <row r="14" spans="1:25" x14ac:dyDescent="0.2">
      <c r="B14" s="45">
        <v>45938</v>
      </c>
      <c r="C14" s="44">
        <v>2750</v>
      </c>
      <c r="D14" s="43">
        <v>2750.5</v>
      </c>
      <c r="E14" s="42">
        <f t="shared" si="0"/>
        <v>2750.25</v>
      </c>
      <c r="F14" s="44">
        <v>2752</v>
      </c>
      <c r="G14" s="43">
        <v>2753</v>
      </c>
      <c r="H14" s="42">
        <f t="shared" si="1"/>
        <v>2752.5</v>
      </c>
      <c r="I14" s="44">
        <v>2783</v>
      </c>
      <c r="J14" s="43">
        <v>2788</v>
      </c>
      <c r="K14" s="42">
        <f t="shared" si="2"/>
        <v>2785.5</v>
      </c>
      <c r="L14" s="44">
        <v>2810</v>
      </c>
      <c r="M14" s="43">
        <v>2815</v>
      </c>
      <c r="N14" s="42">
        <f t="shared" si="3"/>
        <v>2812.5</v>
      </c>
      <c r="O14" s="44">
        <v>2832</v>
      </c>
      <c r="P14" s="43">
        <v>2837</v>
      </c>
      <c r="Q14" s="42">
        <f t="shared" si="4"/>
        <v>2834.5</v>
      </c>
      <c r="R14" s="50">
        <v>2750.5</v>
      </c>
      <c r="S14" s="49">
        <v>1.3407</v>
      </c>
      <c r="T14" s="49">
        <v>1.1627000000000001</v>
      </c>
      <c r="U14" s="48">
        <v>152.69</v>
      </c>
      <c r="V14" s="41">
        <f t="shared" si="6"/>
        <v>2051.5402401730439</v>
      </c>
      <c r="W14" s="41">
        <f t="shared" si="7"/>
        <v>2053.4049377191018</v>
      </c>
      <c r="X14" s="47">
        <f t="shared" si="5"/>
        <v>2365.6145179323985</v>
      </c>
      <c r="Y14" s="46">
        <v>1.3406</v>
      </c>
    </row>
    <row r="15" spans="1:25" x14ac:dyDescent="0.2">
      <c r="B15" s="45">
        <v>45939</v>
      </c>
      <c r="C15" s="44">
        <v>2786</v>
      </c>
      <c r="D15" s="43">
        <v>2786.5</v>
      </c>
      <c r="E15" s="42">
        <f t="shared" si="0"/>
        <v>2786.25</v>
      </c>
      <c r="F15" s="44">
        <v>2780</v>
      </c>
      <c r="G15" s="43">
        <v>2781</v>
      </c>
      <c r="H15" s="42">
        <f t="shared" si="1"/>
        <v>2780.5</v>
      </c>
      <c r="I15" s="44">
        <v>2807</v>
      </c>
      <c r="J15" s="43">
        <v>2812</v>
      </c>
      <c r="K15" s="42">
        <f t="shared" si="2"/>
        <v>2809.5</v>
      </c>
      <c r="L15" s="44">
        <v>2830</v>
      </c>
      <c r="M15" s="43">
        <v>2835</v>
      </c>
      <c r="N15" s="42">
        <f t="shared" si="3"/>
        <v>2832.5</v>
      </c>
      <c r="O15" s="44">
        <v>2850</v>
      </c>
      <c r="P15" s="43">
        <v>2855</v>
      </c>
      <c r="Q15" s="42">
        <f t="shared" si="4"/>
        <v>2852.5</v>
      </c>
      <c r="R15" s="50">
        <v>2786.5</v>
      </c>
      <c r="S15" s="49">
        <v>1.3375999999999999</v>
      </c>
      <c r="T15" s="49">
        <v>1.1613</v>
      </c>
      <c r="U15" s="48">
        <v>152.80000000000001</v>
      </c>
      <c r="V15" s="41">
        <f t="shared" si="6"/>
        <v>2083.2087320574165</v>
      </c>
      <c r="W15" s="41">
        <f t="shared" si="7"/>
        <v>2079.0968899521531</v>
      </c>
      <c r="X15" s="47">
        <f t="shared" si="5"/>
        <v>2399.466115560148</v>
      </c>
      <c r="Y15" s="46">
        <v>1.3374999999999999</v>
      </c>
    </row>
    <row r="16" spans="1:25" x14ac:dyDescent="0.2">
      <c r="B16" s="45">
        <v>45940</v>
      </c>
      <c r="C16" s="44">
        <v>2799</v>
      </c>
      <c r="D16" s="43">
        <v>2799.5</v>
      </c>
      <c r="E16" s="42">
        <f t="shared" si="0"/>
        <v>2799.25</v>
      </c>
      <c r="F16" s="44">
        <v>2786.5</v>
      </c>
      <c r="G16" s="43">
        <v>2787</v>
      </c>
      <c r="H16" s="42">
        <f t="shared" si="1"/>
        <v>2786.75</v>
      </c>
      <c r="I16" s="44">
        <v>2810</v>
      </c>
      <c r="J16" s="43">
        <v>2815</v>
      </c>
      <c r="K16" s="42">
        <f t="shared" si="2"/>
        <v>2812.5</v>
      </c>
      <c r="L16" s="44">
        <v>2832</v>
      </c>
      <c r="M16" s="43">
        <v>2837</v>
      </c>
      <c r="N16" s="42">
        <f t="shared" si="3"/>
        <v>2834.5</v>
      </c>
      <c r="O16" s="44">
        <v>2847</v>
      </c>
      <c r="P16" s="43">
        <v>2852</v>
      </c>
      <c r="Q16" s="42">
        <f t="shared" si="4"/>
        <v>2849.5</v>
      </c>
      <c r="R16" s="50">
        <v>2799.5</v>
      </c>
      <c r="S16" s="49">
        <v>1.3271999999999999</v>
      </c>
      <c r="T16" s="49">
        <v>1.1560999999999999</v>
      </c>
      <c r="U16" s="48">
        <v>152.63999999999999</v>
      </c>
      <c r="V16" s="41">
        <f t="shared" si="6"/>
        <v>2109.3279083785415</v>
      </c>
      <c r="W16" s="41">
        <f t="shared" si="7"/>
        <v>2099.9095840867994</v>
      </c>
      <c r="X16" s="47">
        <f t="shared" si="5"/>
        <v>2421.5033301617509</v>
      </c>
      <c r="Y16" s="46">
        <v>1.3270999999999999</v>
      </c>
    </row>
    <row r="17" spans="2:25" x14ac:dyDescent="0.2">
      <c r="B17" s="45">
        <v>45943</v>
      </c>
      <c r="C17" s="44">
        <v>2773</v>
      </c>
      <c r="D17" s="43">
        <v>2774</v>
      </c>
      <c r="E17" s="42">
        <f t="shared" si="0"/>
        <v>2773.5</v>
      </c>
      <c r="F17" s="44">
        <v>2752</v>
      </c>
      <c r="G17" s="43">
        <v>2752.5</v>
      </c>
      <c r="H17" s="42">
        <f t="shared" si="1"/>
        <v>2752.25</v>
      </c>
      <c r="I17" s="44">
        <v>2780</v>
      </c>
      <c r="J17" s="43">
        <v>2785</v>
      </c>
      <c r="K17" s="42">
        <f t="shared" si="2"/>
        <v>2782.5</v>
      </c>
      <c r="L17" s="44">
        <v>2817</v>
      </c>
      <c r="M17" s="43">
        <v>2822</v>
      </c>
      <c r="N17" s="42">
        <f t="shared" si="3"/>
        <v>2819.5</v>
      </c>
      <c r="O17" s="44">
        <v>2838</v>
      </c>
      <c r="P17" s="43">
        <v>2843</v>
      </c>
      <c r="Q17" s="42">
        <f t="shared" si="4"/>
        <v>2840.5</v>
      </c>
      <c r="R17" s="50">
        <v>2774</v>
      </c>
      <c r="S17" s="49">
        <v>1.3331999999999999</v>
      </c>
      <c r="T17" s="49">
        <v>1.1569</v>
      </c>
      <c r="U17" s="48">
        <v>152.11000000000001</v>
      </c>
      <c r="V17" s="41">
        <f t="shared" si="6"/>
        <v>2080.7080708070807</v>
      </c>
      <c r="W17" s="41">
        <f t="shared" si="7"/>
        <v>2064.5814581458148</v>
      </c>
      <c r="X17" s="47">
        <f t="shared" si="5"/>
        <v>2397.7871899040538</v>
      </c>
      <c r="Y17" s="46">
        <v>1.3331</v>
      </c>
    </row>
    <row r="18" spans="2:25" x14ac:dyDescent="0.2">
      <c r="B18" s="45">
        <v>45944</v>
      </c>
      <c r="C18" s="44">
        <v>2733</v>
      </c>
      <c r="D18" s="43">
        <v>2734</v>
      </c>
      <c r="E18" s="42">
        <f t="shared" si="0"/>
        <v>2733.5</v>
      </c>
      <c r="F18" s="44">
        <v>2730</v>
      </c>
      <c r="G18" s="43">
        <v>2732</v>
      </c>
      <c r="H18" s="42">
        <f t="shared" si="1"/>
        <v>2731</v>
      </c>
      <c r="I18" s="44">
        <v>2763</v>
      </c>
      <c r="J18" s="43">
        <v>2768</v>
      </c>
      <c r="K18" s="42">
        <f t="shared" si="2"/>
        <v>2765.5</v>
      </c>
      <c r="L18" s="44">
        <v>2795</v>
      </c>
      <c r="M18" s="43">
        <v>2800</v>
      </c>
      <c r="N18" s="42">
        <f t="shared" si="3"/>
        <v>2797.5</v>
      </c>
      <c r="O18" s="44">
        <v>2817</v>
      </c>
      <c r="P18" s="43">
        <v>2822</v>
      </c>
      <c r="Q18" s="42">
        <f t="shared" si="4"/>
        <v>2819.5</v>
      </c>
      <c r="R18" s="50">
        <v>2734</v>
      </c>
      <c r="S18" s="49">
        <v>1.3269</v>
      </c>
      <c r="T18" s="49">
        <v>1.1553</v>
      </c>
      <c r="U18" s="48">
        <v>152.1</v>
      </c>
      <c r="V18" s="41">
        <f t="shared" si="6"/>
        <v>2060.4416308689429</v>
      </c>
      <c r="W18" s="41">
        <f t="shared" si="7"/>
        <v>2058.9343582786946</v>
      </c>
      <c r="X18" s="47">
        <f t="shared" si="5"/>
        <v>2366.4848956980873</v>
      </c>
      <c r="Y18" s="46">
        <v>1.3268</v>
      </c>
    </row>
    <row r="19" spans="2:25" x14ac:dyDescent="0.2">
      <c r="B19" s="45">
        <v>45945</v>
      </c>
      <c r="C19" s="44">
        <v>2752</v>
      </c>
      <c r="D19" s="43">
        <v>2752.5</v>
      </c>
      <c r="E19" s="42">
        <f t="shared" si="0"/>
        <v>2752.25</v>
      </c>
      <c r="F19" s="44">
        <v>2748</v>
      </c>
      <c r="G19" s="43">
        <v>2748.5</v>
      </c>
      <c r="H19" s="42">
        <f t="shared" si="1"/>
        <v>2748.25</v>
      </c>
      <c r="I19" s="44">
        <v>2778</v>
      </c>
      <c r="J19" s="43">
        <v>2783</v>
      </c>
      <c r="K19" s="42">
        <f t="shared" si="2"/>
        <v>2780.5</v>
      </c>
      <c r="L19" s="44">
        <v>2810</v>
      </c>
      <c r="M19" s="43">
        <v>2815</v>
      </c>
      <c r="N19" s="42">
        <f t="shared" si="3"/>
        <v>2812.5</v>
      </c>
      <c r="O19" s="44">
        <v>2840</v>
      </c>
      <c r="P19" s="43">
        <v>2845</v>
      </c>
      <c r="Q19" s="42">
        <f t="shared" si="4"/>
        <v>2842.5</v>
      </c>
      <c r="R19" s="50">
        <v>2752.5</v>
      </c>
      <c r="S19" s="49">
        <v>1.3351999999999999</v>
      </c>
      <c r="T19" s="49">
        <v>1.1619999999999999</v>
      </c>
      <c r="U19" s="48">
        <v>151.5</v>
      </c>
      <c r="V19" s="41">
        <f t="shared" si="6"/>
        <v>2061.4889155182746</v>
      </c>
      <c r="W19" s="41">
        <f t="shared" si="7"/>
        <v>2058.4931096464952</v>
      </c>
      <c r="X19" s="47">
        <f t="shared" si="5"/>
        <v>2368.7607573149744</v>
      </c>
      <c r="Y19" s="46">
        <v>1.335</v>
      </c>
    </row>
    <row r="20" spans="2:25" x14ac:dyDescent="0.2">
      <c r="B20" s="45">
        <v>45946</v>
      </c>
      <c r="C20" s="44">
        <v>2774.5</v>
      </c>
      <c r="D20" s="43">
        <v>2775</v>
      </c>
      <c r="E20" s="42">
        <f t="shared" si="0"/>
        <v>2774.75</v>
      </c>
      <c r="F20" s="44">
        <v>2755</v>
      </c>
      <c r="G20" s="43">
        <v>2755.5</v>
      </c>
      <c r="H20" s="42">
        <f t="shared" si="1"/>
        <v>2755.25</v>
      </c>
      <c r="I20" s="44">
        <v>2783</v>
      </c>
      <c r="J20" s="43">
        <v>2788</v>
      </c>
      <c r="K20" s="42">
        <f t="shared" si="2"/>
        <v>2785.5</v>
      </c>
      <c r="L20" s="44">
        <v>2813</v>
      </c>
      <c r="M20" s="43">
        <v>2818</v>
      </c>
      <c r="N20" s="42">
        <f t="shared" si="3"/>
        <v>2815.5</v>
      </c>
      <c r="O20" s="44">
        <v>2843</v>
      </c>
      <c r="P20" s="43">
        <v>2848</v>
      </c>
      <c r="Q20" s="42">
        <f t="shared" si="4"/>
        <v>2845.5</v>
      </c>
      <c r="R20" s="50">
        <v>2775</v>
      </c>
      <c r="S20" s="49">
        <v>1.3441000000000001</v>
      </c>
      <c r="T20" s="49">
        <v>1.1654</v>
      </c>
      <c r="U20" s="48">
        <v>151.25</v>
      </c>
      <c r="V20" s="41">
        <f t="shared" si="6"/>
        <v>2064.5785283833047</v>
      </c>
      <c r="W20" s="41">
        <f t="shared" si="7"/>
        <v>2050.0706792649357</v>
      </c>
      <c r="X20" s="47">
        <f t="shared" si="5"/>
        <v>2381.1566844002059</v>
      </c>
      <c r="Y20" s="46">
        <v>1.3439000000000001</v>
      </c>
    </row>
    <row r="21" spans="2:25" x14ac:dyDescent="0.2">
      <c r="B21" s="45">
        <v>45947</v>
      </c>
      <c r="C21" s="44">
        <v>2789</v>
      </c>
      <c r="D21" s="43">
        <v>2789.5</v>
      </c>
      <c r="E21" s="42">
        <f t="shared" si="0"/>
        <v>2789.25</v>
      </c>
      <c r="F21" s="44">
        <v>2774</v>
      </c>
      <c r="G21" s="43">
        <v>2776</v>
      </c>
      <c r="H21" s="42">
        <f t="shared" si="1"/>
        <v>2775</v>
      </c>
      <c r="I21" s="44">
        <v>2803</v>
      </c>
      <c r="J21" s="43">
        <v>2808</v>
      </c>
      <c r="K21" s="42">
        <f t="shared" si="2"/>
        <v>2805.5</v>
      </c>
      <c r="L21" s="44">
        <v>2830</v>
      </c>
      <c r="M21" s="43">
        <v>2835</v>
      </c>
      <c r="N21" s="42">
        <f t="shared" si="3"/>
        <v>2832.5</v>
      </c>
      <c r="O21" s="44">
        <v>2852</v>
      </c>
      <c r="P21" s="43">
        <v>2857</v>
      </c>
      <c r="Q21" s="42">
        <f t="shared" si="4"/>
        <v>2854.5</v>
      </c>
      <c r="R21" s="50">
        <v>2789.5</v>
      </c>
      <c r="S21" s="49">
        <v>1.3434999999999999</v>
      </c>
      <c r="T21" s="49">
        <v>1.1686000000000001</v>
      </c>
      <c r="U21" s="48">
        <v>150.24</v>
      </c>
      <c r="V21" s="41">
        <f t="shared" si="6"/>
        <v>2076.2932638630446</v>
      </c>
      <c r="W21" s="41">
        <f t="shared" si="7"/>
        <v>2066.2448827688872</v>
      </c>
      <c r="X21" s="47">
        <f t="shared" si="5"/>
        <v>2387.0443265445829</v>
      </c>
      <c r="Y21" s="46">
        <v>1.3432999999999999</v>
      </c>
    </row>
    <row r="22" spans="2:25" x14ac:dyDescent="0.2">
      <c r="B22" s="45">
        <v>45950</v>
      </c>
      <c r="C22" s="44">
        <v>2771</v>
      </c>
      <c r="D22" s="43">
        <v>2773</v>
      </c>
      <c r="E22" s="42">
        <f t="shared" si="0"/>
        <v>2772</v>
      </c>
      <c r="F22" s="44">
        <v>2765</v>
      </c>
      <c r="G22" s="43">
        <v>2766</v>
      </c>
      <c r="H22" s="42">
        <f t="shared" si="1"/>
        <v>2765.5</v>
      </c>
      <c r="I22" s="44">
        <v>2792</v>
      </c>
      <c r="J22" s="43">
        <v>2797</v>
      </c>
      <c r="K22" s="42">
        <f t="shared" si="2"/>
        <v>2794.5</v>
      </c>
      <c r="L22" s="44">
        <v>2825</v>
      </c>
      <c r="M22" s="43">
        <v>2830</v>
      </c>
      <c r="N22" s="42">
        <f t="shared" si="3"/>
        <v>2827.5</v>
      </c>
      <c r="O22" s="44">
        <v>2848</v>
      </c>
      <c r="P22" s="43">
        <v>2853</v>
      </c>
      <c r="Q22" s="42">
        <f t="shared" si="4"/>
        <v>2850.5</v>
      </c>
      <c r="R22" s="50">
        <v>2773</v>
      </c>
      <c r="S22" s="49">
        <v>1.3412999999999999</v>
      </c>
      <c r="T22" s="49">
        <v>1.1657</v>
      </c>
      <c r="U22" s="48">
        <v>150.71</v>
      </c>
      <c r="V22" s="41">
        <f t="shared" si="6"/>
        <v>2067.3973011257735</v>
      </c>
      <c r="W22" s="41">
        <f t="shared" si="7"/>
        <v>2062.1784835607245</v>
      </c>
      <c r="X22" s="47">
        <f t="shared" si="5"/>
        <v>2378.8281719138718</v>
      </c>
      <c r="Y22" s="46">
        <v>1.3411</v>
      </c>
    </row>
    <row r="23" spans="2:25" x14ac:dyDescent="0.2">
      <c r="B23" s="45">
        <v>45951</v>
      </c>
      <c r="C23" s="44">
        <v>2780</v>
      </c>
      <c r="D23" s="43">
        <v>2781</v>
      </c>
      <c r="E23" s="42">
        <f t="shared" si="0"/>
        <v>2780.5</v>
      </c>
      <c r="F23" s="44">
        <v>2782</v>
      </c>
      <c r="G23" s="43">
        <v>2783</v>
      </c>
      <c r="H23" s="42">
        <f t="shared" si="1"/>
        <v>2782.5</v>
      </c>
      <c r="I23" s="44">
        <v>2815</v>
      </c>
      <c r="J23" s="43">
        <v>2820</v>
      </c>
      <c r="K23" s="42">
        <f t="shared" si="2"/>
        <v>2817.5</v>
      </c>
      <c r="L23" s="44">
        <v>2843</v>
      </c>
      <c r="M23" s="43">
        <v>2848</v>
      </c>
      <c r="N23" s="42">
        <f t="shared" si="3"/>
        <v>2845.5</v>
      </c>
      <c r="O23" s="44">
        <v>2865</v>
      </c>
      <c r="P23" s="43">
        <v>2870</v>
      </c>
      <c r="Q23" s="42">
        <f t="shared" si="4"/>
        <v>2867.5</v>
      </c>
      <c r="R23" s="50">
        <v>2781</v>
      </c>
      <c r="S23" s="49">
        <v>1.3385</v>
      </c>
      <c r="T23" s="49">
        <v>1.1613</v>
      </c>
      <c r="U23" s="48">
        <v>151.94999999999999</v>
      </c>
      <c r="V23" s="41">
        <f t="shared" si="6"/>
        <v>2077.698916697796</v>
      </c>
      <c r="W23" s="41">
        <f t="shared" si="7"/>
        <v>2079.1931266342922</v>
      </c>
      <c r="X23" s="47">
        <f t="shared" si="5"/>
        <v>2394.7300439163005</v>
      </c>
      <c r="Y23" s="46">
        <v>1.3383</v>
      </c>
    </row>
    <row r="24" spans="2:25" x14ac:dyDescent="0.2">
      <c r="B24" s="45">
        <v>45952</v>
      </c>
      <c r="C24" s="44">
        <v>2817</v>
      </c>
      <c r="D24" s="43">
        <v>2818</v>
      </c>
      <c r="E24" s="42">
        <f t="shared" si="0"/>
        <v>2817.5</v>
      </c>
      <c r="F24" s="44">
        <v>2812</v>
      </c>
      <c r="G24" s="43">
        <v>2812.5</v>
      </c>
      <c r="H24" s="42">
        <f t="shared" si="1"/>
        <v>2812.25</v>
      </c>
      <c r="I24" s="44">
        <v>2832</v>
      </c>
      <c r="J24" s="43">
        <v>2837</v>
      </c>
      <c r="K24" s="42">
        <f t="shared" si="2"/>
        <v>2834.5</v>
      </c>
      <c r="L24" s="44">
        <v>2848</v>
      </c>
      <c r="M24" s="43">
        <v>2853</v>
      </c>
      <c r="N24" s="42">
        <f t="shared" si="3"/>
        <v>2850.5</v>
      </c>
      <c r="O24" s="44">
        <v>2870</v>
      </c>
      <c r="P24" s="43">
        <v>2875</v>
      </c>
      <c r="Q24" s="42">
        <f t="shared" si="4"/>
        <v>2872.5</v>
      </c>
      <c r="R24" s="50">
        <v>2818</v>
      </c>
      <c r="S24" s="49">
        <v>1.3328</v>
      </c>
      <c r="T24" s="49">
        <v>1.1583000000000001</v>
      </c>
      <c r="U24" s="48">
        <v>151.79</v>
      </c>
      <c r="V24" s="41">
        <f t="shared" si="6"/>
        <v>2114.3457382953184</v>
      </c>
      <c r="W24" s="41">
        <f t="shared" si="7"/>
        <v>2110.2190876350542</v>
      </c>
      <c r="X24" s="47">
        <f t="shared" si="5"/>
        <v>2432.8757662090993</v>
      </c>
      <c r="Y24" s="46">
        <v>1.3327</v>
      </c>
    </row>
    <row r="25" spans="2:25" x14ac:dyDescent="0.2">
      <c r="B25" s="45">
        <v>45953</v>
      </c>
      <c r="C25" s="44">
        <v>2843</v>
      </c>
      <c r="D25" s="43">
        <v>2845</v>
      </c>
      <c r="E25" s="42">
        <f t="shared" si="0"/>
        <v>2844</v>
      </c>
      <c r="F25" s="44">
        <v>2841.5</v>
      </c>
      <c r="G25" s="43">
        <v>2842</v>
      </c>
      <c r="H25" s="42">
        <f t="shared" si="1"/>
        <v>2841.75</v>
      </c>
      <c r="I25" s="44">
        <v>2863</v>
      </c>
      <c r="J25" s="43">
        <v>2868</v>
      </c>
      <c r="K25" s="42">
        <f t="shared" si="2"/>
        <v>2865.5</v>
      </c>
      <c r="L25" s="44">
        <v>2878</v>
      </c>
      <c r="M25" s="43">
        <v>2883</v>
      </c>
      <c r="N25" s="42">
        <f t="shared" si="3"/>
        <v>2880.5</v>
      </c>
      <c r="O25" s="44">
        <v>2892</v>
      </c>
      <c r="P25" s="43">
        <v>2897</v>
      </c>
      <c r="Q25" s="42">
        <f t="shared" si="4"/>
        <v>2894.5</v>
      </c>
      <c r="R25" s="50">
        <v>2845</v>
      </c>
      <c r="S25" s="49">
        <v>1.3335999999999999</v>
      </c>
      <c r="T25" s="49">
        <v>1.1587000000000001</v>
      </c>
      <c r="U25" s="48">
        <v>152.68</v>
      </c>
      <c r="V25" s="41">
        <f t="shared" si="6"/>
        <v>2133.3233353329338</v>
      </c>
      <c r="W25" s="41">
        <f t="shared" si="7"/>
        <v>2131.0737852429515</v>
      </c>
      <c r="X25" s="47">
        <f t="shared" si="5"/>
        <v>2455.3378786571157</v>
      </c>
      <c r="Y25" s="46">
        <v>1.3334999999999999</v>
      </c>
    </row>
    <row r="26" spans="2:25" x14ac:dyDescent="0.2">
      <c r="B26" s="45">
        <v>45954</v>
      </c>
      <c r="C26" s="44">
        <v>2852.5</v>
      </c>
      <c r="D26" s="43">
        <v>2853</v>
      </c>
      <c r="E26" s="42">
        <f t="shared" si="0"/>
        <v>2852.75</v>
      </c>
      <c r="F26" s="44">
        <v>2851</v>
      </c>
      <c r="G26" s="43">
        <v>2852</v>
      </c>
      <c r="H26" s="42">
        <f t="shared" si="1"/>
        <v>2851.5</v>
      </c>
      <c r="I26" s="44">
        <v>2867</v>
      </c>
      <c r="J26" s="43">
        <v>2872</v>
      </c>
      <c r="K26" s="42">
        <f t="shared" si="2"/>
        <v>2869.5</v>
      </c>
      <c r="L26" s="44">
        <v>2878</v>
      </c>
      <c r="M26" s="43">
        <v>2883</v>
      </c>
      <c r="N26" s="42">
        <f t="shared" si="3"/>
        <v>2880.5</v>
      </c>
      <c r="O26" s="44">
        <v>2893</v>
      </c>
      <c r="P26" s="43">
        <v>2898</v>
      </c>
      <c r="Q26" s="42">
        <f t="shared" si="4"/>
        <v>2895.5</v>
      </c>
      <c r="R26" s="50">
        <v>2853</v>
      </c>
      <c r="S26" s="49">
        <v>1.3307</v>
      </c>
      <c r="T26" s="49">
        <v>1.1616</v>
      </c>
      <c r="U26" s="48">
        <v>152.94</v>
      </c>
      <c r="V26" s="41">
        <f t="shared" si="6"/>
        <v>2143.9843691290298</v>
      </c>
      <c r="W26" s="41">
        <f t="shared" si="7"/>
        <v>2143.2328849477717</v>
      </c>
      <c r="X26" s="47">
        <f t="shared" si="5"/>
        <v>2456.095041322314</v>
      </c>
      <c r="Y26" s="46">
        <v>1.3306</v>
      </c>
    </row>
    <row r="27" spans="2:25" x14ac:dyDescent="0.2">
      <c r="B27" s="45">
        <v>45957</v>
      </c>
      <c r="C27" s="44">
        <v>2878.5</v>
      </c>
      <c r="D27" s="43">
        <v>2879</v>
      </c>
      <c r="E27" s="42">
        <f t="shared" si="0"/>
        <v>2878.75</v>
      </c>
      <c r="F27" s="44">
        <v>2876.5</v>
      </c>
      <c r="G27" s="43">
        <v>2877</v>
      </c>
      <c r="H27" s="42">
        <f t="shared" si="1"/>
        <v>2876.75</v>
      </c>
      <c r="I27" s="44">
        <v>2898</v>
      </c>
      <c r="J27" s="43">
        <v>2903</v>
      </c>
      <c r="K27" s="42">
        <f t="shared" si="2"/>
        <v>2900.5</v>
      </c>
      <c r="L27" s="44">
        <v>2918</v>
      </c>
      <c r="M27" s="43">
        <v>2923</v>
      </c>
      <c r="N27" s="42">
        <f t="shared" si="3"/>
        <v>2920.5</v>
      </c>
      <c r="O27" s="44">
        <v>2930</v>
      </c>
      <c r="P27" s="43">
        <v>2935</v>
      </c>
      <c r="Q27" s="42">
        <f t="shared" si="4"/>
        <v>2932.5</v>
      </c>
      <c r="R27" s="50">
        <v>2879</v>
      </c>
      <c r="S27" s="49">
        <v>1.3348</v>
      </c>
      <c r="T27" s="49">
        <v>1.1640999999999999</v>
      </c>
      <c r="U27" s="48">
        <v>152.87</v>
      </c>
      <c r="V27" s="41">
        <f t="shared" si="6"/>
        <v>2156.8774348216962</v>
      </c>
      <c r="W27" s="41">
        <f t="shared" si="7"/>
        <v>2155.3790830086905</v>
      </c>
      <c r="X27" s="47">
        <f t="shared" si="5"/>
        <v>2473.1552272141571</v>
      </c>
      <c r="Y27" s="46">
        <v>1.3346</v>
      </c>
    </row>
    <row r="28" spans="2:25" x14ac:dyDescent="0.2">
      <c r="B28" s="45">
        <v>45958</v>
      </c>
      <c r="C28" s="44">
        <v>2858.5</v>
      </c>
      <c r="D28" s="43">
        <v>2859</v>
      </c>
      <c r="E28" s="42">
        <f t="shared" si="0"/>
        <v>2858.75</v>
      </c>
      <c r="F28" s="44">
        <v>2860.5</v>
      </c>
      <c r="G28" s="43">
        <v>2861</v>
      </c>
      <c r="H28" s="42">
        <f t="shared" si="1"/>
        <v>2860.75</v>
      </c>
      <c r="I28" s="44">
        <v>2885</v>
      </c>
      <c r="J28" s="43">
        <v>2890</v>
      </c>
      <c r="K28" s="42">
        <f t="shared" si="2"/>
        <v>2887.5</v>
      </c>
      <c r="L28" s="44">
        <v>2903</v>
      </c>
      <c r="M28" s="43">
        <v>2908</v>
      </c>
      <c r="N28" s="42">
        <f t="shared" si="3"/>
        <v>2905.5</v>
      </c>
      <c r="O28" s="44">
        <v>2915</v>
      </c>
      <c r="P28" s="43">
        <v>2920</v>
      </c>
      <c r="Q28" s="42">
        <f t="shared" si="4"/>
        <v>2917.5</v>
      </c>
      <c r="R28" s="50">
        <v>2859</v>
      </c>
      <c r="S28" s="49">
        <v>1.3285</v>
      </c>
      <c r="T28" s="49">
        <v>1.1639999999999999</v>
      </c>
      <c r="U28" s="48">
        <v>152.13999999999999</v>
      </c>
      <c r="V28" s="41">
        <f t="shared" si="6"/>
        <v>2152.0511855476102</v>
      </c>
      <c r="W28" s="41">
        <f t="shared" si="7"/>
        <v>2153.5566428302595</v>
      </c>
      <c r="X28" s="47">
        <f t="shared" si="5"/>
        <v>2456.1855670103096</v>
      </c>
      <c r="Y28" s="46">
        <v>1.3284</v>
      </c>
    </row>
    <row r="29" spans="2:25" x14ac:dyDescent="0.2">
      <c r="B29" s="45">
        <v>45959</v>
      </c>
      <c r="C29" s="44">
        <v>2891</v>
      </c>
      <c r="D29" s="43">
        <v>2891.5</v>
      </c>
      <c r="E29" s="42">
        <f t="shared" si="0"/>
        <v>2891.25</v>
      </c>
      <c r="F29" s="44">
        <v>2891.5</v>
      </c>
      <c r="G29" s="43">
        <v>2892</v>
      </c>
      <c r="H29" s="42">
        <f t="shared" si="1"/>
        <v>2891.75</v>
      </c>
      <c r="I29" s="44">
        <v>2903</v>
      </c>
      <c r="J29" s="43">
        <v>2908</v>
      </c>
      <c r="K29" s="42">
        <f t="shared" si="2"/>
        <v>2905.5</v>
      </c>
      <c r="L29" s="44">
        <v>2908</v>
      </c>
      <c r="M29" s="43">
        <v>2913</v>
      </c>
      <c r="N29" s="42">
        <f t="shared" si="3"/>
        <v>2910.5</v>
      </c>
      <c r="O29" s="44">
        <v>2908</v>
      </c>
      <c r="P29" s="43">
        <v>2913</v>
      </c>
      <c r="Q29" s="42">
        <f t="shared" si="4"/>
        <v>2910.5</v>
      </c>
      <c r="R29" s="50">
        <v>2891.5</v>
      </c>
      <c r="S29" s="49">
        <v>1.3204</v>
      </c>
      <c r="T29" s="49">
        <v>1.1634</v>
      </c>
      <c r="U29" s="48">
        <v>152.25</v>
      </c>
      <c r="V29" s="41">
        <f t="shared" si="6"/>
        <v>2189.866707058467</v>
      </c>
      <c r="W29" s="41">
        <f t="shared" si="7"/>
        <v>2190.2453801878219</v>
      </c>
      <c r="X29" s="47">
        <f t="shared" si="5"/>
        <v>2485.3876568678011</v>
      </c>
      <c r="Y29" s="46">
        <v>1.3202</v>
      </c>
    </row>
    <row r="30" spans="2:25" x14ac:dyDescent="0.2">
      <c r="B30" s="45">
        <v>45960</v>
      </c>
      <c r="C30" s="44">
        <v>2825</v>
      </c>
      <c r="D30" s="43">
        <v>2826</v>
      </c>
      <c r="E30" s="42">
        <f t="shared" si="0"/>
        <v>2825.5</v>
      </c>
      <c r="F30" s="44">
        <v>2845.5</v>
      </c>
      <c r="G30" s="43">
        <v>2846</v>
      </c>
      <c r="H30" s="42">
        <f t="shared" si="1"/>
        <v>2845.75</v>
      </c>
      <c r="I30" s="44">
        <v>2862</v>
      </c>
      <c r="J30" s="43">
        <v>2867</v>
      </c>
      <c r="K30" s="42">
        <f t="shared" si="2"/>
        <v>2864.5</v>
      </c>
      <c r="L30" s="44">
        <v>2872</v>
      </c>
      <c r="M30" s="43">
        <v>2877</v>
      </c>
      <c r="N30" s="42">
        <f t="shared" si="3"/>
        <v>2874.5</v>
      </c>
      <c r="O30" s="44">
        <v>2877</v>
      </c>
      <c r="P30" s="43">
        <v>2882</v>
      </c>
      <c r="Q30" s="42">
        <f t="shared" si="4"/>
        <v>2879.5</v>
      </c>
      <c r="R30" s="50">
        <v>2826</v>
      </c>
      <c r="S30" s="49">
        <v>1.3137000000000001</v>
      </c>
      <c r="T30" s="49">
        <v>1.1554</v>
      </c>
      <c r="U30" s="48">
        <v>154.31</v>
      </c>
      <c r="V30" s="41">
        <f t="shared" si="6"/>
        <v>2151.1760675953415</v>
      </c>
      <c r="W30" s="41">
        <f t="shared" si="7"/>
        <v>2166.4002435868156</v>
      </c>
      <c r="X30" s="47">
        <f t="shared" si="5"/>
        <v>2445.9061796780338</v>
      </c>
      <c r="Y30" s="46">
        <v>1.3136000000000001</v>
      </c>
    </row>
    <row r="31" spans="2:25" x14ac:dyDescent="0.2">
      <c r="B31" s="45">
        <v>45961</v>
      </c>
      <c r="C31" s="44">
        <v>2884.5</v>
      </c>
      <c r="D31" s="43">
        <v>2885</v>
      </c>
      <c r="E31" s="42">
        <f t="shared" si="0"/>
        <v>2884.75</v>
      </c>
      <c r="F31" s="44">
        <v>2880</v>
      </c>
      <c r="G31" s="43">
        <v>2882</v>
      </c>
      <c r="H31" s="42">
        <f t="shared" si="1"/>
        <v>2881</v>
      </c>
      <c r="I31" s="44">
        <v>2902</v>
      </c>
      <c r="J31" s="43">
        <v>2907</v>
      </c>
      <c r="K31" s="42">
        <f t="shared" si="2"/>
        <v>2904.5</v>
      </c>
      <c r="L31" s="44">
        <v>2920</v>
      </c>
      <c r="M31" s="43">
        <v>2925</v>
      </c>
      <c r="N31" s="42">
        <f t="shared" si="3"/>
        <v>2922.5</v>
      </c>
      <c r="O31" s="44">
        <v>2930</v>
      </c>
      <c r="P31" s="43">
        <v>2935</v>
      </c>
      <c r="Q31" s="42">
        <f t="shared" si="4"/>
        <v>2932.5</v>
      </c>
      <c r="R31" s="50">
        <v>2885</v>
      </c>
      <c r="S31" s="49">
        <v>1.3107</v>
      </c>
      <c r="T31" s="49">
        <v>1.1556</v>
      </c>
      <c r="U31" s="48">
        <v>154.13999999999999</v>
      </c>
      <c r="V31" s="41">
        <f t="shared" si="6"/>
        <v>2201.1139085984587</v>
      </c>
      <c r="W31" s="41">
        <f t="shared" si="7"/>
        <v>2198.8250553139546</v>
      </c>
      <c r="X31" s="47">
        <f t="shared" si="5"/>
        <v>2496.538594669436</v>
      </c>
      <c r="Y31" s="46">
        <v>1.3107</v>
      </c>
    </row>
    <row r="32" spans="2:25" x14ac:dyDescent="0.2">
      <c r="B32" s="40" t="s">
        <v>11</v>
      </c>
      <c r="C32" s="39">
        <f>ROUND(AVERAGE(C9:C31),2)</f>
        <v>2785.52</v>
      </c>
      <c r="D32" s="38">
        <f>ROUND(AVERAGE(D9:D31),2)</f>
        <v>2786.3</v>
      </c>
      <c r="E32" s="37">
        <f>ROUND(AVERAGE(C32:D32),2)</f>
        <v>2785.91</v>
      </c>
      <c r="F32" s="39">
        <f>ROUND(AVERAGE(F9:F31),2)</f>
        <v>2783.07</v>
      </c>
      <c r="G32" s="38">
        <f>ROUND(AVERAGE(G9:G31),2)</f>
        <v>2783.98</v>
      </c>
      <c r="H32" s="37">
        <f>ROUND(AVERAGE(F32:G32),2)</f>
        <v>2783.53</v>
      </c>
      <c r="I32" s="39">
        <f>ROUND(AVERAGE(I9:I31),2)</f>
        <v>2810.57</v>
      </c>
      <c r="J32" s="38">
        <f>ROUND(AVERAGE(J9:J31),2)</f>
        <v>2815.57</v>
      </c>
      <c r="K32" s="37">
        <f>ROUND(AVERAGE(I32:J32),2)</f>
        <v>2813.07</v>
      </c>
      <c r="L32" s="39">
        <f>ROUND(AVERAGE(L9:L31),2)</f>
        <v>2835.78</v>
      </c>
      <c r="M32" s="38">
        <f>ROUND(AVERAGE(M9:M31),2)</f>
        <v>2840.78</v>
      </c>
      <c r="N32" s="37">
        <f>ROUND(AVERAGE(L32:M32),2)</f>
        <v>2838.28</v>
      </c>
      <c r="O32" s="39">
        <f>ROUND(AVERAGE(O9:O31),2)</f>
        <v>2855.74</v>
      </c>
      <c r="P32" s="38">
        <f>ROUND(AVERAGE(P9:P31),2)</f>
        <v>2860.74</v>
      </c>
      <c r="Q32" s="37">
        <f>ROUND(AVERAGE(O32:P32),2)</f>
        <v>2858.24</v>
      </c>
      <c r="R32" s="36">
        <f>ROUND(AVERAGE(R9:R31),2)</f>
        <v>2786.3</v>
      </c>
      <c r="S32" s="35">
        <f>ROUND(AVERAGE(S9:S31),4)</f>
        <v>1.3346</v>
      </c>
      <c r="T32" s="34">
        <f>ROUND(AVERAGE(T9:T31),4)</f>
        <v>1.1631</v>
      </c>
      <c r="U32" s="115">
        <f>ROUND(AVERAGE(U9:U31),2)</f>
        <v>151.44999999999999</v>
      </c>
      <c r="V32" s="33">
        <f>AVERAGE(V9:V31)</f>
        <v>2088.0342400987101</v>
      </c>
      <c r="W32" s="33">
        <f>AVERAGE(W9:W31)</f>
        <v>2086.3001438491092</v>
      </c>
      <c r="X32" s="33">
        <f>AVERAGE(X9:X31)</f>
        <v>2395.6959718509834</v>
      </c>
      <c r="Y32" s="32">
        <f>AVERAGE(Y9:Y31)</f>
        <v>1.3345391304347827</v>
      </c>
    </row>
    <row r="33" spans="2:25" x14ac:dyDescent="0.2">
      <c r="B33" s="31" t="s">
        <v>12</v>
      </c>
      <c r="C33" s="30">
        <f t="shared" ref="C33:Y33" si="8">MAX(C9:C31)</f>
        <v>2891</v>
      </c>
      <c r="D33" s="29">
        <f t="shared" si="8"/>
        <v>2891.5</v>
      </c>
      <c r="E33" s="28">
        <f t="shared" si="8"/>
        <v>2891.25</v>
      </c>
      <c r="F33" s="30">
        <f t="shared" si="8"/>
        <v>2891.5</v>
      </c>
      <c r="G33" s="29">
        <f t="shared" si="8"/>
        <v>2892</v>
      </c>
      <c r="H33" s="28">
        <f t="shared" si="8"/>
        <v>2891.75</v>
      </c>
      <c r="I33" s="30">
        <f t="shared" si="8"/>
        <v>2903</v>
      </c>
      <c r="J33" s="29">
        <f t="shared" si="8"/>
        <v>2908</v>
      </c>
      <c r="K33" s="28">
        <f t="shared" si="8"/>
        <v>2905.5</v>
      </c>
      <c r="L33" s="30">
        <f t="shared" si="8"/>
        <v>2920</v>
      </c>
      <c r="M33" s="29">
        <f t="shared" si="8"/>
        <v>2925</v>
      </c>
      <c r="N33" s="28">
        <f t="shared" si="8"/>
        <v>2922.5</v>
      </c>
      <c r="O33" s="30">
        <f t="shared" si="8"/>
        <v>2930</v>
      </c>
      <c r="P33" s="29">
        <f t="shared" si="8"/>
        <v>2935</v>
      </c>
      <c r="Q33" s="28">
        <f t="shared" si="8"/>
        <v>2932.5</v>
      </c>
      <c r="R33" s="27">
        <f t="shared" si="8"/>
        <v>2891.5</v>
      </c>
      <c r="S33" s="26">
        <f t="shared" si="8"/>
        <v>1.3482000000000001</v>
      </c>
      <c r="T33" s="25">
        <f t="shared" si="8"/>
        <v>1.1751</v>
      </c>
      <c r="U33" s="24">
        <f t="shared" si="8"/>
        <v>154.31</v>
      </c>
      <c r="V33" s="23">
        <f t="shared" si="8"/>
        <v>2201.1139085984587</v>
      </c>
      <c r="W33" s="23">
        <f t="shared" si="8"/>
        <v>2198.8250553139546</v>
      </c>
      <c r="X33" s="23">
        <f t="shared" si="8"/>
        <v>2496.538594669436</v>
      </c>
      <c r="Y33" s="22">
        <f t="shared" si="8"/>
        <v>1.3482000000000001</v>
      </c>
    </row>
    <row r="34" spans="2:25" ht="13.5" thickBot="1" x14ac:dyDescent="0.25">
      <c r="B34" s="21" t="s">
        <v>13</v>
      </c>
      <c r="C34" s="20">
        <f t="shared" ref="C34:Y34" si="9">MIN(C9:C31)</f>
        <v>2683</v>
      </c>
      <c r="D34" s="19">
        <f t="shared" si="9"/>
        <v>2683.5</v>
      </c>
      <c r="E34" s="18">
        <f t="shared" si="9"/>
        <v>2683.25</v>
      </c>
      <c r="F34" s="20">
        <f t="shared" si="9"/>
        <v>2687.5</v>
      </c>
      <c r="G34" s="19">
        <f t="shared" si="9"/>
        <v>2688.5</v>
      </c>
      <c r="H34" s="18">
        <f t="shared" si="9"/>
        <v>2688</v>
      </c>
      <c r="I34" s="20">
        <f t="shared" si="9"/>
        <v>2728</v>
      </c>
      <c r="J34" s="19">
        <f t="shared" si="9"/>
        <v>2733</v>
      </c>
      <c r="K34" s="18">
        <f t="shared" si="9"/>
        <v>2730.5</v>
      </c>
      <c r="L34" s="20">
        <f t="shared" si="9"/>
        <v>2765</v>
      </c>
      <c r="M34" s="19">
        <f t="shared" si="9"/>
        <v>2770</v>
      </c>
      <c r="N34" s="18">
        <f t="shared" si="9"/>
        <v>2767.5</v>
      </c>
      <c r="O34" s="20">
        <f t="shared" si="9"/>
        <v>2795</v>
      </c>
      <c r="P34" s="19">
        <f t="shared" si="9"/>
        <v>2800</v>
      </c>
      <c r="Q34" s="18">
        <f t="shared" si="9"/>
        <v>2797.5</v>
      </c>
      <c r="R34" s="17">
        <f t="shared" si="9"/>
        <v>2683.5</v>
      </c>
      <c r="S34" s="16">
        <f t="shared" si="9"/>
        <v>1.3107</v>
      </c>
      <c r="T34" s="15">
        <f t="shared" si="9"/>
        <v>1.1553</v>
      </c>
      <c r="U34" s="14">
        <f t="shared" si="9"/>
        <v>146.80000000000001</v>
      </c>
      <c r="V34" s="13">
        <f t="shared" si="9"/>
        <v>1990.4316866933689</v>
      </c>
      <c r="W34" s="13">
        <f t="shared" si="9"/>
        <v>1994.1403352618304</v>
      </c>
      <c r="X34" s="13">
        <f t="shared" si="9"/>
        <v>2286.7490413293567</v>
      </c>
      <c r="Y34" s="12">
        <f t="shared" si="9"/>
        <v>1.3107</v>
      </c>
    </row>
    <row r="36" spans="2:25" x14ac:dyDescent="0.2">
      <c r="B36" s="6" t="s">
        <v>14</v>
      </c>
      <c r="C36" s="8"/>
      <c r="D36" s="8"/>
      <c r="E36" s="7"/>
      <c r="F36" s="8"/>
      <c r="G36" s="8"/>
      <c r="H36" s="7"/>
      <c r="I36" s="8"/>
      <c r="J36" s="8"/>
      <c r="K36" s="7"/>
      <c r="L36" s="8"/>
      <c r="M36" s="8"/>
      <c r="N36" s="7"/>
    </row>
    <row r="37" spans="2:25" x14ac:dyDescent="0.2">
      <c r="B37" s="6" t="s">
        <v>15</v>
      </c>
      <c r="C37" s="8"/>
      <c r="D37" s="8"/>
      <c r="E37" s="7"/>
      <c r="F37" s="8"/>
      <c r="G37" s="8"/>
      <c r="H37" s="7"/>
      <c r="I37" s="8"/>
      <c r="J37" s="8"/>
      <c r="K37" s="7"/>
      <c r="L37" s="8"/>
      <c r="M37" s="8"/>
      <c r="N37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Y37"/>
  <sheetViews>
    <sheetView workbookViewId="0">
      <pane ySplit="8" topLeftCell="A9" activePane="bottomLeft" state="frozen"/>
      <selection activeCell="C46" sqref="C46"/>
      <selection pane="bottomLeft" activeCell="V9" sqref="V9:W31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27</v>
      </c>
    </row>
    <row r="6" spans="1:25" ht="13.5" thickBot="1" x14ac:dyDescent="0.25">
      <c r="B6" s="1">
        <v>45931</v>
      </c>
    </row>
    <row r="7" spans="1:25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24</v>
      </c>
      <c r="J7" s="125"/>
      <c r="K7" s="126"/>
      <c r="L7" s="124" t="s">
        <v>23</v>
      </c>
      <c r="M7" s="125"/>
      <c r="N7" s="126"/>
      <c r="O7" s="124" t="s">
        <v>22</v>
      </c>
      <c r="P7" s="125"/>
      <c r="Q7" s="126"/>
      <c r="R7" s="116" t="s">
        <v>4</v>
      </c>
      <c r="S7" s="118" t="s">
        <v>21</v>
      </c>
      <c r="T7" s="119"/>
      <c r="U7" s="120"/>
      <c r="V7" s="121" t="s">
        <v>5</v>
      </c>
      <c r="W7" s="122"/>
      <c r="X7" s="9" t="s">
        <v>18</v>
      </c>
      <c r="Y7" s="116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17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17" t="s">
        <v>20</v>
      </c>
    </row>
    <row r="9" spans="1:25" x14ac:dyDescent="0.2">
      <c r="B9" s="45">
        <v>45931</v>
      </c>
      <c r="C9" s="44">
        <v>3025</v>
      </c>
      <c r="D9" s="43">
        <v>3027</v>
      </c>
      <c r="E9" s="42">
        <f t="shared" ref="E9:E31" si="0">AVERAGE(C9:D9)</f>
        <v>3026</v>
      </c>
      <c r="F9" s="44">
        <v>2966.5</v>
      </c>
      <c r="G9" s="43">
        <v>2967</v>
      </c>
      <c r="H9" s="42">
        <f t="shared" ref="H9:H31" si="1">AVERAGE(F9:G9)</f>
        <v>2966.75</v>
      </c>
      <c r="I9" s="44">
        <v>2900</v>
      </c>
      <c r="J9" s="43">
        <v>2905</v>
      </c>
      <c r="K9" s="42">
        <f t="shared" ref="K9:K31" si="2">AVERAGE(I9:J9)</f>
        <v>2902.5</v>
      </c>
      <c r="L9" s="44">
        <v>2795</v>
      </c>
      <c r="M9" s="43">
        <v>2800</v>
      </c>
      <c r="N9" s="42">
        <f t="shared" ref="N9:N31" si="3">AVERAGE(L9:M9)</f>
        <v>2797.5</v>
      </c>
      <c r="O9" s="44">
        <v>2775</v>
      </c>
      <c r="P9" s="43">
        <v>2780</v>
      </c>
      <c r="Q9" s="42">
        <f t="shared" ref="Q9:Q31" si="4">AVERAGE(O9:P9)</f>
        <v>2777.5</v>
      </c>
      <c r="R9" s="50">
        <v>3027</v>
      </c>
      <c r="S9" s="49">
        <v>1.3482000000000001</v>
      </c>
      <c r="T9" s="51">
        <v>1.1735</v>
      </c>
      <c r="U9" s="48">
        <v>147.01</v>
      </c>
      <c r="V9" s="41">
        <f>D9/S9</f>
        <v>2245.2158433466843</v>
      </c>
      <c r="W9" s="41">
        <f>G9/S9</f>
        <v>2200.7120605251444</v>
      </c>
      <c r="X9" s="47">
        <f t="shared" ref="X9:X31" si="5">R9/T9</f>
        <v>2579.4631444397105</v>
      </c>
      <c r="Y9" s="46">
        <v>1.3482000000000001</v>
      </c>
    </row>
    <row r="10" spans="1:25" x14ac:dyDescent="0.2">
      <c r="B10" s="45">
        <v>45932</v>
      </c>
      <c r="C10" s="44">
        <v>3100</v>
      </c>
      <c r="D10" s="43">
        <v>3102</v>
      </c>
      <c r="E10" s="42">
        <f t="shared" si="0"/>
        <v>3101</v>
      </c>
      <c r="F10" s="44">
        <v>3020</v>
      </c>
      <c r="G10" s="43">
        <v>3021</v>
      </c>
      <c r="H10" s="42">
        <f t="shared" si="1"/>
        <v>3020.5</v>
      </c>
      <c r="I10" s="44">
        <v>2933</v>
      </c>
      <c r="J10" s="43">
        <v>2938</v>
      </c>
      <c r="K10" s="42">
        <f t="shared" si="2"/>
        <v>2935.5</v>
      </c>
      <c r="L10" s="44">
        <v>2813</v>
      </c>
      <c r="M10" s="43">
        <v>2818</v>
      </c>
      <c r="N10" s="42">
        <f t="shared" si="3"/>
        <v>2815.5</v>
      </c>
      <c r="O10" s="44">
        <v>2793</v>
      </c>
      <c r="P10" s="43">
        <v>2798</v>
      </c>
      <c r="Q10" s="42">
        <f t="shared" si="4"/>
        <v>2795.5</v>
      </c>
      <c r="R10" s="50">
        <v>3102</v>
      </c>
      <c r="S10" s="49">
        <v>1.3476999999999999</v>
      </c>
      <c r="T10" s="49">
        <v>1.1751</v>
      </c>
      <c r="U10" s="48">
        <v>146.80000000000001</v>
      </c>
      <c r="V10" s="41">
        <f t="shared" ref="V10:V31" si="6">D10/S10</f>
        <v>2301.6991912146623</v>
      </c>
      <c r="W10" s="41">
        <f t="shared" ref="W10:W31" si="7">G10/S10</f>
        <v>2241.5967945388443</v>
      </c>
      <c r="X10" s="47">
        <f t="shared" si="5"/>
        <v>2639.7753382690835</v>
      </c>
      <c r="Y10" s="46">
        <v>1.3476999999999999</v>
      </c>
    </row>
    <row r="11" spans="1:25" x14ac:dyDescent="0.2">
      <c r="B11" s="45">
        <v>45933</v>
      </c>
      <c r="C11" s="44">
        <v>3056</v>
      </c>
      <c r="D11" s="43">
        <v>3057</v>
      </c>
      <c r="E11" s="42">
        <f t="shared" si="0"/>
        <v>3056.5</v>
      </c>
      <c r="F11" s="44">
        <v>2995</v>
      </c>
      <c r="G11" s="43">
        <v>2996</v>
      </c>
      <c r="H11" s="42">
        <f t="shared" si="1"/>
        <v>2995.5</v>
      </c>
      <c r="I11" s="44">
        <v>2928</v>
      </c>
      <c r="J11" s="43">
        <v>2933</v>
      </c>
      <c r="K11" s="42">
        <f t="shared" si="2"/>
        <v>2930.5</v>
      </c>
      <c r="L11" s="44">
        <v>2813</v>
      </c>
      <c r="M11" s="43">
        <v>2818</v>
      </c>
      <c r="N11" s="42">
        <f t="shared" si="3"/>
        <v>2815.5</v>
      </c>
      <c r="O11" s="44">
        <v>2793</v>
      </c>
      <c r="P11" s="43">
        <v>2798</v>
      </c>
      <c r="Q11" s="42">
        <f t="shared" si="4"/>
        <v>2795.5</v>
      </c>
      <c r="R11" s="50">
        <v>3057</v>
      </c>
      <c r="S11" s="49">
        <v>1.3449</v>
      </c>
      <c r="T11" s="49">
        <v>1.1735</v>
      </c>
      <c r="U11" s="48">
        <v>147.25</v>
      </c>
      <c r="V11" s="41">
        <f t="shared" si="6"/>
        <v>2273.0314521525765</v>
      </c>
      <c r="W11" s="41">
        <f t="shared" si="7"/>
        <v>2227.6749200684067</v>
      </c>
      <c r="X11" s="47">
        <f t="shared" si="5"/>
        <v>2605.0276949296976</v>
      </c>
      <c r="Y11" s="46">
        <v>1.3449</v>
      </c>
    </row>
    <row r="12" spans="1:25" x14ac:dyDescent="0.2">
      <c r="B12" s="45">
        <v>45936</v>
      </c>
      <c r="C12" s="44">
        <v>3069</v>
      </c>
      <c r="D12" s="43">
        <v>3071</v>
      </c>
      <c r="E12" s="42">
        <f t="shared" si="0"/>
        <v>3070</v>
      </c>
      <c r="F12" s="44">
        <v>3018</v>
      </c>
      <c r="G12" s="43">
        <v>3020</v>
      </c>
      <c r="H12" s="42">
        <f t="shared" si="1"/>
        <v>3019</v>
      </c>
      <c r="I12" s="44">
        <v>2953</v>
      </c>
      <c r="J12" s="43">
        <v>2958</v>
      </c>
      <c r="K12" s="42">
        <f t="shared" si="2"/>
        <v>2955.5</v>
      </c>
      <c r="L12" s="44">
        <v>2838</v>
      </c>
      <c r="M12" s="43">
        <v>2843</v>
      </c>
      <c r="N12" s="42">
        <f t="shared" si="3"/>
        <v>2840.5</v>
      </c>
      <c r="O12" s="44">
        <v>2818</v>
      </c>
      <c r="P12" s="43">
        <v>2823</v>
      </c>
      <c r="Q12" s="42">
        <f t="shared" si="4"/>
        <v>2820.5</v>
      </c>
      <c r="R12" s="50">
        <v>3071</v>
      </c>
      <c r="S12" s="49">
        <v>1.3425</v>
      </c>
      <c r="T12" s="49">
        <v>1.1676</v>
      </c>
      <c r="U12" s="48">
        <v>150.38</v>
      </c>
      <c r="V12" s="41">
        <f t="shared" si="6"/>
        <v>2287.5232774674114</v>
      </c>
      <c r="W12" s="41">
        <f t="shared" si="7"/>
        <v>2249.534450651769</v>
      </c>
      <c r="X12" s="47">
        <f t="shared" si="5"/>
        <v>2630.1815690304898</v>
      </c>
      <c r="Y12" s="46">
        <v>1.3425</v>
      </c>
    </row>
    <row r="13" spans="1:25" x14ac:dyDescent="0.2">
      <c r="B13" s="45">
        <v>45937</v>
      </c>
      <c r="C13" s="44">
        <v>3085</v>
      </c>
      <c r="D13" s="43">
        <v>3086</v>
      </c>
      <c r="E13" s="42">
        <f t="shared" si="0"/>
        <v>3085.5</v>
      </c>
      <c r="F13" s="44">
        <v>3025</v>
      </c>
      <c r="G13" s="43">
        <v>3027</v>
      </c>
      <c r="H13" s="42">
        <f t="shared" si="1"/>
        <v>3026</v>
      </c>
      <c r="I13" s="44">
        <v>2948</v>
      </c>
      <c r="J13" s="43">
        <v>2953</v>
      </c>
      <c r="K13" s="42">
        <f t="shared" si="2"/>
        <v>2950.5</v>
      </c>
      <c r="L13" s="44">
        <v>2848</v>
      </c>
      <c r="M13" s="43">
        <v>2853</v>
      </c>
      <c r="N13" s="42">
        <f t="shared" si="3"/>
        <v>2850.5</v>
      </c>
      <c r="O13" s="44">
        <v>2828</v>
      </c>
      <c r="P13" s="43">
        <v>2833</v>
      </c>
      <c r="Q13" s="42">
        <f t="shared" si="4"/>
        <v>2830.5</v>
      </c>
      <c r="R13" s="50">
        <v>3086</v>
      </c>
      <c r="S13" s="49">
        <v>1.3401000000000001</v>
      </c>
      <c r="T13" s="49">
        <v>1.1661999999999999</v>
      </c>
      <c r="U13" s="48">
        <v>150.91</v>
      </c>
      <c r="V13" s="41">
        <f t="shared" si="6"/>
        <v>2302.8132228938139</v>
      </c>
      <c r="W13" s="41">
        <f t="shared" si="7"/>
        <v>2258.7866577121108</v>
      </c>
      <c r="X13" s="47">
        <f t="shared" si="5"/>
        <v>2646.2013376779287</v>
      </c>
      <c r="Y13" s="46">
        <v>1.3401000000000001</v>
      </c>
    </row>
    <row r="14" spans="1:25" x14ac:dyDescent="0.2">
      <c r="B14" s="45">
        <v>45938</v>
      </c>
      <c r="C14" s="44">
        <v>3092</v>
      </c>
      <c r="D14" s="43">
        <v>3092.5</v>
      </c>
      <c r="E14" s="42">
        <f t="shared" si="0"/>
        <v>3092.25</v>
      </c>
      <c r="F14" s="44">
        <v>3023.5</v>
      </c>
      <c r="G14" s="43">
        <v>3024</v>
      </c>
      <c r="H14" s="42">
        <f t="shared" si="1"/>
        <v>3023.75</v>
      </c>
      <c r="I14" s="44">
        <v>2943</v>
      </c>
      <c r="J14" s="43">
        <v>2948</v>
      </c>
      <c r="K14" s="42">
        <f t="shared" si="2"/>
        <v>2945.5</v>
      </c>
      <c r="L14" s="44">
        <v>2823</v>
      </c>
      <c r="M14" s="43">
        <v>2828</v>
      </c>
      <c r="N14" s="42">
        <f t="shared" si="3"/>
        <v>2825.5</v>
      </c>
      <c r="O14" s="44">
        <v>2803</v>
      </c>
      <c r="P14" s="43">
        <v>2808</v>
      </c>
      <c r="Q14" s="42">
        <f t="shared" si="4"/>
        <v>2805.5</v>
      </c>
      <c r="R14" s="50">
        <v>3092.5</v>
      </c>
      <c r="S14" s="49">
        <v>1.3407</v>
      </c>
      <c r="T14" s="49">
        <v>1.1627000000000001</v>
      </c>
      <c r="U14" s="48">
        <v>152.69</v>
      </c>
      <c r="V14" s="41">
        <f t="shared" si="6"/>
        <v>2306.6308644737824</v>
      </c>
      <c r="W14" s="41">
        <f t="shared" si="7"/>
        <v>2255.5381517117921</v>
      </c>
      <c r="X14" s="47">
        <f t="shared" si="5"/>
        <v>2659.7574610819643</v>
      </c>
      <c r="Y14" s="46">
        <v>1.3406</v>
      </c>
    </row>
    <row r="15" spans="1:25" x14ac:dyDescent="0.2">
      <c r="B15" s="45">
        <v>45939</v>
      </c>
      <c r="C15" s="44">
        <v>3110</v>
      </c>
      <c r="D15" s="43">
        <v>3111</v>
      </c>
      <c r="E15" s="42">
        <f t="shared" si="0"/>
        <v>3110.5</v>
      </c>
      <c r="F15" s="44">
        <v>3042</v>
      </c>
      <c r="G15" s="43">
        <v>3043</v>
      </c>
      <c r="H15" s="42">
        <f t="shared" si="1"/>
        <v>3042.5</v>
      </c>
      <c r="I15" s="44">
        <v>2967</v>
      </c>
      <c r="J15" s="43">
        <v>2972</v>
      </c>
      <c r="K15" s="42">
        <f t="shared" si="2"/>
        <v>2969.5</v>
      </c>
      <c r="L15" s="44">
        <v>2838</v>
      </c>
      <c r="M15" s="43">
        <v>2843</v>
      </c>
      <c r="N15" s="42">
        <f t="shared" si="3"/>
        <v>2840.5</v>
      </c>
      <c r="O15" s="44">
        <v>2818</v>
      </c>
      <c r="P15" s="43">
        <v>2823</v>
      </c>
      <c r="Q15" s="42">
        <f t="shared" si="4"/>
        <v>2820.5</v>
      </c>
      <c r="R15" s="50">
        <v>3111</v>
      </c>
      <c r="S15" s="49">
        <v>1.3375999999999999</v>
      </c>
      <c r="T15" s="49">
        <v>1.1613</v>
      </c>
      <c r="U15" s="48">
        <v>152.80000000000001</v>
      </c>
      <c r="V15" s="41">
        <f t="shared" si="6"/>
        <v>2325.8074162679427</v>
      </c>
      <c r="W15" s="41">
        <f t="shared" si="7"/>
        <v>2274.97009569378</v>
      </c>
      <c r="X15" s="47">
        <f t="shared" si="5"/>
        <v>2678.8943425471452</v>
      </c>
      <c r="Y15" s="46">
        <v>1.3374999999999999</v>
      </c>
    </row>
    <row r="16" spans="1:25" x14ac:dyDescent="0.2">
      <c r="B16" s="45">
        <v>45940</v>
      </c>
      <c r="C16" s="44">
        <v>3112</v>
      </c>
      <c r="D16" s="43">
        <v>3113</v>
      </c>
      <c r="E16" s="42">
        <f t="shared" si="0"/>
        <v>3112.5</v>
      </c>
      <c r="F16" s="44">
        <v>3022.5</v>
      </c>
      <c r="G16" s="43">
        <v>3023.5</v>
      </c>
      <c r="H16" s="42">
        <f t="shared" si="1"/>
        <v>3023</v>
      </c>
      <c r="I16" s="44">
        <v>2947</v>
      </c>
      <c r="J16" s="43">
        <v>2952</v>
      </c>
      <c r="K16" s="42">
        <f t="shared" si="2"/>
        <v>2949.5</v>
      </c>
      <c r="L16" s="44">
        <v>2837</v>
      </c>
      <c r="M16" s="43">
        <v>2842</v>
      </c>
      <c r="N16" s="42">
        <f t="shared" si="3"/>
        <v>2839.5</v>
      </c>
      <c r="O16" s="44">
        <v>2817</v>
      </c>
      <c r="P16" s="43">
        <v>2822</v>
      </c>
      <c r="Q16" s="42">
        <f t="shared" si="4"/>
        <v>2819.5</v>
      </c>
      <c r="R16" s="50">
        <v>3113</v>
      </c>
      <c r="S16" s="49">
        <v>1.3271999999999999</v>
      </c>
      <c r="T16" s="49">
        <v>1.1560999999999999</v>
      </c>
      <c r="U16" s="48">
        <v>152.63999999999999</v>
      </c>
      <c r="V16" s="41">
        <f t="shared" si="6"/>
        <v>2345.5394816154312</v>
      </c>
      <c r="W16" s="41">
        <f t="shared" si="7"/>
        <v>2278.1042796865581</v>
      </c>
      <c r="X16" s="47">
        <f t="shared" si="5"/>
        <v>2692.6736441484304</v>
      </c>
      <c r="Y16" s="46">
        <v>1.3270999999999999</v>
      </c>
    </row>
    <row r="17" spans="2:25" x14ac:dyDescent="0.2">
      <c r="B17" s="45">
        <v>45943</v>
      </c>
      <c r="C17" s="44">
        <v>3118</v>
      </c>
      <c r="D17" s="43">
        <v>3119</v>
      </c>
      <c r="E17" s="42">
        <f t="shared" si="0"/>
        <v>3118.5</v>
      </c>
      <c r="F17" s="44">
        <v>3005.5</v>
      </c>
      <c r="G17" s="43">
        <v>3006</v>
      </c>
      <c r="H17" s="42">
        <f t="shared" si="1"/>
        <v>3005.75</v>
      </c>
      <c r="I17" s="44">
        <v>2932</v>
      </c>
      <c r="J17" s="43">
        <v>2937</v>
      </c>
      <c r="K17" s="42">
        <f t="shared" si="2"/>
        <v>2934.5</v>
      </c>
      <c r="L17" s="44">
        <v>2842</v>
      </c>
      <c r="M17" s="43">
        <v>2847</v>
      </c>
      <c r="N17" s="42">
        <f t="shared" si="3"/>
        <v>2844.5</v>
      </c>
      <c r="O17" s="44">
        <v>2822</v>
      </c>
      <c r="P17" s="43">
        <v>2827</v>
      </c>
      <c r="Q17" s="42">
        <f t="shared" si="4"/>
        <v>2824.5</v>
      </c>
      <c r="R17" s="50">
        <v>3119</v>
      </c>
      <c r="S17" s="49">
        <v>1.3331999999999999</v>
      </c>
      <c r="T17" s="49">
        <v>1.1569</v>
      </c>
      <c r="U17" s="48">
        <v>152.11000000000001</v>
      </c>
      <c r="V17" s="41">
        <f t="shared" si="6"/>
        <v>2339.4839483948394</v>
      </c>
      <c r="W17" s="41">
        <f t="shared" si="7"/>
        <v>2254.7254725472549</v>
      </c>
      <c r="X17" s="47">
        <f t="shared" si="5"/>
        <v>2695.9979254905352</v>
      </c>
      <c r="Y17" s="46">
        <v>1.3331</v>
      </c>
    </row>
    <row r="18" spans="2:25" x14ac:dyDescent="0.2">
      <c r="B18" s="45">
        <v>45944</v>
      </c>
      <c r="C18" s="44">
        <v>3048</v>
      </c>
      <c r="D18" s="43">
        <v>3049</v>
      </c>
      <c r="E18" s="42">
        <f t="shared" si="0"/>
        <v>3048.5</v>
      </c>
      <c r="F18" s="44">
        <v>2935</v>
      </c>
      <c r="G18" s="43">
        <v>2936</v>
      </c>
      <c r="H18" s="42">
        <f t="shared" si="1"/>
        <v>2935.5</v>
      </c>
      <c r="I18" s="44">
        <v>2870</v>
      </c>
      <c r="J18" s="43">
        <v>2875</v>
      </c>
      <c r="K18" s="42">
        <f t="shared" si="2"/>
        <v>2872.5</v>
      </c>
      <c r="L18" s="44">
        <v>2750</v>
      </c>
      <c r="M18" s="43">
        <v>2755</v>
      </c>
      <c r="N18" s="42">
        <f t="shared" si="3"/>
        <v>2752.5</v>
      </c>
      <c r="O18" s="44">
        <v>2730</v>
      </c>
      <c r="P18" s="43">
        <v>2735</v>
      </c>
      <c r="Q18" s="42">
        <f t="shared" si="4"/>
        <v>2732.5</v>
      </c>
      <c r="R18" s="50">
        <v>3049</v>
      </c>
      <c r="S18" s="49">
        <v>1.3269</v>
      </c>
      <c r="T18" s="49">
        <v>1.1553</v>
      </c>
      <c r="U18" s="48">
        <v>152.1</v>
      </c>
      <c r="V18" s="41">
        <f t="shared" si="6"/>
        <v>2297.8370638329943</v>
      </c>
      <c r="W18" s="41">
        <f t="shared" si="7"/>
        <v>2212.6761624839851</v>
      </c>
      <c r="X18" s="47">
        <f t="shared" si="5"/>
        <v>2639.1413485674716</v>
      </c>
      <c r="Y18" s="46">
        <v>1.3268</v>
      </c>
    </row>
    <row r="19" spans="2:25" x14ac:dyDescent="0.2">
      <c r="B19" s="45">
        <v>45945</v>
      </c>
      <c r="C19" s="44">
        <v>3150</v>
      </c>
      <c r="D19" s="43">
        <v>3151</v>
      </c>
      <c r="E19" s="42">
        <f t="shared" si="0"/>
        <v>3150.5</v>
      </c>
      <c r="F19" s="44">
        <v>2975</v>
      </c>
      <c r="G19" s="43">
        <v>2977</v>
      </c>
      <c r="H19" s="42">
        <f t="shared" si="1"/>
        <v>2976</v>
      </c>
      <c r="I19" s="44">
        <v>2920</v>
      </c>
      <c r="J19" s="43">
        <v>2925</v>
      </c>
      <c r="K19" s="42">
        <f t="shared" si="2"/>
        <v>2922.5</v>
      </c>
      <c r="L19" s="44">
        <v>2830</v>
      </c>
      <c r="M19" s="43">
        <v>2835</v>
      </c>
      <c r="N19" s="42">
        <f t="shared" si="3"/>
        <v>2832.5</v>
      </c>
      <c r="O19" s="44">
        <v>2810</v>
      </c>
      <c r="P19" s="43">
        <v>2815</v>
      </c>
      <c r="Q19" s="42">
        <f t="shared" si="4"/>
        <v>2812.5</v>
      </c>
      <c r="R19" s="50">
        <v>3151</v>
      </c>
      <c r="S19" s="49">
        <v>1.3351999999999999</v>
      </c>
      <c r="T19" s="49">
        <v>1.1619999999999999</v>
      </c>
      <c r="U19" s="48">
        <v>151.5</v>
      </c>
      <c r="V19" s="41">
        <f t="shared" si="6"/>
        <v>2359.9460754943079</v>
      </c>
      <c r="W19" s="41">
        <f t="shared" si="7"/>
        <v>2229.6285200718994</v>
      </c>
      <c r="X19" s="47">
        <f t="shared" si="5"/>
        <v>2711.7039586919109</v>
      </c>
      <c r="Y19" s="46">
        <v>1.335</v>
      </c>
    </row>
    <row r="20" spans="2:25" x14ac:dyDescent="0.2">
      <c r="B20" s="45">
        <v>45946</v>
      </c>
      <c r="C20" s="44">
        <v>3099</v>
      </c>
      <c r="D20" s="43">
        <v>3100</v>
      </c>
      <c r="E20" s="42">
        <f t="shared" si="0"/>
        <v>3099.5</v>
      </c>
      <c r="F20" s="44">
        <v>2953</v>
      </c>
      <c r="G20" s="43">
        <v>2954</v>
      </c>
      <c r="H20" s="42">
        <f t="shared" si="1"/>
        <v>2953.5</v>
      </c>
      <c r="I20" s="44">
        <v>2888</v>
      </c>
      <c r="J20" s="43">
        <v>2893</v>
      </c>
      <c r="K20" s="42">
        <f t="shared" si="2"/>
        <v>2890.5</v>
      </c>
      <c r="L20" s="44">
        <v>2788</v>
      </c>
      <c r="M20" s="43">
        <v>2793</v>
      </c>
      <c r="N20" s="42">
        <f t="shared" si="3"/>
        <v>2790.5</v>
      </c>
      <c r="O20" s="44">
        <v>2768</v>
      </c>
      <c r="P20" s="43">
        <v>2773</v>
      </c>
      <c r="Q20" s="42">
        <f t="shared" si="4"/>
        <v>2770.5</v>
      </c>
      <c r="R20" s="50">
        <v>3100</v>
      </c>
      <c r="S20" s="49">
        <v>1.3441000000000001</v>
      </c>
      <c r="T20" s="49">
        <v>1.1654</v>
      </c>
      <c r="U20" s="48">
        <v>151.25</v>
      </c>
      <c r="V20" s="41">
        <f t="shared" si="6"/>
        <v>2306.3760136894575</v>
      </c>
      <c r="W20" s="41">
        <f t="shared" si="7"/>
        <v>2197.7531433673089</v>
      </c>
      <c r="X20" s="47">
        <f t="shared" si="5"/>
        <v>2660.0308906813111</v>
      </c>
      <c r="Y20" s="46">
        <v>1.3439000000000001</v>
      </c>
    </row>
    <row r="21" spans="2:25" x14ac:dyDescent="0.2">
      <c r="B21" s="45">
        <v>45947</v>
      </c>
      <c r="C21" s="44">
        <v>3078</v>
      </c>
      <c r="D21" s="43">
        <v>3080</v>
      </c>
      <c r="E21" s="42">
        <f t="shared" si="0"/>
        <v>3079</v>
      </c>
      <c r="F21" s="44">
        <v>2946</v>
      </c>
      <c r="G21" s="43">
        <v>2948</v>
      </c>
      <c r="H21" s="42">
        <f t="shared" si="1"/>
        <v>2947</v>
      </c>
      <c r="I21" s="44">
        <v>2883</v>
      </c>
      <c r="J21" s="43">
        <v>2888</v>
      </c>
      <c r="K21" s="42">
        <f t="shared" si="2"/>
        <v>2885.5</v>
      </c>
      <c r="L21" s="44">
        <v>2763</v>
      </c>
      <c r="M21" s="43">
        <v>2768</v>
      </c>
      <c r="N21" s="42">
        <f t="shared" si="3"/>
        <v>2765.5</v>
      </c>
      <c r="O21" s="44">
        <v>2743</v>
      </c>
      <c r="P21" s="43">
        <v>2748</v>
      </c>
      <c r="Q21" s="42">
        <f t="shared" si="4"/>
        <v>2745.5</v>
      </c>
      <c r="R21" s="50">
        <v>3080</v>
      </c>
      <c r="S21" s="49">
        <v>1.3434999999999999</v>
      </c>
      <c r="T21" s="49">
        <v>1.1686000000000001</v>
      </c>
      <c r="U21" s="48">
        <v>150.24</v>
      </c>
      <c r="V21" s="41">
        <f t="shared" si="6"/>
        <v>2292.5195385187944</v>
      </c>
      <c r="W21" s="41">
        <f t="shared" si="7"/>
        <v>2194.2687011537032</v>
      </c>
      <c r="X21" s="47">
        <f t="shared" si="5"/>
        <v>2635.6323806263904</v>
      </c>
      <c r="Y21" s="46">
        <v>1.3432999999999999</v>
      </c>
    </row>
    <row r="22" spans="2:25" x14ac:dyDescent="0.2">
      <c r="B22" s="45">
        <v>45950</v>
      </c>
      <c r="C22" s="44">
        <v>3158</v>
      </c>
      <c r="D22" s="43">
        <v>3159</v>
      </c>
      <c r="E22" s="42">
        <f t="shared" si="0"/>
        <v>3158.5</v>
      </c>
      <c r="F22" s="44">
        <v>2944</v>
      </c>
      <c r="G22" s="43">
        <v>2946</v>
      </c>
      <c r="H22" s="42">
        <f t="shared" si="1"/>
        <v>2945</v>
      </c>
      <c r="I22" s="44">
        <v>2883</v>
      </c>
      <c r="J22" s="43">
        <v>2888</v>
      </c>
      <c r="K22" s="42">
        <f t="shared" si="2"/>
        <v>2885.5</v>
      </c>
      <c r="L22" s="44">
        <v>2763</v>
      </c>
      <c r="M22" s="43">
        <v>2768</v>
      </c>
      <c r="N22" s="42">
        <f t="shared" si="3"/>
        <v>2765.5</v>
      </c>
      <c r="O22" s="44">
        <v>2743</v>
      </c>
      <c r="P22" s="43">
        <v>2748</v>
      </c>
      <c r="Q22" s="42">
        <f t="shared" si="4"/>
        <v>2745.5</v>
      </c>
      <c r="R22" s="50">
        <v>3159</v>
      </c>
      <c r="S22" s="49">
        <v>1.3412999999999999</v>
      </c>
      <c r="T22" s="49">
        <v>1.1657</v>
      </c>
      <c r="U22" s="48">
        <v>150.71</v>
      </c>
      <c r="V22" s="41">
        <f t="shared" si="6"/>
        <v>2355.1778125698952</v>
      </c>
      <c r="W22" s="41">
        <f t="shared" si="7"/>
        <v>2196.3766495191235</v>
      </c>
      <c r="X22" s="47">
        <f t="shared" si="5"/>
        <v>2709.9596808784422</v>
      </c>
      <c r="Y22" s="46">
        <v>1.3411</v>
      </c>
    </row>
    <row r="23" spans="2:25" x14ac:dyDescent="0.2">
      <c r="B23" s="45">
        <v>45951</v>
      </c>
      <c r="C23" s="44">
        <v>3325</v>
      </c>
      <c r="D23" s="43">
        <v>3326</v>
      </c>
      <c r="E23" s="42">
        <f t="shared" si="0"/>
        <v>3325.5</v>
      </c>
      <c r="F23" s="44">
        <v>2992</v>
      </c>
      <c r="G23" s="43">
        <v>2993</v>
      </c>
      <c r="H23" s="42">
        <f t="shared" si="1"/>
        <v>2992.5</v>
      </c>
      <c r="I23" s="44">
        <v>2917</v>
      </c>
      <c r="J23" s="43">
        <v>2922</v>
      </c>
      <c r="K23" s="42">
        <f t="shared" si="2"/>
        <v>2919.5</v>
      </c>
      <c r="L23" s="44">
        <v>2797</v>
      </c>
      <c r="M23" s="43">
        <v>2802</v>
      </c>
      <c r="N23" s="42">
        <f t="shared" si="3"/>
        <v>2799.5</v>
      </c>
      <c r="O23" s="44">
        <v>2777</v>
      </c>
      <c r="P23" s="43">
        <v>2782</v>
      </c>
      <c r="Q23" s="42">
        <f t="shared" si="4"/>
        <v>2779.5</v>
      </c>
      <c r="R23" s="50">
        <v>3326</v>
      </c>
      <c r="S23" s="49">
        <v>1.3385</v>
      </c>
      <c r="T23" s="49">
        <v>1.1613</v>
      </c>
      <c r="U23" s="48">
        <v>151.94999999999999</v>
      </c>
      <c r="V23" s="41">
        <f t="shared" si="6"/>
        <v>2484.871124392977</v>
      </c>
      <c r="W23" s="41">
        <f t="shared" si="7"/>
        <v>2236.0851699663804</v>
      </c>
      <c r="X23" s="47">
        <f t="shared" si="5"/>
        <v>2864.031688624817</v>
      </c>
      <c r="Y23" s="46">
        <v>1.3383</v>
      </c>
    </row>
    <row r="24" spans="2:25" x14ac:dyDescent="0.2">
      <c r="B24" s="45">
        <v>45952</v>
      </c>
      <c r="C24" s="44">
        <v>3323</v>
      </c>
      <c r="D24" s="43">
        <v>3325</v>
      </c>
      <c r="E24" s="42">
        <f t="shared" si="0"/>
        <v>3324</v>
      </c>
      <c r="F24" s="44">
        <v>3008</v>
      </c>
      <c r="G24" s="43">
        <v>3010</v>
      </c>
      <c r="H24" s="42">
        <f t="shared" si="1"/>
        <v>3009</v>
      </c>
      <c r="I24" s="44">
        <v>2952</v>
      </c>
      <c r="J24" s="43">
        <v>2957</v>
      </c>
      <c r="K24" s="42">
        <f t="shared" si="2"/>
        <v>2954.5</v>
      </c>
      <c r="L24" s="44">
        <v>2817</v>
      </c>
      <c r="M24" s="43">
        <v>2822</v>
      </c>
      <c r="N24" s="42">
        <f t="shared" si="3"/>
        <v>2819.5</v>
      </c>
      <c r="O24" s="44">
        <v>2797</v>
      </c>
      <c r="P24" s="43">
        <v>2802</v>
      </c>
      <c r="Q24" s="42">
        <f t="shared" si="4"/>
        <v>2799.5</v>
      </c>
      <c r="R24" s="50">
        <v>3325</v>
      </c>
      <c r="S24" s="49">
        <v>1.3328</v>
      </c>
      <c r="T24" s="49">
        <v>1.1583000000000001</v>
      </c>
      <c r="U24" s="48">
        <v>151.79</v>
      </c>
      <c r="V24" s="41">
        <f t="shared" si="6"/>
        <v>2494.747899159664</v>
      </c>
      <c r="W24" s="41">
        <f t="shared" si="7"/>
        <v>2258.4033613445376</v>
      </c>
      <c r="X24" s="47">
        <f t="shared" si="5"/>
        <v>2870.5862039195372</v>
      </c>
      <c r="Y24" s="46">
        <v>1.3327</v>
      </c>
    </row>
    <row r="25" spans="2:25" x14ac:dyDescent="0.2">
      <c r="B25" s="45">
        <v>45953</v>
      </c>
      <c r="C25" s="44">
        <v>3219</v>
      </c>
      <c r="D25" s="43">
        <v>3221</v>
      </c>
      <c r="E25" s="42">
        <f t="shared" si="0"/>
        <v>3220</v>
      </c>
      <c r="F25" s="44">
        <v>3010</v>
      </c>
      <c r="G25" s="43">
        <v>3012</v>
      </c>
      <c r="H25" s="42">
        <f t="shared" si="1"/>
        <v>3011</v>
      </c>
      <c r="I25" s="44">
        <v>2962</v>
      </c>
      <c r="J25" s="43">
        <v>2967</v>
      </c>
      <c r="K25" s="42">
        <f t="shared" si="2"/>
        <v>2964.5</v>
      </c>
      <c r="L25" s="44">
        <v>2847</v>
      </c>
      <c r="M25" s="43">
        <v>2852</v>
      </c>
      <c r="N25" s="42">
        <f t="shared" si="3"/>
        <v>2849.5</v>
      </c>
      <c r="O25" s="44">
        <v>2827</v>
      </c>
      <c r="P25" s="43">
        <v>2832</v>
      </c>
      <c r="Q25" s="42">
        <f t="shared" si="4"/>
        <v>2829.5</v>
      </c>
      <c r="R25" s="50">
        <v>3221</v>
      </c>
      <c r="S25" s="49">
        <v>1.3335999999999999</v>
      </c>
      <c r="T25" s="49">
        <v>1.1587000000000001</v>
      </c>
      <c r="U25" s="48">
        <v>152.68</v>
      </c>
      <c r="V25" s="41">
        <f t="shared" si="6"/>
        <v>2415.2669466106781</v>
      </c>
      <c r="W25" s="41">
        <f t="shared" si="7"/>
        <v>2258.548290341932</v>
      </c>
      <c r="X25" s="47">
        <f t="shared" si="5"/>
        <v>2779.8394752740137</v>
      </c>
      <c r="Y25" s="46">
        <v>1.3334999999999999</v>
      </c>
    </row>
    <row r="26" spans="2:25" x14ac:dyDescent="0.2">
      <c r="B26" s="45">
        <v>45954</v>
      </c>
      <c r="C26" s="44">
        <v>3225</v>
      </c>
      <c r="D26" s="43">
        <v>3227</v>
      </c>
      <c r="E26" s="42">
        <f t="shared" si="0"/>
        <v>3226</v>
      </c>
      <c r="F26" s="44">
        <v>3019</v>
      </c>
      <c r="G26" s="43">
        <v>3020</v>
      </c>
      <c r="H26" s="42">
        <f t="shared" si="1"/>
        <v>3019.5</v>
      </c>
      <c r="I26" s="44">
        <v>2968</v>
      </c>
      <c r="J26" s="43">
        <v>2973</v>
      </c>
      <c r="K26" s="42">
        <f t="shared" si="2"/>
        <v>2970.5</v>
      </c>
      <c r="L26" s="44">
        <v>2855</v>
      </c>
      <c r="M26" s="43">
        <v>2860</v>
      </c>
      <c r="N26" s="42">
        <f t="shared" si="3"/>
        <v>2857.5</v>
      </c>
      <c r="O26" s="44">
        <v>2835</v>
      </c>
      <c r="P26" s="43">
        <v>2840</v>
      </c>
      <c r="Q26" s="42">
        <f t="shared" si="4"/>
        <v>2837.5</v>
      </c>
      <c r="R26" s="50">
        <v>3227</v>
      </c>
      <c r="S26" s="49">
        <v>1.3307</v>
      </c>
      <c r="T26" s="49">
        <v>1.1616</v>
      </c>
      <c r="U26" s="48">
        <v>152.94</v>
      </c>
      <c r="V26" s="41">
        <f t="shared" si="6"/>
        <v>2425.039452919516</v>
      </c>
      <c r="W26" s="41">
        <f t="shared" si="7"/>
        <v>2269.4822273991131</v>
      </c>
      <c r="X26" s="47">
        <f t="shared" si="5"/>
        <v>2778.064738292011</v>
      </c>
      <c r="Y26" s="46">
        <v>1.3306</v>
      </c>
    </row>
    <row r="27" spans="2:25" x14ac:dyDescent="0.2">
      <c r="B27" s="45">
        <v>45957</v>
      </c>
      <c r="C27" s="44">
        <v>3279</v>
      </c>
      <c r="D27" s="43">
        <v>3280</v>
      </c>
      <c r="E27" s="42">
        <f t="shared" si="0"/>
        <v>3279.5</v>
      </c>
      <c r="F27" s="44">
        <v>3055</v>
      </c>
      <c r="G27" s="43">
        <v>3056</v>
      </c>
      <c r="H27" s="42">
        <f t="shared" si="1"/>
        <v>3055.5</v>
      </c>
      <c r="I27" s="44">
        <v>3002</v>
      </c>
      <c r="J27" s="43">
        <v>3007</v>
      </c>
      <c r="K27" s="42">
        <f t="shared" si="2"/>
        <v>3004.5</v>
      </c>
      <c r="L27" s="44">
        <v>2890</v>
      </c>
      <c r="M27" s="43">
        <v>2895</v>
      </c>
      <c r="N27" s="42">
        <f t="shared" si="3"/>
        <v>2892.5</v>
      </c>
      <c r="O27" s="44">
        <v>2870</v>
      </c>
      <c r="P27" s="43">
        <v>2875</v>
      </c>
      <c r="Q27" s="42">
        <f t="shared" si="4"/>
        <v>2872.5</v>
      </c>
      <c r="R27" s="50">
        <v>3280</v>
      </c>
      <c r="S27" s="49">
        <v>1.3348</v>
      </c>
      <c r="T27" s="49">
        <v>1.1640999999999999</v>
      </c>
      <c r="U27" s="48">
        <v>152.87</v>
      </c>
      <c r="V27" s="41">
        <f t="shared" si="6"/>
        <v>2457.2969733293376</v>
      </c>
      <c r="W27" s="41">
        <f t="shared" si="7"/>
        <v>2289.4815702727001</v>
      </c>
      <c r="X27" s="47">
        <f t="shared" si="5"/>
        <v>2817.627351602096</v>
      </c>
      <c r="Y27" s="46">
        <v>1.3346</v>
      </c>
    </row>
    <row r="28" spans="2:25" x14ac:dyDescent="0.2">
      <c r="B28" s="45">
        <v>45958</v>
      </c>
      <c r="C28" s="44">
        <v>3163</v>
      </c>
      <c r="D28" s="43">
        <v>3165</v>
      </c>
      <c r="E28" s="42">
        <f t="shared" si="0"/>
        <v>3164</v>
      </c>
      <c r="F28" s="44">
        <v>3034</v>
      </c>
      <c r="G28" s="43">
        <v>3036</v>
      </c>
      <c r="H28" s="42">
        <f t="shared" si="1"/>
        <v>3035</v>
      </c>
      <c r="I28" s="44">
        <v>2983</v>
      </c>
      <c r="J28" s="43">
        <v>2988</v>
      </c>
      <c r="K28" s="42">
        <f t="shared" si="2"/>
        <v>2985.5</v>
      </c>
      <c r="L28" s="44">
        <v>2868</v>
      </c>
      <c r="M28" s="43">
        <v>2873</v>
      </c>
      <c r="N28" s="42">
        <f t="shared" si="3"/>
        <v>2870.5</v>
      </c>
      <c r="O28" s="44">
        <v>2848</v>
      </c>
      <c r="P28" s="43">
        <v>2853</v>
      </c>
      <c r="Q28" s="42">
        <f t="shared" si="4"/>
        <v>2850.5</v>
      </c>
      <c r="R28" s="50">
        <v>3165</v>
      </c>
      <c r="S28" s="49">
        <v>1.3285</v>
      </c>
      <c r="T28" s="49">
        <v>1.1639999999999999</v>
      </c>
      <c r="U28" s="48">
        <v>152.13999999999999</v>
      </c>
      <c r="V28" s="41">
        <f t="shared" si="6"/>
        <v>2382.3861497929997</v>
      </c>
      <c r="W28" s="41">
        <f t="shared" si="7"/>
        <v>2285.2841550621001</v>
      </c>
      <c r="X28" s="47">
        <f t="shared" si="5"/>
        <v>2719.072164948454</v>
      </c>
      <c r="Y28" s="46">
        <v>1.3284</v>
      </c>
    </row>
    <row r="29" spans="2:25" x14ac:dyDescent="0.2">
      <c r="B29" s="45">
        <v>45959</v>
      </c>
      <c r="C29" s="44">
        <v>3258</v>
      </c>
      <c r="D29" s="43">
        <v>3259</v>
      </c>
      <c r="E29" s="42">
        <f t="shared" si="0"/>
        <v>3258.5</v>
      </c>
      <c r="F29" s="44">
        <v>3081</v>
      </c>
      <c r="G29" s="43">
        <v>3083</v>
      </c>
      <c r="H29" s="42">
        <f t="shared" si="1"/>
        <v>3082</v>
      </c>
      <c r="I29" s="44">
        <v>3023</v>
      </c>
      <c r="J29" s="43">
        <v>3028</v>
      </c>
      <c r="K29" s="42">
        <f t="shared" si="2"/>
        <v>3025.5</v>
      </c>
      <c r="L29" s="44">
        <v>2903</v>
      </c>
      <c r="M29" s="43">
        <v>2908</v>
      </c>
      <c r="N29" s="42">
        <f t="shared" si="3"/>
        <v>2905.5</v>
      </c>
      <c r="O29" s="44">
        <v>2883</v>
      </c>
      <c r="P29" s="43">
        <v>2888</v>
      </c>
      <c r="Q29" s="42">
        <f t="shared" si="4"/>
        <v>2885.5</v>
      </c>
      <c r="R29" s="50">
        <v>3259</v>
      </c>
      <c r="S29" s="49">
        <v>1.3204</v>
      </c>
      <c r="T29" s="49">
        <v>1.1634</v>
      </c>
      <c r="U29" s="48">
        <v>152.25</v>
      </c>
      <c r="V29" s="41">
        <f t="shared" si="6"/>
        <v>2468.1914571342018</v>
      </c>
      <c r="W29" s="41">
        <f t="shared" si="7"/>
        <v>2334.8985156013327</v>
      </c>
      <c r="X29" s="47">
        <f t="shared" si="5"/>
        <v>2801.2721334020976</v>
      </c>
      <c r="Y29" s="46">
        <v>1.3202</v>
      </c>
    </row>
    <row r="30" spans="2:25" x14ac:dyDescent="0.2">
      <c r="B30" s="45">
        <v>45960</v>
      </c>
      <c r="C30" s="44">
        <v>3138.5</v>
      </c>
      <c r="D30" s="43">
        <v>3139.5</v>
      </c>
      <c r="E30" s="42">
        <f t="shared" si="0"/>
        <v>3139</v>
      </c>
      <c r="F30" s="44">
        <v>3025</v>
      </c>
      <c r="G30" s="43">
        <v>3027</v>
      </c>
      <c r="H30" s="42">
        <f t="shared" si="1"/>
        <v>3026</v>
      </c>
      <c r="I30" s="44">
        <v>2972</v>
      </c>
      <c r="J30" s="43">
        <v>2977</v>
      </c>
      <c r="K30" s="42">
        <f t="shared" si="2"/>
        <v>2974.5</v>
      </c>
      <c r="L30" s="44">
        <v>2852</v>
      </c>
      <c r="M30" s="43">
        <v>2857</v>
      </c>
      <c r="N30" s="42">
        <f t="shared" si="3"/>
        <v>2854.5</v>
      </c>
      <c r="O30" s="44">
        <v>2832</v>
      </c>
      <c r="P30" s="43">
        <v>2837</v>
      </c>
      <c r="Q30" s="42">
        <f t="shared" si="4"/>
        <v>2834.5</v>
      </c>
      <c r="R30" s="50">
        <v>3139.5</v>
      </c>
      <c r="S30" s="49">
        <v>1.3137000000000001</v>
      </c>
      <c r="T30" s="49">
        <v>1.1554</v>
      </c>
      <c r="U30" s="48">
        <v>154.31</v>
      </c>
      <c r="V30" s="41">
        <f t="shared" si="6"/>
        <v>2389.8150262617032</v>
      </c>
      <c r="W30" s="41">
        <f t="shared" si="7"/>
        <v>2304.1790363096598</v>
      </c>
      <c r="X30" s="47">
        <f t="shared" si="5"/>
        <v>2717.2407824130173</v>
      </c>
      <c r="Y30" s="46">
        <v>1.3136000000000001</v>
      </c>
    </row>
    <row r="31" spans="2:25" x14ac:dyDescent="0.2">
      <c r="B31" s="45">
        <v>45961</v>
      </c>
      <c r="C31" s="44">
        <v>3168</v>
      </c>
      <c r="D31" s="43">
        <v>3170</v>
      </c>
      <c r="E31" s="42">
        <f t="shared" si="0"/>
        <v>3169</v>
      </c>
      <c r="F31" s="44">
        <v>3055</v>
      </c>
      <c r="G31" s="43">
        <v>3055.5</v>
      </c>
      <c r="H31" s="42">
        <f t="shared" si="1"/>
        <v>3055.25</v>
      </c>
      <c r="I31" s="44">
        <v>3022</v>
      </c>
      <c r="J31" s="43">
        <v>3027</v>
      </c>
      <c r="K31" s="42">
        <f t="shared" si="2"/>
        <v>3024.5</v>
      </c>
      <c r="L31" s="44">
        <v>2912</v>
      </c>
      <c r="M31" s="43">
        <v>2917</v>
      </c>
      <c r="N31" s="42">
        <f t="shared" si="3"/>
        <v>2914.5</v>
      </c>
      <c r="O31" s="44">
        <v>2892</v>
      </c>
      <c r="P31" s="43">
        <v>2897</v>
      </c>
      <c r="Q31" s="42">
        <f t="shared" si="4"/>
        <v>2894.5</v>
      </c>
      <c r="R31" s="50">
        <v>3170</v>
      </c>
      <c r="S31" s="49">
        <v>1.3107</v>
      </c>
      <c r="T31" s="49">
        <v>1.1556</v>
      </c>
      <c r="U31" s="48">
        <v>154.13999999999999</v>
      </c>
      <c r="V31" s="41">
        <f t="shared" si="6"/>
        <v>2418.5549706263828</v>
      </c>
      <c r="W31" s="41">
        <f t="shared" si="7"/>
        <v>2331.1970702677959</v>
      </c>
      <c r="X31" s="47">
        <f t="shared" si="5"/>
        <v>2743.163724472136</v>
      </c>
      <c r="Y31" s="46">
        <v>1.3107</v>
      </c>
    </row>
    <row r="32" spans="2:25" x14ac:dyDescent="0.2">
      <c r="B32" s="40" t="s">
        <v>11</v>
      </c>
      <c r="C32" s="39">
        <f>ROUND(AVERAGE(C9:C31),2)</f>
        <v>3147.76</v>
      </c>
      <c r="D32" s="38">
        <f>ROUND(AVERAGE(D9:D31),2)</f>
        <v>3149.13</v>
      </c>
      <c r="E32" s="37">
        <f>ROUND(AVERAGE(C32:D32),2)</f>
        <v>3148.45</v>
      </c>
      <c r="F32" s="39">
        <f>ROUND(AVERAGE(F9:F31),2)</f>
        <v>3006.52</v>
      </c>
      <c r="G32" s="38">
        <f>ROUND(AVERAGE(G9:G31),2)</f>
        <v>3007.87</v>
      </c>
      <c r="H32" s="37">
        <f>ROUND(AVERAGE(F32:G32),2)</f>
        <v>3007.2</v>
      </c>
      <c r="I32" s="39">
        <f>ROUND(AVERAGE(I9:I31),2)</f>
        <v>2943.3</v>
      </c>
      <c r="J32" s="38">
        <f>ROUND(AVERAGE(J9:J31),2)</f>
        <v>2948.3</v>
      </c>
      <c r="K32" s="37">
        <f>ROUND(AVERAGE(I32:J32),2)</f>
        <v>2945.8</v>
      </c>
      <c r="L32" s="39">
        <f>ROUND(AVERAGE(L9:L31),2)</f>
        <v>2829.65</v>
      </c>
      <c r="M32" s="38">
        <f>ROUND(AVERAGE(M9:M31),2)</f>
        <v>2834.65</v>
      </c>
      <c r="N32" s="37">
        <f>ROUND(AVERAGE(L32:M32),2)</f>
        <v>2832.15</v>
      </c>
      <c r="O32" s="39">
        <f>ROUND(AVERAGE(O9:O31),2)</f>
        <v>2809.65</v>
      </c>
      <c r="P32" s="38">
        <f>ROUND(AVERAGE(P9:P31),2)</f>
        <v>2814.65</v>
      </c>
      <c r="Q32" s="37">
        <f>ROUND(AVERAGE(O32:P32),2)</f>
        <v>2812.15</v>
      </c>
      <c r="R32" s="36">
        <f>ROUND(AVERAGE(R9:R31),2)</f>
        <v>3149.13</v>
      </c>
      <c r="S32" s="35">
        <f>ROUND(AVERAGE(S9:S31),4)</f>
        <v>1.3346</v>
      </c>
      <c r="T32" s="34">
        <f>ROUND(AVERAGE(T9:T31),4)</f>
        <v>1.1631</v>
      </c>
      <c r="U32" s="115">
        <f>ROUND(AVERAGE(U9:U31),2)</f>
        <v>151.44999999999999</v>
      </c>
      <c r="V32" s="33">
        <f>AVERAGE(V9:V31)</f>
        <v>2359.8161392243496</v>
      </c>
      <c r="W32" s="33">
        <f>AVERAGE(W9:W31)</f>
        <v>2253.9089328824884</v>
      </c>
      <c r="X32" s="33">
        <f>AVERAGE(X9:X31)</f>
        <v>2707.6234339134216</v>
      </c>
      <c r="Y32" s="32">
        <f>AVERAGE(Y9:Y31)</f>
        <v>1.3345391304347827</v>
      </c>
    </row>
    <row r="33" spans="2:25" x14ac:dyDescent="0.2">
      <c r="B33" s="31" t="s">
        <v>12</v>
      </c>
      <c r="C33" s="30">
        <f t="shared" ref="C33:Y33" si="8">MAX(C9:C31)</f>
        <v>3325</v>
      </c>
      <c r="D33" s="29">
        <f t="shared" si="8"/>
        <v>3326</v>
      </c>
      <c r="E33" s="28">
        <f t="shared" si="8"/>
        <v>3325.5</v>
      </c>
      <c r="F33" s="30">
        <f t="shared" si="8"/>
        <v>3081</v>
      </c>
      <c r="G33" s="29">
        <f t="shared" si="8"/>
        <v>3083</v>
      </c>
      <c r="H33" s="28">
        <f t="shared" si="8"/>
        <v>3082</v>
      </c>
      <c r="I33" s="30">
        <f t="shared" si="8"/>
        <v>3023</v>
      </c>
      <c r="J33" s="29">
        <f t="shared" si="8"/>
        <v>3028</v>
      </c>
      <c r="K33" s="28">
        <f t="shared" si="8"/>
        <v>3025.5</v>
      </c>
      <c r="L33" s="30">
        <f t="shared" si="8"/>
        <v>2912</v>
      </c>
      <c r="M33" s="29">
        <f t="shared" si="8"/>
        <v>2917</v>
      </c>
      <c r="N33" s="28">
        <f t="shared" si="8"/>
        <v>2914.5</v>
      </c>
      <c r="O33" s="30">
        <f t="shared" si="8"/>
        <v>2892</v>
      </c>
      <c r="P33" s="29">
        <f t="shared" si="8"/>
        <v>2897</v>
      </c>
      <c r="Q33" s="28">
        <f t="shared" si="8"/>
        <v>2894.5</v>
      </c>
      <c r="R33" s="27">
        <f t="shared" si="8"/>
        <v>3326</v>
      </c>
      <c r="S33" s="26">
        <f t="shared" si="8"/>
        <v>1.3482000000000001</v>
      </c>
      <c r="T33" s="25">
        <f t="shared" si="8"/>
        <v>1.1751</v>
      </c>
      <c r="U33" s="24">
        <f t="shared" si="8"/>
        <v>154.31</v>
      </c>
      <c r="V33" s="23">
        <f t="shared" si="8"/>
        <v>2494.747899159664</v>
      </c>
      <c r="W33" s="23">
        <f t="shared" si="8"/>
        <v>2334.8985156013327</v>
      </c>
      <c r="X33" s="23">
        <f t="shared" si="8"/>
        <v>2870.5862039195372</v>
      </c>
      <c r="Y33" s="22">
        <f t="shared" si="8"/>
        <v>1.3482000000000001</v>
      </c>
    </row>
    <row r="34" spans="2:25" ht="13.5" thickBot="1" x14ac:dyDescent="0.25">
      <c r="B34" s="21" t="s">
        <v>13</v>
      </c>
      <c r="C34" s="20">
        <f t="shared" ref="C34:Y34" si="9">MIN(C9:C31)</f>
        <v>3025</v>
      </c>
      <c r="D34" s="19">
        <f t="shared" si="9"/>
        <v>3027</v>
      </c>
      <c r="E34" s="18">
        <f t="shared" si="9"/>
        <v>3026</v>
      </c>
      <c r="F34" s="20">
        <f t="shared" si="9"/>
        <v>2935</v>
      </c>
      <c r="G34" s="19">
        <f t="shared" si="9"/>
        <v>2936</v>
      </c>
      <c r="H34" s="18">
        <f t="shared" si="9"/>
        <v>2935.5</v>
      </c>
      <c r="I34" s="20">
        <f t="shared" si="9"/>
        <v>2870</v>
      </c>
      <c r="J34" s="19">
        <f t="shared" si="9"/>
        <v>2875</v>
      </c>
      <c r="K34" s="18">
        <f t="shared" si="9"/>
        <v>2872.5</v>
      </c>
      <c r="L34" s="20">
        <f t="shared" si="9"/>
        <v>2750</v>
      </c>
      <c r="M34" s="19">
        <f t="shared" si="9"/>
        <v>2755</v>
      </c>
      <c r="N34" s="18">
        <f t="shared" si="9"/>
        <v>2752.5</v>
      </c>
      <c r="O34" s="20">
        <f t="shared" si="9"/>
        <v>2730</v>
      </c>
      <c r="P34" s="19">
        <f t="shared" si="9"/>
        <v>2735</v>
      </c>
      <c r="Q34" s="18">
        <f t="shared" si="9"/>
        <v>2732.5</v>
      </c>
      <c r="R34" s="17">
        <f t="shared" si="9"/>
        <v>3027</v>
      </c>
      <c r="S34" s="16">
        <f t="shared" si="9"/>
        <v>1.3107</v>
      </c>
      <c r="T34" s="15">
        <f t="shared" si="9"/>
        <v>1.1553</v>
      </c>
      <c r="U34" s="14">
        <f t="shared" si="9"/>
        <v>146.80000000000001</v>
      </c>
      <c r="V34" s="13">
        <f t="shared" si="9"/>
        <v>2245.2158433466843</v>
      </c>
      <c r="W34" s="13">
        <f t="shared" si="9"/>
        <v>2194.2687011537032</v>
      </c>
      <c r="X34" s="13">
        <f t="shared" si="9"/>
        <v>2579.4631444397105</v>
      </c>
      <c r="Y34" s="12">
        <f t="shared" si="9"/>
        <v>1.3107</v>
      </c>
    </row>
    <row r="36" spans="2:25" x14ac:dyDescent="0.2">
      <c r="B36" s="6" t="s">
        <v>14</v>
      </c>
      <c r="C36" s="8"/>
      <c r="D36" s="8"/>
      <c r="E36" s="7"/>
      <c r="F36" s="8"/>
      <c r="G36" s="8"/>
      <c r="H36" s="7"/>
      <c r="I36" s="8"/>
      <c r="J36" s="8"/>
      <c r="K36" s="7"/>
      <c r="L36" s="8"/>
      <c r="M36" s="8"/>
      <c r="N36" s="7"/>
    </row>
    <row r="37" spans="2:25" x14ac:dyDescent="0.2">
      <c r="B37" s="6" t="s">
        <v>15</v>
      </c>
      <c r="C37" s="8"/>
      <c r="D37" s="8"/>
      <c r="E37" s="7"/>
      <c r="F37" s="8"/>
      <c r="G37" s="8"/>
      <c r="H37" s="7"/>
      <c r="I37" s="8"/>
      <c r="J37" s="8"/>
      <c r="K37" s="7"/>
      <c r="L37" s="8"/>
      <c r="M37" s="8"/>
      <c r="N37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Y37"/>
  <sheetViews>
    <sheetView workbookViewId="0">
      <pane ySplit="8" topLeftCell="A9" activePane="bottomLeft" state="frozen"/>
      <selection activeCell="C46" sqref="C46"/>
      <selection pane="bottomLeft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28</v>
      </c>
    </row>
    <row r="6" spans="1:25" ht="13.5" thickBot="1" x14ac:dyDescent="0.25">
      <c r="B6" s="1">
        <v>45931</v>
      </c>
    </row>
    <row r="7" spans="1:25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24</v>
      </c>
      <c r="J7" s="125"/>
      <c r="K7" s="126"/>
      <c r="L7" s="124" t="s">
        <v>23</v>
      </c>
      <c r="M7" s="125"/>
      <c r="N7" s="126"/>
      <c r="O7" s="124" t="s">
        <v>22</v>
      </c>
      <c r="P7" s="125"/>
      <c r="Q7" s="126"/>
      <c r="R7" s="116" t="s">
        <v>4</v>
      </c>
      <c r="S7" s="118" t="s">
        <v>21</v>
      </c>
      <c r="T7" s="119"/>
      <c r="U7" s="120"/>
      <c r="V7" s="121" t="s">
        <v>5</v>
      </c>
      <c r="W7" s="122"/>
      <c r="X7" s="9" t="s">
        <v>18</v>
      </c>
      <c r="Y7" s="116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17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17" t="s">
        <v>20</v>
      </c>
    </row>
    <row r="9" spans="1:25" x14ac:dyDescent="0.2">
      <c r="B9" s="45">
        <v>45931</v>
      </c>
      <c r="C9" s="44">
        <v>1957.5</v>
      </c>
      <c r="D9" s="43">
        <v>1958</v>
      </c>
      <c r="E9" s="42">
        <f t="shared" ref="E9:E31" si="0">AVERAGE(C9:D9)</f>
        <v>1957.75</v>
      </c>
      <c r="F9" s="44">
        <v>1994.5</v>
      </c>
      <c r="G9" s="43">
        <v>1995</v>
      </c>
      <c r="H9" s="42">
        <f t="shared" ref="H9:H31" si="1">AVERAGE(F9:G9)</f>
        <v>1994.75</v>
      </c>
      <c r="I9" s="44">
        <v>2068</v>
      </c>
      <c r="J9" s="43">
        <v>2073</v>
      </c>
      <c r="K9" s="42">
        <f t="shared" ref="K9:K31" si="2">AVERAGE(I9:J9)</f>
        <v>2070.5</v>
      </c>
      <c r="L9" s="44">
        <v>2120</v>
      </c>
      <c r="M9" s="43">
        <v>2125</v>
      </c>
      <c r="N9" s="42">
        <f t="shared" ref="N9:N31" si="3">AVERAGE(L9:M9)</f>
        <v>2122.5</v>
      </c>
      <c r="O9" s="44">
        <v>2165</v>
      </c>
      <c r="P9" s="43">
        <v>2170</v>
      </c>
      <c r="Q9" s="42">
        <f t="shared" ref="Q9:Q31" si="4">AVERAGE(O9:P9)</f>
        <v>2167.5</v>
      </c>
      <c r="R9" s="50">
        <v>1958</v>
      </c>
      <c r="S9" s="49">
        <v>1.3482000000000001</v>
      </c>
      <c r="T9" s="51">
        <v>1.1735</v>
      </c>
      <c r="U9" s="48">
        <v>147.01</v>
      </c>
      <c r="V9" s="41">
        <v>1452.31</v>
      </c>
      <c r="W9" s="41">
        <v>1479.75</v>
      </c>
      <c r="X9" s="47">
        <f t="shared" ref="X9:X31" si="5">R9/T9</f>
        <v>1668.5129953131657</v>
      </c>
      <c r="Y9" s="46">
        <v>1.3482000000000001</v>
      </c>
    </row>
    <row r="10" spans="1:25" x14ac:dyDescent="0.2">
      <c r="B10" s="45">
        <v>45932</v>
      </c>
      <c r="C10" s="44">
        <v>1987</v>
      </c>
      <c r="D10" s="43">
        <v>1987.5</v>
      </c>
      <c r="E10" s="42">
        <f t="shared" si="0"/>
        <v>1987.25</v>
      </c>
      <c r="F10" s="44">
        <v>2018.5</v>
      </c>
      <c r="G10" s="43">
        <v>2019.5</v>
      </c>
      <c r="H10" s="42">
        <f t="shared" si="1"/>
        <v>2019</v>
      </c>
      <c r="I10" s="44">
        <v>2088</v>
      </c>
      <c r="J10" s="43">
        <v>2093</v>
      </c>
      <c r="K10" s="42">
        <f t="shared" si="2"/>
        <v>2090.5</v>
      </c>
      <c r="L10" s="44">
        <v>2142</v>
      </c>
      <c r="M10" s="43">
        <v>2147</v>
      </c>
      <c r="N10" s="42">
        <f t="shared" si="3"/>
        <v>2144.5</v>
      </c>
      <c r="O10" s="44">
        <v>2187</v>
      </c>
      <c r="P10" s="43">
        <v>2192</v>
      </c>
      <c r="Q10" s="42">
        <f t="shared" si="4"/>
        <v>2189.5</v>
      </c>
      <c r="R10" s="50">
        <v>1987.5</v>
      </c>
      <c r="S10" s="49">
        <v>1.3476999999999999</v>
      </c>
      <c r="T10" s="49">
        <v>1.1751</v>
      </c>
      <c r="U10" s="48">
        <v>146.80000000000001</v>
      </c>
      <c r="V10" s="41">
        <v>1474.73</v>
      </c>
      <c r="W10" s="41">
        <v>1498.48</v>
      </c>
      <c r="X10" s="47">
        <f t="shared" si="5"/>
        <v>1691.3454174112842</v>
      </c>
      <c r="Y10" s="46">
        <v>1.3476999999999999</v>
      </c>
    </row>
    <row r="11" spans="1:25" x14ac:dyDescent="0.2">
      <c r="B11" s="45">
        <v>45933</v>
      </c>
      <c r="C11" s="44">
        <v>1984</v>
      </c>
      <c r="D11" s="43">
        <v>1985</v>
      </c>
      <c r="E11" s="42">
        <f t="shared" si="0"/>
        <v>1984.5</v>
      </c>
      <c r="F11" s="44">
        <v>2018</v>
      </c>
      <c r="G11" s="43">
        <v>2020</v>
      </c>
      <c r="H11" s="42">
        <f t="shared" si="1"/>
        <v>2019</v>
      </c>
      <c r="I11" s="44">
        <v>2090</v>
      </c>
      <c r="J11" s="43">
        <v>2095</v>
      </c>
      <c r="K11" s="42">
        <f t="shared" si="2"/>
        <v>2092.5</v>
      </c>
      <c r="L11" s="44">
        <v>2143</v>
      </c>
      <c r="M11" s="43">
        <v>2148</v>
      </c>
      <c r="N11" s="42">
        <f t="shared" si="3"/>
        <v>2145.5</v>
      </c>
      <c r="O11" s="44">
        <v>2188</v>
      </c>
      <c r="P11" s="43">
        <v>2193</v>
      </c>
      <c r="Q11" s="42">
        <f t="shared" si="4"/>
        <v>2190.5</v>
      </c>
      <c r="R11" s="50">
        <v>1985</v>
      </c>
      <c r="S11" s="49">
        <v>1.3449</v>
      </c>
      <c r="T11" s="49">
        <v>1.1735</v>
      </c>
      <c r="U11" s="48">
        <v>147.25</v>
      </c>
      <c r="V11" s="41">
        <v>1475.95</v>
      </c>
      <c r="W11" s="41">
        <v>1501.97</v>
      </c>
      <c r="X11" s="47">
        <f t="shared" si="5"/>
        <v>1691.5210907541543</v>
      </c>
      <c r="Y11" s="46">
        <v>1.3449</v>
      </c>
    </row>
    <row r="12" spans="1:25" x14ac:dyDescent="0.2">
      <c r="B12" s="45">
        <v>45936</v>
      </c>
      <c r="C12" s="44">
        <v>1967</v>
      </c>
      <c r="D12" s="43">
        <v>1968</v>
      </c>
      <c r="E12" s="42">
        <f t="shared" si="0"/>
        <v>1967.5</v>
      </c>
      <c r="F12" s="44">
        <v>2009</v>
      </c>
      <c r="G12" s="43">
        <v>2010</v>
      </c>
      <c r="H12" s="42">
        <f t="shared" si="1"/>
        <v>2009.5</v>
      </c>
      <c r="I12" s="44">
        <v>2077</v>
      </c>
      <c r="J12" s="43">
        <v>2082</v>
      </c>
      <c r="K12" s="42">
        <f t="shared" si="2"/>
        <v>2079.5</v>
      </c>
      <c r="L12" s="44">
        <v>2130</v>
      </c>
      <c r="M12" s="43">
        <v>2135</v>
      </c>
      <c r="N12" s="42">
        <f t="shared" si="3"/>
        <v>2132.5</v>
      </c>
      <c r="O12" s="44">
        <v>2175</v>
      </c>
      <c r="P12" s="43">
        <v>2180</v>
      </c>
      <c r="Q12" s="42">
        <f t="shared" si="4"/>
        <v>2177.5</v>
      </c>
      <c r="R12" s="50">
        <v>1968</v>
      </c>
      <c r="S12" s="49">
        <v>1.3425</v>
      </c>
      <c r="T12" s="49">
        <v>1.1676</v>
      </c>
      <c r="U12" s="48">
        <v>150.38</v>
      </c>
      <c r="V12" s="41">
        <v>1465.92</v>
      </c>
      <c r="W12" s="41">
        <v>1497.21</v>
      </c>
      <c r="X12" s="47">
        <f t="shared" si="5"/>
        <v>1685.5087358684482</v>
      </c>
      <c r="Y12" s="46">
        <v>1.3425</v>
      </c>
    </row>
    <row r="13" spans="1:25" x14ac:dyDescent="0.2">
      <c r="B13" s="45">
        <v>45937</v>
      </c>
      <c r="C13" s="44">
        <v>1968</v>
      </c>
      <c r="D13" s="43">
        <v>1969</v>
      </c>
      <c r="E13" s="42">
        <f t="shared" si="0"/>
        <v>1968.5</v>
      </c>
      <c r="F13" s="44">
        <v>2007</v>
      </c>
      <c r="G13" s="43">
        <v>2009</v>
      </c>
      <c r="H13" s="42">
        <f t="shared" si="1"/>
        <v>2008</v>
      </c>
      <c r="I13" s="44">
        <v>2070</v>
      </c>
      <c r="J13" s="43">
        <v>2075</v>
      </c>
      <c r="K13" s="42">
        <f t="shared" si="2"/>
        <v>2072.5</v>
      </c>
      <c r="L13" s="44">
        <v>2123</v>
      </c>
      <c r="M13" s="43">
        <v>2128</v>
      </c>
      <c r="N13" s="42">
        <f t="shared" si="3"/>
        <v>2125.5</v>
      </c>
      <c r="O13" s="44">
        <v>2168</v>
      </c>
      <c r="P13" s="43">
        <v>2173</v>
      </c>
      <c r="Q13" s="42">
        <f t="shared" si="4"/>
        <v>2170.5</v>
      </c>
      <c r="R13" s="50">
        <v>1969</v>
      </c>
      <c r="S13" s="49">
        <v>1.3401000000000001</v>
      </c>
      <c r="T13" s="49">
        <v>1.1661999999999999</v>
      </c>
      <c r="U13" s="48">
        <v>150.91</v>
      </c>
      <c r="V13" s="41">
        <v>1469.29</v>
      </c>
      <c r="W13" s="41">
        <v>1499.14</v>
      </c>
      <c r="X13" s="47">
        <f t="shared" si="5"/>
        <v>1688.3896415709141</v>
      </c>
      <c r="Y13" s="46">
        <v>1.3401000000000001</v>
      </c>
    </row>
    <row r="14" spans="1:25" x14ac:dyDescent="0.2">
      <c r="B14" s="45">
        <v>45938</v>
      </c>
      <c r="C14" s="44">
        <v>1965</v>
      </c>
      <c r="D14" s="43">
        <v>1967</v>
      </c>
      <c r="E14" s="42">
        <f t="shared" si="0"/>
        <v>1966</v>
      </c>
      <c r="F14" s="44">
        <v>2004</v>
      </c>
      <c r="G14" s="43">
        <v>2005</v>
      </c>
      <c r="H14" s="42">
        <f t="shared" si="1"/>
        <v>2004.5</v>
      </c>
      <c r="I14" s="44">
        <v>2073</v>
      </c>
      <c r="J14" s="43">
        <v>2078</v>
      </c>
      <c r="K14" s="42">
        <f t="shared" si="2"/>
        <v>2075.5</v>
      </c>
      <c r="L14" s="44">
        <v>2127</v>
      </c>
      <c r="M14" s="43">
        <v>2132</v>
      </c>
      <c r="N14" s="42">
        <f t="shared" si="3"/>
        <v>2129.5</v>
      </c>
      <c r="O14" s="44">
        <v>2172</v>
      </c>
      <c r="P14" s="43">
        <v>2177</v>
      </c>
      <c r="Q14" s="42">
        <f t="shared" si="4"/>
        <v>2174.5</v>
      </c>
      <c r="R14" s="50">
        <v>1967</v>
      </c>
      <c r="S14" s="49">
        <v>1.3407</v>
      </c>
      <c r="T14" s="49">
        <v>1.1627000000000001</v>
      </c>
      <c r="U14" s="48">
        <v>152.69</v>
      </c>
      <c r="V14" s="41">
        <v>1467.14</v>
      </c>
      <c r="W14" s="41">
        <v>1495.6</v>
      </c>
      <c r="X14" s="47">
        <f t="shared" si="5"/>
        <v>1691.7519566526189</v>
      </c>
      <c r="Y14" s="46">
        <v>1.3406</v>
      </c>
    </row>
    <row r="15" spans="1:25" x14ac:dyDescent="0.2">
      <c r="B15" s="45">
        <v>45939</v>
      </c>
      <c r="C15" s="44">
        <v>1991</v>
      </c>
      <c r="D15" s="43">
        <v>1992</v>
      </c>
      <c r="E15" s="42">
        <f t="shared" si="0"/>
        <v>1991.5</v>
      </c>
      <c r="F15" s="44">
        <v>2018.5</v>
      </c>
      <c r="G15" s="43">
        <v>2019</v>
      </c>
      <c r="H15" s="42">
        <f t="shared" si="1"/>
        <v>2018.75</v>
      </c>
      <c r="I15" s="44">
        <v>2088</v>
      </c>
      <c r="J15" s="43">
        <v>2093</v>
      </c>
      <c r="K15" s="42">
        <f t="shared" si="2"/>
        <v>2090.5</v>
      </c>
      <c r="L15" s="44">
        <v>2140</v>
      </c>
      <c r="M15" s="43">
        <v>2145</v>
      </c>
      <c r="N15" s="42">
        <f t="shared" si="3"/>
        <v>2142.5</v>
      </c>
      <c r="O15" s="44">
        <v>2185</v>
      </c>
      <c r="P15" s="43">
        <v>2190</v>
      </c>
      <c r="Q15" s="42">
        <f t="shared" si="4"/>
        <v>2187.5</v>
      </c>
      <c r="R15" s="50">
        <v>1992</v>
      </c>
      <c r="S15" s="49">
        <v>1.3375999999999999</v>
      </c>
      <c r="T15" s="49">
        <v>1.1613</v>
      </c>
      <c r="U15" s="48">
        <v>152.80000000000001</v>
      </c>
      <c r="V15" s="41">
        <v>1489.23</v>
      </c>
      <c r="W15" s="41">
        <v>1509.53</v>
      </c>
      <c r="X15" s="47">
        <f t="shared" si="5"/>
        <v>1715.3190390080083</v>
      </c>
      <c r="Y15" s="46">
        <v>1.3374999999999999</v>
      </c>
    </row>
    <row r="16" spans="1:25" x14ac:dyDescent="0.2">
      <c r="B16" s="45">
        <v>45940</v>
      </c>
      <c r="C16" s="44">
        <v>1977</v>
      </c>
      <c r="D16" s="43">
        <v>1978</v>
      </c>
      <c r="E16" s="42">
        <f t="shared" si="0"/>
        <v>1977.5</v>
      </c>
      <c r="F16" s="44">
        <v>2013</v>
      </c>
      <c r="G16" s="43">
        <v>2014</v>
      </c>
      <c r="H16" s="42">
        <f t="shared" si="1"/>
        <v>2013.5</v>
      </c>
      <c r="I16" s="44">
        <v>2073</v>
      </c>
      <c r="J16" s="43">
        <v>2078</v>
      </c>
      <c r="K16" s="42">
        <f t="shared" si="2"/>
        <v>2075.5</v>
      </c>
      <c r="L16" s="44">
        <v>2128</v>
      </c>
      <c r="M16" s="43">
        <v>2133</v>
      </c>
      <c r="N16" s="42">
        <f t="shared" si="3"/>
        <v>2130.5</v>
      </c>
      <c r="O16" s="44">
        <v>2173</v>
      </c>
      <c r="P16" s="43">
        <v>2178</v>
      </c>
      <c r="Q16" s="42">
        <f t="shared" si="4"/>
        <v>2175.5</v>
      </c>
      <c r="R16" s="50">
        <v>1978</v>
      </c>
      <c r="S16" s="49">
        <v>1.3271999999999999</v>
      </c>
      <c r="T16" s="49">
        <v>1.1560999999999999</v>
      </c>
      <c r="U16" s="48">
        <v>152.63999999999999</v>
      </c>
      <c r="V16" s="41">
        <v>1490.36</v>
      </c>
      <c r="W16" s="41">
        <v>1517.59</v>
      </c>
      <c r="X16" s="47">
        <f t="shared" si="5"/>
        <v>1710.9246604964969</v>
      </c>
      <c r="Y16" s="46">
        <v>1.3270999999999999</v>
      </c>
    </row>
    <row r="17" spans="2:25" x14ac:dyDescent="0.2">
      <c r="B17" s="45">
        <v>45943</v>
      </c>
      <c r="C17" s="44">
        <v>1956</v>
      </c>
      <c r="D17" s="43">
        <v>1956.5</v>
      </c>
      <c r="E17" s="42">
        <f t="shared" si="0"/>
        <v>1956.25</v>
      </c>
      <c r="F17" s="44">
        <v>2002</v>
      </c>
      <c r="G17" s="43">
        <v>2003</v>
      </c>
      <c r="H17" s="42">
        <f t="shared" si="1"/>
        <v>2002.5</v>
      </c>
      <c r="I17" s="44">
        <v>2070</v>
      </c>
      <c r="J17" s="43">
        <v>2075</v>
      </c>
      <c r="K17" s="42">
        <f t="shared" si="2"/>
        <v>2072.5</v>
      </c>
      <c r="L17" s="44">
        <v>2125</v>
      </c>
      <c r="M17" s="43">
        <v>2130</v>
      </c>
      <c r="N17" s="42">
        <f t="shared" si="3"/>
        <v>2127.5</v>
      </c>
      <c r="O17" s="44">
        <v>2170</v>
      </c>
      <c r="P17" s="43">
        <v>2175</v>
      </c>
      <c r="Q17" s="42">
        <f t="shared" si="4"/>
        <v>2172.5</v>
      </c>
      <c r="R17" s="50">
        <v>1956.5</v>
      </c>
      <c r="S17" s="49">
        <v>1.3331999999999999</v>
      </c>
      <c r="T17" s="49">
        <v>1.1569</v>
      </c>
      <c r="U17" s="48">
        <v>152.11000000000001</v>
      </c>
      <c r="V17" s="41">
        <v>1467.52</v>
      </c>
      <c r="W17" s="41">
        <v>1502.51</v>
      </c>
      <c r="X17" s="47">
        <f t="shared" si="5"/>
        <v>1691.157403405653</v>
      </c>
      <c r="Y17" s="46">
        <v>1.3331</v>
      </c>
    </row>
    <row r="18" spans="2:25" x14ac:dyDescent="0.2">
      <c r="B18" s="45">
        <v>45944</v>
      </c>
      <c r="C18" s="44">
        <v>1938</v>
      </c>
      <c r="D18" s="43">
        <v>1940</v>
      </c>
      <c r="E18" s="42">
        <f t="shared" si="0"/>
        <v>1939</v>
      </c>
      <c r="F18" s="44">
        <v>1980</v>
      </c>
      <c r="G18" s="43">
        <v>1982</v>
      </c>
      <c r="H18" s="42">
        <f t="shared" si="1"/>
        <v>1981</v>
      </c>
      <c r="I18" s="44">
        <v>2045</v>
      </c>
      <c r="J18" s="43">
        <v>2050</v>
      </c>
      <c r="K18" s="42">
        <f t="shared" si="2"/>
        <v>2047.5</v>
      </c>
      <c r="L18" s="44">
        <v>2098</v>
      </c>
      <c r="M18" s="43">
        <v>2103</v>
      </c>
      <c r="N18" s="42">
        <f t="shared" si="3"/>
        <v>2100.5</v>
      </c>
      <c r="O18" s="44">
        <v>2143</v>
      </c>
      <c r="P18" s="43">
        <v>2148</v>
      </c>
      <c r="Q18" s="42">
        <f t="shared" si="4"/>
        <v>2145.5</v>
      </c>
      <c r="R18" s="50">
        <v>1940</v>
      </c>
      <c r="S18" s="49">
        <v>1.3269</v>
      </c>
      <c r="T18" s="49">
        <v>1.1553</v>
      </c>
      <c r="U18" s="48">
        <v>152.1</v>
      </c>
      <c r="V18" s="41">
        <v>1462.05</v>
      </c>
      <c r="W18" s="41">
        <v>1493.82</v>
      </c>
      <c r="X18" s="47">
        <f t="shared" si="5"/>
        <v>1679.2175192590669</v>
      </c>
      <c r="Y18" s="46">
        <v>1.3268</v>
      </c>
    </row>
    <row r="19" spans="2:25" x14ac:dyDescent="0.2">
      <c r="B19" s="45">
        <v>45945</v>
      </c>
      <c r="C19" s="44">
        <v>1951</v>
      </c>
      <c r="D19" s="43">
        <v>1951.5</v>
      </c>
      <c r="E19" s="42">
        <f t="shared" si="0"/>
        <v>1951.25</v>
      </c>
      <c r="F19" s="44">
        <v>1993</v>
      </c>
      <c r="G19" s="43">
        <v>1995</v>
      </c>
      <c r="H19" s="42">
        <f t="shared" si="1"/>
        <v>1994</v>
      </c>
      <c r="I19" s="44">
        <v>2063</v>
      </c>
      <c r="J19" s="43">
        <v>2068</v>
      </c>
      <c r="K19" s="42">
        <f t="shared" si="2"/>
        <v>2065.5</v>
      </c>
      <c r="L19" s="44">
        <v>2118</v>
      </c>
      <c r="M19" s="43">
        <v>2123</v>
      </c>
      <c r="N19" s="42">
        <f t="shared" si="3"/>
        <v>2120.5</v>
      </c>
      <c r="O19" s="44">
        <v>2163</v>
      </c>
      <c r="P19" s="43">
        <v>2168</v>
      </c>
      <c r="Q19" s="42">
        <f t="shared" si="4"/>
        <v>2165.5</v>
      </c>
      <c r="R19" s="50">
        <v>1951.5</v>
      </c>
      <c r="S19" s="49">
        <v>1.3351999999999999</v>
      </c>
      <c r="T19" s="49">
        <v>1.1619999999999999</v>
      </c>
      <c r="U19" s="48">
        <v>151.5</v>
      </c>
      <c r="V19" s="41">
        <v>1461.58</v>
      </c>
      <c r="W19" s="41">
        <v>1494.38</v>
      </c>
      <c r="X19" s="47">
        <f t="shared" si="5"/>
        <v>1679.4320137693633</v>
      </c>
      <c r="Y19" s="46">
        <v>1.335</v>
      </c>
    </row>
    <row r="20" spans="2:25" x14ac:dyDescent="0.2">
      <c r="B20" s="45">
        <v>45946</v>
      </c>
      <c r="C20" s="44">
        <v>1938</v>
      </c>
      <c r="D20" s="43">
        <v>1940</v>
      </c>
      <c r="E20" s="42">
        <f t="shared" si="0"/>
        <v>1939</v>
      </c>
      <c r="F20" s="44">
        <v>1980</v>
      </c>
      <c r="G20" s="43">
        <v>1982</v>
      </c>
      <c r="H20" s="42">
        <f t="shared" si="1"/>
        <v>1981</v>
      </c>
      <c r="I20" s="44">
        <v>2070</v>
      </c>
      <c r="J20" s="43">
        <v>2075</v>
      </c>
      <c r="K20" s="42">
        <f t="shared" si="2"/>
        <v>2072.5</v>
      </c>
      <c r="L20" s="44">
        <v>2123</v>
      </c>
      <c r="M20" s="43">
        <v>2128</v>
      </c>
      <c r="N20" s="42">
        <f t="shared" si="3"/>
        <v>2125.5</v>
      </c>
      <c r="O20" s="44">
        <v>2168</v>
      </c>
      <c r="P20" s="43">
        <v>2173</v>
      </c>
      <c r="Q20" s="42">
        <f t="shared" si="4"/>
        <v>2170.5</v>
      </c>
      <c r="R20" s="50">
        <v>1940</v>
      </c>
      <c r="S20" s="49">
        <v>1.3441000000000001</v>
      </c>
      <c r="T20" s="49">
        <v>1.1654</v>
      </c>
      <c r="U20" s="48">
        <v>151.25</v>
      </c>
      <c r="V20" s="41">
        <v>1443.34</v>
      </c>
      <c r="W20" s="41">
        <v>1474.81</v>
      </c>
      <c r="X20" s="47">
        <f t="shared" si="5"/>
        <v>1664.6644928779817</v>
      </c>
      <c r="Y20" s="46">
        <v>1.3439000000000001</v>
      </c>
    </row>
    <row r="21" spans="2:25" x14ac:dyDescent="0.2">
      <c r="B21" s="45">
        <v>45947</v>
      </c>
      <c r="C21" s="44">
        <v>1935</v>
      </c>
      <c r="D21" s="43">
        <v>1936</v>
      </c>
      <c r="E21" s="42">
        <f t="shared" si="0"/>
        <v>1935.5</v>
      </c>
      <c r="F21" s="44">
        <v>1976.5</v>
      </c>
      <c r="G21" s="43">
        <v>1977</v>
      </c>
      <c r="H21" s="42">
        <f t="shared" si="1"/>
        <v>1976.75</v>
      </c>
      <c r="I21" s="44">
        <v>2060</v>
      </c>
      <c r="J21" s="43">
        <v>2065</v>
      </c>
      <c r="K21" s="42">
        <f t="shared" si="2"/>
        <v>2062.5</v>
      </c>
      <c r="L21" s="44">
        <v>2113</v>
      </c>
      <c r="M21" s="43">
        <v>2118</v>
      </c>
      <c r="N21" s="42">
        <f t="shared" si="3"/>
        <v>2115.5</v>
      </c>
      <c r="O21" s="44">
        <v>2158</v>
      </c>
      <c r="P21" s="43">
        <v>2163</v>
      </c>
      <c r="Q21" s="42">
        <f t="shared" si="4"/>
        <v>2160.5</v>
      </c>
      <c r="R21" s="50">
        <v>1936</v>
      </c>
      <c r="S21" s="49">
        <v>1.3434999999999999</v>
      </c>
      <c r="T21" s="49">
        <v>1.1686000000000001</v>
      </c>
      <c r="U21" s="48">
        <v>150.24</v>
      </c>
      <c r="V21" s="41">
        <v>1441.01</v>
      </c>
      <c r="W21" s="41">
        <v>1471.75</v>
      </c>
      <c r="X21" s="47">
        <f t="shared" si="5"/>
        <v>1656.6832106794454</v>
      </c>
      <c r="Y21" s="46">
        <v>1.3432999999999999</v>
      </c>
    </row>
    <row r="22" spans="2:25" x14ac:dyDescent="0.2">
      <c r="B22" s="45">
        <v>45950</v>
      </c>
      <c r="C22" s="44">
        <v>1937</v>
      </c>
      <c r="D22" s="43">
        <v>1938</v>
      </c>
      <c r="E22" s="42">
        <f t="shared" si="0"/>
        <v>1937.5</v>
      </c>
      <c r="F22" s="44">
        <v>1980</v>
      </c>
      <c r="G22" s="43">
        <v>1980.5</v>
      </c>
      <c r="H22" s="42">
        <f t="shared" si="1"/>
        <v>1980.25</v>
      </c>
      <c r="I22" s="44">
        <v>2063</v>
      </c>
      <c r="J22" s="43">
        <v>2068</v>
      </c>
      <c r="K22" s="42">
        <f t="shared" si="2"/>
        <v>2065.5</v>
      </c>
      <c r="L22" s="44">
        <v>2120</v>
      </c>
      <c r="M22" s="43">
        <v>2125</v>
      </c>
      <c r="N22" s="42">
        <f t="shared" si="3"/>
        <v>2122.5</v>
      </c>
      <c r="O22" s="44">
        <v>2165</v>
      </c>
      <c r="P22" s="43">
        <v>2170</v>
      </c>
      <c r="Q22" s="42">
        <f t="shared" si="4"/>
        <v>2167.5</v>
      </c>
      <c r="R22" s="50">
        <v>1938</v>
      </c>
      <c r="S22" s="49">
        <v>1.3412999999999999</v>
      </c>
      <c r="T22" s="49">
        <v>1.1657</v>
      </c>
      <c r="U22" s="48">
        <v>150.71</v>
      </c>
      <c r="V22" s="41">
        <v>1444.87</v>
      </c>
      <c r="W22" s="41">
        <v>1476.77</v>
      </c>
      <c r="X22" s="47">
        <f t="shared" si="5"/>
        <v>1662.5203740241916</v>
      </c>
      <c r="Y22" s="46">
        <v>1.3411</v>
      </c>
    </row>
    <row r="23" spans="2:25" x14ac:dyDescent="0.2">
      <c r="B23" s="45">
        <v>45951</v>
      </c>
      <c r="C23" s="44">
        <v>1947</v>
      </c>
      <c r="D23" s="43">
        <v>1949</v>
      </c>
      <c r="E23" s="42">
        <f t="shared" si="0"/>
        <v>1948</v>
      </c>
      <c r="F23" s="44">
        <v>1988</v>
      </c>
      <c r="G23" s="43">
        <v>1989</v>
      </c>
      <c r="H23" s="42">
        <f t="shared" si="1"/>
        <v>1988.5</v>
      </c>
      <c r="I23" s="44">
        <v>2068</v>
      </c>
      <c r="J23" s="43">
        <v>2073</v>
      </c>
      <c r="K23" s="42">
        <f t="shared" si="2"/>
        <v>2070.5</v>
      </c>
      <c r="L23" s="44">
        <v>2125</v>
      </c>
      <c r="M23" s="43">
        <v>2130</v>
      </c>
      <c r="N23" s="42">
        <f t="shared" si="3"/>
        <v>2127.5</v>
      </c>
      <c r="O23" s="44">
        <v>2170</v>
      </c>
      <c r="P23" s="43">
        <v>2175</v>
      </c>
      <c r="Q23" s="42">
        <f t="shared" si="4"/>
        <v>2172.5</v>
      </c>
      <c r="R23" s="50">
        <v>1949</v>
      </c>
      <c r="S23" s="49">
        <v>1.3385</v>
      </c>
      <c r="T23" s="49">
        <v>1.1613</v>
      </c>
      <c r="U23" s="48">
        <v>151.94999999999999</v>
      </c>
      <c r="V23" s="41">
        <v>1456.11</v>
      </c>
      <c r="W23" s="41">
        <v>1486.21</v>
      </c>
      <c r="X23" s="47">
        <f t="shared" si="5"/>
        <v>1678.2915697924739</v>
      </c>
      <c r="Y23" s="46">
        <v>1.3383</v>
      </c>
    </row>
    <row r="24" spans="2:25" x14ac:dyDescent="0.2">
      <c r="B24" s="45">
        <v>45952</v>
      </c>
      <c r="C24" s="44">
        <v>1952.5</v>
      </c>
      <c r="D24" s="43">
        <v>1953</v>
      </c>
      <c r="E24" s="42">
        <f t="shared" si="0"/>
        <v>1952.75</v>
      </c>
      <c r="F24" s="44">
        <v>1993</v>
      </c>
      <c r="G24" s="43">
        <v>1995</v>
      </c>
      <c r="H24" s="42">
        <f t="shared" si="1"/>
        <v>1994</v>
      </c>
      <c r="I24" s="44">
        <v>2073</v>
      </c>
      <c r="J24" s="43">
        <v>2078</v>
      </c>
      <c r="K24" s="42">
        <f t="shared" si="2"/>
        <v>2075.5</v>
      </c>
      <c r="L24" s="44">
        <v>2130</v>
      </c>
      <c r="M24" s="43">
        <v>2135</v>
      </c>
      <c r="N24" s="42">
        <f t="shared" si="3"/>
        <v>2132.5</v>
      </c>
      <c r="O24" s="44">
        <v>2175</v>
      </c>
      <c r="P24" s="43">
        <v>2180</v>
      </c>
      <c r="Q24" s="42">
        <f t="shared" si="4"/>
        <v>2177.5</v>
      </c>
      <c r="R24" s="50">
        <v>1953</v>
      </c>
      <c r="S24" s="49">
        <v>1.3328</v>
      </c>
      <c r="T24" s="49">
        <v>1.1583000000000001</v>
      </c>
      <c r="U24" s="48">
        <v>151.79</v>
      </c>
      <c r="V24" s="41">
        <v>1465.34</v>
      </c>
      <c r="W24" s="41">
        <v>1496.96</v>
      </c>
      <c r="X24" s="47">
        <f t="shared" si="5"/>
        <v>1686.0916860916859</v>
      </c>
      <c r="Y24" s="46">
        <v>1.3327</v>
      </c>
    </row>
    <row r="25" spans="2:25" x14ac:dyDescent="0.2">
      <c r="B25" s="45">
        <v>45953</v>
      </c>
      <c r="C25" s="44">
        <v>1971</v>
      </c>
      <c r="D25" s="43">
        <v>1973</v>
      </c>
      <c r="E25" s="42">
        <f t="shared" si="0"/>
        <v>1972</v>
      </c>
      <c r="F25" s="44">
        <v>2009</v>
      </c>
      <c r="G25" s="43">
        <v>2010</v>
      </c>
      <c r="H25" s="42">
        <f t="shared" si="1"/>
        <v>2009.5</v>
      </c>
      <c r="I25" s="44">
        <v>2088</v>
      </c>
      <c r="J25" s="43">
        <v>2093</v>
      </c>
      <c r="K25" s="42">
        <f t="shared" si="2"/>
        <v>2090.5</v>
      </c>
      <c r="L25" s="44">
        <v>2145</v>
      </c>
      <c r="M25" s="43">
        <v>2150</v>
      </c>
      <c r="N25" s="42">
        <f t="shared" si="3"/>
        <v>2147.5</v>
      </c>
      <c r="O25" s="44">
        <v>2190</v>
      </c>
      <c r="P25" s="43">
        <v>2195</v>
      </c>
      <c r="Q25" s="42">
        <f t="shared" si="4"/>
        <v>2192.5</v>
      </c>
      <c r="R25" s="50">
        <v>1973</v>
      </c>
      <c r="S25" s="49">
        <v>1.3335999999999999</v>
      </c>
      <c r="T25" s="49">
        <v>1.1587000000000001</v>
      </c>
      <c r="U25" s="48">
        <v>152.68</v>
      </c>
      <c r="V25" s="41">
        <v>1479.45</v>
      </c>
      <c r="W25" s="41">
        <v>1507.31</v>
      </c>
      <c r="X25" s="47">
        <f t="shared" si="5"/>
        <v>1702.7703460775006</v>
      </c>
      <c r="Y25" s="46">
        <v>1.3334999999999999</v>
      </c>
    </row>
    <row r="26" spans="2:25" x14ac:dyDescent="0.2">
      <c r="B26" s="45">
        <v>45954</v>
      </c>
      <c r="C26" s="44">
        <v>1978</v>
      </c>
      <c r="D26" s="43">
        <v>1979</v>
      </c>
      <c r="E26" s="42">
        <f t="shared" si="0"/>
        <v>1978.5</v>
      </c>
      <c r="F26" s="44">
        <v>2016</v>
      </c>
      <c r="G26" s="43">
        <v>2018</v>
      </c>
      <c r="H26" s="42">
        <f t="shared" si="1"/>
        <v>2017</v>
      </c>
      <c r="I26" s="44">
        <v>2095</v>
      </c>
      <c r="J26" s="43">
        <v>2100</v>
      </c>
      <c r="K26" s="42">
        <f t="shared" si="2"/>
        <v>2097.5</v>
      </c>
      <c r="L26" s="44">
        <v>2150</v>
      </c>
      <c r="M26" s="43">
        <v>2155</v>
      </c>
      <c r="N26" s="42">
        <f t="shared" si="3"/>
        <v>2152.5</v>
      </c>
      <c r="O26" s="44">
        <v>2195</v>
      </c>
      <c r="P26" s="43">
        <v>2200</v>
      </c>
      <c r="Q26" s="42">
        <f t="shared" si="4"/>
        <v>2197.5</v>
      </c>
      <c r="R26" s="50">
        <v>1979</v>
      </c>
      <c r="S26" s="49">
        <v>1.3307</v>
      </c>
      <c r="T26" s="49">
        <v>1.1616</v>
      </c>
      <c r="U26" s="48">
        <v>152.94</v>
      </c>
      <c r="V26" s="41">
        <v>1487.19</v>
      </c>
      <c r="W26" s="41">
        <v>1516.61</v>
      </c>
      <c r="X26" s="47">
        <f t="shared" si="5"/>
        <v>1703.6845730027549</v>
      </c>
      <c r="Y26" s="46">
        <v>1.3306</v>
      </c>
    </row>
    <row r="27" spans="2:25" x14ac:dyDescent="0.2">
      <c r="B27" s="45">
        <v>45957</v>
      </c>
      <c r="C27" s="44">
        <v>1986.5</v>
      </c>
      <c r="D27" s="43">
        <v>1987</v>
      </c>
      <c r="E27" s="42">
        <f t="shared" si="0"/>
        <v>1986.75</v>
      </c>
      <c r="F27" s="44">
        <v>2022</v>
      </c>
      <c r="G27" s="43">
        <v>2022.5</v>
      </c>
      <c r="H27" s="42">
        <f t="shared" si="1"/>
        <v>2022.25</v>
      </c>
      <c r="I27" s="44">
        <v>2093</v>
      </c>
      <c r="J27" s="43">
        <v>2098</v>
      </c>
      <c r="K27" s="42">
        <f t="shared" si="2"/>
        <v>2095.5</v>
      </c>
      <c r="L27" s="44">
        <v>2150</v>
      </c>
      <c r="M27" s="43">
        <v>2155</v>
      </c>
      <c r="N27" s="42">
        <f t="shared" si="3"/>
        <v>2152.5</v>
      </c>
      <c r="O27" s="44">
        <v>2195</v>
      </c>
      <c r="P27" s="43">
        <v>2200</v>
      </c>
      <c r="Q27" s="42">
        <f t="shared" si="4"/>
        <v>2197.5</v>
      </c>
      <c r="R27" s="50">
        <v>1987</v>
      </c>
      <c r="S27" s="49">
        <v>1.3348</v>
      </c>
      <c r="T27" s="49">
        <v>1.1640999999999999</v>
      </c>
      <c r="U27" s="48">
        <v>152.87</v>
      </c>
      <c r="V27" s="41">
        <v>1488.61</v>
      </c>
      <c r="W27" s="41">
        <v>1515.44</v>
      </c>
      <c r="X27" s="47">
        <f t="shared" si="5"/>
        <v>1706.8980328150503</v>
      </c>
      <c r="Y27" s="46">
        <v>1.3346</v>
      </c>
    </row>
    <row r="28" spans="2:25" x14ac:dyDescent="0.2">
      <c r="B28" s="45">
        <v>45958</v>
      </c>
      <c r="C28" s="44">
        <v>1976</v>
      </c>
      <c r="D28" s="43">
        <v>1977</v>
      </c>
      <c r="E28" s="42">
        <f t="shared" si="0"/>
        <v>1976.5</v>
      </c>
      <c r="F28" s="44">
        <v>2015</v>
      </c>
      <c r="G28" s="43">
        <v>2016</v>
      </c>
      <c r="H28" s="42">
        <f t="shared" si="1"/>
        <v>2015.5</v>
      </c>
      <c r="I28" s="44">
        <v>2087</v>
      </c>
      <c r="J28" s="43">
        <v>2092</v>
      </c>
      <c r="K28" s="42">
        <f t="shared" si="2"/>
        <v>2089.5</v>
      </c>
      <c r="L28" s="44">
        <v>2143</v>
      </c>
      <c r="M28" s="43">
        <v>2148</v>
      </c>
      <c r="N28" s="42">
        <f t="shared" si="3"/>
        <v>2145.5</v>
      </c>
      <c r="O28" s="44">
        <v>2188</v>
      </c>
      <c r="P28" s="43">
        <v>2193</v>
      </c>
      <c r="Q28" s="42">
        <f t="shared" si="4"/>
        <v>2190.5</v>
      </c>
      <c r="R28" s="50">
        <v>1977</v>
      </c>
      <c r="S28" s="49">
        <v>1.3285</v>
      </c>
      <c r="T28" s="49">
        <v>1.1639999999999999</v>
      </c>
      <c r="U28" s="48">
        <v>152.13999999999999</v>
      </c>
      <c r="V28" s="41">
        <v>1488.14</v>
      </c>
      <c r="W28" s="41">
        <v>1517.62</v>
      </c>
      <c r="X28" s="47">
        <f t="shared" si="5"/>
        <v>1698.4536082474228</v>
      </c>
      <c r="Y28" s="46">
        <v>1.3284</v>
      </c>
    </row>
    <row r="29" spans="2:25" x14ac:dyDescent="0.2">
      <c r="B29" s="45">
        <v>45959</v>
      </c>
      <c r="C29" s="44">
        <v>1998</v>
      </c>
      <c r="D29" s="43">
        <v>1999</v>
      </c>
      <c r="E29" s="42">
        <f t="shared" si="0"/>
        <v>1998.5</v>
      </c>
      <c r="F29" s="44">
        <v>2032</v>
      </c>
      <c r="G29" s="43">
        <v>2033</v>
      </c>
      <c r="H29" s="42">
        <f t="shared" si="1"/>
        <v>2032.5</v>
      </c>
      <c r="I29" s="44">
        <v>2108</v>
      </c>
      <c r="J29" s="43">
        <v>2113</v>
      </c>
      <c r="K29" s="42">
        <f t="shared" si="2"/>
        <v>2110.5</v>
      </c>
      <c r="L29" s="44">
        <v>2163</v>
      </c>
      <c r="M29" s="43">
        <v>2168</v>
      </c>
      <c r="N29" s="42">
        <f t="shared" si="3"/>
        <v>2165.5</v>
      </c>
      <c r="O29" s="44">
        <v>2208</v>
      </c>
      <c r="P29" s="43">
        <v>2213</v>
      </c>
      <c r="Q29" s="42">
        <f t="shared" si="4"/>
        <v>2210.5</v>
      </c>
      <c r="R29" s="50">
        <v>1999</v>
      </c>
      <c r="S29" s="49">
        <v>1.3204</v>
      </c>
      <c r="T29" s="49">
        <v>1.1634</v>
      </c>
      <c r="U29" s="48">
        <v>152.25</v>
      </c>
      <c r="V29" s="41">
        <v>1513.94</v>
      </c>
      <c r="W29" s="41">
        <v>1539.92</v>
      </c>
      <c r="X29" s="47">
        <f t="shared" si="5"/>
        <v>1718.2396424273682</v>
      </c>
      <c r="Y29" s="46">
        <v>1.3202</v>
      </c>
    </row>
    <row r="30" spans="2:25" x14ac:dyDescent="0.2">
      <c r="B30" s="45">
        <v>45960</v>
      </c>
      <c r="C30" s="44">
        <v>1985</v>
      </c>
      <c r="D30" s="43">
        <v>1986</v>
      </c>
      <c r="E30" s="42">
        <f t="shared" si="0"/>
        <v>1985.5</v>
      </c>
      <c r="F30" s="44">
        <v>2024</v>
      </c>
      <c r="G30" s="43">
        <v>2025</v>
      </c>
      <c r="H30" s="42">
        <f t="shared" si="1"/>
        <v>2024.5</v>
      </c>
      <c r="I30" s="44">
        <v>2100</v>
      </c>
      <c r="J30" s="43">
        <v>2105</v>
      </c>
      <c r="K30" s="42">
        <f t="shared" si="2"/>
        <v>2102.5</v>
      </c>
      <c r="L30" s="44">
        <v>2160</v>
      </c>
      <c r="M30" s="43">
        <v>2165</v>
      </c>
      <c r="N30" s="42">
        <f t="shared" si="3"/>
        <v>2162.5</v>
      </c>
      <c r="O30" s="44">
        <v>2205</v>
      </c>
      <c r="P30" s="43">
        <v>2210</v>
      </c>
      <c r="Q30" s="42">
        <f t="shared" si="4"/>
        <v>2207.5</v>
      </c>
      <c r="R30" s="50">
        <v>1986</v>
      </c>
      <c r="S30" s="49">
        <v>1.3137000000000001</v>
      </c>
      <c r="T30" s="49">
        <v>1.1554</v>
      </c>
      <c r="U30" s="48">
        <v>154.31</v>
      </c>
      <c r="V30" s="41">
        <v>1511.76</v>
      </c>
      <c r="W30" s="41">
        <v>1541.57</v>
      </c>
      <c r="X30" s="47">
        <f t="shared" si="5"/>
        <v>1718.8852345508049</v>
      </c>
      <c r="Y30" s="46">
        <v>1.3136000000000001</v>
      </c>
    </row>
    <row r="31" spans="2:25" x14ac:dyDescent="0.2">
      <c r="B31" s="45">
        <v>45961</v>
      </c>
      <c r="C31" s="44">
        <v>1999</v>
      </c>
      <c r="D31" s="43">
        <v>2000</v>
      </c>
      <c r="E31" s="42">
        <f t="shared" si="0"/>
        <v>1999.5</v>
      </c>
      <c r="F31" s="44">
        <v>2018</v>
      </c>
      <c r="G31" s="43">
        <v>2020</v>
      </c>
      <c r="H31" s="42">
        <f t="shared" si="1"/>
        <v>2019</v>
      </c>
      <c r="I31" s="44">
        <v>2100</v>
      </c>
      <c r="J31" s="43">
        <v>2105</v>
      </c>
      <c r="K31" s="42">
        <f t="shared" si="2"/>
        <v>2102.5</v>
      </c>
      <c r="L31" s="44">
        <v>2160</v>
      </c>
      <c r="M31" s="43">
        <v>2165</v>
      </c>
      <c r="N31" s="42">
        <f t="shared" si="3"/>
        <v>2162.5</v>
      </c>
      <c r="O31" s="44">
        <v>2205</v>
      </c>
      <c r="P31" s="43">
        <v>2210</v>
      </c>
      <c r="Q31" s="42">
        <f t="shared" si="4"/>
        <v>2207.5</v>
      </c>
      <c r="R31" s="50">
        <v>2000</v>
      </c>
      <c r="S31" s="49">
        <v>1.3107</v>
      </c>
      <c r="T31" s="49">
        <v>1.1556</v>
      </c>
      <c r="U31" s="48">
        <v>154.13999999999999</v>
      </c>
      <c r="V31" s="41">
        <v>1525.9</v>
      </c>
      <c r="W31" s="41">
        <v>1541.16</v>
      </c>
      <c r="X31" s="47">
        <f t="shared" si="5"/>
        <v>1730.7026652821046</v>
      </c>
      <c r="Y31" s="46">
        <v>1.3107</v>
      </c>
    </row>
    <row r="32" spans="2:25" x14ac:dyDescent="0.2">
      <c r="B32" s="40" t="s">
        <v>11</v>
      </c>
      <c r="C32" s="39">
        <f>ROUND(AVERAGE(C9:C31),2)</f>
        <v>1967.15</v>
      </c>
      <c r="D32" s="38">
        <f>ROUND(AVERAGE(D9:D31),2)</f>
        <v>1968.24</v>
      </c>
      <c r="E32" s="37">
        <f>ROUND(AVERAGE(C32:D32),2)</f>
        <v>1967.7</v>
      </c>
      <c r="F32" s="39">
        <f>ROUND(AVERAGE(F9:F31),2)</f>
        <v>2004.83</v>
      </c>
      <c r="G32" s="38">
        <f>ROUND(AVERAGE(G9:G31),2)</f>
        <v>2006.07</v>
      </c>
      <c r="H32" s="37">
        <f>ROUND(AVERAGE(F32:G32),2)</f>
        <v>2005.45</v>
      </c>
      <c r="I32" s="39">
        <f>ROUND(AVERAGE(I9:I31),2)</f>
        <v>2078.6999999999998</v>
      </c>
      <c r="J32" s="38">
        <f>ROUND(AVERAGE(J9:J31),2)</f>
        <v>2083.6999999999998</v>
      </c>
      <c r="K32" s="37">
        <f>ROUND(AVERAGE(I32:J32),2)</f>
        <v>2081.1999999999998</v>
      </c>
      <c r="L32" s="39">
        <f>ROUND(AVERAGE(L9:L31),2)</f>
        <v>2133.7399999999998</v>
      </c>
      <c r="M32" s="38">
        <f>ROUND(AVERAGE(M9:M31),2)</f>
        <v>2138.7399999999998</v>
      </c>
      <c r="N32" s="37">
        <f>ROUND(AVERAGE(L32:M32),2)</f>
        <v>2136.2399999999998</v>
      </c>
      <c r="O32" s="39">
        <f>ROUND(AVERAGE(O9:O31),2)</f>
        <v>2178.7399999999998</v>
      </c>
      <c r="P32" s="38">
        <f>ROUND(AVERAGE(P9:P31),2)</f>
        <v>2183.7399999999998</v>
      </c>
      <c r="Q32" s="37">
        <f>ROUND(AVERAGE(O32:P32),2)</f>
        <v>2181.2399999999998</v>
      </c>
      <c r="R32" s="36">
        <f>ROUND(AVERAGE(R9:R31),2)</f>
        <v>1968.24</v>
      </c>
      <c r="S32" s="35">
        <f>ROUND(AVERAGE(S9:S31),4)</f>
        <v>1.3346</v>
      </c>
      <c r="T32" s="34">
        <f>ROUND(AVERAGE(T9:T31),4)</f>
        <v>1.1631</v>
      </c>
      <c r="U32" s="115">
        <f>ROUND(AVERAGE(U9:U31),2)</f>
        <v>151.44999999999999</v>
      </c>
      <c r="V32" s="33">
        <f>AVERAGE(V9:V31)</f>
        <v>1474.8582608695649</v>
      </c>
      <c r="W32" s="33">
        <f>AVERAGE(W9:W31)</f>
        <v>1503.3091304347827</v>
      </c>
      <c r="X32" s="33">
        <f>AVERAGE(X9:X31)</f>
        <v>1692.2159091033898</v>
      </c>
      <c r="Y32" s="32">
        <f>AVERAGE(Y9:Y31)</f>
        <v>1.3345391304347827</v>
      </c>
    </row>
    <row r="33" spans="2:25" x14ac:dyDescent="0.2">
      <c r="B33" s="31" t="s">
        <v>12</v>
      </c>
      <c r="C33" s="30">
        <f t="shared" ref="C33:Y33" si="6">MAX(C9:C31)</f>
        <v>1999</v>
      </c>
      <c r="D33" s="29">
        <f t="shared" si="6"/>
        <v>2000</v>
      </c>
      <c r="E33" s="28">
        <f t="shared" si="6"/>
        <v>1999.5</v>
      </c>
      <c r="F33" s="30">
        <f t="shared" si="6"/>
        <v>2032</v>
      </c>
      <c r="G33" s="29">
        <f t="shared" si="6"/>
        <v>2033</v>
      </c>
      <c r="H33" s="28">
        <f t="shared" si="6"/>
        <v>2032.5</v>
      </c>
      <c r="I33" s="30">
        <f t="shared" si="6"/>
        <v>2108</v>
      </c>
      <c r="J33" s="29">
        <f t="shared" si="6"/>
        <v>2113</v>
      </c>
      <c r="K33" s="28">
        <f t="shared" si="6"/>
        <v>2110.5</v>
      </c>
      <c r="L33" s="30">
        <f t="shared" si="6"/>
        <v>2163</v>
      </c>
      <c r="M33" s="29">
        <f t="shared" si="6"/>
        <v>2168</v>
      </c>
      <c r="N33" s="28">
        <f t="shared" si="6"/>
        <v>2165.5</v>
      </c>
      <c r="O33" s="30">
        <f t="shared" si="6"/>
        <v>2208</v>
      </c>
      <c r="P33" s="29">
        <f t="shared" si="6"/>
        <v>2213</v>
      </c>
      <c r="Q33" s="28">
        <f t="shared" si="6"/>
        <v>2210.5</v>
      </c>
      <c r="R33" s="27">
        <f t="shared" si="6"/>
        <v>2000</v>
      </c>
      <c r="S33" s="26">
        <f t="shared" si="6"/>
        <v>1.3482000000000001</v>
      </c>
      <c r="T33" s="25">
        <f t="shared" si="6"/>
        <v>1.1751</v>
      </c>
      <c r="U33" s="24">
        <f t="shared" si="6"/>
        <v>154.31</v>
      </c>
      <c r="V33" s="23">
        <f t="shared" si="6"/>
        <v>1525.9</v>
      </c>
      <c r="W33" s="23">
        <f t="shared" si="6"/>
        <v>1541.57</v>
      </c>
      <c r="X33" s="23">
        <f t="shared" si="6"/>
        <v>1730.7026652821046</v>
      </c>
      <c r="Y33" s="22">
        <f t="shared" si="6"/>
        <v>1.3482000000000001</v>
      </c>
    </row>
    <row r="34" spans="2:25" ht="13.5" thickBot="1" x14ac:dyDescent="0.25">
      <c r="B34" s="21" t="s">
        <v>13</v>
      </c>
      <c r="C34" s="20">
        <f t="shared" ref="C34:Y34" si="7">MIN(C9:C31)</f>
        <v>1935</v>
      </c>
      <c r="D34" s="19">
        <f t="shared" si="7"/>
        <v>1936</v>
      </c>
      <c r="E34" s="18">
        <f t="shared" si="7"/>
        <v>1935.5</v>
      </c>
      <c r="F34" s="20">
        <f t="shared" si="7"/>
        <v>1976.5</v>
      </c>
      <c r="G34" s="19">
        <f t="shared" si="7"/>
        <v>1977</v>
      </c>
      <c r="H34" s="18">
        <f t="shared" si="7"/>
        <v>1976.75</v>
      </c>
      <c r="I34" s="20">
        <f t="shared" si="7"/>
        <v>2045</v>
      </c>
      <c r="J34" s="19">
        <f t="shared" si="7"/>
        <v>2050</v>
      </c>
      <c r="K34" s="18">
        <f t="shared" si="7"/>
        <v>2047.5</v>
      </c>
      <c r="L34" s="20">
        <f t="shared" si="7"/>
        <v>2098</v>
      </c>
      <c r="M34" s="19">
        <f t="shared" si="7"/>
        <v>2103</v>
      </c>
      <c r="N34" s="18">
        <f t="shared" si="7"/>
        <v>2100.5</v>
      </c>
      <c r="O34" s="20">
        <f t="shared" si="7"/>
        <v>2143</v>
      </c>
      <c r="P34" s="19">
        <f t="shared" si="7"/>
        <v>2148</v>
      </c>
      <c r="Q34" s="18">
        <f t="shared" si="7"/>
        <v>2145.5</v>
      </c>
      <c r="R34" s="17">
        <f t="shared" si="7"/>
        <v>1936</v>
      </c>
      <c r="S34" s="16">
        <f t="shared" si="7"/>
        <v>1.3107</v>
      </c>
      <c r="T34" s="15">
        <f t="shared" si="7"/>
        <v>1.1553</v>
      </c>
      <c r="U34" s="14">
        <f t="shared" si="7"/>
        <v>146.80000000000001</v>
      </c>
      <c r="V34" s="13">
        <f t="shared" si="7"/>
        <v>1441.01</v>
      </c>
      <c r="W34" s="13">
        <f t="shared" si="7"/>
        <v>1471.75</v>
      </c>
      <c r="X34" s="13">
        <f t="shared" si="7"/>
        <v>1656.6832106794454</v>
      </c>
      <c r="Y34" s="12">
        <f t="shared" si="7"/>
        <v>1.3107</v>
      </c>
    </row>
    <row r="36" spans="2:25" x14ac:dyDescent="0.2">
      <c r="B36" s="6" t="s">
        <v>14</v>
      </c>
      <c r="C36" s="8"/>
      <c r="D36" s="8"/>
      <c r="E36" s="7"/>
      <c r="F36" s="8"/>
      <c r="G36" s="8"/>
      <c r="H36" s="7"/>
      <c r="I36" s="8"/>
      <c r="J36" s="8"/>
      <c r="K36" s="7"/>
      <c r="L36" s="8"/>
      <c r="M36" s="8"/>
      <c r="N36" s="7"/>
    </row>
    <row r="37" spans="2:25" x14ac:dyDescent="0.2">
      <c r="B37" s="6" t="s">
        <v>15</v>
      </c>
      <c r="C37" s="8"/>
      <c r="D37" s="8"/>
      <c r="E37" s="7"/>
      <c r="F37" s="8"/>
      <c r="G37" s="8"/>
      <c r="H37" s="7"/>
      <c r="I37" s="8"/>
      <c r="J37" s="8"/>
      <c r="K37" s="7"/>
      <c r="L37" s="8"/>
      <c r="M37" s="8"/>
      <c r="N37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S37"/>
  <sheetViews>
    <sheetView workbookViewId="0">
      <pane ySplit="8" topLeftCell="A9" activePane="bottomLeft" state="frozen"/>
      <selection activeCell="C46" sqref="C46"/>
      <selection pane="bottomLeft" activeCell="P9" sqref="P9:Q31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5" t="s">
        <v>19</v>
      </c>
    </row>
    <row r="4" spans="1:19" x14ac:dyDescent="0.2">
      <c r="B4" s="58" t="s">
        <v>29</v>
      </c>
    </row>
    <row r="6" spans="1:19" ht="13.5" thickBot="1" x14ac:dyDescent="0.25">
      <c r="B6" s="1">
        <v>45931</v>
      </c>
    </row>
    <row r="7" spans="1:19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3</v>
      </c>
      <c r="J7" s="125"/>
      <c r="K7" s="126"/>
      <c r="L7" s="116" t="s">
        <v>4</v>
      </c>
      <c r="M7" s="118" t="s">
        <v>21</v>
      </c>
      <c r="N7" s="119"/>
      <c r="O7" s="120"/>
      <c r="P7" s="121" t="s">
        <v>5</v>
      </c>
      <c r="Q7" s="122"/>
      <c r="R7" s="9" t="s">
        <v>18</v>
      </c>
      <c r="S7" s="116" t="s">
        <v>20</v>
      </c>
    </row>
    <row r="8" spans="1:19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117"/>
      <c r="M8" s="54" t="s">
        <v>10</v>
      </c>
      <c r="N8" s="53" t="s">
        <v>16</v>
      </c>
      <c r="O8" s="10" t="s">
        <v>17</v>
      </c>
      <c r="P8" s="52" t="s">
        <v>8</v>
      </c>
      <c r="Q8" s="52" t="s">
        <v>9</v>
      </c>
      <c r="R8" s="11" t="s">
        <v>8</v>
      </c>
      <c r="S8" s="117" t="s">
        <v>20</v>
      </c>
    </row>
    <row r="9" spans="1:19" x14ac:dyDescent="0.2">
      <c r="B9" s="45">
        <v>45931</v>
      </c>
      <c r="C9" s="44">
        <v>35975</v>
      </c>
      <c r="D9" s="43">
        <v>36000</v>
      </c>
      <c r="E9" s="42">
        <f t="shared" ref="E9:E31" si="0">AVERAGE(C9:D9)</f>
        <v>35987.5</v>
      </c>
      <c r="F9" s="44">
        <v>35950</v>
      </c>
      <c r="G9" s="43">
        <v>36000</v>
      </c>
      <c r="H9" s="42">
        <f t="shared" ref="H9:H31" si="1">AVERAGE(F9:G9)</f>
        <v>35975</v>
      </c>
      <c r="I9" s="44">
        <v>35625</v>
      </c>
      <c r="J9" s="43">
        <v>35675</v>
      </c>
      <c r="K9" s="42">
        <f t="shared" ref="K9:K31" si="2">AVERAGE(I9:J9)</f>
        <v>35650</v>
      </c>
      <c r="L9" s="50">
        <v>36000</v>
      </c>
      <c r="M9" s="49">
        <v>1.3482000000000001</v>
      </c>
      <c r="N9" s="51">
        <v>1.1735</v>
      </c>
      <c r="O9" s="48">
        <v>147.01</v>
      </c>
      <c r="P9" s="41">
        <f>D9/M9</f>
        <v>26702.269692923895</v>
      </c>
      <c r="Q9" s="41">
        <f>G9/M9</f>
        <v>26702.269692923895</v>
      </c>
      <c r="R9" s="47">
        <f t="shared" ref="R9:R31" si="3">L9/N9</f>
        <v>30677.46058798466</v>
      </c>
      <c r="S9" s="46">
        <v>1.3482000000000001</v>
      </c>
    </row>
    <row r="10" spans="1:19" x14ac:dyDescent="0.2">
      <c r="B10" s="45">
        <v>45932</v>
      </c>
      <c r="C10" s="44">
        <v>36350</v>
      </c>
      <c r="D10" s="43">
        <v>36375</v>
      </c>
      <c r="E10" s="42">
        <f t="shared" si="0"/>
        <v>36362.5</v>
      </c>
      <c r="F10" s="44">
        <v>36300</v>
      </c>
      <c r="G10" s="43">
        <v>36350</v>
      </c>
      <c r="H10" s="42">
        <f t="shared" si="1"/>
        <v>36325</v>
      </c>
      <c r="I10" s="44">
        <v>35930</v>
      </c>
      <c r="J10" s="43">
        <v>35980</v>
      </c>
      <c r="K10" s="42">
        <f t="shared" si="2"/>
        <v>35955</v>
      </c>
      <c r="L10" s="50">
        <v>36375</v>
      </c>
      <c r="M10" s="49">
        <v>1.3476999999999999</v>
      </c>
      <c r="N10" s="49">
        <v>1.1751</v>
      </c>
      <c r="O10" s="48">
        <v>146.80000000000001</v>
      </c>
      <c r="P10" s="41">
        <f t="shared" ref="P10:P31" si="4">D10/M10</f>
        <v>26990.428136825703</v>
      </c>
      <c r="Q10" s="41">
        <f t="shared" ref="Q10:Q31" si="5">G10/M10</f>
        <v>26971.878014394897</v>
      </c>
      <c r="R10" s="47">
        <f t="shared" si="3"/>
        <v>30954.812356395199</v>
      </c>
      <c r="S10" s="46">
        <v>1.3476999999999999</v>
      </c>
    </row>
    <row r="11" spans="1:19" x14ac:dyDescent="0.2">
      <c r="B11" s="45">
        <v>45933</v>
      </c>
      <c r="C11" s="44">
        <v>37600</v>
      </c>
      <c r="D11" s="43">
        <v>37700</v>
      </c>
      <c r="E11" s="42">
        <f t="shared" si="0"/>
        <v>37650</v>
      </c>
      <c r="F11" s="44">
        <v>37400</v>
      </c>
      <c r="G11" s="43">
        <v>37500</v>
      </c>
      <c r="H11" s="42">
        <f t="shared" si="1"/>
        <v>37450</v>
      </c>
      <c r="I11" s="44">
        <v>37055</v>
      </c>
      <c r="J11" s="43">
        <v>37105</v>
      </c>
      <c r="K11" s="42">
        <f t="shared" si="2"/>
        <v>37080</v>
      </c>
      <c r="L11" s="50">
        <v>37700</v>
      </c>
      <c r="M11" s="49">
        <v>1.3449</v>
      </c>
      <c r="N11" s="49">
        <v>1.1735</v>
      </c>
      <c r="O11" s="48">
        <v>147.25</v>
      </c>
      <c r="P11" s="41">
        <f t="shared" si="4"/>
        <v>28031.823927429548</v>
      </c>
      <c r="Q11" s="41">
        <f t="shared" si="5"/>
        <v>27883.113986169978</v>
      </c>
      <c r="R11" s="47">
        <f t="shared" si="3"/>
        <v>32126.118449083937</v>
      </c>
      <c r="S11" s="46">
        <v>1.3449</v>
      </c>
    </row>
    <row r="12" spans="1:19" x14ac:dyDescent="0.2">
      <c r="B12" s="45">
        <v>45936</v>
      </c>
      <c r="C12" s="44">
        <v>36700</v>
      </c>
      <c r="D12" s="43">
        <v>36750</v>
      </c>
      <c r="E12" s="42">
        <f t="shared" si="0"/>
        <v>36725</v>
      </c>
      <c r="F12" s="44">
        <v>36625</v>
      </c>
      <c r="G12" s="43">
        <v>36650</v>
      </c>
      <c r="H12" s="42">
        <f t="shared" si="1"/>
        <v>36637.5</v>
      </c>
      <c r="I12" s="44">
        <v>36295</v>
      </c>
      <c r="J12" s="43">
        <v>36345</v>
      </c>
      <c r="K12" s="42">
        <f t="shared" si="2"/>
        <v>36320</v>
      </c>
      <c r="L12" s="50">
        <v>36750</v>
      </c>
      <c r="M12" s="49">
        <v>1.3425</v>
      </c>
      <c r="N12" s="49">
        <v>1.1676</v>
      </c>
      <c r="O12" s="48">
        <v>150.38</v>
      </c>
      <c r="P12" s="41">
        <f t="shared" si="4"/>
        <v>27374.301675977655</v>
      </c>
      <c r="Q12" s="41">
        <f t="shared" si="5"/>
        <v>27299.813780260709</v>
      </c>
      <c r="R12" s="47">
        <f t="shared" si="3"/>
        <v>31474.820143884892</v>
      </c>
      <c r="S12" s="46">
        <v>1.3425</v>
      </c>
    </row>
    <row r="13" spans="1:19" x14ac:dyDescent="0.2">
      <c r="B13" s="45">
        <v>45937</v>
      </c>
      <c r="C13" s="44">
        <v>36565</v>
      </c>
      <c r="D13" s="43">
        <v>36585</v>
      </c>
      <c r="E13" s="42">
        <f t="shared" si="0"/>
        <v>36575</v>
      </c>
      <c r="F13" s="44">
        <v>36550</v>
      </c>
      <c r="G13" s="43">
        <v>36575</v>
      </c>
      <c r="H13" s="42">
        <f t="shared" si="1"/>
        <v>36562.5</v>
      </c>
      <c r="I13" s="44">
        <v>36230</v>
      </c>
      <c r="J13" s="43">
        <v>36280</v>
      </c>
      <c r="K13" s="42">
        <f t="shared" si="2"/>
        <v>36255</v>
      </c>
      <c r="L13" s="50">
        <v>36585</v>
      </c>
      <c r="M13" s="49">
        <v>1.3401000000000001</v>
      </c>
      <c r="N13" s="49">
        <v>1.1661999999999999</v>
      </c>
      <c r="O13" s="48">
        <v>150.91</v>
      </c>
      <c r="P13" s="41">
        <f t="shared" si="4"/>
        <v>27300.201477501676</v>
      </c>
      <c r="Q13" s="41">
        <f t="shared" si="5"/>
        <v>27292.739347809864</v>
      </c>
      <c r="R13" s="47">
        <f t="shared" si="3"/>
        <v>31371.11987652204</v>
      </c>
      <c r="S13" s="46">
        <v>1.3401000000000001</v>
      </c>
    </row>
    <row r="14" spans="1:19" x14ac:dyDescent="0.2">
      <c r="B14" s="45">
        <v>45938</v>
      </c>
      <c r="C14" s="44">
        <v>36500</v>
      </c>
      <c r="D14" s="43">
        <v>36505</v>
      </c>
      <c r="E14" s="42">
        <f t="shared" si="0"/>
        <v>36502.5</v>
      </c>
      <c r="F14" s="44">
        <v>36475</v>
      </c>
      <c r="G14" s="43">
        <v>36500</v>
      </c>
      <c r="H14" s="42">
        <f t="shared" si="1"/>
        <v>36487.5</v>
      </c>
      <c r="I14" s="44">
        <v>36200</v>
      </c>
      <c r="J14" s="43">
        <v>36250</v>
      </c>
      <c r="K14" s="42">
        <f t="shared" si="2"/>
        <v>36225</v>
      </c>
      <c r="L14" s="50">
        <v>36505</v>
      </c>
      <c r="M14" s="49">
        <v>1.3407</v>
      </c>
      <c r="N14" s="49">
        <v>1.1627000000000001</v>
      </c>
      <c r="O14" s="48">
        <v>152.69</v>
      </c>
      <c r="P14" s="41">
        <f t="shared" si="4"/>
        <v>27228.313567539346</v>
      </c>
      <c r="Q14" s="41">
        <f t="shared" si="5"/>
        <v>27224.58417244723</v>
      </c>
      <c r="R14" s="47">
        <f t="shared" si="3"/>
        <v>31396.748946417818</v>
      </c>
      <c r="S14" s="46">
        <v>1.3406</v>
      </c>
    </row>
    <row r="15" spans="1:19" x14ac:dyDescent="0.2">
      <c r="B15" s="45">
        <v>45939</v>
      </c>
      <c r="C15" s="44">
        <v>36880</v>
      </c>
      <c r="D15" s="43">
        <v>36900</v>
      </c>
      <c r="E15" s="42">
        <f t="shared" si="0"/>
        <v>36890</v>
      </c>
      <c r="F15" s="44">
        <v>36890</v>
      </c>
      <c r="G15" s="43">
        <v>36900</v>
      </c>
      <c r="H15" s="42">
        <f t="shared" si="1"/>
        <v>36895</v>
      </c>
      <c r="I15" s="44">
        <v>36615</v>
      </c>
      <c r="J15" s="43">
        <v>36665</v>
      </c>
      <c r="K15" s="42">
        <f t="shared" si="2"/>
        <v>36640</v>
      </c>
      <c r="L15" s="50">
        <v>36900</v>
      </c>
      <c r="M15" s="49">
        <v>1.3375999999999999</v>
      </c>
      <c r="N15" s="49">
        <v>1.1613</v>
      </c>
      <c r="O15" s="48">
        <v>152.80000000000001</v>
      </c>
      <c r="P15" s="41">
        <f t="shared" si="4"/>
        <v>27586.722488038278</v>
      </c>
      <c r="Q15" s="41">
        <f t="shared" si="5"/>
        <v>27586.722488038278</v>
      </c>
      <c r="R15" s="47">
        <f t="shared" si="3"/>
        <v>31774.735210539911</v>
      </c>
      <c r="S15" s="46">
        <v>1.3374999999999999</v>
      </c>
    </row>
    <row r="16" spans="1:19" x14ac:dyDescent="0.2">
      <c r="B16" s="45">
        <v>45940</v>
      </c>
      <c r="C16" s="44">
        <v>36495</v>
      </c>
      <c r="D16" s="43">
        <v>36500</v>
      </c>
      <c r="E16" s="42">
        <f t="shared" si="0"/>
        <v>36497.5</v>
      </c>
      <c r="F16" s="44">
        <v>36550</v>
      </c>
      <c r="G16" s="43">
        <v>36575</v>
      </c>
      <c r="H16" s="42">
        <f t="shared" si="1"/>
        <v>36562.5</v>
      </c>
      <c r="I16" s="44">
        <v>36280</v>
      </c>
      <c r="J16" s="43">
        <v>36330</v>
      </c>
      <c r="K16" s="42">
        <f t="shared" si="2"/>
        <v>36305</v>
      </c>
      <c r="L16" s="50">
        <v>36500</v>
      </c>
      <c r="M16" s="49">
        <v>1.3271999999999999</v>
      </c>
      <c r="N16" s="49">
        <v>1.1560999999999999</v>
      </c>
      <c r="O16" s="48">
        <v>152.63999999999999</v>
      </c>
      <c r="P16" s="41">
        <f t="shared" si="4"/>
        <v>27501.506931886681</v>
      </c>
      <c r="Q16" s="41">
        <f t="shared" si="5"/>
        <v>27558.016877637132</v>
      </c>
      <c r="R16" s="47">
        <f t="shared" si="3"/>
        <v>31571.663350921204</v>
      </c>
      <c r="S16" s="46">
        <v>1.3270999999999999</v>
      </c>
    </row>
    <row r="17" spans="2:19" x14ac:dyDescent="0.2">
      <c r="B17" s="45">
        <v>45943</v>
      </c>
      <c r="C17" s="44">
        <v>35875</v>
      </c>
      <c r="D17" s="43">
        <v>35925</v>
      </c>
      <c r="E17" s="42">
        <f t="shared" si="0"/>
        <v>35900</v>
      </c>
      <c r="F17" s="44">
        <v>35875</v>
      </c>
      <c r="G17" s="43">
        <v>35925</v>
      </c>
      <c r="H17" s="42">
        <f t="shared" si="1"/>
        <v>35900</v>
      </c>
      <c r="I17" s="44">
        <v>35625</v>
      </c>
      <c r="J17" s="43">
        <v>35675</v>
      </c>
      <c r="K17" s="42">
        <f t="shared" si="2"/>
        <v>35650</v>
      </c>
      <c r="L17" s="50">
        <v>35925</v>
      </c>
      <c r="M17" s="49">
        <v>1.3331999999999999</v>
      </c>
      <c r="N17" s="49">
        <v>1.1569</v>
      </c>
      <c r="O17" s="48">
        <v>152.11000000000001</v>
      </c>
      <c r="P17" s="41">
        <f t="shared" si="4"/>
        <v>26946.444644464449</v>
      </c>
      <c r="Q17" s="41">
        <f t="shared" si="5"/>
        <v>26946.444644464449</v>
      </c>
      <c r="R17" s="47">
        <f t="shared" si="3"/>
        <v>31052.813553461838</v>
      </c>
      <c r="S17" s="46">
        <v>1.3331</v>
      </c>
    </row>
    <row r="18" spans="2:19" x14ac:dyDescent="0.2">
      <c r="B18" s="45">
        <v>45944</v>
      </c>
      <c r="C18" s="44">
        <v>35150</v>
      </c>
      <c r="D18" s="43">
        <v>35175</v>
      </c>
      <c r="E18" s="42">
        <f t="shared" si="0"/>
        <v>35162.5</v>
      </c>
      <c r="F18" s="44">
        <v>35200</v>
      </c>
      <c r="G18" s="43">
        <v>35300</v>
      </c>
      <c r="H18" s="42">
        <f t="shared" si="1"/>
        <v>35250</v>
      </c>
      <c r="I18" s="44">
        <v>34995</v>
      </c>
      <c r="J18" s="43">
        <v>35045</v>
      </c>
      <c r="K18" s="42">
        <f t="shared" si="2"/>
        <v>35020</v>
      </c>
      <c r="L18" s="50">
        <v>35175</v>
      </c>
      <c r="M18" s="49">
        <v>1.3269</v>
      </c>
      <c r="N18" s="49">
        <v>1.1553</v>
      </c>
      <c r="O18" s="48">
        <v>152.1</v>
      </c>
      <c r="P18" s="41">
        <f t="shared" si="4"/>
        <v>26509.156680985758</v>
      </c>
      <c r="Q18" s="41">
        <f t="shared" si="5"/>
        <v>26603.361217876252</v>
      </c>
      <c r="R18" s="47">
        <f t="shared" si="3"/>
        <v>30446.637237081279</v>
      </c>
      <c r="S18" s="46">
        <v>1.3268</v>
      </c>
    </row>
    <row r="19" spans="2:19" x14ac:dyDescent="0.2">
      <c r="B19" s="45">
        <v>45945</v>
      </c>
      <c r="C19" s="44">
        <v>35575</v>
      </c>
      <c r="D19" s="43">
        <v>35600</v>
      </c>
      <c r="E19" s="42">
        <f t="shared" si="0"/>
        <v>35587.5</v>
      </c>
      <c r="F19" s="44">
        <v>35650</v>
      </c>
      <c r="G19" s="43">
        <v>35675</v>
      </c>
      <c r="H19" s="42">
        <f t="shared" si="1"/>
        <v>35662.5</v>
      </c>
      <c r="I19" s="44">
        <v>35415</v>
      </c>
      <c r="J19" s="43">
        <v>35465</v>
      </c>
      <c r="K19" s="42">
        <f t="shared" si="2"/>
        <v>35440</v>
      </c>
      <c r="L19" s="50">
        <v>35600</v>
      </c>
      <c r="M19" s="49">
        <v>1.3351999999999999</v>
      </c>
      <c r="N19" s="49">
        <v>1.1619999999999999</v>
      </c>
      <c r="O19" s="48">
        <v>151.5</v>
      </c>
      <c r="P19" s="41">
        <f t="shared" si="4"/>
        <v>26662.672258837629</v>
      </c>
      <c r="Q19" s="41">
        <f t="shared" si="5"/>
        <v>26718.843618933493</v>
      </c>
      <c r="R19" s="47">
        <f t="shared" si="3"/>
        <v>30636.833046471602</v>
      </c>
      <c r="S19" s="46">
        <v>1.335</v>
      </c>
    </row>
    <row r="20" spans="2:19" x14ac:dyDescent="0.2">
      <c r="B20" s="45">
        <v>45946</v>
      </c>
      <c r="C20" s="44">
        <v>35355</v>
      </c>
      <c r="D20" s="43">
        <v>35360</v>
      </c>
      <c r="E20" s="42">
        <f t="shared" si="0"/>
        <v>35357.5</v>
      </c>
      <c r="F20" s="44">
        <v>35400</v>
      </c>
      <c r="G20" s="43">
        <v>35500</v>
      </c>
      <c r="H20" s="42">
        <f t="shared" si="1"/>
        <v>35450</v>
      </c>
      <c r="I20" s="44">
        <v>35230</v>
      </c>
      <c r="J20" s="43">
        <v>35280</v>
      </c>
      <c r="K20" s="42">
        <f t="shared" si="2"/>
        <v>35255</v>
      </c>
      <c r="L20" s="50">
        <v>35360</v>
      </c>
      <c r="M20" s="49">
        <v>1.3441000000000001</v>
      </c>
      <c r="N20" s="49">
        <v>1.1654</v>
      </c>
      <c r="O20" s="48">
        <v>151.25</v>
      </c>
      <c r="P20" s="41">
        <f t="shared" si="4"/>
        <v>26307.566401309425</v>
      </c>
      <c r="Q20" s="41">
        <f t="shared" si="5"/>
        <v>26411.725318056691</v>
      </c>
      <c r="R20" s="47">
        <f t="shared" si="3"/>
        <v>30341.513643384245</v>
      </c>
      <c r="S20" s="46">
        <v>1.3439000000000001</v>
      </c>
    </row>
    <row r="21" spans="2:19" x14ac:dyDescent="0.2">
      <c r="B21" s="45">
        <v>45947</v>
      </c>
      <c r="C21" s="44">
        <v>35065</v>
      </c>
      <c r="D21" s="43">
        <v>35075</v>
      </c>
      <c r="E21" s="42">
        <f t="shared" si="0"/>
        <v>35070</v>
      </c>
      <c r="F21" s="44">
        <v>35100</v>
      </c>
      <c r="G21" s="43">
        <v>35125</v>
      </c>
      <c r="H21" s="42">
        <f t="shared" si="1"/>
        <v>35112.5</v>
      </c>
      <c r="I21" s="44">
        <v>34885</v>
      </c>
      <c r="J21" s="43">
        <v>34935</v>
      </c>
      <c r="K21" s="42">
        <f t="shared" si="2"/>
        <v>34910</v>
      </c>
      <c r="L21" s="50">
        <v>35075</v>
      </c>
      <c r="M21" s="49">
        <v>1.3434999999999999</v>
      </c>
      <c r="N21" s="49">
        <v>1.1686000000000001</v>
      </c>
      <c r="O21" s="48">
        <v>150.24</v>
      </c>
      <c r="P21" s="41">
        <f t="shared" si="4"/>
        <v>26107.182731671011</v>
      </c>
      <c r="Q21" s="41">
        <f t="shared" si="5"/>
        <v>26144.398957945665</v>
      </c>
      <c r="R21" s="47">
        <f t="shared" si="3"/>
        <v>30014.547321581376</v>
      </c>
      <c r="S21" s="46">
        <v>1.3432999999999999</v>
      </c>
    </row>
    <row r="22" spans="2:19" x14ac:dyDescent="0.2">
      <c r="B22" s="45">
        <v>45950</v>
      </c>
      <c r="C22" s="44">
        <v>34725</v>
      </c>
      <c r="D22" s="43">
        <v>34775</v>
      </c>
      <c r="E22" s="42">
        <f t="shared" si="0"/>
        <v>34750</v>
      </c>
      <c r="F22" s="44">
        <v>34900</v>
      </c>
      <c r="G22" s="43">
        <v>34925</v>
      </c>
      <c r="H22" s="42">
        <f t="shared" si="1"/>
        <v>34912.5</v>
      </c>
      <c r="I22" s="44">
        <v>34715</v>
      </c>
      <c r="J22" s="43">
        <v>34765</v>
      </c>
      <c r="K22" s="42">
        <f t="shared" si="2"/>
        <v>34740</v>
      </c>
      <c r="L22" s="50">
        <v>34775</v>
      </c>
      <c r="M22" s="49">
        <v>1.3412999999999999</v>
      </c>
      <c r="N22" s="49">
        <v>1.1657</v>
      </c>
      <c r="O22" s="48">
        <v>150.71</v>
      </c>
      <c r="P22" s="41">
        <f t="shared" si="4"/>
        <v>25926.340117796168</v>
      </c>
      <c r="Q22" s="41">
        <f t="shared" si="5"/>
        <v>26038.171922761503</v>
      </c>
      <c r="R22" s="47">
        <f t="shared" si="3"/>
        <v>29831.860684567215</v>
      </c>
      <c r="S22" s="46">
        <v>1.3411</v>
      </c>
    </row>
    <row r="23" spans="2:19" x14ac:dyDescent="0.2">
      <c r="B23" s="45">
        <v>45951</v>
      </c>
      <c r="C23" s="44">
        <v>35395</v>
      </c>
      <c r="D23" s="43">
        <v>35400</v>
      </c>
      <c r="E23" s="42">
        <f t="shared" si="0"/>
        <v>35397.5</v>
      </c>
      <c r="F23" s="44">
        <v>35440</v>
      </c>
      <c r="G23" s="43">
        <v>35450</v>
      </c>
      <c r="H23" s="42">
        <f t="shared" si="1"/>
        <v>35445</v>
      </c>
      <c r="I23" s="44">
        <v>35205</v>
      </c>
      <c r="J23" s="43">
        <v>35255</v>
      </c>
      <c r="K23" s="42">
        <f t="shared" si="2"/>
        <v>35230</v>
      </c>
      <c r="L23" s="50">
        <v>35400</v>
      </c>
      <c r="M23" s="49">
        <v>1.3385</v>
      </c>
      <c r="N23" s="49">
        <v>1.1613</v>
      </c>
      <c r="O23" s="48">
        <v>151.94999999999999</v>
      </c>
      <c r="P23" s="41">
        <f t="shared" si="4"/>
        <v>26447.515875980574</v>
      </c>
      <c r="Q23" s="41">
        <f t="shared" si="5"/>
        <v>26484.871124392976</v>
      </c>
      <c r="R23" s="47">
        <f t="shared" si="3"/>
        <v>30483.079307672437</v>
      </c>
      <c r="S23" s="46">
        <v>1.3383</v>
      </c>
    </row>
    <row r="24" spans="2:19" x14ac:dyDescent="0.2">
      <c r="B24" s="45">
        <v>45952</v>
      </c>
      <c r="C24" s="44">
        <v>35550</v>
      </c>
      <c r="D24" s="43">
        <v>35555</v>
      </c>
      <c r="E24" s="42">
        <f t="shared" si="0"/>
        <v>35552.5</v>
      </c>
      <c r="F24" s="44">
        <v>35630</v>
      </c>
      <c r="G24" s="43">
        <v>35640</v>
      </c>
      <c r="H24" s="42">
        <f t="shared" si="1"/>
        <v>35635</v>
      </c>
      <c r="I24" s="44">
        <v>35415</v>
      </c>
      <c r="J24" s="43">
        <v>35465</v>
      </c>
      <c r="K24" s="42">
        <f t="shared" si="2"/>
        <v>35440</v>
      </c>
      <c r="L24" s="50">
        <v>35555</v>
      </c>
      <c r="M24" s="49">
        <v>1.3328</v>
      </c>
      <c r="N24" s="49">
        <v>1.1583000000000001</v>
      </c>
      <c r="O24" s="48">
        <v>151.79</v>
      </c>
      <c r="P24" s="41">
        <f t="shared" si="4"/>
        <v>26676.920768307322</v>
      </c>
      <c r="Q24" s="41">
        <f t="shared" si="5"/>
        <v>26740.696278511405</v>
      </c>
      <c r="R24" s="47">
        <f t="shared" si="3"/>
        <v>30695.847362514025</v>
      </c>
      <c r="S24" s="46">
        <v>1.3327</v>
      </c>
    </row>
    <row r="25" spans="2:19" x14ac:dyDescent="0.2">
      <c r="B25" s="45">
        <v>45953</v>
      </c>
      <c r="C25" s="44">
        <v>35700</v>
      </c>
      <c r="D25" s="43">
        <v>35750</v>
      </c>
      <c r="E25" s="42">
        <f t="shared" si="0"/>
        <v>35725</v>
      </c>
      <c r="F25" s="44">
        <v>35550</v>
      </c>
      <c r="G25" s="43">
        <v>35555</v>
      </c>
      <c r="H25" s="42">
        <f t="shared" si="1"/>
        <v>35552.5</v>
      </c>
      <c r="I25" s="44">
        <v>35335</v>
      </c>
      <c r="J25" s="43">
        <v>35385</v>
      </c>
      <c r="K25" s="42">
        <f t="shared" si="2"/>
        <v>35360</v>
      </c>
      <c r="L25" s="50">
        <v>35750</v>
      </c>
      <c r="M25" s="49">
        <v>1.3335999999999999</v>
      </c>
      <c r="N25" s="49">
        <v>1.1587000000000001</v>
      </c>
      <c r="O25" s="48">
        <v>152.68</v>
      </c>
      <c r="P25" s="41">
        <f t="shared" si="4"/>
        <v>26807.138572285545</v>
      </c>
      <c r="Q25" s="41">
        <f t="shared" si="5"/>
        <v>26660.917816436715</v>
      </c>
      <c r="R25" s="47">
        <f t="shared" si="3"/>
        <v>30853.542763441787</v>
      </c>
      <c r="S25" s="46">
        <v>1.3334999999999999</v>
      </c>
    </row>
    <row r="26" spans="2:19" x14ac:dyDescent="0.2">
      <c r="B26" s="45">
        <v>45954</v>
      </c>
      <c r="C26" s="44">
        <v>35900</v>
      </c>
      <c r="D26" s="43">
        <v>35925</v>
      </c>
      <c r="E26" s="42">
        <f t="shared" si="0"/>
        <v>35912.5</v>
      </c>
      <c r="F26" s="44">
        <v>35815</v>
      </c>
      <c r="G26" s="43">
        <v>35835</v>
      </c>
      <c r="H26" s="42">
        <f t="shared" si="1"/>
        <v>35825</v>
      </c>
      <c r="I26" s="44">
        <v>35600</v>
      </c>
      <c r="J26" s="43">
        <v>35650</v>
      </c>
      <c r="K26" s="42">
        <f t="shared" si="2"/>
        <v>35625</v>
      </c>
      <c r="L26" s="50">
        <v>35925</v>
      </c>
      <c r="M26" s="49">
        <v>1.3307</v>
      </c>
      <c r="N26" s="49">
        <v>1.1616</v>
      </c>
      <c r="O26" s="48">
        <v>152.94</v>
      </c>
      <c r="P26" s="41">
        <f t="shared" si="4"/>
        <v>26997.069211693095</v>
      </c>
      <c r="Q26" s="41">
        <f t="shared" si="5"/>
        <v>26929.435635379876</v>
      </c>
      <c r="R26" s="47">
        <f t="shared" si="3"/>
        <v>30927.169421487604</v>
      </c>
      <c r="S26" s="46">
        <v>1.3306</v>
      </c>
    </row>
    <row r="27" spans="2:19" x14ac:dyDescent="0.2">
      <c r="B27" s="45">
        <v>45957</v>
      </c>
      <c r="C27" s="44">
        <v>36415</v>
      </c>
      <c r="D27" s="43">
        <v>36435</v>
      </c>
      <c r="E27" s="42">
        <f t="shared" si="0"/>
        <v>36425</v>
      </c>
      <c r="F27" s="44">
        <v>36300</v>
      </c>
      <c r="G27" s="43">
        <v>36325</v>
      </c>
      <c r="H27" s="42">
        <f t="shared" si="1"/>
        <v>36312.5</v>
      </c>
      <c r="I27" s="44">
        <v>36085</v>
      </c>
      <c r="J27" s="43">
        <v>36135</v>
      </c>
      <c r="K27" s="42">
        <f t="shared" si="2"/>
        <v>36110</v>
      </c>
      <c r="L27" s="50">
        <v>36435</v>
      </c>
      <c r="M27" s="49">
        <v>1.3348</v>
      </c>
      <c r="N27" s="49">
        <v>1.1640999999999999</v>
      </c>
      <c r="O27" s="48">
        <v>152.87</v>
      </c>
      <c r="P27" s="41">
        <f t="shared" si="4"/>
        <v>27296.224153431227</v>
      </c>
      <c r="Q27" s="41">
        <f t="shared" si="5"/>
        <v>27213.814803715912</v>
      </c>
      <c r="R27" s="47">
        <f t="shared" si="3"/>
        <v>31298.857486470239</v>
      </c>
      <c r="S27" s="46">
        <v>1.3346</v>
      </c>
    </row>
    <row r="28" spans="2:19" x14ac:dyDescent="0.2">
      <c r="B28" s="45">
        <v>45958</v>
      </c>
      <c r="C28" s="44">
        <v>36195</v>
      </c>
      <c r="D28" s="43">
        <v>36200</v>
      </c>
      <c r="E28" s="42">
        <f t="shared" si="0"/>
        <v>36197.5</v>
      </c>
      <c r="F28" s="44">
        <v>36195</v>
      </c>
      <c r="G28" s="43">
        <v>36200</v>
      </c>
      <c r="H28" s="42">
        <f t="shared" si="1"/>
        <v>36197.5</v>
      </c>
      <c r="I28" s="44">
        <v>35980</v>
      </c>
      <c r="J28" s="43">
        <v>36030</v>
      </c>
      <c r="K28" s="42">
        <f t="shared" si="2"/>
        <v>36005</v>
      </c>
      <c r="L28" s="50">
        <v>36200</v>
      </c>
      <c r="M28" s="49">
        <v>1.3285</v>
      </c>
      <c r="N28" s="49">
        <v>1.1639999999999999</v>
      </c>
      <c r="O28" s="48">
        <v>152.13999999999999</v>
      </c>
      <c r="P28" s="41">
        <f t="shared" si="4"/>
        <v>27248.776815957848</v>
      </c>
      <c r="Q28" s="41">
        <f t="shared" si="5"/>
        <v>27248.776815957848</v>
      </c>
      <c r="R28" s="47">
        <f t="shared" si="3"/>
        <v>31099.656357388318</v>
      </c>
      <c r="S28" s="46">
        <v>1.3284</v>
      </c>
    </row>
    <row r="29" spans="2:19" x14ac:dyDescent="0.2">
      <c r="B29" s="45">
        <v>45959</v>
      </c>
      <c r="C29" s="44">
        <v>36255</v>
      </c>
      <c r="D29" s="43">
        <v>36260</v>
      </c>
      <c r="E29" s="42">
        <f t="shared" si="0"/>
        <v>36257.5</v>
      </c>
      <c r="F29" s="44">
        <v>36250</v>
      </c>
      <c r="G29" s="43">
        <v>36275</v>
      </c>
      <c r="H29" s="42">
        <f t="shared" si="1"/>
        <v>36262.5</v>
      </c>
      <c r="I29" s="44">
        <v>36040</v>
      </c>
      <c r="J29" s="43">
        <v>36090</v>
      </c>
      <c r="K29" s="42">
        <f t="shared" si="2"/>
        <v>36065</v>
      </c>
      <c r="L29" s="50">
        <v>36260</v>
      </c>
      <c r="M29" s="49">
        <v>1.3204</v>
      </c>
      <c r="N29" s="49">
        <v>1.1634</v>
      </c>
      <c r="O29" s="48">
        <v>152.25</v>
      </c>
      <c r="P29" s="41">
        <f t="shared" si="4"/>
        <v>27461.375340805815</v>
      </c>
      <c r="Q29" s="41">
        <f t="shared" si="5"/>
        <v>27472.735534686457</v>
      </c>
      <c r="R29" s="47">
        <f t="shared" si="3"/>
        <v>31167.268351383875</v>
      </c>
      <c r="S29" s="46">
        <v>1.3202</v>
      </c>
    </row>
    <row r="30" spans="2:19" x14ac:dyDescent="0.2">
      <c r="B30" s="45">
        <v>45960</v>
      </c>
      <c r="C30" s="44">
        <v>35995</v>
      </c>
      <c r="D30" s="43">
        <v>36005</v>
      </c>
      <c r="E30" s="42">
        <f t="shared" si="0"/>
        <v>36000</v>
      </c>
      <c r="F30" s="44">
        <v>35960</v>
      </c>
      <c r="G30" s="43">
        <v>35975</v>
      </c>
      <c r="H30" s="42">
        <f t="shared" si="1"/>
        <v>35967.5</v>
      </c>
      <c r="I30" s="44">
        <v>35775</v>
      </c>
      <c r="J30" s="43">
        <v>35825</v>
      </c>
      <c r="K30" s="42">
        <f t="shared" si="2"/>
        <v>35800</v>
      </c>
      <c r="L30" s="50">
        <v>36005</v>
      </c>
      <c r="M30" s="49">
        <v>1.3137000000000001</v>
      </c>
      <c r="N30" s="49">
        <v>1.1554</v>
      </c>
      <c r="O30" s="48">
        <v>154.31</v>
      </c>
      <c r="P30" s="41">
        <f t="shared" si="4"/>
        <v>27407.322828651897</v>
      </c>
      <c r="Q30" s="41">
        <f t="shared" si="5"/>
        <v>27384.486564664687</v>
      </c>
      <c r="R30" s="47">
        <f t="shared" si="3"/>
        <v>31162.368011078415</v>
      </c>
      <c r="S30" s="46">
        <v>1.3136000000000001</v>
      </c>
    </row>
    <row r="31" spans="2:19" x14ac:dyDescent="0.2">
      <c r="B31" s="45">
        <v>45961</v>
      </c>
      <c r="C31" s="44">
        <v>36275</v>
      </c>
      <c r="D31" s="43">
        <v>36300</v>
      </c>
      <c r="E31" s="42">
        <f t="shared" si="0"/>
        <v>36287.5</v>
      </c>
      <c r="F31" s="44">
        <v>36265</v>
      </c>
      <c r="G31" s="43">
        <v>36285</v>
      </c>
      <c r="H31" s="42">
        <f t="shared" si="1"/>
        <v>36275</v>
      </c>
      <c r="I31" s="44">
        <v>36095</v>
      </c>
      <c r="J31" s="43">
        <v>36145</v>
      </c>
      <c r="K31" s="42">
        <f t="shared" si="2"/>
        <v>36120</v>
      </c>
      <c r="L31" s="50">
        <v>36300</v>
      </c>
      <c r="M31" s="49">
        <v>1.3107</v>
      </c>
      <c r="N31" s="49">
        <v>1.1556</v>
      </c>
      <c r="O31" s="48">
        <v>154.13999999999999</v>
      </c>
      <c r="P31" s="41">
        <f t="shared" si="4"/>
        <v>27695.124742504006</v>
      </c>
      <c r="Q31" s="41">
        <f t="shared" si="5"/>
        <v>27683.680476081485</v>
      </c>
      <c r="R31" s="47">
        <f t="shared" si="3"/>
        <v>31412.253374870197</v>
      </c>
      <c r="S31" s="46">
        <v>1.3107</v>
      </c>
    </row>
    <row r="32" spans="2:19" x14ac:dyDescent="0.2">
      <c r="B32" s="40" t="s">
        <v>11</v>
      </c>
      <c r="C32" s="39">
        <f>ROUND(AVERAGE(C9:C31),2)</f>
        <v>36021.300000000003</v>
      </c>
      <c r="D32" s="38">
        <f>ROUND(AVERAGE(D9:D31),2)</f>
        <v>36045.870000000003</v>
      </c>
      <c r="E32" s="37">
        <f>ROUND(AVERAGE(C32:D32),2)</f>
        <v>36033.589999999997</v>
      </c>
      <c r="F32" s="39">
        <f>ROUND(AVERAGE(F9:F31),2)</f>
        <v>36011.74</v>
      </c>
      <c r="G32" s="38">
        <f>ROUND(AVERAGE(G9:G31),2)</f>
        <v>36045.22</v>
      </c>
      <c r="H32" s="37">
        <f>ROUND(AVERAGE(F32:G32),2)</f>
        <v>36028.480000000003</v>
      </c>
      <c r="I32" s="39">
        <f>ROUND(AVERAGE(I9:I31),2)</f>
        <v>35766.300000000003</v>
      </c>
      <c r="J32" s="38">
        <f>ROUND(AVERAGE(J9:J31),2)</f>
        <v>35816.300000000003</v>
      </c>
      <c r="K32" s="37">
        <f>ROUND(AVERAGE(I32:J32),2)</f>
        <v>35791.300000000003</v>
      </c>
      <c r="L32" s="36">
        <f>ROUND(AVERAGE(L9:L31),2)</f>
        <v>36045.870000000003</v>
      </c>
      <c r="M32" s="35">
        <f>ROUND(AVERAGE(M9:M31),4)</f>
        <v>1.3346</v>
      </c>
      <c r="N32" s="34">
        <f>ROUND(AVERAGE(N9:N31),4)</f>
        <v>1.1631</v>
      </c>
      <c r="O32" s="115">
        <f>ROUND(AVERAGE(O9:O31),2)</f>
        <v>151.44999999999999</v>
      </c>
      <c r="P32" s="33">
        <f>AVERAGE(P9:P31)</f>
        <v>27009.234740991498</v>
      </c>
      <c r="Q32" s="33">
        <f>AVERAGE(Q9:Q31)</f>
        <v>27008.760829980318</v>
      </c>
      <c r="R32" s="33">
        <f>AVERAGE(R9:R31)</f>
        <v>30990.075080200186</v>
      </c>
      <c r="S32" s="32">
        <f>AVERAGE(S9:S31)</f>
        <v>1.3345391304347827</v>
      </c>
    </row>
    <row r="33" spans="2:19" x14ac:dyDescent="0.2">
      <c r="B33" s="31" t="s">
        <v>12</v>
      </c>
      <c r="C33" s="30">
        <f t="shared" ref="C33:S33" si="6">MAX(C9:C31)</f>
        <v>37600</v>
      </c>
      <c r="D33" s="29">
        <f t="shared" si="6"/>
        <v>37700</v>
      </c>
      <c r="E33" s="28">
        <f t="shared" si="6"/>
        <v>37650</v>
      </c>
      <c r="F33" s="30">
        <f t="shared" si="6"/>
        <v>37400</v>
      </c>
      <c r="G33" s="29">
        <f t="shared" si="6"/>
        <v>37500</v>
      </c>
      <c r="H33" s="28">
        <f t="shared" si="6"/>
        <v>37450</v>
      </c>
      <c r="I33" s="30">
        <f t="shared" si="6"/>
        <v>37055</v>
      </c>
      <c r="J33" s="29">
        <f t="shared" si="6"/>
        <v>37105</v>
      </c>
      <c r="K33" s="28">
        <f t="shared" si="6"/>
        <v>37080</v>
      </c>
      <c r="L33" s="27">
        <f t="shared" si="6"/>
        <v>37700</v>
      </c>
      <c r="M33" s="26">
        <f t="shared" si="6"/>
        <v>1.3482000000000001</v>
      </c>
      <c r="N33" s="25">
        <f t="shared" si="6"/>
        <v>1.1751</v>
      </c>
      <c r="O33" s="24">
        <f t="shared" si="6"/>
        <v>154.31</v>
      </c>
      <c r="P33" s="23">
        <f t="shared" si="6"/>
        <v>28031.823927429548</v>
      </c>
      <c r="Q33" s="23">
        <f t="shared" si="6"/>
        <v>27883.113986169978</v>
      </c>
      <c r="R33" s="23">
        <f t="shared" si="6"/>
        <v>32126.118449083937</v>
      </c>
      <c r="S33" s="22">
        <f t="shared" si="6"/>
        <v>1.3482000000000001</v>
      </c>
    </row>
    <row r="34" spans="2:19" ht="13.5" thickBot="1" x14ac:dyDescent="0.25">
      <c r="B34" s="21" t="s">
        <v>13</v>
      </c>
      <c r="C34" s="20">
        <f t="shared" ref="C34:S34" si="7">MIN(C9:C31)</f>
        <v>34725</v>
      </c>
      <c r="D34" s="19">
        <f t="shared" si="7"/>
        <v>34775</v>
      </c>
      <c r="E34" s="18">
        <f t="shared" si="7"/>
        <v>34750</v>
      </c>
      <c r="F34" s="20">
        <f t="shared" si="7"/>
        <v>34900</v>
      </c>
      <c r="G34" s="19">
        <f t="shared" si="7"/>
        <v>34925</v>
      </c>
      <c r="H34" s="18">
        <f t="shared" si="7"/>
        <v>34912.5</v>
      </c>
      <c r="I34" s="20">
        <f t="shared" si="7"/>
        <v>34715</v>
      </c>
      <c r="J34" s="19">
        <f t="shared" si="7"/>
        <v>34765</v>
      </c>
      <c r="K34" s="18">
        <f t="shared" si="7"/>
        <v>34740</v>
      </c>
      <c r="L34" s="17">
        <f t="shared" si="7"/>
        <v>34775</v>
      </c>
      <c r="M34" s="16">
        <f t="shared" si="7"/>
        <v>1.3107</v>
      </c>
      <c r="N34" s="15">
        <f t="shared" si="7"/>
        <v>1.1553</v>
      </c>
      <c r="O34" s="14">
        <f t="shared" si="7"/>
        <v>146.80000000000001</v>
      </c>
      <c r="P34" s="13">
        <f t="shared" si="7"/>
        <v>25926.340117796168</v>
      </c>
      <c r="Q34" s="13">
        <f t="shared" si="7"/>
        <v>26038.171922761503</v>
      </c>
      <c r="R34" s="13">
        <f t="shared" si="7"/>
        <v>29831.860684567215</v>
      </c>
      <c r="S34" s="12">
        <f t="shared" si="7"/>
        <v>1.3107</v>
      </c>
    </row>
    <row r="36" spans="2:19" x14ac:dyDescent="0.2">
      <c r="B36" s="6" t="s">
        <v>14</v>
      </c>
      <c r="C36" s="8"/>
      <c r="D36" s="8"/>
      <c r="E36" s="7"/>
      <c r="F36" s="8"/>
      <c r="G36" s="8"/>
      <c r="H36" s="7"/>
      <c r="I36" s="8"/>
      <c r="J36" s="8"/>
      <c r="K36" s="7"/>
      <c r="L36" s="8"/>
      <c r="M36" s="8"/>
      <c r="N36" s="7"/>
    </row>
    <row r="37" spans="2:19" x14ac:dyDescent="0.2">
      <c r="B37" s="6" t="s">
        <v>15</v>
      </c>
      <c r="C37" s="8"/>
      <c r="D37" s="8"/>
      <c r="E37" s="7"/>
      <c r="F37" s="8"/>
      <c r="G37" s="8"/>
      <c r="H37" s="7"/>
      <c r="I37" s="8"/>
      <c r="J37" s="8"/>
      <c r="K37" s="7"/>
      <c r="L37" s="8"/>
      <c r="M37" s="8"/>
      <c r="N37" s="7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Y37"/>
  <sheetViews>
    <sheetView workbookViewId="0">
      <pane ySplit="8" topLeftCell="A9" activePane="bottomLeft" state="frozen"/>
      <selection activeCell="C46" sqref="C46"/>
      <selection pane="bottomLeft" activeCell="V9" sqref="V9:W31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25</v>
      </c>
    </row>
    <row r="6" spans="1:25" ht="13.5" thickBot="1" x14ac:dyDescent="0.25">
      <c r="B6" s="1">
        <v>45931</v>
      </c>
    </row>
    <row r="7" spans="1:25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24</v>
      </c>
      <c r="J7" s="125"/>
      <c r="K7" s="126"/>
      <c r="L7" s="124" t="s">
        <v>23</v>
      </c>
      <c r="M7" s="125"/>
      <c r="N7" s="126"/>
      <c r="O7" s="124" t="s">
        <v>22</v>
      </c>
      <c r="P7" s="125"/>
      <c r="Q7" s="126"/>
      <c r="R7" s="116" t="s">
        <v>4</v>
      </c>
      <c r="S7" s="118" t="s">
        <v>21</v>
      </c>
      <c r="T7" s="119"/>
      <c r="U7" s="120"/>
      <c r="V7" s="121" t="s">
        <v>5</v>
      </c>
      <c r="W7" s="122"/>
      <c r="X7" s="9" t="s">
        <v>18</v>
      </c>
      <c r="Y7" s="116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17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17" t="s">
        <v>20</v>
      </c>
    </row>
    <row r="9" spans="1:25" x14ac:dyDescent="0.2">
      <c r="B9" s="45">
        <v>45931</v>
      </c>
      <c r="C9" s="44">
        <v>14960</v>
      </c>
      <c r="D9" s="43">
        <v>14965</v>
      </c>
      <c r="E9" s="42">
        <f t="shared" ref="E9:E31" si="0">AVERAGE(C9:D9)</f>
        <v>14962.5</v>
      </c>
      <c r="F9" s="44">
        <v>15160</v>
      </c>
      <c r="G9" s="43">
        <v>15175</v>
      </c>
      <c r="H9" s="42">
        <f t="shared" ref="H9:H31" si="1">AVERAGE(F9:G9)</f>
        <v>15167.5</v>
      </c>
      <c r="I9" s="44">
        <v>15785</v>
      </c>
      <c r="J9" s="43">
        <v>15835</v>
      </c>
      <c r="K9" s="42">
        <f t="shared" ref="K9:K31" si="2">AVERAGE(I9:J9)</f>
        <v>15810</v>
      </c>
      <c r="L9" s="44">
        <v>16425</v>
      </c>
      <c r="M9" s="43">
        <v>16475</v>
      </c>
      <c r="N9" s="42">
        <f t="shared" ref="N9:N31" si="3">AVERAGE(L9:M9)</f>
        <v>16450</v>
      </c>
      <c r="O9" s="44">
        <v>17080</v>
      </c>
      <c r="P9" s="43">
        <v>17130</v>
      </c>
      <c r="Q9" s="42">
        <f t="shared" ref="Q9:Q31" si="4">AVERAGE(O9:P9)</f>
        <v>17105</v>
      </c>
      <c r="R9" s="50">
        <v>14965</v>
      </c>
      <c r="S9" s="49">
        <v>1.3482000000000001</v>
      </c>
      <c r="T9" s="51">
        <v>1.1735</v>
      </c>
      <c r="U9" s="48">
        <v>147.01</v>
      </c>
      <c r="V9" s="41">
        <f>D9/S9</f>
        <v>11099.985165405726</v>
      </c>
      <c r="W9" s="41">
        <f>G9/S9</f>
        <v>11255.748405281114</v>
      </c>
      <c r="X9" s="47">
        <f t="shared" ref="X9:X31" si="5">R9/T9</f>
        <v>12752.449936088624</v>
      </c>
      <c r="Y9" s="46">
        <v>1.3482000000000001</v>
      </c>
    </row>
    <row r="10" spans="1:25" x14ac:dyDescent="0.2">
      <c r="B10" s="45">
        <v>45932</v>
      </c>
      <c r="C10" s="44">
        <v>15100</v>
      </c>
      <c r="D10" s="43">
        <v>15110</v>
      </c>
      <c r="E10" s="42">
        <f t="shared" si="0"/>
        <v>15105</v>
      </c>
      <c r="F10" s="44">
        <v>15280</v>
      </c>
      <c r="G10" s="43">
        <v>15290</v>
      </c>
      <c r="H10" s="42">
        <f t="shared" si="1"/>
        <v>15285</v>
      </c>
      <c r="I10" s="44">
        <v>15915</v>
      </c>
      <c r="J10" s="43">
        <v>15965</v>
      </c>
      <c r="K10" s="42">
        <f t="shared" si="2"/>
        <v>15940</v>
      </c>
      <c r="L10" s="44">
        <v>16555</v>
      </c>
      <c r="M10" s="43">
        <v>16605</v>
      </c>
      <c r="N10" s="42">
        <f t="shared" si="3"/>
        <v>16580</v>
      </c>
      <c r="O10" s="44">
        <v>17210</v>
      </c>
      <c r="P10" s="43">
        <v>17260</v>
      </c>
      <c r="Q10" s="42">
        <f t="shared" si="4"/>
        <v>17235</v>
      </c>
      <c r="R10" s="50">
        <v>15110</v>
      </c>
      <c r="S10" s="49">
        <v>1.3476999999999999</v>
      </c>
      <c r="T10" s="49">
        <v>1.1751</v>
      </c>
      <c r="U10" s="48">
        <v>146.80000000000001</v>
      </c>
      <c r="V10" s="41">
        <f t="shared" ref="V10:V31" si="6">D10/S10</f>
        <v>11211.693997180382</v>
      </c>
      <c r="W10" s="41">
        <f t="shared" ref="W10:W31" si="7">G10/S10</f>
        <v>11345.254878682201</v>
      </c>
      <c r="X10" s="47">
        <f t="shared" si="5"/>
        <v>12858.480129350693</v>
      </c>
      <c r="Y10" s="46">
        <v>1.3476999999999999</v>
      </c>
    </row>
    <row r="11" spans="1:25" x14ac:dyDescent="0.2">
      <c r="B11" s="45">
        <v>45933</v>
      </c>
      <c r="C11" s="44">
        <v>15225</v>
      </c>
      <c r="D11" s="43">
        <v>15230</v>
      </c>
      <c r="E11" s="42">
        <f t="shared" si="0"/>
        <v>15227.5</v>
      </c>
      <c r="F11" s="44">
        <v>15375</v>
      </c>
      <c r="G11" s="43">
        <v>15400</v>
      </c>
      <c r="H11" s="42">
        <f t="shared" si="1"/>
        <v>15387.5</v>
      </c>
      <c r="I11" s="44">
        <v>16000</v>
      </c>
      <c r="J11" s="43">
        <v>16050</v>
      </c>
      <c r="K11" s="42">
        <f t="shared" si="2"/>
        <v>16025</v>
      </c>
      <c r="L11" s="44">
        <v>16635</v>
      </c>
      <c r="M11" s="43">
        <v>16685</v>
      </c>
      <c r="N11" s="42">
        <f t="shared" si="3"/>
        <v>16660</v>
      </c>
      <c r="O11" s="44">
        <v>17290</v>
      </c>
      <c r="P11" s="43">
        <v>17340</v>
      </c>
      <c r="Q11" s="42">
        <f t="shared" si="4"/>
        <v>17315</v>
      </c>
      <c r="R11" s="50">
        <v>15230</v>
      </c>
      <c r="S11" s="49">
        <v>1.3449</v>
      </c>
      <c r="T11" s="49">
        <v>1.1735</v>
      </c>
      <c r="U11" s="48">
        <v>147.25</v>
      </c>
      <c r="V11" s="41">
        <f t="shared" si="6"/>
        <v>11324.2620269165</v>
      </c>
      <c r="W11" s="41">
        <f t="shared" si="7"/>
        <v>11450.665476987137</v>
      </c>
      <c r="X11" s="47">
        <f t="shared" si="5"/>
        <v>12978.270132083511</v>
      </c>
      <c r="Y11" s="46">
        <v>1.3449</v>
      </c>
    </row>
    <row r="12" spans="1:25" x14ac:dyDescent="0.2">
      <c r="B12" s="45">
        <v>45936</v>
      </c>
      <c r="C12" s="44">
        <v>15180</v>
      </c>
      <c r="D12" s="43">
        <v>15185</v>
      </c>
      <c r="E12" s="42">
        <f t="shared" si="0"/>
        <v>15182.5</v>
      </c>
      <c r="F12" s="44">
        <v>15350</v>
      </c>
      <c r="G12" s="43">
        <v>15360</v>
      </c>
      <c r="H12" s="42">
        <f t="shared" si="1"/>
        <v>15355</v>
      </c>
      <c r="I12" s="44">
        <v>15965</v>
      </c>
      <c r="J12" s="43">
        <v>16015</v>
      </c>
      <c r="K12" s="42">
        <f t="shared" si="2"/>
        <v>15990</v>
      </c>
      <c r="L12" s="44">
        <v>16600</v>
      </c>
      <c r="M12" s="43">
        <v>16650</v>
      </c>
      <c r="N12" s="42">
        <f t="shared" si="3"/>
        <v>16625</v>
      </c>
      <c r="O12" s="44">
        <v>17255</v>
      </c>
      <c r="P12" s="43">
        <v>17305</v>
      </c>
      <c r="Q12" s="42">
        <f t="shared" si="4"/>
        <v>17280</v>
      </c>
      <c r="R12" s="50">
        <v>15185</v>
      </c>
      <c r="S12" s="49">
        <v>1.3425</v>
      </c>
      <c r="T12" s="49">
        <v>1.1676</v>
      </c>
      <c r="U12" s="48">
        <v>150.38</v>
      </c>
      <c r="V12" s="41">
        <f t="shared" si="6"/>
        <v>11310.986964618249</v>
      </c>
      <c r="W12" s="41">
        <f t="shared" si="7"/>
        <v>11441.340782122905</v>
      </c>
      <c r="X12" s="47">
        <f t="shared" si="5"/>
        <v>13005.310037684139</v>
      </c>
      <c r="Y12" s="46">
        <v>1.3425</v>
      </c>
    </row>
    <row r="13" spans="1:25" x14ac:dyDescent="0.2">
      <c r="B13" s="45">
        <v>45937</v>
      </c>
      <c r="C13" s="44">
        <v>15305</v>
      </c>
      <c r="D13" s="43">
        <v>15310</v>
      </c>
      <c r="E13" s="42">
        <f t="shared" si="0"/>
        <v>15307.5</v>
      </c>
      <c r="F13" s="44">
        <v>15470</v>
      </c>
      <c r="G13" s="43">
        <v>15480</v>
      </c>
      <c r="H13" s="42">
        <f t="shared" si="1"/>
        <v>15475</v>
      </c>
      <c r="I13" s="44">
        <v>16085</v>
      </c>
      <c r="J13" s="43">
        <v>16135</v>
      </c>
      <c r="K13" s="42">
        <f t="shared" si="2"/>
        <v>16110</v>
      </c>
      <c r="L13" s="44">
        <v>16720</v>
      </c>
      <c r="M13" s="43">
        <v>16770</v>
      </c>
      <c r="N13" s="42">
        <f t="shared" si="3"/>
        <v>16745</v>
      </c>
      <c r="O13" s="44">
        <v>17375</v>
      </c>
      <c r="P13" s="43">
        <v>17425</v>
      </c>
      <c r="Q13" s="42">
        <f t="shared" si="4"/>
        <v>17400</v>
      </c>
      <c r="R13" s="50">
        <v>15310</v>
      </c>
      <c r="S13" s="49">
        <v>1.3401000000000001</v>
      </c>
      <c r="T13" s="49">
        <v>1.1661999999999999</v>
      </c>
      <c r="U13" s="48">
        <v>150.91</v>
      </c>
      <c r="V13" s="41">
        <f t="shared" si="6"/>
        <v>11424.5205581673</v>
      </c>
      <c r="W13" s="41">
        <f t="shared" si="7"/>
        <v>11551.376762928139</v>
      </c>
      <c r="X13" s="47">
        <f t="shared" si="5"/>
        <v>13128.108386211628</v>
      </c>
      <c r="Y13" s="46">
        <v>1.3401000000000001</v>
      </c>
    </row>
    <row r="14" spans="1:25" x14ac:dyDescent="0.2">
      <c r="B14" s="45">
        <v>45938</v>
      </c>
      <c r="C14" s="44">
        <v>15185</v>
      </c>
      <c r="D14" s="43">
        <v>15190</v>
      </c>
      <c r="E14" s="42">
        <f t="shared" si="0"/>
        <v>15187.5</v>
      </c>
      <c r="F14" s="44">
        <v>15345</v>
      </c>
      <c r="G14" s="43">
        <v>15350</v>
      </c>
      <c r="H14" s="42">
        <f t="shared" si="1"/>
        <v>15347.5</v>
      </c>
      <c r="I14" s="44">
        <v>15960</v>
      </c>
      <c r="J14" s="43">
        <v>16010</v>
      </c>
      <c r="K14" s="42">
        <f t="shared" si="2"/>
        <v>15985</v>
      </c>
      <c r="L14" s="44">
        <v>16595</v>
      </c>
      <c r="M14" s="43">
        <v>16645</v>
      </c>
      <c r="N14" s="42">
        <f t="shared" si="3"/>
        <v>16620</v>
      </c>
      <c r="O14" s="44">
        <v>17250</v>
      </c>
      <c r="P14" s="43">
        <v>17300</v>
      </c>
      <c r="Q14" s="42">
        <f t="shared" si="4"/>
        <v>17275</v>
      </c>
      <c r="R14" s="50">
        <v>15190</v>
      </c>
      <c r="S14" s="49">
        <v>1.3407</v>
      </c>
      <c r="T14" s="49">
        <v>1.1627000000000001</v>
      </c>
      <c r="U14" s="48">
        <v>152.69</v>
      </c>
      <c r="V14" s="41">
        <f t="shared" si="6"/>
        <v>11329.902289848587</v>
      </c>
      <c r="W14" s="41">
        <f t="shared" si="7"/>
        <v>11449.2429327963</v>
      </c>
      <c r="X14" s="47">
        <f t="shared" si="5"/>
        <v>13064.419024683924</v>
      </c>
      <c r="Y14" s="46">
        <v>1.3406</v>
      </c>
    </row>
    <row r="15" spans="1:25" x14ac:dyDescent="0.2">
      <c r="B15" s="45">
        <v>45939</v>
      </c>
      <c r="C15" s="44">
        <v>15320</v>
      </c>
      <c r="D15" s="43">
        <v>15325</v>
      </c>
      <c r="E15" s="42">
        <f t="shared" si="0"/>
        <v>15322.5</v>
      </c>
      <c r="F15" s="44">
        <v>15460</v>
      </c>
      <c r="G15" s="43">
        <v>15465</v>
      </c>
      <c r="H15" s="42">
        <f t="shared" si="1"/>
        <v>15462.5</v>
      </c>
      <c r="I15" s="44">
        <v>16080</v>
      </c>
      <c r="J15" s="43">
        <v>16130</v>
      </c>
      <c r="K15" s="42">
        <f t="shared" si="2"/>
        <v>16105</v>
      </c>
      <c r="L15" s="44">
        <v>16715</v>
      </c>
      <c r="M15" s="43">
        <v>16765</v>
      </c>
      <c r="N15" s="42">
        <f t="shared" si="3"/>
        <v>16740</v>
      </c>
      <c r="O15" s="44">
        <v>17370</v>
      </c>
      <c r="P15" s="43">
        <v>17420</v>
      </c>
      <c r="Q15" s="42">
        <f t="shared" si="4"/>
        <v>17395</v>
      </c>
      <c r="R15" s="50">
        <v>15325</v>
      </c>
      <c r="S15" s="49">
        <v>1.3375999999999999</v>
      </c>
      <c r="T15" s="49">
        <v>1.1613</v>
      </c>
      <c r="U15" s="48">
        <v>152.80000000000001</v>
      </c>
      <c r="V15" s="41">
        <f t="shared" si="6"/>
        <v>11457.087320574163</v>
      </c>
      <c r="W15" s="41">
        <f t="shared" si="7"/>
        <v>11561.752392344499</v>
      </c>
      <c r="X15" s="47">
        <f t="shared" si="5"/>
        <v>13196.417807629381</v>
      </c>
      <c r="Y15" s="46">
        <v>1.3374999999999999</v>
      </c>
    </row>
    <row r="16" spans="1:25" x14ac:dyDescent="0.2">
      <c r="B16" s="45">
        <v>45940</v>
      </c>
      <c r="C16" s="44">
        <v>15165</v>
      </c>
      <c r="D16" s="43">
        <v>15175</v>
      </c>
      <c r="E16" s="42">
        <f t="shared" si="0"/>
        <v>15170</v>
      </c>
      <c r="F16" s="44">
        <v>15350</v>
      </c>
      <c r="G16" s="43">
        <v>15355</v>
      </c>
      <c r="H16" s="42">
        <f t="shared" si="1"/>
        <v>15352.5</v>
      </c>
      <c r="I16" s="44">
        <v>15965</v>
      </c>
      <c r="J16" s="43">
        <v>16015</v>
      </c>
      <c r="K16" s="42">
        <f t="shared" si="2"/>
        <v>15990</v>
      </c>
      <c r="L16" s="44">
        <v>16605</v>
      </c>
      <c r="M16" s="43">
        <v>16655</v>
      </c>
      <c r="N16" s="42">
        <f t="shared" si="3"/>
        <v>16630</v>
      </c>
      <c r="O16" s="44">
        <v>17260</v>
      </c>
      <c r="P16" s="43">
        <v>17310</v>
      </c>
      <c r="Q16" s="42">
        <f t="shared" si="4"/>
        <v>17285</v>
      </c>
      <c r="R16" s="50">
        <v>15175</v>
      </c>
      <c r="S16" s="49">
        <v>1.3271999999999999</v>
      </c>
      <c r="T16" s="49">
        <v>1.1560999999999999</v>
      </c>
      <c r="U16" s="48">
        <v>152.63999999999999</v>
      </c>
      <c r="V16" s="41">
        <f t="shared" si="6"/>
        <v>11433.845690174805</v>
      </c>
      <c r="W16" s="41">
        <f t="shared" si="7"/>
        <v>11569.469559975889</v>
      </c>
      <c r="X16" s="47">
        <f t="shared" si="5"/>
        <v>13126.027160280253</v>
      </c>
      <c r="Y16" s="46">
        <v>1.3270999999999999</v>
      </c>
    </row>
    <row r="17" spans="2:25" x14ac:dyDescent="0.2">
      <c r="B17" s="45">
        <v>45943</v>
      </c>
      <c r="C17" s="44">
        <v>15030</v>
      </c>
      <c r="D17" s="43">
        <v>15040</v>
      </c>
      <c r="E17" s="42">
        <f t="shared" si="0"/>
        <v>15035</v>
      </c>
      <c r="F17" s="44">
        <v>15205</v>
      </c>
      <c r="G17" s="43">
        <v>15210</v>
      </c>
      <c r="H17" s="42">
        <f t="shared" si="1"/>
        <v>15207.5</v>
      </c>
      <c r="I17" s="44">
        <v>15820</v>
      </c>
      <c r="J17" s="43">
        <v>15870</v>
      </c>
      <c r="K17" s="42">
        <f t="shared" si="2"/>
        <v>15845</v>
      </c>
      <c r="L17" s="44">
        <v>16450</v>
      </c>
      <c r="M17" s="43">
        <v>16500</v>
      </c>
      <c r="N17" s="42">
        <f t="shared" si="3"/>
        <v>16475</v>
      </c>
      <c r="O17" s="44">
        <v>17105</v>
      </c>
      <c r="P17" s="43">
        <v>17155</v>
      </c>
      <c r="Q17" s="42">
        <f t="shared" si="4"/>
        <v>17130</v>
      </c>
      <c r="R17" s="50">
        <v>15040</v>
      </c>
      <c r="S17" s="49">
        <v>1.3331999999999999</v>
      </c>
      <c r="T17" s="49">
        <v>1.1569</v>
      </c>
      <c r="U17" s="48">
        <v>152.11000000000001</v>
      </c>
      <c r="V17" s="41">
        <f t="shared" si="6"/>
        <v>11281.128112811282</v>
      </c>
      <c r="W17" s="41">
        <f t="shared" si="7"/>
        <v>11408.640864086408</v>
      </c>
      <c r="X17" s="47">
        <f t="shared" si="5"/>
        <v>13000.259313683118</v>
      </c>
      <c r="Y17" s="46">
        <v>1.3331</v>
      </c>
    </row>
    <row r="18" spans="2:25" x14ac:dyDescent="0.2">
      <c r="B18" s="45">
        <v>45944</v>
      </c>
      <c r="C18" s="44">
        <v>14890</v>
      </c>
      <c r="D18" s="43">
        <v>14910</v>
      </c>
      <c r="E18" s="42">
        <f t="shared" si="0"/>
        <v>14900</v>
      </c>
      <c r="F18" s="44">
        <v>15100</v>
      </c>
      <c r="G18" s="43">
        <v>15110</v>
      </c>
      <c r="H18" s="42">
        <f t="shared" si="1"/>
        <v>15105</v>
      </c>
      <c r="I18" s="44">
        <v>15715</v>
      </c>
      <c r="J18" s="43">
        <v>15765</v>
      </c>
      <c r="K18" s="42">
        <f t="shared" si="2"/>
        <v>15740</v>
      </c>
      <c r="L18" s="44">
        <v>16345</v>
      </c>
      <c r="M18" s="43">
        <v>16395</v>
      </c>
      <c r="N18" s="42">
        <f t="shared" si="3"/>
        <v>16370</v>
      </c>
      <c r="O18" s="44">
        <v>16995</v>
      </c>
      <c r="P18" s="43">
        <v>17045</v>
      </c>
      <c r="Q18" s="42">
        <f t="shared" si="4"/>
        <v>17020</v>
      </c>
      <c r="R18" s="50">
        <v>14910</v>
      </c>
      <c r="S18" s="49">
        <v>1.3269</v>
      </c>
      <c r="T18" s="49">
        <v>1.1553</v>
      </c>
      <c r="U18" s="48">
        <v>152.1</v>
      </c>
      <c r="V18" s="41">
        <f t="shared" si="6"/>
        <v>11236.71716029844</v>
      </c>
      <c r="W18" s="41">
        <f t="shared" si="7"/>
        <v>11387.444419323236</v>
      </c>
      <c r="X18" s="47">
        <f t="shared" si="5"/>
        <v>12905.73876915087</v>
      </c>
      <c r="Y18" s="46">
        <v>1.3268</v>
      </c>
    </row>
    <row r="19" spans="2:25" x14ac:dyDescent="0.2">
      <c r="B19" s="45">
        <v>45945</v>
      </c>
      <c r="C19" s="44">
        <v>15040</v>
      </c>
      <c r="D19" s="43">
        <v>15050</v>
      </c>
      <c r="E19" s="42">
        <f t="shared" si="0"/>
        <v>15045</v>
      </c>
      <c r="F19" s="44">
        <v>15210</v>
      </c>
      <c r="G19" s="43">
        <v>15215</v>
      </c>
      <c r="H19" s="42">
        <f t="shared" si="1"/>
        <v>15212.5</v>
      </c>
      <c r="I19" s="44">
        <v>15815</v>
      </c>
      <c r="J19" s="43">
        <v>15865</v>
      </c>
      <c r="K19" s="42">
        <f t="shared" si="2"/>
        <v>15840</v>
      </c>
      <c r="L19" s="44">
        <v>16445</v>
      </c>
      <c r="M19" s="43">
        <v>16495</v>
      </c>
      <c r="N19" s="42">
        <f t="shared" si="3"/>
        <v>16470</v>
      </c>
      <c r="O19" s="44">
        <v>17095</v>
      </c>
      <c r="P19" s="43">
        <v>17145</v>
      </c>
      <c r="Q19" s="42">
        <f t="shared" si="4"/>
        <v>17120</v>
      </c>
      <c r="R19" s="50">
        <v>15050</v>
      </c>
      <c r="S19" s="49">
        <v>1.3351999999999999</v>
      </c>
      <c r="T19" s="49">
        <v>1.1619999999999999</v>
      </c>
      <c r="U19" s="48">
        <v>151.5</v>
      </c>
      <c r="V19" s="41">
        <f t="shared" si="6"/>
        <v>11271.719592570402</v>
      </c>
      <c r="W19" s="41">
        <f t="shared" si="7"/>
        <v>11395.296584781307</v>
      </c>
      <c r="X19" s="47">
        <f t="shared" si="5"/>
        <v>12951.807228915664</v>
      </c>
      <c r="Y19" s="46">
        <v>1.335</v>
      </c>
    </row>
    <row r="20" spans="2:25" x14ac:dyDescent="0.2">
      <c r="B20" s="45">
        <v>45946</v>
      </c>
      <c r="C20" s="44">
        <v>14950</v>
      </c>
      <c r="D20" s="43">
        <v>14975</v>
      </c>
      <c r="E20" s="42">
        <f t="shared" si="0"/>
        <v>14962.5</v>
      </c>
      <c r="F20" s="44">
        <v>15150</v>
      </c>
      <c r="G20" s="43">
        <v>15155</v>
      </c>
      <c r="H20" s="42">
        <f t="shared" si="1"/>
        <v>15152.5</v>
      </c>
      <c r="I20" s="44">
        <v>15750</v>
      </c>
      <c r="J20" s="43">
        <v>15800</v>
      </c>
      <c r="K20" s="42">
        <f t="shared" si="2"/>
        <v>15775</v>
      </c>
      <c r="L20" s="44">
        <v>16385</v>
      </c>
      <c r="M20" s="43">
        <v>16435</v>
      </c>
      <c r="N20" s="42">
        <f t="shared" si="3"/>
        <v>16410</v>
      </c>
      <c r="O20" s="44">
        <v>17035</v>
      </c>
      <c r="P20" s="43">
        <v>17085</v>
      </c>
      <c r="Q20" s="42">
        <f t="shared" si="4"/>
        <v>17060</v>
      </c>
      <c r="R20" s="50">
        <v>14975</v>
      </c>
      <c r="S20" s="49">
        <v>1.3441000000000001</v>
      </c>
      <c r="T20" s="49">
        <v>1.1654</v>
      </c>
      <c r="U20" s="48">
        <v>151.25</v>
      </c>
      <c r="V20" s="41">
        <f t="shared" si="6"/>
        <v>11141.284130645041</v>
      </c>
      <c r="W20" s="41">
        <f t="shared" si="7"/>
        <v>11275.202737891525</v>
      </c>
      <c r="X20" s="47">
        <f t="shared" si="5"/>
        <v>12849.665350952462</v>
      </c>
      <c r="Y20" s="46">
        <v>1.3439000000000001</v>
      </c>
    </row>
    <row r="21" spans="2:25" x14ac:dyDescent="0.2">
      <c r="B21" s="45">
        <v>45947</v>
      </c>
      <c r="C21" s="44">
        <v>14925</v>
      </c>
      <c r="D21" s="43">
        <v>14930</v>
      </c>
      <c r="E21" s="42">
        <f t="shared" si="0"/>
        <v>14927.5</v>
      </c>
      <c r="F21" s="44">
        <v>15125</v>
      </c>
      <c r="G21" s="43">
        <v>15130</v>
      </c>
      <c r="H21" s="42">
        <f t="shared" si="1"/>
        <v>15127.5</v>
      </c>
      <c r="I21" s="44">
        <v>15720</v>
      </c>
      <c r="J21" s="43">
        <v>15770</v>
      </c>
      <c r="K21" s="42">
        <f t="shared" si="2"/>
        <v>15745</v>
      </c>
      <c r="L21" s="44">
        <v>16355</v>
      </c>
      <c r="M21" s="43">
        <v>16405</v>
      </c>
      <c r="N21" s="42">
        <f t="shared" si="3"/>
        <v>16380</v>
      </c>
      <c r="O21" s="44">
        <v>17000</v>
      </c>
      <c r="P21" s="43">
        <v>17050</v>
      </c>
      <c r="Q21" s="42">
        <f t="shared" si="4"/>
        <v>17025</v>
      </c>
      <c r="R21" s="50">
        <v>14930</v>
      </c>
      <c r="S21" s="49">
        <v>1.3434999999999999</v>
      </c>
      <c r="T21" s="49">
        <v>1.1686000000000001</v>
      </c>
      <c r="U21" s="48">
        <v>150.24</v>
      </c>
      <c r="V21" s="41">
        <f t="shared" si="6"/>
        <v>11112.765165612207</v>
      </c>
      <c r="W21" s="41">
        <f t="shared" si="7"/>
        <v>11261.630070710831</v>
      </c>
      <c r="X21" s="47">
        <f t="shared" si="5"/>
        <v>12775.971247646756</v>
      </c>
      <c r="Y21" s="46">
        <v>1.3432999999999999</v>
      </c>
    </row>
    <row r="22" spans="2:25" x14ac:dyDescent="0.2">
      <c r="B22" s="45">
        <v>45950</v>
      </c>
      <c r="C22" s="44">
        <v>14920</v>
      </c>
      <c r="D22" s="43">
        <v>14925</v>
      </c>
      <c r="E22" s="42">
        <f t="shared" si="0"/>
        <v>14922.5</v>
      </c>
      <c r="F22" s="44">
        <v>15110</v>
      </c>
      <c r="G22" s="43">
        <v>15125</v>
      </c>
      <c r="H22" s="42">
        <f t="shared" si="1"/>
        <v>15117.5</v>
      </c>
      <c r="I22" s="44">
        <v>15700</v>
      </c>
      <c r="J22" s="43">
        <v>15750</v>
      </c>
      <c r="K22" s="42">
        <f t="shared" si="2"/>
        <v>15725</v>
      </c>
      <c r="L22" s="44">
        <v>16340</v>
      </c>
      <c r="M22" s="43">
        <v>16390</v>
      </c>
      <c r="N22" s="42">
        <f t="shared" si="3"/>
        <v>16365</v>
      </c>
      <c r="O22" s="44">
        <v>16980</v>
      </c>
      <c r="P22" s="43">
        <v>17030</v>
      </c>
      <c r="Q22" s="42">
        <f t="shared" si="4"/>
        <v>17005</v>
      </c>
      <c r="R22" s="50">
        <v>14925</v>
      </c>
      <c r="S22" s="49">
        <v>1.3412999999999999</v>
      </c>
      <c r="T22" s="49">
        <v>1.1657</v>
      </c>
      <c r="U22" s="48">
        <v>150.71</v>
      </c>
      <c r="V22" s="41">
        <f t="shared" si="6"/>
        <v>11127.264594050548</v>
      </c>
      <c r="W22" s="41">
        <f t="shared" si="7"/>
        <v>11276.373667337659</v>
      </c>
      <c r="X22" s="47">
        <f t="shared" si="5"/>
        <v>12803.465728746676</v>
      </c>
      <c r="Y22" s="46">
        <v>1.3411</v>
      </c>
    </row>
    <row r="23" spans="2:25" x14ac:dyDescent="0.2">
      <c r="B23" s="45">
        <v>45951</v>
      </c>
      <c r="C23" s="44">
        <v>14980</v>
      </c>
      <c r="D23" s="43">
        <v>14985</v>
      </c>
      <c r="E23" s="42">
        <f t="shared" si="0"/>
        <v>14982.5</v>
      </c>
      <c r="F23" s="44">
        <v>15175</v>
      </c>
      <c r="G23" s="43">
        <v>15180</v>
      </c>
      <c r="H23" s="42">
        <f t="shared" si="1"/>
        <v>15177.5</v>
      </c>
      <c r="I23" s="44">
        <v>15750</v>
      </c>
      <c r="J23" s="43">
        <v>15800</v>
      </c>
      <c r="K23" s="42">
        <f t="shared" si="2"/>
        <v>15775</v>
      </c>
      <c r="L23" s="44">
        <v>16380</v>
      </c>
      <c r="M23" s="43">
        <v>16430</v>
      </c>
      <c r="N23" s="42">
        <f t="shared" si="3"/>
        <v>16405</v>
      </c>
      <c r="O23" s="44">
        <v>17010</v>
      </c>
      <c r="P23" s="43">
        <v>17060</v>
      </c>
      <c r="Q23" s="42">
        <f t="shared" si="4"/>
        <v>17035</v>
      </c>
      <c r="R23" s="50">
        <v>14985</v>
      </c>
      <c r="S23" s="49">
        <v>1.3385</v>
      </c>
      <c r="T23" s="49">
        <v>1.1613</v>
      </c>
      <c r="U23" s="48">
        <v>151.94999999999999</v>
      </c>
      <c r="V23" s="41">
        <f t="shared" si="6"/>
        <v>11195.367949196861</v>
      </c>
      <c r="W23" s="41">
        <f t="shared" si="7"/>
        <v>11341.053418005229</v>
      </c>
      <c r="X23" s="47">
        <f t="shared" si="5"/>
        <v>12903.642469646087</v>
      </c>
      <c r="Y23" s="46">
        <v>1.3383</v>
      </c>
    </row>
    <row r="24" spans="2:25" x14ac:dyDescent="0.2">
      <c r="B24" s="45">
        <v>45952</v>
      </c>
      <c r="C24" s="44">
        <v>14930</v>
      </c>
      <c r="D24" s="43">
        <v>14935</v>
      </c>
      <c r="E24" s="42">
        <f t="shared" si="0"/>
        <v>14932.5</v>
      </c>
      <c r="F24" s="44">
        <v>15135</v>
      </c>
      <c r="G24" s="43">
        <v>15150</v>
      </c>
      <c r="H24" s="42">
        <f t="shared" si="1"/>
        <v>15142.5</v>
      </c>
      <c r="I24" s="44">
        <v>15725</v>
      </c>
      <c r="J24" s="43">
        <v>15775</v>
      </c>
      <c r="K24" s="42">
        <f t="shared" si="2"/>
        <v>15750</v>
      </c>
      <c r="L24" s="44">
        <v>16360</v>
      </c>
      <c r="M24" s="43">
        <v>16410</v>
      </c>
      <c r="N24" s="42">
        <f t="shared" si="3"/>
        <v>16385</v>
      </c>
      <c r="O24" s="44">
        <v>16995</v>
      </c>
      <c r="P24" s="43">
        <v>17045</v>
      </c>
      <c r="Q24" s="42">
        <f t="shared" si="4"/>
        <v>17020</v>
      </c>
      <c r="R24" s="50">
        <v>14935</v>
      </c>
      <c r="S24" s="49">
        <v>1.3328</v>
      </c>
      <c r="T24" s="49">
        <v>1.1583000000000001</v>
      </c>
      <c r="U24" s="48">
        <v>151.79</v>
      </c>
      <c r="V24" s="41">
        <f t="shared" si="6"/>
        <v>11205.732292917168</v>
      </c>
      <c r="W24" s="41">
        <f t="shared" si="7"/>
        <v>11367.046818727491</v>
      </c>
      <c r="X24" s="47">
        <f t="shared" si="5"/>
        <v>12893.896227229559</v>
      </c>
      <c r="Y24" s="46">
        <v>1.3327</v>
      </c>
    </row>
    <row r="25" spans="2:25" x14ac:dyDescent="0.2">
      <c r="B25" s="45">
        <v>45953</v>
      </c>
      <c r="C25" s="44">
        <v>15100</v>
      </c>
      <c r="D25" s="43">
        <v>15110</v>
      </c>
      <c r="E25" s="42">
        <f t="shared" si="0"/>
        <v>15105</v>
      </c>
      <c r="F25" s="44">
        <v>15285</v>
      </c>
      <c r="G25" s="43">
        <v>15290</v>
      </c>
      <c r="H25" s="42">
        <f t="shared" si="1"/>
        <v>15287.5</v>
      </c>
      <c r="I25" s="44">
        <v>15870</v>
      </c>
      <c r="J25" s="43">
        <v>15920</v>
      </c>
      <c r="K25" s="42">
        <f t="shared" si="2"/>
        <v>15895</v>
      </c>
      <c r="L25" s="44">
        <v>16495</v>
      </c>
      <c r="M25" s="43">
        <v>16545</v>
      </c>
      <c r="N25" s="42">
        <f t="shared" si="3"/>
        <v>16520</v>
      </c>
      <c r="O25" s="44">
        <v>17125</v>
      </c>
      <c r="P25" s="43">
        <v>17175</v>
      </c>
      <c r="Q25" s="42">
        <f t="shared" si="4"/>
        <v>17150</v>
      </c>
      <c r="R25" s="50">
        <v>15110</v>
      </c>
      <c r="S25" s="49">
        <v>1.3335999999999999</v>
      </c>
      <c r="T25" s="49">
        <v>1.1587000000000001</v>
      </c>
      <c r="U25" s="48">
        <v>152.68</v>
      </c>
      <c r="V25" s="41">
        <f t="shared" si="6"/>
        <v>11330.233953209359</v>
      </c>
      <c r="W25" s="41">
        <f t="shared" si="7"/>
        <v>11465.20695860828</v>
      </c>
      <c r="X25" s="47">
        <f t="shared" si="5"/>
        <v>13040.47639596099</v>
      </c>
      <c r="Y25" s="46">
        <v>1.3334999999999999</v>
      </c>
    </row>
    <row r="26" spans="2:25" x14ac:dyDescent="0.2">
      <c r="B26" s="45">
        <v>45954</v>
      </c>
      <c r="C26" s="44">
        <v>15080</v>
      </c>
      <c r="D26" s="43">
        <v>15085</v>
      </c>
      <c r="E26" s="42">
        <f t="shared" si="0"/>
        <v>15082.5</v>
      </c>
      <c r="F26" s="44">
        <v>15280</v>
      </c>
      <c r="G26" s="43">
        <v>15285</v>
      </c>
      <c r="H26" s="42">
        <f t="shared" si="1"/>
        <v>15282.5</v>
      </c>
      <c r="I26" s="44">
        <v>15850</v>
      </c>
      <c r="J26" s="43">
        <v>15900</v>
      </c>
      <c r="K26" s="42">
        <f t="shared" si="2"/>
        <v>15875</v>
      </c>
      <c r="L26" s="44">
        <v>16455</v>
      </c>
      <c r="M26" s="43">
        <v>16505</v>
      </c>
      <c r="N26" s="42">
        <f t="shared" si="3"/>
        <v>16480</v>
      </c>
      <c r="O26" s="44">
        <v>17060</v>
      </c>
      <c r="P26" s="43">
        <v>17110</v>
      </c>
      <c r="Q26" s="42">
        <f t="shared" si="4"/>
        <v>17085</v>
      </c>
      <c r="R26" s="50">
        <v>15085</v>
      </c>
      <c r="S26" s="49">
        <v>1.3307</v>
      </c>
      <c r="T26" s="49">
        <v>1.1616</v>
      </c>
      <c r="U26" s="48">
        <v>152.94</v>
      </c>
      <c r="V26" s="41">
        <f t="shared" si="6"/>
        <v>11336.138874276696</v>
      </c>
      <c r="W26" s="41">
        <f t="shared" si="7"/>
        <v>11486.435710528294</v>
      </c>
      <c r="X26" s="47">
        <f t="shared" si="5"/>
        <v>12986.398071625345</v>
      </c>
      <c r="Y26" s="46">
        <v>1.3306</v>
      </c>
    </row>
    <row r="27" spans="2:25" x14ac:dyDescent="0.2">
      <c r="B27" s="45">
        <v>45957</v>
      </c>
      <c r="C27" s="44">
        <v>15150</v>
      </c>
      <c r="D27" s="43">
        <v>15155</v>
      </c>
      <c r="E27" s="42">
        <f t="shared" si="0"/>
        <v>15152.5</v>
      </c>
      <c r="F27" s="44">
        <v>15340</v>
      </c>
      <c r="G27" s="43">
        <v>15360</v>
      </c>
      <c r="H27" s="42">
        <f t="shared" si="1"/>
        <v>15350</v>
      </c>
      <c r="I27" s="44">
        <v>15900</v>
      </c>
      <c r="J27" s="43">
        <v>15950</v>
      </c>
      <c r="K27" s="42">
        <f t="shared" si="2"/>
        <v>15925</v>
      </c>
      <c r="L27" s="44">
        <v>16495</v>
      </c>
      <c r="M27" s="43">
        <v>16545</v>
      </c>
      <c r="N27" s="42">
        <f t="shared" si="3"/>
        <v>16520</v>
      </c>
      <c r="O27" s="44">
        <v>17100</v>
      </c>
      <c r="P27" s="43">
        <v>17150</v>
      </c>
      <c r="Q27" s="42">
        <f t="shared" si="4"/>
        <v>17125</v>
      </c>
      <c r="R27" s="50">
        <v>15155</v>
      </c>
      <c r="S27" s="49">
        <v>1.3348</v>
      </c>
      <c r="T27" s="49">
        <v>1.1640999999999999</v>
      </c>
      <c r="U27" s="48">
        <v>152.87</v>
      </c>
      <c r="V27" s="41">
        <f t="shared" si="6"/>
        <v>11353.760863050644</v>
      </c>
      <c r="W27" s="41">
        <f t="shared" si="7"/>
        <v>11507.341923883729</v>
      </c>
      <c r="X27" s="47">
        <f t="shared" si="5"/>
        <v>13018.641010222491</v>
      </c>
      <c r="Y27" s="46">
        <v>1.3346</v>
      </c>
    </row>
    <row r="28" spans="2:25" x14ac:dyDescent="0.2">
      <c r="B28" s="45">
        <v>45958</v>
      </c>
      <c r="C28" s="44">
        <v>15030</v>
      </c>
      <c r="D28" s="43">
        <v>15035</v>
      </c>
      <c r="E28" s="42">
        <f t="shared" si="0"/>
        <v>15032.5</v>
      </c>
      <c r="F28" s="44">
        <v>15220</v>
      </c>
      <c r="G28" s="43">
        <v>15230</v>
      </c>
      <c r="H28" s="42">
        <f t="shared" si="1"/>
        <v>15225</v>
      </c>
      <c r="I28" s="44">
        <v>15780</v>
      </c>
      <c r="J28" s="43">
        <v>15830</v>
      </c>
      <c r="K28" s="42">
        <f t="shared" si="2"/>
        <v>15805</v>
      </c>
      <c r="L28" s="44">
        <v>16390</v>
      </c>
      <c r="M28" s="43">
        <v>16440</v>
      </c>
      <c r="N28" s="42">
        <f t="shared" si="3"/>
        <v>16415</v>
      </c>
      <c r="O28" s="44">
        <v>16985</v>
      </c>
      <c r="P28" s="43">
        <v>17035</v>
      </c>
      <c r="Q28" s="42">
        <f t="shared" si="4"/>
        <v>17010</v>
      </c>
      <c r="R28" s="50">
        <v>15035</v>
      </c>
      <c r="S28" s="49">
        <v>1.3285</v>
      </c>
      <c r="T28" s="49">
        <v>1.1639999999999999</v>
      </c>
      <c r="U28" s="48">
        <v>152.13999999999999</v>
      </c>
      <c r="V28" s="41">
        <f t="shared" si="6"/>
        <v>11317.275122318404</v>
      </c>
      <c r="W28" s="41">
        <f t="shared" si="7"/>
        <v>11464.05720737674</v>
      </c>
      <c r="X28" s="47">
        <f t="shared" si="5"/>
        <v>12916.666666666668</v>
      </c>
      <c r="Y28" s="46">
        <v>1.3284</v>
      </c>
    </row>
    <row r="29" spans="2:25" x14ac:dyDescent="0.2">
      <c r="B29" s="45">
        <v>45959</v>
      </c>
      <c r="C29" s="44">
        <v>15125</v>
      </c>
      <c r="D29" s="43">
        <v>15130</v>
      </c>
      <c r="E29" s="42">
        <f t="shared" si="0"/>
        <v>15127.5</v>
      </c>
      <c r="F29" s="44">
        <v>15320</v>
      </c>
      <c r="G29" s="43">
        <v>15325</v>
      </c>
      <c r="H29" s="42">
        <f t="shared" si="1"/>
        <v>15322.5</v>
      </c>
      <c r="I29" s="44">
        <v>15880</v>
      </c>
      <c r="J29" s="43">
        <v>15930</v>
      </c>
      <c r="K29" s="42">
        <f t="shared" si="2"/>
        <v>15905</v>
      </c>
      <c r="L29" s="44">
        <v>16495</v>
      </c>
      <c r="M29" s="43">
        <v>16545</v>
      </c>
      <c r="N29" s="42">
        <f t="shared" si="3"/>
        <v>16520</v>
      </c>
      <c r="O29" s="44">
        <v>17110</v>
      </c>
      <c r="P29" s="43">
        <v>17160</v>
      </c>
      <c r="Q29" s="42">
        <f t="shared" si="4"/>
        <v>17135</v>
      </c>
      <c r="R29" s="50">
        <v>15130</v>
      </c>
      <c r="S29" s="49">
        <v>1.3204</v>
      </c>
      <c r="T29" s="49">
        <v>1.1634</v>
      </c>
      <c r="U29" s="48">
        <v>152.25</v>
      </c>
      <c r="V29" s="41">
        <f t="shared" si="6"/>
        <v>11458.648894274462</v>
      </c>
      <c r="W29" s="41">
        <f t="shared" si="7"/>
        <v>11606.33141472281</v>
      </c>
      <c r="X29" s="47">
        <f t="shared" si="5"/>
        <v>13004.985387656869</v>
      </c>
      <c r="Y29" s="46">
        <v>1.3202</v>
      </c>
    </row>
    <row r="30" spans="2:25" x14ac:dyDescent="0.2">
      <c r="B30" s="45">
        <v>45960</v>
      </c>
      <c r="C30" s="44">
        <v>15020</v>
      </c>
      <c r="D30" s="43">
        <v>15025</v>
      </c>
      <c r="E30" s="42">
        <f t="shared" si="0"/>
        <v>15022.5</v>
      </c>
      <c r="F30" s="44">
        <v>15215</v>
      </c>
      <c r="G30" s="43">
        <v>15220</v>
      </c>
      <c r="H30" s="42">
        <f t="shared" si="1"/>
        <v>15217.5</v>
      </c>
      <c r="I30" s="44">
        <v>15775</v>
      </c>
      <c r="J30" s="43">
        <v>15825</v>
      </c>
      <c r="K30" s="42">
        <f t="shared" si="2"/>
        <v>15800</v>
      </c>
      <c r="L30" s="44">
        <v>16385</v>
      </c>
      <c r="M30" s="43">
        <v>16435</v>
      </c>
      <c r="N30" s="42">
        <f t="shared" si="3"/>
        <v>16410</v>
      </c>
      <c r="O30" s="44">
        <v>16960</v>
      </c>
      <c r="P30" s="43">
        <v>17010</v>
      </c>
      <c r="Q30" s="42">
        <f t="shared" si="4"/>
        <v>16985</v>
      </c>
      <c r="R30" s="50">
        <v>15025</v>
      </c>
      <c r="S30" s="49">
        <v>1.3137000000000001</v>
      </c>
      <c r="T30" s="49">
        <v>1.1554</v>
      </c>
      <c r="U30" s="48">
        <v>154.31</v>
      </c>
      <c r="V30" s="41">
        <f t="shared" si="6"/>
        <v>11437.162213595187</v>
      </c>
      <c r="W30" s="41">
        <f t="shared" si="7"/>
        <v>11585.597929512065</v>
      </c>
      <c r="X30" s="47">
        <f t="shared" si="5"/>
        <v>13004.154405400726</v>
      </c>
      <c r="Y30" s="46">
        <v>1.3136000000000001</v>
      </c>
    </row>
    <row r="31" spans="2:25" x14ac:dyDescent="0.2">
      <c r="B31" s="45">
        <v>45961</v>
      </c>
      <c r="C31" s="44">
        <v>15050</v>
      </c>
      <c r="D31" s="43">
        <v>15055</v>
      </c>
      <c r="E31" s="42">
        <f t="shared" si="0"/>
        <v>15052.5</v>
      </c>
      <c r="F31" s="44">
        <v>15240</v>
      </c>
      <c r="G31" s="43">
        <v>15245</v>
      </c>
      <c r="H31" s="42">
        <f t="shared" si="1"/>
        <v>15242.5</v>
      </c>
      <c r="I31" s="44">
        <v>15810</v>
      </c>
      <c r="J31" s="43">
        <v>15860</v>
      </c>
      <c r="K31" s="42">
        <f t="shared" si="2"/>
        <v>15835</v>
      </c>
      <c r="L31" s="44">
        <v>16435</v>
      </c>
      <c r="M31" s="43">
        <v>16485</v>
      </c>
      <c r="N31" s="42">
        <f t="shared" si="3"/>
        <v>16460</v>
      </c>
      <c r="O31" s="44">
        <v>17055</v>
      </c>
      <c r="P31" s="43">
        <v>17105</v>
      </c>
      <c r="Q31" s="42">
        <f t="shared" si="4"/>
        <v>17080</v>
      </c>
      <c r="R31" s="50">
        <v>15055</v>
      </c>
      <c r="S31" s="49">
        <v>1.3107</v>
      </c>
      <c r="T31" s="49">
        <v>1.1556</v>
      </c>
      <c r="U31" s="48">
        <v>154.13999999999999</v>
      </c>
      <c r="V31" s="41">
        <f t="shared" si="6"/>
        <v>11486.228732738231</v>
      </c>
      <c r="W31" s="41">
        <f t="shared" si="7"/>
        <v>11631.189440756847</v>
      </c>
      <c r="X31" s="47">
        <f t="shared" si="5"/>
        <v>13027.864312911042</v>
      </c>
      <c r="Y31" s="46">
        <v>1.3107</v>
      </c>
    </row>
    <row r="32" spans="2:25" x14ac:dyDescent="0.2">
      <c r="B32" s="40" t="s">
        <v>11</v>
      </c>
      <c r="C32" s="39">
        <f>ROUND(AVERAGE(C9:C31),2)</f>
        <v>15072.17</v>
      </c>
      <c r="D32" s="38">
        <f>ROUND(AVERAGE(D9:D31),2)</f>
        <v>15079.78</v>
      </c>
      <c r="E32" s="37">
        <f>ROUND(AVERAGE(C32:D32),2)</f>
        <v>15075.98</v>
      </c>
      <c r="F32" s="39">
        <f>ROUND(AVERAGE(F9:F31),2)</f>
        <v>15256.52</v>
      </c>
      <c r="G32" s="38">
        <f>ROUND(AVERAGE(G9:G31),2)</f>
        <v>15265.43</v>
      </c>
      <c r="H32" s="37">
        <f>ROUND(AVERAGE(F32:G32),2)</f>
        <v>15260.98</v>
      </c>
      <c r="I32" s="39">
        <f>ROUND(AVERAGE(I9:I31),2)</f>
        <v>15852.83</v>
      </c>
      <c r="J32" s="38">
        <f>ROUND(AVERAGE(J9:J31),2)</f>
        <v>15902.83</v>
      </c>
      <c r="K32" s="37">
        <f>ROUND(AVERAGE(I32:J32),2)</f>
        <v>15877.83</v>
      </c>
      <c r="L32" s="39">
        <f>ROUND(AVERAGE(L9:L31),2)</f>
        <v>16480.87</v>
      </c>
      <c r="M32" s="38">
        <f>ROUND(AVERAGE(M9:M31),2)</f>
        <v>16530.87</v>
      </c>
      <c r="N32" s="37">
        <f>ROUND(AVERAGE(L32:M32),2)</f>
        <v>16505.87</v>
      </c>
      <c r="O32" s="39">
        <f>ROUND(AVERAGE(O9:O31),2)</f>
        <v>17117.39</v>
      </c>
      <c r="P32" s="38">
        <f>ROUND(AVERAGE(P9:P31),2)</f>
        <v>17167.39</v>
      </c>
      <c r="Q32" s="37">
        <f>ROUND(AVERAGE(O32:P32),2)</f>
        <v>17142.39</v>
      </c>
      <c r="R32" s="36">
        <f>ROUND(AVERAGE(R9:R31),2)</f>
        <v>15079.78</v>
      </c>
      <c r="S32" s="35">
        <f>ROUND(AVERAGE(S9:S31),4)</f>
        <v>1.3346</v>
      </c>
      <c r="T32" s="34">
        <f>ROUND(AVERAGE(T9:T31),4)</f>
        <v>1.1631</v>
      </c>
      <c r="U32" s="115">
        <f>ROUND(AVERAGE(U9:U31),2)</f>
        <v>151.44999999999999</v>
      </c>
      <c r="V32" s="33">
        <f>AVERAGE(V9:V31)</f>
        <v>11299.291811497855</v>
      </c>
      <c r="W32" s="33">
        <f>AVERAGE(W9:W31)</f>
        <v>11438.42175466829</v>
      </c>
      <c r="X32" s="33">
        <f>AVERAGE(X9:X31)</f>
        <v>12964.918052192499</v>
      </c>
      <c r="Y32" s="32">
        <f>AVERAGE(Y9:Y31)</f>
        <v>1.3345391304347827</v>
      </c>
    </row>
    <row r="33" spans="2:25" x14ac:dyDescent="0.2">
      <c r="B33" s="31" t="s">
        <v>12</v>
      </c>
      <c r="C33" s="30">
        <f t="shared" ref="C33:Y33" si="8">MAX(C9:C31)</f>
        <v>15320</v>
      </c>
      <c r="D33" s="29">
        <f t="shared" si="8"/>
        <v>15325</v>
      </c>
      <c r="E33" s="28">
        <f t="shared" si="8"/>
        <v>15322.5</v>
      </c>
      <c r="F33" s="30">
        <f t="shared" si="8"/>
        <v>15470</v>
      </c>
      <c r="G33" s="29">
        <f t="shared" si="8"/>
        <v>15480</v>
      </c>
      <c r="H33" s="28">
        <f t="shared" si="8"/>
        <v>15475</v>
      </c>
      <c r="I33" s="30">
        <f t="shared" si="8"/>
        <v>16085</v>
      </c>
      <c r="J33" s="29">
        <f t="shared" si="8"/>
        <v>16135</v>
      </c>
      <c r="K33" s="28">
        <f t="shared" si="8"/>
        <v>16110</v>
      </c>
      <c r="L33" s="30">
        <f t="shared" si="8"/>
        <v>16720</v>
      </c>
      <c r="M33" s="29">
        <f t="shared" si="8"/>
        <v>16770</v>
      </c>
      <c r="N33" s="28">
        <f t="shared" si="8"/>
        <v>16745</v>
      </c>
      <c r="O33" s="30">
        <f t="shared" si="8"/>
        <v>17375</v>
      </c>
      <c r="P33" s="29">
        <f t="shared" si="8"/>
        <v>17425</v>
      </c>
      <c r="Q33" s="28">
        <f t="shared" si="8"/>
        <v>17400</v>
      </c>
      <c r="R33" s="27">
        <f t="shared" si="8"/>
        <v>15325</v>
      </c>
      <c r="S33" s="26">
        <f t="shared" si="8"/>
        <v>1.3482000000000001</v>
      </c>
      <c r="T33" s="25">
        <f t="shared" si="8"/>
        <v>1.1751</v>
      </c>
      <c r="U33" s="24">
        <f t="shared" si="8"/>
        <v>154.31</v>
      </c>
      <c r="V33" s="23">
        <f t="shared" si="8"/>
        <v>11486.228732738231</v>
      </c>
      <c r="W33" s="23">
        <f t="shared" si="8"/>
        <v>11631.189440756847</v>
      </c>
      <c r="X33" s="23">
        <f t="shared" si="8"/>
        <v>13196.417807629381</v>
      </c>
      <c r="Y33" s="22">
        <f t="shared" si="8"/>
        <v>1.3482000000000001</v>
      </c>
    </row>
    <row r="34" spans="2:25" ht="13.5" thickBot="1" x14ac:dyDescent="0.25">
      <c r="B34" s="21" t="s">
        <v>13</v>
      </c>
      <c r="C34" s="20">
        <f t="shared" ref="C34:Y34" si="9">MIN(C9:C31)</f>
        <v>14890</v>
      </c>
      <c r="D34" s="19">
        <f t="shared" si="9"/>
        <v>14910</v>
      </c>
      <c r="E34" s="18">
        <f t="shared" si="9"/>
        <v>14900</v>
      </c>
      <c r="F34" s="20">
        <f t="shared" si="9"/>
        <v>15100</v>
      </c>
      <c r="G34" s="19">
        <f t="shared" si="9"/>
        <v>15110</v>
      </c>
      <c r="H34" s="18">
        <f t="shared" si="9"/>
        <v>15105</v>
      </c>
      <c r="I34" s="20">
        <f t="shared" si="9"/>
        <v>15700</v>
      </c>
      <c r="J34" s="19">
        <f t="shared" si="9"/>
        <v>15750</v>
      </c>
      <c r="K34" s="18">
        <f t="shared" si="9"/>
        <v>15725</v>
      </c>
      <c r="L34" s="20">
        <f t="shared" si="9"/>
        <v>16340</v>
      </c>
      <c r="M34" s="19">
        <f t="shared" si="9"/>
        <v>16390</v>
      </c>
      <c r="N34" s="18">
        <f t="shared" si="9"/>
        <v>16365</v>
      </c>
      <c r="O34" s="20">
        <f t="shared" si="9"/>
        <v>16960</v>
      </c>
      <c r="P34" s="19">
        <f t="shared" si="9"/>
        <v>17010</v>
      </c>
      <c r="Q34" s="18">
        <f t="shared" si="9"/>
        <v>16985</v>
      </c>
      <c r="R34" s="17">
        <f t="shared" si="9"/>
        <v>14910</v>
      </c>
      <c r="S34" s="16">
        <f t="shared" si="9"/>
        <v>1.3107</v>
      </c>
      <c r="T34" s="15">
        <f t="shared" si="9"/>
        <v>1.1553</v>
      </c>
      <c r="U34" s="14">
        <f t="shared" si="9"/>
        <v>146.80000000000001</v>
      </c>
      <c r="V34" s="13">
        <f t="shared" si="9"/>
        <v>11099.985165405726</v>
      </c>
      <c r="W34" s="13">
        <f t="shared" si="9"/>
        <v>11255.748405281114</v>
      </c>
      <c r="X34" s="13">
        <f t="shared" si="9"/>
        <v>12752.449936088624</v>
      </c>
      <c r="Y34" s="12">
        <f t="shared" si="9"/>
        <v>1.3107</v>
      </c>
    </row>
    <row r="36" spans="2:25" x14ac:dyDescent="0.2">
      <c r="B36" s="6" t="s">
        <v>14</v>
      </c>
      <c r="C36" s="8"/>
      <c r="D36" s="8"/>
      <c r="E36" s="7"/>
      <c r="F36" s="8"/>
      <c r="G36" s="8"/>
      <c r="H36" s="7"/>
      <c r="I36" s="8"/>
      <c r="J36" s="8"/>
      <c r="K36" s="7"/>
      <c r="L36" s="8"/>
      <c r="M36" s="8"/>
      <c r="N36" s="7"/>
    </row>
    <row r="37" spans="2:25" x14ac:dyDescent="0.2">
      <c r="B37" s="6" t="s">
        <v>15</v>
      </c>
      <c r="C37" s="8"/>
      <c r="D37" s="8"/>
      <c r="E37" s="7"/>
      <c r="F37" s="8"/>
      <c r="G37" s="8"/>
      <c r="H37" s="7"/>
      <c r="I37" s="8"/>
      <c r="J37" s="8"/>
      <c r="K37" s="7"/>
      <c r="L37" s="8"/>
      <c r="M37" s="8"/>
      <c r="N37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3:S37"/>
  <sheetViews>
    <sheetView workbookViewId="0">
      <pane ySplit="8" topLeftCell="A9" activePane="bottomLeft" state="frozen"/>
      <selection activeCell="C46" sqref="C46"/>
      <selection pane="bottomLeft" activeCell="P9" sqref="P9:Q31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5" t="s">
        <v>19</v>
      </c>
    </row>
    <row r="4" spans="1:19" x14ac:dyDescent="0.2">
      <c r="B4" s="58" t="s">
        <v>33</v>
      </c>
    </row>
    <row r="6" spans="1:19" ht="13.5" thickBot="1" x14ac:dyDescent="0.25">
      <c r="B6" s="1">
        <v>45931</v>
      </c>
    </row>
    <row r="7" spans="1:19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3</v>
      </c>
      <c r="J7" s="125"/>
      <c r="K7" s="126"/>
      <c r="L7" s="116" t="s">
        <v>4</v>
      </c>
      <c r="M7" s="118" t="s">
        <v>21</v>
      </c>
      <c r="N7" s="119"/>
      <c r="O7" s="120"/>
      <c r="P7" s="121" t="s">
        <v>5</v>
      </c>
      <c r="Q7" s="122"/>
      <c r="R7" s="9" t="s">
        <v>18</v>
      </c>
      <c r="S7" s="116" t="s">
        <v>20</v>
      </c>
    </row>
    <row r="8" spans="1:19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117"/>
      <c r="M8" s="54" t="s">
        <v>10</v>
      </c>
      <c r="N8" s="53" t="s">
        <v>16</v>
      </c>
      <c r="O8" s="10" t="s">
        <v>17</v>
      </c>
      <c r="P8" s="52" t="s">
        <v>8</v>
      </c>
      <c r="Q8" s="52" t="s">
        <v>9</v>
      </c>
      <c r="R8" s="11" t="s">
        <v>8</v>
      </c>
      <c r="S8" s="117" t="s">
        <v>20</v>
      </c>
    </row>
    <row r="9" spans="1:19" x14ac:dyDescent="0.2">
      <c r="B9" s="45">
        <v>45931</v>
      </c>
      <c r="C9" s="44">
        <v>34070</v>
      </c>
      <c r="D9" s="43">
        <v>34570</v>
      </c>
      <c r="E9" s="42">
        <f t="shared" ref="E9:E31" si="0">AVERAGE(C9:D9)</f>
        <v>34320</v>
      </c>
      <c r="F9" s="44">
        <v>34500</v>
      </c>
      <c r="G9" s="43">
        <v>35000</v>
      </c>
      <c r="H9" s="42">
        <f t="shared" ref="H9:H31" si="1">AVERAGE(F9:G9)</f>
        <v>34750</v>
      </c>
      <c r="I9" s="44">
        <v>36130</v>
      </c>
      <c r="J9" s="43">
        <v>37130</v>
      </c>
      <c r="K9" s="42">
        <f t="shared" ref="K9:K31" si="2">AVERAGE(I9:J9)</f>
        <v>36630</v>
      </c>
      <c r="L9" s="50">
        <v>34570</v>
      </c>
      <c r="M9" s="49">
        <v>1.3482000000000001</v>
      </c>
      <c r="N9" s="51">
        <v>1.1735</v>
      </c>
      <c r="O9" s="48">
        <v>147.01</v>
      </c>
      <c r="P9" s="41">
        <f>D9/M9</f>
        <v>25641.596202343866</v>
      </c>
      <c r="Q9" s="41">
        <f>G9/M9</f>
        <v>25960.539979231566</v>
      </c>
      <c r="R9" s="47">
        <f t="shared" ref="R9:R31" si="3">L9/N9</f>
        <v>29458.883681295272</v>
      </c>
      <c r="S9" s="46">
        <v>1.3482000000000001</v>
      </c>
    </row>
    <row r="10" spans="1:19" x14ac:dyDescent="0.2">
      <c r="B10" s="45">
        <v>45932</v>
      </c>
      <c r="C10" s="44">
        <v>34085</v>
      </c>
      <c r="D10" s="43">
        <v>34585</v>
      </c>
      <c r="E10" s="42">
        <f t="shared" si="0"/>
        <v>34335</v>
      </c>
      <c r="F10" s="44">
        <v>34500</v>
      </c>
      <c r="G10" s="43">
        <v>35000</v>
      </c>
      <c r="H10" s="42">
        <f t="shared" si="1"/>
        <v>34750</v>
      </c>
      <c r="I10" s="44">
        <v>36130</v>
      </c>
      <c r="J10" s="43">
        <v>37130</v>
      </c>
      <c r="K10" s="42">
        <f t="shared" si="2"/>
        <v>36630</v>
      </c>
      <c r="L10" s="50">
        <v>34585</v>
      </c>
      <c r="M10" s="49">
        <v>1.3476999999999999</v>
      </c>
      <c r="N10" s="49">
        <v>1.1751</v>
      </c>
      <c r="O10" s="48">
        <v>146.80000000000001</v>
      </c>
      <c r="P10" s="41">
        <f t="shared" ref="P10:P31" si="4">D10/M10</f>
        <v>25662.239370779847</v>
      </c>
      <c r="Q10" s="41">
        <f t="shared" ref="Q10:Q31" si="5">G10/M10</f>
        <v>25970.171403131262</v>
      </c>
      <c r="R10" s="47">
        <f t="shared" si="3"/>
        <v>29431.537741468812</v>
      </c>
      <c r="S10" s="46">
        <v>1.3476999999999999</v>
      </c>
    </row>
    <row r="11" spans="1:19" x14ac:dyDescent="0.2">
      <c r="B11" s="45">
        <v>45933</v>
      </c>
      <c r="C11" s="44">
        <v>34090</v>
      </c>
      <c r="D11" s="43">
        <v>34590</v>
      </c>
      <c r="E11" s="42">
        <f t="shared" si="0"/>
        <v>34340</v>
      </c>
      <c r="F11" s="44">
        <v>34500</v>
      </c>
      <c r="G11" s="43">
        <v>35000</v>
      </c>
      <c r="H11" s="42">
        <f t="shared" si="1"/>
        <v>34750</v>
      </c>
      <c r="I11" s="44">
        <v>36130</v>
      </c>
      <c r="J11" s="43">
        <v>37130</v>
      </c>
      <c r="K11" s="42">
        <f t="shared" si="2"/>
        <v>36630</v>
      </c>
      <c r="L11" s="50">
        <v>34590</v>
      </c>
      <c r="M11" s="49">
        <v>1.3449</v>
      </c>
      <c r="N11" s="49">
        <v>1.1735</v>
      </c>
      <c r="O11" s="48">
        <v>147.25</v>
      </c>
      <c r="P11" s="41">
        <f t="shared" si="4"/>
        <v>25719.384340843186</v>
      </c>
      <c r="Q11" s="41">
        <f t="shared" si="5"/>
        <v>26024.23972042531</v>
      </c>
      <c r="R11" s="47">
        <f t="shared" si="3"/>
        <v>29475.926714955262</v>
      </c>
      <c r="S11" s="46">
        <v>1.3449</v>
      </c>
    </row>
    <row r="12" spans="1:19" x14ac:dyDescent="0.2">
      <c r="B12" s="45">
        <v>45936</v>
      </c>
      <c r="C12" s="44">
        <v>34075</v>
      </c>
      <c r="D12" s="43">
        <v>34575</v>
      </c>
      <c r="E12" s="42">
        <f t="shared" si="0"/>
        <v>34325</v>
      </c>
      <c r="F12" s="44">
        <v>34500</v>
      </c>
      <c r="G12" s="43">
        <v>35000</v>
      </c>
      <c r="H12" s="42">
        <f t="shared" si="1"/>
        <v>34750</v>
      </c>
      <c r="I12" s="44">
        <v>36115</v>
      </c>
      <c r="J12" s="43">
        <v>37115</v>
      </c>
      <c r="K12" s="42">
        <f t="shared" si="2"/>
        <v>36615</v>
      </c>
      <c r="L12" s="50">
        <v>34575</v>
      </c>
      <c r="M12" s="49">
        <v>1.3425</v>
      </c>
      <c r="N12" s="49">
        <v>1.1676</v>
      </c>
      <c r="O12" s="48">
        <v>150.38</v>
      </c>
      <c r="P12" s="41">
        <f t="shared" si="4"/>
        <v>25754.189944134079</v>
      </c>
      <c r="Q12" s="41">
        <f t="shared" si="5"/>
        <v>26070.763500931098</v>
      </c>
      <c r="R12" s="47">
        <f t="shared" si="3"/>
        <v>29612.024665981502</v>
      </c>
      <c r="S12" s="46">
        <v>1.3425</v>
      </c>
    </row>
    <row r="13" spans="1:19" x14ac:dyDescent="0.2">
      <c r="B13" s="45">
        <v>45937</v>
      </c>
      <c r="C13" s="44">
        <v>35550</v>
      </c>
      <c r="D13" s="43">
        <v>36050</v>
      </c>
      <c r="E13" s="42">
        <f t="shared" si="0"/>
        <v>35800</v>
      </c>
      <c r="F13" s="44">
        <v>35970</v>
      </c>
      <c r="G13" s="43">
        <v>36470</v>
      </c>
      <c r="H13" s="42">
        <f t="shared" si="1"/>
        <v>36220</v>
      </c>
      <c r="I13" s="44">
        <v>37580</v>
      </c>
      <c r="J13" s="43">
        <v>38580</v>
      </c>
      <c r="K13" s="42">
        <f t="shared" si="2"/>
        <v>38080</v>
      </c>
      <c r="L13" s="50">
        <v>36050</v>
      </c>
      <c r="M13" s="49">
        <v>1.3401000000000001</v>
      </c>
      <c r="N13" s="49">
        <v>1.1661999999999999</v>
      </c>
      <c r="O13" s="48">
        <v>150.91</v>
      </c>
      <c r="P13" s="41">
        <f t="shared" si="4"/>
        <v>26900.977538989628</v>
      </c>
      <c r="Q13" s="41">
        <f t="shared" si="5"/>
        <v>27214.386986045814</v>
      </c>
      <c r="R13" s="47">
        <f t="shared" si="3"/>
        <v>30912.364945978396</v>
      </c>
      <c r="S13" s="46">
        <v>1.3401000000000001</v>
      </c>
    </row>
    <row r="14" spans="1:19" x14ac:dyDescent="0.2">
      <c r="B14" s="45">
        <v>45938</v>
      </c>
      <c r="C14" s="44">
        <v>38040</v>
      </c>
      <c r="D14" s="43">
        <v>38540</v>
      </c>
      <c r="E14" s="42">
        <f t="shared" si="0"/>
        <v>38290</v>
      </c>
      <c r="F14" s="44">
        <v>38460</v>
      </c>
      <c r="G14" s="43">
        <v>38960</v>
      </c>
      <c r="H14" s="42">
        <f t="shared" si="1"/>
        <v>38710</v>
      </c>
      <c r="I14" s="44">
        <v>40065</v>
      </c>
      <c r="J14" s="43">
        <v>41065</v>
      </c>
      <c r="K14" s="42">
        <f t="shared" si="2"/>
        <v>40565</v>
      </c>
      <c r="L14" s="50">
        <v>38540</v>
      </c>
      <c r="M14" s="49">
        <v>1.3407</v>
      </c>
      <c r="N14" s="49">
        <v>1.1627000000000001</v>
      </c>
      <c r="O14" s="48">
        <v>152.69</v>
      </c>
      <c r="P14" s="41">
        <f t="shared" si="4"/>
        <v>28746.177370030582</v>
      </c>
      <c r="Q14" s="41">
        <f t="shared" si="5"/>
        <v>29059.44655776833</v>
      </c>
      <c r="R14" s="47">
        <f t="shared" si="3"/>
        <v>33146.985464866259</v>
      </c>
      <c r="S14" s="46">
        <v>1.3406</v>
      </c>
    </row>
    <row r="15" spans="1:19" x14ac:dyDescent="0.2">
      <c r="B15" s="45">
        <v>45939</v>
      </c>
      <c r="C15" s="44">
        <v>39515</v>
      </c>
      <c r="D15" s="43">
        <v>40015</v>
      </c>
      <c r="E15" s="42">
        <f t="shared" si="0"/>
        <v>39765</v>
      </c>
      <c r="F15" s="44">
        <v>39920</v>
      </c>
      <c r="G15" s="43">
        <v>40420</v>
      </c>
      <c r="H15" s="42">
        <f t="shared" si="1"/>
        <v>40170</v>
      </c>
      <c r="I15" s="44">
        <v>41520</v>
      </c>
      <c r="J15" s="43">
        <v>42520</v>
      </c>
      <c r="K15" s="42">
        <f t="shared" si="2"/>
        <v>42020</v>
      </c>
      <c r="L15" s="50">
        <v>40015</v>
      </c>
      <c r="M15" s="49">
        <v>1.3375999999999999</v>
      </c>
      <c r="N15" s="49">
        <v>1.1613</v>
      </c>
      <c r="O15" s="48">
        <v>152.80000000000001</v>
      </c>
      <c r="P15" s="41">
        <f t="shared" si="4"/>
        <v>29915.520334928231</v>
      </c>
      <c r="Q15" s="41">
        <f t="shared" si="5"/>
        <v>30218.301435406702</v>
      </c>
      <c r="R15" s="47">
        <f t="shared" si="3"/>
        <v>34457.073968828037</v>
      </c>
      <c r="S15" s="46">
        <v>1.3374999999999999</v>
      </c>
    </row>
    <row r="16" spans="1:19" x14ac:dyDescent="0.2">
      <c r="B16" s="45">
        <v>45940</v>
      </c>
      <c r="C16" s="44">
        <v>40960</v>
      </c>
      <c r="D16" s="43">
        <v>41460</v>
      </c>
      <c r="E16" s="42">
        <f t="shared" si="0"/>
        <v>41210</v>
      </c>
      <c r="F16" s="44">
        <v>41365</v>
      </c>
      <c r="G16" s="43">
        <v>41865</v>
      </c>
      <c r="H16" s="42">
        <f t="shared" si="1"/>
        <v>41615</v>
      </c>
      <c r="I16" s="44">
        <v>42965</v>
      </c>
      <c r="J16" s="43">
        <v>43965</v>
      </c>
      <c r="K16" s="42">
        <f t="shared" si="2"/>
        <v>43465</v>
      </c>
      <c r="L16" s="50">
        <v>41460</v>
      </c>
      <c r="M16" s="49">
        <v>1.3271999999999999</v>
      </c>
      <c r="N16" s="49">
        <v>1.1560999999999999</v>
      </c>
      <c r="O16" s="48">
        <v>152.63999999999999</v>
      </c>
      <c r="P16" s="41">
        <f t="shared" si="4"/>
        <v>31238.698010849912</v>
      </c>
      <c r="Q16" s="41">
        <f t="shared" si="5"/>
        <v>31543.851717902351</v>
      </c>
      <c r="R16" s="47">
        <f t="shared" si="3"/>
        <v>35861.949658334059</v>
      </c>
      <c r="S16" s="46">
        <v>1.3270999999999999</v>
      </c>
    </row>
    <row r="17" spans="2:19" x14ac:dyDescent="0.2">
      <c r="B17" s="45">
        <v>45943</v>
      </c>
      <c r="C17" s="44">
        <v>41810</v>
      </c>
      <c r="D17" s="43">
        <v>42310</v>
      </c>
      <c r="E17" s="42">
        <f t="shared" si="0"/>
        <v>42060</v>
      </c>
      <c r="F17" s="44">
        <v>42225</v>
      </c>
      <c r="G17" s="43">
        <v>42725</v>
      </c>
      <c r="H17" s="42">
        <f t="shared" si="1"/>
        <v>42475</v>
      </c>
      <c r="I17" s="44">
        <v>43810</v>
      </c>
      <c r="J17" s="43">
        <v>44810</v>
      </c>
      <c r="K17" s="42">
        <f t="shared" si="2"/>
        <v>44310</v>
      </c>
      <c r="L17" s="50">
        <v>42310</v>
      </c>
      <c r="M17" s="49">
        <v>1.3331999999999999</v>
      </c>
      <c r="N17" s="49">
        <v>1.1569</v>
      </c>
      <c r="O17" s="48">
        <v>152.11000000000001</v>
      </c>
      <c r="P17" s="41">
        <f t="shared" si="4"/>
        <v>31735.673567356738</v>
      </c>
      <c r="Q17" s="41">
        <f t="shared" si="5"/>
        <v>32046.954695469547</v>
      </c>
      <c r="R17" s="47">
        <f t="shared" si="3"/>
        <v>36571.873109171058</v>
      </c>
      <c r="S17" s="46">
        <v>1.3331</v>
      </c>
    </row>
    <row r="18" spans="2:19" x14ac:dyDescent="0.2">
      <c r="B18" s="45">
        <v>45944</v>
      </c>
      <c r="C18" s="44">
        <v>41810</v>
      </c>
      <c r="D18" s="43">
        <v>42310</v>
      </c>
      <c r="E18" s="42">
        <f t="shared" si="0"/>
        <v>42060</v>
      </c>
      <c r="F18" s="44">
        <v>42225</v>
      </c>
      <c r="G18" s="43">
        <v>42725</v>
      </c>
      <c r="H18" s="42">
        <f t="shared" si="1"/>
        <v>42475</v>
      </c>
      <c r="I18" s="44">
        <v>43805</v>
      </c>
      <c r="J18" s="43">
        <v>44805</v>
      </c>
      <c r="K18" s="42">
        <f t="shared" si="2"/>
        <v>44305</v>
      </c>
      <c r="L18" s="50">
        <v>42310</v>
      </c>
      <c r="M18" s="49">
        <v>1.3269</v>
      </c>
      <c r="N18" s="49">
        <v>1.1553</v>
      </c>
      <c r="O18" s="48">
        <v>152.1</v>
      </c>
      <c r="P18" s="41">
        <f t="shared" si="4"/>
        <v>31886.351646695304</v>
      </c>
      <c r="Q18" s="41">
        <f t="shared" si="5"/>
        <v>32199.110709171753</v>
      </c>
      <c r="R18" s="47">
        <f t="shared" si="3"/>
        <v>36622.522288583052</v>
      </c>
      <c r="S18" s="46">
        <v>1.3268</v>
      </c>
    </row>
    <row r="19" spans="2:19" x14ac:dyDescent="0.2">
      <c r="B19" s="45">
        <v>45945</v>
      </c>
      <c r="C19" s="44">
        <v>41810</v>
      </c>
      <c r="D19" s="43">
        <v>42310</v>
      </c>
      <c r="E19" s="42">
        <f t="shared" si="0"/>
        <v>42060</v>
      </c>
      <c r="F19" s="44">
        <v>42225</v>
      </c>
      <c r="G19" s="43">
        <v>42725</v>
      </c>
      <c r="H19" s="42">
        <f t="shared" si="1"/>
        <v>42475</v>
      </c>
      <c r="I19" s="44">
        <v>43800</v>
      </c>
      <c r="J19" s="43">
        <v>44800</v>
      </c>
      <c r="K19" s="42">
        <f t="shared" si="2"/>
        <v>44300</v>
      </c>
      <c r="L19" s="50">
        <v>42310</v>
      </c>
      <c r="M19" s="49">
        <v>1.3351999999999999</v>
      </c>
      <c r="N19" s="49">
        <v>1.1619999999999999</v>
      </c>
      <c r="O19" s="48">
        <v>151.5</v>
      </c>
      <c r="P19" s="41">
        <f t="shared" si="4"/>
        <v>31688.136608747755</v>
      </c>
      <c r="Q19" s="41">
        <f t="shared" si="5"/>
        <v>31998.95146794488</v>
      </c>
      <c r="R19" s="47">
        <f t="shared" si="3"/>
        <v>36411.359724612739</v>
      </c>
      <c r="S19" s="46">
        <v>1.335</v>
      </c>
    </row>
    <row r="20" spans="2:19" x14ac:dyDescent="0.2">
      <c r="B20" s="45">
        <v>45946</v>
      </c>
      <c r="C20" s="44">
        <v>41820</v>
      </c>
      <c r="D20" s="43">
        <v>42320</v>
      </c>
      <c r="E20" s="42">
        <f t="shared" si="0"/>
        <v>42070</v>
      </c>
      <c r="F20" s="44">
        <v>42225</v>
      </c>
      <c r="G20" s="43">
        <v>42725</v>
      </c>
      <c r="H20" s="42">
        <f t="shared" si="1"/>
        <v>42475</v>
      </c>
      <c r="I20" s="44">
        <v>43795</v>
      </c>
      <c r="J20" s="43">
        <v>44795</v>
      </c>
      <c r="K20" s="42">
        <f t="shared" si="2"/>
        <v>44295</v>
      </c>
      <c r="L20" s="50">
        <v>42320</v>
      </c>
      <c r="M20" s="49">
        <v>1.3441000000000001</v>
      </c>
      <c r="N20" s="49">
        <v>1.1654</v>
      </c>
      <c r="O20" s="48">
        <v>151.25</v>
      </c>
      <c r="P20" s="41">
        <f t="shared" si="4"/>
        <v>31485.752548173496</v>
      </c>
      <c r="Q20" s="41">
        <f t="shared" si="5"/>
        <v>31787.069414478086</v>
      </c>
      <c r="R20" s="47">
        <f t="shared" si="3"/>
        <v>36313.712030204224</v>
      </c>
      <c r="S20" s="46">
        <v>1.3439000000000001</v>
      </c>
    </row>
    <row r="21" spans="2:19" x14ac:dyDescent="0.2">
      <c r="B21" s="45">
        <v>45947</v>
      </c>
      <c r="C21" s="44">
        <v>41820</v>
      </c>
      <c r="D21" s="43">
        <v>42320</v>
      </c>
      <c r="E21" s="42">
        <f t="shared" si="0"/>
        <v>42070</v>
      </c>
      <c r="F21" s="44">
        <v>42225</v>
      </c>
      <c r="G21" s="43">
        <v>42725</v>
      </c>
      <c r="H21" s="42">
        <f t="shared" si="1"/>
        <v>42475</v>
      </c>
      <c r="I21" s="44">
        <v>43795</v>
      </c>
      <c r="J21" s="43">
        <v>44795</v>
      </c>
      <c r="K21" s="42">
        <f t="shared" si="2"/>
        <v>44295</v>
      </c>
      <c r="L21" s="50">
        <v>42320</v>
      </c>
      <c r="M21" s="49">
        <v>1.3434999999999999</v>
      </c>
      <c r="N21" s="49">
        <v>1.1686000000000001</v>
      </c>
      <c r="O21" s="48">
        <v>150.24</v>
      </c>
      <c r="P21" s="41">
        <f t="shared" si="4"/>
        <v>31499.813918868629</v>
      </c>
      <c r="Q21" s="41">
        <f t="shared" si="5"/>
        <v>31801.265351693339</v>
      </c>
      <c r="R21" s="47">
        <f t="shared" si="3"/>
        <v>36214.273489645726</v>
      </c>
      <c r="S21" s="46">
        <v>1.3432999999999999</v>
      </c>
    </row>
    <row r="22" spans="2:19" x14ac:dyDescent="0.2">
      <c r="B22" s="45">
        <v>45950</v>
      </c>
      <c r="C22" s="44">
        <v>43265</v>
      </c>
      <c r="D22" s="43">
        <v>43765</v>
      </c>
      <c r="E22" s="42">
        <f t="shared" si="0"/>
        <v>43515</v>
      </c>
      <c r="F22" s="44">
        <v>43680</v>
      </c>
      <c r="G22" s="43">
        <v>44180</v>
      </c>
      <c r="H22" s="42">
        <f t="shared" si="1"/>
        <v>43930</v>
      </c>
      <c r="I22" s="44">
        <v>45235</v>
      </c>
      <c r="J22" s="43">
        <v>46235</v>
      </c>
      <c r="K22" s="42">
        <f t="shared" si="2"/>
        <v>45735</v>
      </c>
      <c r="L22" s="50">
        <v>43765</v>
      </c>
      <c r="M22" s="49">
        <v>1.3412999999999999</v>
      </c>
      <c r="N22" s="49">
        <v>1.1657</v>
      </c>
      <c r="O22" s="48">
        <v>150.71</v>
      </c>
      <c r="P22" s="41">
        <f t="shared" si="4"/>
        <v>32628.792962051743</v>
      </c>
      <c r="Q22" s="41">
        <f t="shared" si="5"/>
        <v>32938.194289122497</v>
      </c>
      <c r="R22" s="47">
        <f t="shared" si="3"/>
        <v>37543.964999571072</v>
      </c>
      <c r="S22" s="46">
        <v>1.3411</v>
      </c>
    </row>
    <row r="23" spans="2:19" x14ac:dyDescent="0.2">
      <c r="B23" s="45">
        <v>45951</v>
      </c>
      <c r="C23" s="44">
        <v>44740</v>
      </c>
      <c r="D23" s="43">
        <v>45240</v>
      </c>
      <c r="E23" s="42">
        <f t="shared" si="0"/>
        <v>44990</v>
      </c>
      <c r="F23" s="44">
        <v>45150</v>
      </c>
      <c r="G23" s="43">
        <v>45650</v>
      </c>
      <c r="H23" s="42">
        <f t="shared" si="1"/>
        <v>45400</v>
      </c>
      <c r="I23" s="44">
        <v>46700</v>
      </c>
      <c r="J23" s="43">
        <v>47700</v>
      </c>
      <c r="K23" s="42">
        <f t="shared" si="2"/>
        <v>47200</v>
      </c>
      <c r="L23" s="50">
        <v>45240</v>
      </c>
      <c r="M23" s="49">
        <v>1.3385</v>
      </c>
      <c r="N23" s="49">
        <v>1.1613</v>
      </c>
      <c r="O23" s="48">
        <v>151.94999999999999</v>
      </c>
      <c r="P23" s="41">
        <f t="shared" si="4"/>
        <v>33799.028763541275</v>
      </c>
      <c r="Q23" s="41">
        <f t="shared" si="5"/>
        <v>34105.341800522976</v>
      </c>
      <c r="R23" s="47">
        <f t="shared" si="3"/>
        <v>38956.34203048308</v>
      </c>
      <c r="S23" s="46">
        <v>1.3383</v>
      </c>
    </row>
    <row r="24" spans="2:19" x14ac:dyDescent="0.2">
      <c r="B24" s="45">
        <v>45952</v>
      </c>
      <c r="C24" s="44">
        <v>46200</v>
      </c>
      <c r="D24" s="43">
        <v>46700</v>
      </c>
      <c r="E24" s="42">
        <f t="shared" si="0"/>
        <v>46450</v>
      </c>
      <c r="F24" s="44">
        <v>46610</v>
      </c>
      <c r="G24" s="43">
        <v>47110</v>
      </c>
      <c r="H24" s="42">
        <f t="shared" si="1"/>
        <v>46860</v>
      </c>
      <c r="I24" s="44">
        <v>48155</v>
      </c>
      <c r="J24" s="43">
        <v>49155</v>
      </c>
      <c r="K24" s="42">
        <f t="shared" si="2"/>
        <v>48655</v>
      </c>
      <c r="L24" s="50">
        <v>46700</v>
      </c>
      <c r="M24" s="49">
        <v>1.3328</v>
      </c>
      <c r="N24" s="49">
        <v>1.1583000000000001</v>
      </c>
      <c r="O24" s="48">
        <v>151.79</v>
      </c>
      <c r="P24" s="41">
        <f t="shared" si="4"/>
        <v>35039.015606242494</v>
      </c>
      <c r="Q24" s="41">
        <f t="shared" si="5"/>
        <v>35346.638655462186</v>
      </c>
      <c r="R24" s="47">
        <f t="shared" si="3"/>
        <v>40317.706984373646</v>
      </c>
      <c r="S24" s="46">
        <v>1.3327</v>
      </c>
    </row>
    <row r="25" spans="2:19" x14ac:dyDescent="0.2">
      <c r="B25" s="45">
        <v>45953</v>
      </c>
      <c r="C25" s="44">
        <v>47665</v>
      </c>
      <c r="D25" s="43">
        <v>48165</v>
      </c>
      <c r="E25" s="42">
        <f t="shared" si="0"/>
        <v>47915</v>
      </c>
      <c r="F25" s="44">
        <v>48070</v>
      </c>
      <c r="G25" s="43">
        <v>48570</v>
      </c>
      <c r="H25" s="42">
        <f t="shared" si="1"/>
        <v>48320</v>
      </c>
      <c r="I25" s="44">
        <v>49610</v>
      </c>
      <c r="J25" s="43">
        <v>50610</v>
      </c>
      <c r="K25" s="42">
        <f t="shared" si="2"/>
        <v>50110</v>
      </c>
      <c r="L25" s="50">
        <v>48165</v>
      </c>
      <c r="M25" s="49">
        <v>1.3335999999999999</v>
      </c>
      <c r="N25" s="49">
        <v>1.1587000000000001</v>
      </c>
      <c r="O25" s="48">
        <v>152.68</v>
      </c>
      <c r="P25" s="41">
        <f t="shared" si="4"/>
        <v>36116.526694661072</v>
      </c>
      <c r="Q25" s="41">
        <f t="shared" si="5"/>
        <v>36420.215956808643</v>
      </c>
      <c r="R25" s="47">
        <f t="shared" si="3"/>
        <v>41568.136704927936</v>
      </c>
      <c r="S25" s="46">
        <v>1.3334999999999999</v>
      </c>
    </row>
    <row r="26" spans="2:19" x14ac:dyDescent="0.2">
      <c r="B26" s="45">
        <v>45954</v>
      </c>
      <c r="C26" s="44">
        <v>47670</v>
      </c>
      <c r="D26" s="43">
        <v>48170</v>
      </c>
      <c r="E26" s="42">
        <f t="shared" si="0"/>
        <v>47920</v>
      </c>
      <c r="F26" s="44">
        <v>48070</v>
      </c>
      <c r="G26" s="43">
        <v>48570</v>
      </c>
      <c r="H26" s="42">
        <f t="shared" si="1"/>
        <v>48320</v>
      </c>
      <c r="I26" s="44">
        <v>49610</v>
      </c>
      <c r="J26" s="43">
        <v>50610</v>
      </c>
      <c r="K26" s="42">
        <f t="shared" si="2"/>
        <v>50110</v>
      </c>
      <c r="L26" s="50">
        <v>48170</v>
      </c>
      <c r="M26" s="49">
        <v>1.3307</v>
      </c>
      <c r="N26" s="49">
        <v>1.1616</v>
      </c>
      <c r="O26" s="48">
        <v>152.94</v>
      </c>
      <c r="P26" s="41">
        <f t="shared" si="4"/>
        <v>36198.993011197112</v>
      </c>
      <c r="Q26" s="41">
        <f t="shared" si="5"/>
        <v>36499.586683700305</v>
      </c>
      <c r="R26" s="47">
        <f t="shared" si="3"/>
        <v>41468.663911845731</v>
      </c>
      <c r="S26" s="46">
        <v>1.3306</v>
      </c>
    </row>
    <row r="27" spans="2:19" x14ac:dyDescent="0.2">
      <c r="B27" s="45">
        <v>45957</v>
      </c>
      <c r="C27" s="44">
        <v>47655</v>
      </c>
      <c r="D27" s="43">
        <v>48155</v>
      </c>
      <c r="E27" s="42">
        <f t="shared" si="0"/>
        <v>47905</v>
      </c>
      <c r="F27" s="44">
        <v>48070</v>
      </c>
      <c r="G27" s="43">
        <v>48570</v>
      </c>
      <c r="H27" s="42">
        <f t="shared" si="1"/>
        <v>48320</v>
      </c>
      <c r="I27" s="44">
        <v>49590</v>
      </c>
      <c r="J27" s="43">
        <v>50590</v>
      </c>
      <c r="K27" s="42">
        <f t="shared" si="2"/>
        <v>50090</v>
      </c>
      <c r="L27" s="50">
        <v>48155</v>
      </c>
      <c r="M27" s="49">
        <v>1.3348</v>
      </c>
      <c r="N27" s="49">
        <v>1.1640999999999999</v>
      </c>
      <c r="O27" s="48">
        <v>152.87</v>
      </c>
      <c r="P27" s="41">
        <f t="shared" si="4"/>
        <v>36076.565777644588</v>
      </c>
      <c r="Q27" s="41">
        <f t="shared" si="5"/>
        <v>36387.473778843276</v>
      </c>
      <c r="R27" s="47">
        <f t="shared" si="3"/>
        <v>41366.721072072847</v>
      </c>
      <c r="S27" s="46">
        <v>1.3346</v>
      </c>
    </row>
    <row r="28" spans="2:19" x14ac:dyDescent="0.2">
      <c r="B28" s="45">
        <v>45958</v>
      </c>
      <c r="C28" s="44">
        <v>47650</v>
      </c>
      <c r="D28" s="43">
        <v>48150</v>
      </c>
      <c r="E28" s="42">
        <f t="shared" si="0"/>
        <v>47900</v>
      </c>
      <c r="F28" s="44">
        <v>48070</v>
      </c>
      <c r="G28" s="43">
        <v>48570</v>
      </c>
      <c r="H28" s="42">
        <f t="shared" si="1"/>
        <v>48320</v>
      </c>
      <c r="I28" s="44">
        <v>49585</v>
      </c>
      <c r="J28" s="43">
        <v>50585</v>
      </c>
      <c r="K28" s="42">
        <f t="shared" si="2"/>
        <v>50085</v>
      </c>
      <c r="L28" s="50">
        <v>48150</v>
      </c>
      <c r="M28" s="49">
        <v>1.3285</v>
      </c>
      <c r="N28" s="49">
        <v>1.1639999999999999</v>
      </c>
      <c r="O28" s="48">
        <v>152.13999999999999</v>
      </c>
      <c r="P28" s="41">
        <f t="shared" si="4"/>
        <v>36243.884079789234</v>
      </c>
      <c r="Q28" s="41">
        <f t="shared" si="5"/>
        <v>36560.030109145649</v>
      </c>
      <c r="R28" s="47">
        <f t="shared" si="3"/>
        <v>41365.9793814433</v>
      </c>
      <c r="S28" s="46">
        <v>1.3284</v>
      </c>
    </row>
    <row r="29" spans="2:19" x14ac:dyDescent="0.2">
      <c r="B29" s="45">
        <v>45959</v>
      </c>
      <c r="C29" s="44">
        <v>47650</v>
      </c>
      <c r="D29" s="43">
        <v>48150</v>
      </c>
      <c r="E29" s="42">
        <f t="shared" si="0"/>
        <v>47900</v>
      </c>
      <c r="F29" s="44">
        <v>48070</v>
      </c>
      <c r="G29" s="43">
        <v>48570</v>
      </c>
      <c r="H29" s="42">
        <f t="shared" si="1"/>
        <v>48320</v>
      </c>
      <c r="I29" s="44">
        <v>49580</v>
      </c>
      <c r="J29" s="43">
        <v>50580</v>
      </c>
      <c r="K29" s="42">
        <f t="shared" si="2"/>
        <v>50080</v>
      </c>
      <c r="L29" s="50">
        <v>48150</v>
      </c>
      <c r="M29" s="49">
        <v>1.3204</v>
      </c>
      <c r="N29" s="49">
        <v>1.1634</v>
      </c>
      <c r="O29" s="48">
        <v>152.25</v>
      </c>
      <c r="P29" s="41">
        <f t="shared" si="4"/>
        <v>36466.222356861559</v>
      </c>
      <c r="Q29" s="41">
        <f t="shared" si="5"/>
        <v>36784.307785519537</v>
      </c>
      <c r="R29" s="47">
        <f t="shared" si="3"/>
        <v>41387.313047962867</v>
      </c>
      <c r="S29" s="46">
        <v>1.3202</v>
      </c>
    </row>
    <row r="30" spans="2:19" x14ac:dyDescent="0.2">
      <c r="B30" s="45">
        <v>45960</v>
      </c>
      <c r="C30" s="44">
        <v>47660</v>
      </c>
      <c r="D30" s="43">
        <v>48160</v>
      </c>
      <c r="E30" s="42">
        <f t="shared" si="0"/>
        <v>47910</v>
      </c>
      <c r="F30" s="44">
        <v>48070</v>
      </c>
      <c r="G30" s="43">
        <v>48570</v>
      </c>
      <c r="H30" s="42">
        <f t="shared" si="1"/>
        <v>48320</v>
      </c>
      <c r="I30" s="44">
        <v>49575</v>
      </c>
      <c r="J30" s="43">
        <v>50575</v>
      </c>
      <c r="K30" s="42">
        <f t="shared" si="2"/>
        <v>50075</v>
      </c>
      <c r="L30" s="50">
        <v>48160</v>
      </c>
      <c r="M30" s="49">
        <v>1.3137000000000001</v>
      </c>
      <c r="N30" s="49">
        <v>1.1554</v>
      </c>
      <c r="O30" s="48">
        <v>154.31</v>
      </c>
      <c r="P30" s="41">
        <f t="shared" si="4"/>
        <v>36659.815787470499</v>
      </c>
      <c r="Q30" s="41">
        <f t="shared" si="5"/>
        <v>36971.911395295727</v>
      </c>
      <c r="R30" s="47">
        <f t="shared" si="3"/>
        <v>41682.534187294441</v>
      </c>
      <c r="S30" s="46">
        <v>1.3136000000000001</v>
      </c>
    </row>
    <row r="31" spans="2:19" x14ac:dyDescent="0.2">
      <c r="B31" s="45">
        <v>45961</v>
      </c>
      <c r="C31" s="44">
        <v>47665</v>
      </c>
      <c r="D31" s="43">
        <v>48165</v>
      </c>
      <c r="E31" s="42">
        <f t="shared" si="0"/>
        <v>47915</v>
      </c>
      <c r="F31" s="44">
        <v>48070</v>
      </c>
      <c r="G31" s="43">
        <v>48570</v>
      </c>
      <c r="H31" s="42">
        <f t="shared" si="1"/>
        <v>48320</v>
      </c>
      <c r="I31" s="44">
        <v>49575</v>
      </c>
      <c r="J31" s="43">
        <v>50575</v>
      </c>
      <c r="K31" s="42">
        <f t="shared" si="2"/>
        <v>50075</v>
      </c>
      <c r="L31" s="50">
        <v>48165</v>
      </c>
      <c r="M31" s="49">
        <v>1.3107</v>
      </c>
      <c r="N31" s="49">
        <v>1.1556</v>
      </c>
      <c r="O31" s="48">
        <v>154.13999999999999</v>
      </c>
      <c r="P31" s="41">
        <f t="shared" si="4"/>
        <v>36747.539482719156</v>
      </c>
      <c r="Q31" s="41">
        <f t="shared" si="5"/>
        <v>37056.534676127259</v>
      </c>
      <c r="R31" s="47">
        <f t="shared" si="3"/>
        <v>41679.646936656281</v>
      </c>
      <c r="S31" s="46">
        <v>1.3107</v>
      </c>
    </row>
    <row r="32" spans="2:19" x14ac:dyDescent="0.2">
      <c r="B32" s="40" t="s">
        <v>11</v>
      </c>
      <c r="C32" s="39">
        <f>ROUND(AVERAGE(C9:C31),2)</f>
        <v>42055.43</v>
      </c>
      <c r="D32" s="38">
        <f>ROUND(AVERAGE(D9:D31),2)</f>
        <v>42555.43</v>
      </c>
      <c r="E32" s="37">
        <f>ROUND(AVERAGE(C32:D32),2)</f>
        <v>42305.43</v>
      </c>
      <c r="F32" s="39">
        <f>ROUND(AVERAGE(F9:F31),2)</f>
        <v>42468.26</v>
      </c>
      <c r="G32" s="38">
        <f>ROUND(AVERAGE(G9:G31),2)</f>
        <v>42968.26</v>
      </c>
      <c r="H32" s="37">
        <f>ROUND(AVERAGE(F32:G32),2)</f>
        <v>42718.26</v>
      </c>
      <c r="I32" s="39">
        <f>ROUND(AVERAGE(I9:I31),2)</f>
        <v>44037.17</v>
      </c>
      <c r="J32" s="38">
        <f>ROUND(AVERAGE(J9:J31),2)</f>
        <v>45037.17</v>
      </c>
      <c r="K32" s="37">
        <f>ROUND(AVERAGE(I32:J32),2)</f>
        <v>44537.17</v>
      </c>
      <c r="L32" s="36">
        <f>ROUND(AVERAGE(L9:L31),2)</f>
        <v>42555.43</v>
      </c>
      <c r="M32" s="35">
        <f>ROUND(AVERAGE(M9:M31),4)</f>
        <v>1.3346</v>
      </c>
      <c r="N32" s="34">
        <f>ROUND(AVERAGE(N9:N31),4)</f>
        <v>1.1631</v>
      </c>
      <c r="O32" s="115">
        <f>ROUND(AVERAGE(O9:O31),2)</f>
        <v>151.44999999999999</v>
      </c>
      <c r="P32" s="33">
        <f>AVERAGE(P9:P31)</f>
        <v>31906.560692387829</v>
      </c>
      <c r="Q32" s="33">
        <f>AVERAGE(Q9:Q31)</f>
        <v>32215.882090006438</v>
      </c>
      <c r="R32" s="33">
        <f>AVERAGE(R9:R31)</f>
        <v>36601.195510458943</v>
      </c>
      <c r="S32" s="32">
        <f>AVERAGE(S9:S31)</f>
        <v>1.3345391304347827</v>
      </c>
    </row>
    <row r="33" spans="2:19" x14ac:dyDescent="0.2">
      <c r="B33" s="31" t="s">
        <v>12</v>
      </c>
      <c r="C33" s="30">
        <f t="shared" ref="C33:S33" si="6">MAX(C9:C31)</f>
        <v>47670</v>
      </c>
      <c r="D33" s="29">
        <f t="shared" si="6"/>
        <v>48170</v>
      </c>
      <c r="E33" s="28">
        <f t="shared" si="6"/>
        <v>47920</v>
      </c>
      <c r="F33" s="30">
        <f t="shared" si="6"/>
        <v>48070</v>
      </c>
      <c r="G33" s="29">
        <f t="shared" si="6"/>
        <v>48570</v>
      </c>
      <c r="H33" s="28">
        <f t="shared" si="6"/>
        <v>48320</v>
      </c>
      <c r="I33" s="30">
        <f t="shared" si="6"/>
        <v>49610</v>
      </c>
      <c r="J33" s="29">
        <f t="shared" si="6"/>
        <v>50610</v>
      </c>
      <c r="K33" s="28">
        <f t="shared" si="6"/>
        <v>50110</v>
      </c>
      <c r="L33" s="27">
        <f t="shared" si="6"/>
        <v>48170</v>
      </c>
      <c r="M33" s="26">
        <f t="shared" si="6"/>
        <v>1.3482000000000001</v>
      </c>
      <c r="N33" s="25">
        <f t="shared" si="6"/>
        <v>1.1751</v>
      </c>
      <c r="O33" s="24">
        <f t="shared" si="6"/>
        <v>154.31</v>
      </c>
      <c r="P33" s="23">
        <f t="shared" si="6"/>
        <v>36747.539482719156</v>
      </c>
      <c r="Q33" s="23">
        <f t="shared" si="6"/>
        <v>37056.534676127259</v>
      </c>
      <c r="R33" s="23">
        <f t="shared" si="6"/>
        <v>41682.534187294441</v>
      </c>
      <c r="S33" s="22">
        <f t="shared" si="6"/>
        <v>1.3482000000000001</v>
      </c>
    </row>
    <row r="34" spans="2:19" ht="13.5" thickBot="1" x14ac:dyDescent="0.25">
      <c r="B34" s="21" t="s">
        <v>13</v>
      </c>
      <c r="C34" s="20">
        <f t="shared" ref="C34:S34" si="7">MIN(C9:C31)</f>
        <v>34070</v>
      </c>
      <c r="D34" s="19">
        <f t="shared" si="7"/>
        <v>34570</v>
      </c>
      <c r="E34" s="18">
        <f t="shared" si="7"/>
        <v>34320</v>
      </c>
      <c r="F34" s="20">
        <f t="shared" si="7"/>
        <v>34500</v>
      </c>
      <c r="G34" s="19">
        <f t="shared" si="7"/>
        <v>35000</v>
      </c>
      <c r="H34" s="18">
        <f t="shared" si="7"/>
        <v>34750</v>
      </c>
      <c r="I34" s="20">
        <f t="shared" si="7"/>
        <v>36115</v>
      </c>
      <c r="J34" s="19">
        <f t="shared" si="7"/>
        <v>37115</v>
      </c>
      <c r="K34" s="18">
        <f t="shared" si="7"/>
        <v>36615</v>
      </c>
      <c r="L34" s="17">
        <f t="shared" si="7"/>
        <v>34570</v>
      </c>
      <c r="M34" s="16">
        <f t="shared" si="7"/>
        <v>1.3107</v>
      </c>
      <c r="N34" s="15">
        <f t="shared" si="7"/>
        <v>1.1553</v>
      </c>
      <c r="O34" s="14">
        <f t="shared" si="7"/>
        <v>146.80000000000001</v>
      </c>
      <c r="P34" s="13">
        <f t="shared" si="7"/>
        <v>25641.596202343866</v>
      </c>
      <c r="Q34" s="13">
        <f t="shared" si="7"/>
        <v>25960.539979231566</v>
      </c>
      <c r="R34" s="13">
        <f t="shared" si="7"/>
        <v>29431.537741468812</v>
      </c>
      <c r="S34" s="12">
        <f t="shared" si="7"/>
        <v>1.3107</v>
      </c>
    </row>
    <row r="36" spans="2:19" x14ac:dyDescent="0.2">
      <c r="B36" s="6" t="s">
        <v>14</v>
      </c>
      <c r="C36" s="8"/>
      <c r="D36" s="8"/>
      <c r="E36" s="7"/>
      <c r="F36" s="8"/>
      <c r="G36" s="8"/>
      <c r="H36" s="7"/>
      <c r="I36" s="8"/>
      <c r="J36" s="8"/>
      <c r="K36" s="7"/>
      <c r="L36" s="8"/>
      <c r="M36" s="8"/>
      <c r="N36" s="7"/>
    </row>
    <row r="37" spans="2:19" x14ac:dyDescent="0.2">
      <c r="B37" s="6" t="s">
        <v>15</v>
      </c>
      <c r="C37" s="8"/>
      <c r="D37" s="8"/>
      <c r="E37" s="7"/>
      <c r="F37" s="8"/>
      <c r="G37" s="8"/>
      <c r="H37" s="7"/>
      <c r="I37" s="8"/>
      <c r="J37" s="8"/>
      <c r="K37" s="7"/>
      <c r="L37" s="8"/>
      <c r="M37" s="8"/>
      <c r="N37" s="7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Copper</vt:lpstr>
      <vt:lpstr>Aluminium Alloy</vt:lpstr>
      <vt:lpstr>NA Alloy</vt:lpstr>
      <vt:lpstr>Primary Aluminium</vt:lpstr>
      <vt:lpstr>Zinc</vt:lpstr>
      <vt:lpstr>Lead</vt:lpstr>
      <vt:lpstr>Tin</vt:lpstr>
      <vt:lpstr>Nickel</vt:lpstr>
      <vt:lpstr>Cobalt</vt:lpstr>
      <vt:lpstr>Averages Inc. Euro Eq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LMEprice Averages Export for Global Steel</dc:title>
  <dc:creator>kiran.kaur</dc:creator>
  <cp:lastModifiedBy>Patrick Heisch</cp:lastModifiedBy>
  <cp:lastPrinted>2011-08-25T10:07:39Z</cp:lastPrinted>
  <dcterms:created xsi:type="dcterms:W3CDTF">2012-05-31T12:49:12Z</dcterms:created>
  <dcterms:modified xsi:type="dcterms:W3CDTF">2025-11-03T06:54:31Z</dcterms:modified>
</cp:coreProperties>
</file>