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talquote\LME\LME Average Official Prices\2025\"/>
    </mc:Choice>
  </mc:AlternateContent>
  <xr:revisionPtr revIDLastSave="0" documentId="8_{9F8900EC-8610-4BF2-94A8-B5E6204AB843}" xr6:coauthVersionLast="47" xr6:coauthVersionMax="47" xr10:uidLastSave="{00000000-0000-0000-0000-000000000000}"/>
  <bookViews>
    <workbookView xWindow="1470" yWindow="1470" windowWidth="21600" windowHeight="11295" tabRatio="993" activeTab="1" xr2:uid="{00000000-000D-0000-FFFF-FFFF00000000}"/>
  </bookViews>
  <sheets>
    <sheet name="Copper" sheetId="1" r:id="rId1"/>
    <sheet name="Aluminium Alloy" sheetId="2" r:id="rId2"/>
    <sheet name="NA Alloy" sheetId="3" r:id="rId3"/>
    <sheet name="Primary Aluminium" sheetId="4" r:id="rId4"/>
    <sheet name="Zinc" sheetId="5" r:id="rId5"/>
    <sheet name="Lead" sheetId="6" r:id="rId6"/>
    <sheet name="Tin" sheetId="7" r:id="rId7"/>
    <sheet name="Nickel" sheetId="8" r:id="rId8"/>
    <sheet name="Cobalt" sheetId="10" r:id="rId9"/>
    <sheet name="ABR" sheetId="12" r:id="rId10"/>
    <sheet name="ABR Avg" sheetId="13" r:id="rId11"/>
    <sheet name="Averages Inc. Euro Eq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8" l="1"/>
  <c r="V9" i="8"/>
  <c r="W30" i="8"/>
  <c r="V30" i="8"/>
  <c r="W29" i="8"/>
  <c r="V29" i="8"/>
  <c r="W28" i="8"/>
  <c r="V28" i="8"/>
  <c r="W27" i="8"/>
  <c r="V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V19" i="8"/>
  <c r="W18" i="8"/>
  <c r="V18" i="8"/>
  <c r="W17" i="8"/>
  <c r="V17" i="8"/>
  <c r="V16" i="8"/>
  <c r="W15" i="8"/>
  <c r="V15" i="8"/>
  <c r="W14" i="8"/>
  <c r="W33" i="8" s="1"/>
  <c r="V14" i="8"/>
  <c r="W13" i="8"/>
  <c r="V13" i="8"/>
  <c r="V33" i="8" s="1"/>
  <c r="W12" i="8"/>
  <c r="V12" i="8"/>
  <c r="W11" i="8"/>
  <c r="V11" i="8"/>
  <c r="W10" i="8"/>
  <c r="V10" i="8"/>
  <c r="W9" i="8"/>
  <c r="W17" i="5"/>
  <c r="V11" i="5"/>
  <c r="W30" i="5"/>
  <c r="V30" i="5"/>
  <c r="W29" i="5"/>
  <c r="V29" i="5"/>
  <c r="W28" i="5"/>
  <c r="V28" i="5"/>
  <c r="W27" i="5"/>
  <c r="V27" i="5"/>
  <c r="W26" i="5"/>
  <c r="V26" i="5"/>
  <c r="W25" i="5"/>
  <c r="V25" i="5"/>
  <c r="W24" i="5"/>
  <c r="V24" i="5"/>
  <c r="W23" i="5"/>
  <c r="V23" i="5"/>
  <c r="W22" i="5"/>
  <c r="V22" i="5"/>
  <c r="W21" i="5"/>
  <c r="V21" i="5"/>
  <c r="W20" i="5"/>
  <c r="V20" i="5"/>
  <c r="W19" i="5"/>
  <c r="V19" i="5"/>
  <c r="W18" i="5"/>
  <c r="V18" i="5"/>
  <c r="V17" i="5"/>
  <c r="W16" i="5"/>
  <c r="V16" i="5"/>
  <c r="W15" i="5"/>
  <c r="V15" i="5"/>
  <c r="W14" i="5"/>
  <c r="V14" i="5"/>
  <c r="W13" i="5"/>
  <c r="V13" i="5"/>
  <c r="W12" i="5"/>
  <c r="V12" i="5"/>
  <c r="W11" i="5"/>
  <c r="W33" i="5" s="1"/>
  <c r="W10" i="5"/>
  <c r="V10" i="5"/>
  <c r="W9" i="5"/>
  <c r="V9" i="5"/>
  <c r="V32" i="5" s="1"/>
  <c r="V18" i="4"/>
  <c r="V10" i="4"/>
  <c r="W10" i="4"/>
  <c r="V11" i="4"/>
  <c r="W11" i="4"/>
  <c r="V12" i="4"/>
  <c r="W12" i="4"/>
  <c r="V13" i="4"/>
  <c r="W13" i="4"/>
  <c r="V14" i="4"/>
  <c r="W14" i="4"/>
  <c r="V15" i="4"/>
  <c r="W15" i="4"/>
  <c r="V16" i="4"/>
  <c r="W16" i="4"/>
  <c r="V17" i="4"/>
  <c r="W17" i="4"/>
  <c r="W18" i="4"/>
  <c r="V19" i="4"/>
  <c r="W19" i="4"/>
  <c r="V20" i="4"/>
  <c r="W20" i="4"/>
  <c r="V21" i="4"/>
  <c r="W21" i="4"/>
  <c r="V22" i="4"/>
  <c r="W22" i="4"/>
  <c r="V23" i="4"/>
  <c r="W23" i="4"/>
  <c r="V24" i="4"/>
  <c r="W24" i="4"/>
  <c r="V25" i="4"/>
  <c r="W25" i="4"/>
  <c r="V26" i="4"/>
  <c r="W26" i="4"/>
  <c r="V27" i="4"/>
  <c r="W27" i="4"/>
  <c r="V28" i="4"/>
  <c r="W28" i="4"/>
  <c r="V29" i="4"/>
  <c r="W29" i="4"/>
  <c r="V30" i="4"/>
  <c r="W30" i="4"/>
  <c r="W9" i="4"/>
  <c r="V9" i="4"/>
  <c r="Q30" i="10"/>
  <c r="P30" i="10"/>
  <c r="Q29" i="10"/>
  <c r="P29" i="10"/>
  <c r="Q28" i="10"/>
  <c r="P28" i="10"/>
  <c r="Q27" i="10"/>
  <c r="P27" i="10"/>
  <c r="Q26" i="10"/>
  <c r="P26" i="10"/>
  <c r="Q25" i="10"/>
  <c r="P25" i="10"/>
  <c r="Q24" i="10"/>
  <c r="P24" i="10"/>
  <c r="Q23" i="10"/>
  <c r="P23" i="10"/>
  <c r="Q22" i="10"/>
  <c r="P22" i="10"/>
  <c r="Q21" i="10"/>
  <c r="P21" i="10"/>
  <c r="Q20" i="10"/>
  <c r="P20" i="10"/>
  <c r="Q19" i="10"/>
  <c r="P19" i="10"/>
  <c r="Q18" i="10"/>
  <c r="P18" i="10"/>
  <c r="Q17" i="10"/>
  <c r="P17" i="10"/>
  <c r="Q16" i="10"/>
  <c r="P16" i="10"/>
  <c r="Q15" i="10"/>
  <c r="P15" i="10"/>
  <c r="Q14" i="10"/>
  <c r="P14" i="10"/>
  <c r="Q13" i="10"/>
  <c r="P13" i="10"/>
  <c r="P33" i="10" s="1"/>
  <c r="Q12" i="10"/>
  <c r="P12" i="10"/>
  <c r="Q11" i="10"/>
  <c r="Q33" i="10" s="1"/>
  <c r="P11" i="10"/>
  <c r="Q10" i="10"/>
  <c r="P10" i="10"/>
  <c r="Q9" i="10"/>
  <c r="P9" i="10"/>
  <c r="Q14" i="7"/>
  <c r="P9" i="7"/>
  <c r="Q30" i="7"/>
  <c r="P30" i="7"/>
  <c r="Q29" i="7"/>
  <c r="P29" i="7"/>
  <c r="Q28" i="7"/>
  <c r="P28" i="7"/>
  <c r="Q27" i="7"/>
  <c r="P27" i="7"/>
  <c r="Q26" i="7"/>
  <c r="P26" i="7"/>
  <c r="Q25" i="7"/>
  <c r="P25" i="7"/>
  <c r="Q24" i="7"/>
  <c r="P24" i="7"/>
  <c r="Q23" i="7"/>
  <c r="P23" i="7"/>
  <c r="Q22" i="7"/>
  <c r="P22" i="7"/>
  <c r="Q21" i="7"/>
  <c r="P21" i="7"/>
  <c r="Q20" i="7"/>
  <c r="P20" i="7"/>
  <c r="Q19" i="7"/>
  <c r="P19" i="7"/>
  <c r="Q18" i="7"/>
  <c r="P18" i="7"/>
  <c r="Q17" i="7"/>
  <c r="P17" i="7"/>
  <c r="Q16" i="7"/>
  <c r="P16" i="7"/>
  <c r="Q15" i="7"/>
  <c r="P15" i="7"/>
  <c r="P14" i="7"/>
  <c r="Q13" i="7"/>
  <c r="P13" i="7"/>
  <c r="P33" i="7" s="1"/>
  <c r="Q12" i="7"/>
  <c r="P12" i="7"/>
  <c r="Q11" i="7"/>
  <c r="P11" i="7"/>
  <c r="Q10" i="7"/>
  <c r="P10" i="7"/>
  <c r="Q9" i="7"/>
  <c r="P31" i="7"/>
  <c r="V33" i="4"/>
  <c r="Q16" i="3"/>
  <c r="P9" i="3"/>
  <c r="Q30" i="3"/>
  <c r="P30" i="3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P16" i="3"/>
  <c r="Q15" i="3"/>
  <c r="P15" i="3"/>
  <c r="Q14" i="3"/>
  <c r="P14" i="3"/>
  <c r="Q13" i="3"/>
  <c r="P13" i="3"/>
  <c r="Q12" i="3"/>
  <c r="P12" i="3"/>
  <c r="Q11" i="3"/>
  <c r="P11" i="3"/>
  <c r="Q10" i="3"/>
  <c r="P10" i="3"/>
  <c r="Q9" i="3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9" i="2"/>
  <c r="P10" i="2"/>
  <c r="P11" i="2"/>
  <c r="P32" i="2" s="1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9" i="2"/>
  <c r="C19" i="13"/>
  <c r="C18" i="13"/>
  <c r="C17" i="13"/>
  <c r="E11" i="13"/>
  <c r="J32" i="12"/>
  <c r="G32" i="12"/>
  <c r="D32" i="12"/>
  <c r="J31" i="12"/>
  <c r="G31" i="12"/>
  <c r="D31" i="12"/>
  <c r="J30" i="12"/>
  <c r="G30" i="12"/>
  <c r="D11" i="13" s="1"/>
  <c r="D30" i="12"/>
  <c r="C11" i="13" s="1"/>
  <c r="I29" i="12"/>
  <c r="F29" i="12"/>
  <c r="I28" i="12"/>
  <c r="F28" i="12"/>
  <c r="I27" i="12"/>
  <c r="F27" i="12"/>
  <c r="I26" i="12"/>
  <c r="F26" i="12"/>
  <c r="I25" i="12"/>
  <c r="F25" i="12"/>
  <c r="I24" i="12"/>
  <c r="F24" i="12"/>
  <c r="I23" i="12"/>
  <c r="F23" i="12"/>
  <c r="I22" i="12"/>
  <c r="F22" i="12"/>
  <c r="I21" i="12"/>
  <c r="F21" i="12"/>
  <c r="I20" i="12"/>
  <c r="F20" i="12"/>
  <c r="I19" i="12"/>
  <c r="F19" i="12"/>
  <c r="I18" i="12"/>
  <c r="F18" i="12"/>
  <c r="I17" i="12"/>
  <c r="F17" i="12"/>
  <c r="I16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I9" i="12"/>
  <c r="F9" i="12"/>
  <c r="I8" i="12"/>
  <c r="F8" i="12"/>
  <c r="S33" i="10"/>
  <c r="O33" i="10"/>
  <c r="N33" i="10"/>
  <c r="M33" i="10"/>
  <c r="L33" i="10"/>
  <c r="K33" i="10"/>
  <c r="J33" i="10"/>
  <c r="I33" i="10"/>
  <c r="G33" i="10"/>
  <c r="F33" i="10"/>
  <c r="D33" i="10"/>
  <c r="C33" i="10"/>
  <c r="S32" i="10"/>
  <c r="O32" i="10"/>
  <c r="N32" i="10"/>
  <c r="M32" i="10"/>
  <c r="L32" i="10"/>
  <c r="J32" i="10"/>
  <c r="I32" i="10"/>
  <c r="G32" i="10"/>
  <c r="F32" i="10"/>
  <c r="E32" i="10"/>
  <c r="D32" i="10"/>
  <c r="C32" i="10"/>
  <c r="S31" i="10"/>
  <c r="P31" i="10"/>
  <c r="O31" i="10"/>
  <c r="N31" i="10"/>
  <c r="M31" i="10"/>
  <c r="L31" i="10"/>
  <c r="J31" i="10"/>
  <c r="I31" i="10"/>
  <c r="K31" i="10" s="1"/>
  <c r="H31" i="10"/>
  <c r="G31" i="10"/>
  <c r="F31" i="10"/>
  <c r="D31" i="10"/>
  <c r="C31" i="10"/>
  <c r="E31" i="10" s="1"/>
  <c r="R30" i="10"/>
  <c r="K30" i="10"/>
  <c r="H30" i="10"/>
  <c r="E30" i="10"/>
  <c r="R29" i="10"/>
  <c r="K29" i="10"/>
  <c r="H29" i="10"/>
  <c r="E29" i="10"/>
  <c r="R28" i="10"/>
  <c r="K28" i="10"/>
  <c r="H28" i="10"/>
  <c r="E28" i="10"/>
  <c r="R27" i="10"/>
  <c r="K27" i="10"/>
  <c r="H27" i="10"/>
  <c r="E27" i="10"/>
  <c r="R26" i="10"/>
  <c r="K26" i="10"/>
  <c r="H26" i="10"/>
  <c r="E26" i="10"/>
  <c r="R25" i="10"/>
  <c r="K25" i="10"/>
  <c r="H25" i="10"/>
  <c r="E25" i="10"/>
  <c r="R24" i="10"/>
  <c r="K24" i="10"/>
  <c r="H24" i="10"/>
  <c r="E24" i="10"/>
  <c r="R23" i="10"/>
  <c r="K23" i="10"/>
  <c r="H23" i="10"/>
  <c r="E23" i="10"/>
  <c r="R22" i="10"/>
  <c r="K22" i="10"/>
  <c r="H22" i="10"/>
  <c r="E22" i="10"/>
  <c r="R21" i="10"/>
  <c r="K21" i="10"/>
  <c r="H21" i="10"/>
  <c r="E21" i="10"/>
  <c r="R20" i="10"/>
  <c r="K20" i="10"/>
  <c r="H20" i="10"/>
  <c r="E20" i="10"/>
  <c r="R19" i="10"/>
  <c r="K19" i="10"/>
  <c r="H19" i="10"/>
  <c r="E19" i="10"/>
  <c r="R18" i="10"/>
  <c r="K18" i="10"/>
  <c r="H18" i="10"/>
  <c r="E18" i="10"/>
  <c r="R17" i="10"/>
  <c r="K17" i="10"/>
  <c r="H17" i="10"/>
  <c r="E17" i="10"/>
  <c r="R16" i="10"/>
  <c r="K16" i="10"/>
  <c r="H16" i="10"/>
  <c r="E16" i="10"/>
  <c r="R15" i="10"/>
  <c r="K15" i="10"/>
  <c r="H15" i="10"/>
  <c r="E15" i="10"/>
  <c r="R14" i="10"/>
  <c r="K14" i="10"/>
  <c r="H14" i="10"/>
  <c r="E14" i="10"/>
  <c r="R13" i="10"/>
  <c r="K13" i="10"/>
  <c r="H13" i="10"/>
  <c r="E13" i="10"/>
  <c r="R12" i="10"/>
  <c r="K12" i="10"/>
  <c r="H12" i="10"/>
  <c r="E12" i="10"/>
  <c r="R11" i="10"/>
  <c r="R32" i="10" s="1"/>
  <c r="K11" i="10"/>
  <c r="H11" i="10"/>
  <c r="E11" i="10"/>
  <c r="R10" i="10"/>
  <c r="K10" i="10"/>
  <c r="H10" i="10"/>
  <c r="E10" i="10"/>
  <c r="R9" i="10"/>
  <c r="R31" i="10" s="1"/>
  <c r="K9" i="10"/>
  <c r="K32" i="10" s="1"/>
  <c r="H9" i="10"/>
  <c r="H33" i="10" s="1"/>
  <c r="E9" i="10"/>
  <c r="E33" i="10" s="1"/>
  <c r="Y33" i="8"/>
  <c r="X33" i="8"/>
  <c r="U33" i="8"/>
  <c r="T33" i="8"/>
  <c r="S33" i="8"/>
  <c r="R33" i="8"/>
  <c r="P33" i="8"/>
  <c r="O33" i="8"/>
  <c r="M33" i="8"/>
  <c r="L33" i="8"/>
  <c r="J33" i="8"/>
  <c r="I33" i="8"/>
  <c r="G33" i="8"/>
  <c r="F33" i="8"/>
  <c r="D33" i="8"/>
  <c r="C33" i="8"/>
  <c r="Y32" i="8"/>
  <c r="X32" i="8"/>
  <c r="W32" i="8"/>
  <c r="U32" i="8"/>
  <c r="T32" i="8"/>
  <c r="S32" i="8"/>
  <c r="R32" i="8"/>
  <c r="Q32" i="8"/>
  <c r="P32" i="8"/>
  <c r="O32" i="8"/>
  <c r="M32" i="8"/>
  <c r="L32" i="8"/>
  <c r="J32" i="8"/>
  <c r="I32" i="8"/>
  <c r="G32" i="8"/>
  <c r="F32" i="8"/>
  <c r="E32" i="8"/>
  <c r="D32" i="8"/>
  <c r="C32" i="8"/>
  <c r="Y31" i="8"/>
  <c r="W31" i="8"/>
  <c r="U31" i="8"/>
  <c r="T31" i="8"/>
  <c r="S31" i="8"/>
  <c r="R31" i="8"/>
  <c r="Q31" i="8"/>
  <c r="P31" i="8"/>
  <c r="O31" i="8"/>
  <c r="M31" i="8"/>
  <c r="L31" i="8"/>
  <c r="N31" i="8" s="1"/>
  <c r="J31" i="8"/>
  <c r="K31" i="8" s="1"/>
  <c r="I31" i="8"/>
  <c r="G31" i="8"/>
  <c r="F31" i="8"/>
  <c r="H31" i="8" s="1"/>
  <c r="E31" i="8"/>
  <c r="D31" i="8"/>
  <c r="C31" i="8"/>
  <c r="X30" i="8"/>
  <c r="Q30" i="8"/>
  <c r="N30" i="8"/>
  <c r="K30" i="8"/>
  <c r="H30" i="8"/>
  <c r="E30" i="8"/>
  <c r="X29" i="8"/>
  <c r="Q29" i="8"/>
  <c r="N29" i="8"/>
  <c r="K29" i="8"/>
  <c r="H29" i="8"/>
  <c r="E29" i="8"/>
  <c r="X28" i="8"/>
  <c r="Q28" i="8"/>
  <c r="N28" i="8"/>
  <c r="K28" i="8"/>
  <c r="H28" i="8"/>
  <c r="E28" i="8"/>
  <c r="X27" i="8"/>
  <c r="Q27" i="8"/>
  <c r="N27" i="8"/>
  <c r="K27" i="8"/>
  <c r="H27" i="8"/>
  <c r="E27" i="8"/>
  <c r="X26" i="8"/>
  <c r="Q26" i="8"/>
  <c r="N26" i="8"/>
  <c r="K26" i="8"/>
  <c r="H26" i="8"/>
  <c r="E26" i="8"/>
  <c r="X25" i="8"/>
  <c r="Q25" i="8"/>
  <c r="N25" i="8"/>
  <c r="K25" i="8"/>
  <c r="H25" i="8"/>
  <c r="E25" i="8"/>
  <c r="X24" i="8"/>
  <c r="Q24" i="8"/>
  <c r="N24" i="8"/>
  <c r="K24" i="8"/>
  <c r="H24" i="8"/>
  <c r="E24" i="8"/>
  <c r="X23" i="8"/>
  <c r="Q23" i="8"/>
  <c r="N23" i="8"/>
  <c r="K23" i="8"/>
  <c r="H23" i="8"/>
  <c r="E23" i="8"/>
  <c r="X22" i="8"/>
  <c r="Q22" i="8"/>
  <c r="N22" i="8"/>
  <c r="K22" i="8"/>
  <c r="H22" i="8"/>
  <c r="E22" i="8"/>
  <c r="X21" i="8"/>
  <c r="Q21" i="8"/>
  <c r="N21" i="8"/>
  <c r="K21" i="8"/>
  <c r="H21" i="8"/>
  <c r="E21" i="8"/>
  <c r="X20" i="8"/>
  <c r="Q20" i="8"/>
  <c r="N20" i="8"/>
  <c r="K20" i="8"/>
  <c r="H20" i="8"/>
  <c r="E20" i="8"/>
  <c r="X19" i="8"/>
  <c r="Q19" i="8"/>
  <c r="N19" i="8"/>
  <c r="K19" i="8"/>
  <c r="H19" i="8"/>
  <c r="E19" i="8"/>
  <c r="X18" i="8"/>
  <c r="Q18" i="8"/>
  <c r="N18" i="8"/>
  <c r="K18" i="8"/>
  <c r="H18" i="8"/>
  <c r="E18" i="8"/>
  <c r="X17" i="8"/>
  <c r="Q17" i="8"/>
  <c r="N17" i="8"/>
  <c r="K17" i="8"/>
  <c r="H17" i="8"/>
  <c r="E17" i="8"/>
  <c r="X16" i="8"/>
  <c r="Q16" i="8"/>
  <c r="N16" i="8"/>
  <c r="K16" i="8"/>
  <c r="H16" i="8"/>
  <c r="E16" i="8"/>
  <c r="X15" i="8"/>
  <c r="Q15" i="8"/>
  <c r="N15" i="8"/>
  <c r="K15" i="8"/>
  <c r="H15" i="8"/>
  <c r="E15" i="8"/>
  <c r="X14" i="8"/>
  <c r="Q14" i="8"/>
  <c r="N14" i="8"/>
  <c r="K14" i="8"/>
  <c r="H14" i="8"/>
  <c r="E14" i="8"/>
  <c r="X13" i="8"/>
  <c r="Q13" i="8"/>
  <c r="N13" i="8"/>
  <c r="K13" i="8"/>
  <c r="H13" i="8"/>
  <c r="E13" i="8"/>
  <c r="X12" i="8"/>
  <c r="Q12" i="8"/>
  <c r="N12" i="8"/>
  <c r="K12" i="8"/>
  <c r="H12" i="8"/>
  <c r="E12" i="8"/>
  <c r="X11" i="8"/>
  <c r="Q11" i="8"/>
  <c r="N11" i="8"/>
  <c r="K11" i="8"/>
  <c r="H11" i="8"/>
  <c r="E11" i="8"/>
  <c r="X10" i="8"/>
  <c r="Q10" i="8"/>
  <c r="N10" i="8"/>
  <c r="K10" i="8"/>
  <c r="H10" i="8"/>
  <c r="E10" i="8"/>
  <c r="X9" i="8"/>
  <c r="X31" i="8" s="1"/>
  <c r="Q9" i="8"/>
  <c r="Q33" i="8" s="1"/>
  <c r="N9" i="8"/>
  <c r="N32" i="8" s="1"/>
  <c r="K9" i="8"/>
  <c r="K32" i="8" s="1"/>
  <c r="H9" i="8"/>
  <c r="H32" i="8" s="1"/>
  <c r="E9" i="8"/>
  <c r="E33" i="8" s="1"/>
  <c r="S33" i="7"/>
  <c r="Q33" i="7"/>
  <c r="O33" i="7"/>
  <c r="N33" i="7"/>
  <c r="M33" i="7"/>
  <c r="L33" i="7"/>
  <c r="J33" i="7"/>
  <c r="I33" i="7"/>
  <c r="G33" i="7"/>
  <c r="F33" i="7"/>
  <c r="D33" i="7"/>
  <c r="C33" i="7"/>
  <c r="S32" i="7"/>
  <c r="Q32" i="7"/>
  <c r="P32" i="7"/>
  <c r="O32" i="7"/>
  <c r="N32" i="7"/>
  <c r="M32" i="7"/>
  <c r="L32" i="7"/>
  <c r="J32" i="7"/>
  <c r="I32" i="7"/>
  <c r="G32" i="7"/>
  <c r="F32" i="7"/>
  <c r="D32" i="7"/>
  <c r="C32" i="7"/>
  <c r="S31" i="7"/>
  <c r="Q31" i="7"/>
  <c r="O31" i="7"/>
  <c r="N31" i="7"/>
  <c r="M31" i="7"/>
  <c r="L31" i="7"/>
  <c r="J31" i="7"/>
  <c r="I31" i="7"/>
  <c r="K31" i="7" s="1"/>
  <c r="H31" i="7"/>
  <c r="G31" i="7"/>
  <c r="F31" i="7"/>
  <c r="D31" i="7"/>
  <c r="C31" i="7"/>
  <c r="E31" i="7" s="1"/>
  <c r="R30" i="7"/>
  <c r="K30" i="7"/>
  <c r="H30" i="7"/>
  <c r="E30" i="7"/>
  <c r="R29" i="7"/>
  <c r="K29" i="7"/>
  <c r="H29" i="7"/>
  <c r="E29" i="7"/>
  <c r="R28" i="7"/>
  <c r="K28" i="7"/>
  <c r="H28" i="7"/>
  <c r="E28" i="7"/>
  <c r="R27" i="7"/>
  <c r="K27" i="7"/>
  <c r="H27" i="7"/>
  <c r="E27" i="7"/>
  <c r="R26" i="7"/>
  <c r="K26" i="7"/>
  <c r="H26" i="7"/>
  <c r="E26" i="7"/>
  <c r="R25" i="7"/>
  <c r="K25" i="7"/>
  <c r="H25" i="7"/>
  <c r="E25" i="7"/>
  <c r="R24" i="7"/>
  <c r="K24" i="7"/>
  <c r="H24" i="7"/>
  <c r="E24" i="7"/>
  <c r="R23" i="7"/>
  <c r="K23" i="7"/>
  <c r="H23" i="7"/>
  <c r="E23" i="7"/>
  <c r="R22" i="7"/>
  <c r="K22" i="7"/>
  <c r="H22" i="7"/>
  <c r="E22" i="7"/>
  <c r="R21" i="7"/>
  <c r="K21" i="7"/>
  <c r="H21" i="7"/>
  <c r="E21" i="7"/>
  <c r="R20" i="7"/>
  <c r="K20" i="7"/>
  <c r="H20" i="7"/>
  <c r="E20" i="7"/>
  <c r="R19" i="7"/>
  <c r="K19" i="7"/>
  <c r="H19" i="7"/>
  <c r="E19" i="7"/>
  <c r="R18" i="7"/>
  <c r="K18" i="7"/>
  <c r="H18" i="7"/>
  <c r="E18" i="7"/>
  <c r="R17" i="7"/>
  <c r="K17" i="7"/>
  <c r="H17" i="7"/>
  <c r="E17" i="7"/>
  <c r="R16" i="7"/>
  <c r="K16" i="7"/>
  <c r="H16" i="7"/>
  <c r="E16" i="7"/>
  <c r="R15" i="7"/>
  <c r="K15" i="7"/>
  <c r="H15" i="7"/>
  <c r="E15" i="7"/>
  <c r="R14" i="7"/>
  <c r="K14" i="7"/>
  <c r="H14" i="7"/>
  <c r="E14" i="7"/>
  <c r="R13" i="7"/>
  <c r="K13" i="7"/>
  <c r="H13" i="7"/>
  <c r="E13" i="7"/>
  <c r="R12" i="7"/>
  <c r="K12" i="7"/>
  <c r="H12" i="7"/>
  <c r="E12" i="7"/>
  <c r="R11" i="7"/>
  <c r="K11" i="7"/>
  <c r="K33" i="7" s="1"/>
  <c r="H11" i="7"/>
  <c r="H32" i="7" s="1"/>
  <c r="E11" i="7"/>
  <c r="E32" i="7" s="1"/>
  <c r="R10" i="7"/>
  <c r="K10" i="7"/>
  <c r="H10" i="7"/>
  <c r="E10" i="7"/>
  <c r="R9" i="7"/>
  <c r="R31" i="7" s="1"/>
  <c r="K9" i="7"/>
  <c r="K32" i="7" s="1"/>
  <c r="H9" i="7"/>
  <c r="H33" i="7" s="1"/>
  <c r="E9" i="7"/>
  <c r="E33" i="7" s="1"/>
  <c r="Y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G33" i="6"/>
  <c r="F33" i="6"/>
  <c r="D33" i="6"/>
  <c r="C33" i="6"/>
  <c r="Y32" i="6"/>
  <c r="W32" i="6"/>
  <c r="V32" i="6"/>
  <c r="U32" i="6"/>
  <c r="T32" i="6"/>
  <c r="S32" i="6"/>
  <c r="R32" i="6"/>
  <c r="P32" i="6"/>
  <c r="O32" i="6"/>
  <c r="M32" i="6"/>
  <c r="L32" i="6"/>
  <c r="K32" i="6"/>
  <c r="J32" i="6"/>
  <c r="I32" i="6"/>
  <c r="G32" i="6"/>
  <c r="F32" i="6"/>
  <c r="D32" i="6"/>
  <c r="C32" i="6"/>
  <c r="Y31" i="6"/>
  <c r="W31" i="6"/>
  <c r="V31" i="6"/>
  <c r="U31" i="6"/>
  <c r="T31" i="6"/>
  <c r="S31" i="6"/>
  <c r="R31" i="6"/>
  <c r="P31" i="6"/>
  <c r="O31" i="6"/>
  <c r="Q31" i="6" s="1"/>
  <c r="N31" i="6"/>
  <c r="M31" i="6"/>
  <c r="L31" i="6"/>
  <c r="J31" i="6"/>
  <c r="I31" i="6"/>
  <c r="K31" i="6" s="1"/>
  <c r="H31" i="6"/>
  <c r="G31" i="6"/>
  <c r="F31" i="6"/>
  <c r="D31" i="6"/>
  <c r="C31" i="6"/>
  <c r="E31" i="6" s="1"/>
  <c r="X30" i="6"/>
  <c r="Q30" i="6"/>
  <c r="N30" i="6"/>
  <c r="K30" i="6"/>
  <c r="H30" i="6"/>
  <c r="E30" i="6"/>
  <c r="X29" i="6"/>
  <c r="Q29" i="6"/>
  <c r="N29" i="6"/>
  <c r="K29" i="6"/>
  <c r="H29" i="6"/>
  <c r="E29" i="6"/>
  <c r="X28" i="6"/>
  <c r="Q28" i="6"/>
  <c r="N28" i="6"/>
  <c r="K28" i="6"/>
  <c r="H28" i="6"/>
  <c r="E28" i="6"/>
  <c r="X27" i="6"/>
  <c r="Q27" i="6"/>
  <c r="N27" i="6"/>
  <c r="K27" i="6"/>
  <c r="H27" i="6"/>
  <c r="E27" i="6"/>
  <c r="X26" i="6"/>
  <c r="Q26" i="6"/>
  <c r="N26" i="6"/>
  <c r="K26" i="6"/>
  <c r="H26" i="6"/>
  <c r="E26" i="6"/>
  <c r="X25" i="6"/>
  <c r="Q25" i="6"/>
  <c r="N25" i="6"/>
  <c r="K25" i="6"/>
  <c r="H25" i="6"/>
  <c r="E25" i="6"/>
  <c r="X24" i="6"/>
  <c r="Q24" i="6"/>
  <c r="N24" i="6"/>
  <c r="K24" i="6"/>
  <c r="H24" i="6"/>
  <c r="E24" i="6"/>
  <c r="X23" i="6"/>
  <c r="Q23" i="6"/>
  <c r="N23" i="6"/>
  <c r="K23" i="6"/>
  <c r="H23" i="6"/>
  <c r="E23" i="6"/>
  <c r="X22" i="6"/>
  <c r="Q22" i="6"/>
  <c r="N22" i="6"/>
  <c r="K22" i="6"/>
  <c r="H22" i="6"/>
  <c r="E22" i="6"/>
  <c r="X21" i="6"/>
  <c r="Q21" i="6"/>
  <c r="N21" i="6"/>
  <c r="K21" i="6"/>
  <c r="H21" i="6"/>
  <c r="E21" i="6"/>
  <c r="X20" i="6"/>
  <c r="Q20" i="6"/>
  <c r="N20" i="6"/>
  <c r="K20" i="6"/>
  <c r="H20" i="6"/>
  <c r="E20" i="6"/>
  <c r="X19" i="6"/>
  <c r="Q19" i="6"/>
  <c r="N19" i="6"/>
  <c r="K19" i="6"/>
  <c r="H19" i="6"/>
  <c r="E19" i="6"/>
  <c r="X18" i="6"/>
  <c r="Q18" i="6"/>
  <c r="N18" i="6"/>
  <c r="K18" i="6"/>
  <c r="H18" i="6"/>
  <c r="E18" i="6"/>
  <c r="X17" i="6"/>
  <c r="Q17" i="6"/>
  <c r="N17" i="6"/>
  <c r="K17" i="6"/>
  <c r="H17" i="6"/>
  <c r="E17" i="6"/>
  <c r="X16" i="6"/>
  <c r="Q16" i="6"/>
  <c r="N16" i="6"/>
  <c r="K16" i="6"/>
  <c r="H16" i="6"/>
  <c r="E16" i="6"/>
  <c r="X15" i="6"/>
  <c r="Q15" i="6"/>
  <c r="N15" i="6"/>
  <c r="K15" i="6"/>
  <c r="H15" i="6"/>
  <c r="E15" i="6"/>
  <c r="X14" i="6"/>
  <c r="Q14" i="6"/>
  <c r="N14" i="6"/>
  <c r="K14" i="6"/>
  <c r="H14" i="6"/>
  <c r="E14" i="6"/>
  <c r="X13" i="6"/>
  <c r="Q13" i="6"/>
  <c r="N13" i="6"/>
  <c r="K13" i="6"/>
  <c r="H13" i="6"/>
  <c r="E13" i="6"/>
  <c r="X12" i="6"/>
  <c r="Q12" i="6"/>
  <c r="N12" i="6"/>
  <c r="K12" i="6"/>
  <c r="H12" i="6"/>
  <c r="E12" i="6"/>
  <c r="X11" i="6"/>
  <c r="Q11" i="6"/>
  <c r="N11" i="6"/>
  <c r="K11" i="6"/>
  <c r="H11" i="6"/>
  <c r="E11" i="6"/>
  <c r="X10" i="6"/>
  <c r="Q10" i="6"/>
  <c r="Q32" i="6" s="1"/>
  <c r="N10" i="6"/>
  <c r="K10" i="6"/>
  <c r="H10" i="6"/>
  <c r="E10" i="6"/>
  <c r="X9" i="6"/>
  <c r="X32" i="6" s="1"/>
  <c r="Q9" i="6"/>
  <c r="N9" i="6"/>
  <c r="N32" i="6" s="1"/>
  <c r="K9" i="6"/>
  <c r="H9" i="6"/>
  <c r="H32" i="6" s="1"/>
  <c r="E9" i="6"/>
  <c r="E32" i="6" s="1"/>
  <c r="Y33" i="5"/>
  <c r="U33" i="5"/>
  <c r="T33" i="5"/>
  <c r="S33" i="5"/>
  <c r="R33" i="5"/>
  <c r="P33" i="5"/>
  <c r="O33" i="5"/>
  <c r="M33" i="5"/>
  <c r="L33" i="5"/>
  <c r="J33" i="5"/>
  <c r="I33" i="5"/>
  <c r="H33" i="5"/>
  <c r="G33" i="5"/>
  <c r="F33" i="5"/>
  <c r="D33" i="5"/>
  <c r="C33" i="5"/>
  <c r="Y32" i="5"/>
  <c r="U32" i="5"/>
  <c r="T32" i="5"/>
  <c r="S32" i="5"/>
  <c r="R32" i="5"/>
  <c r="P32" i="5"/>
  <c r="O32" i="5"/>
  <c r="M32" i="5"/>
  <c r="L32" i="5"/>
  <c r="J32" i="5"/>
  <c r="I32" i="5"/>
  <c r="H32" i="5"/>
  <c r="G32" i="5"/>
  <c r="F32" i="5"/>
  <c r="D32" i="5"/>
  <c r="C32" i="5"/>
  <c r="Y31" i="5"/>
  <c r="W31" i="5"/>
  <c r="U31" i="5"/>
  <c r="T31" i="5"/>
  <c r="S31" i="5"/>
  <c r="R31" i="5"/>
  <c r="Q31" i="5"/>
  <c r="P31" i="5"/>
  <c r="O31" i="5"/>
  <c r="M31" i="5"/>
  <c r="L31" i="5"/>
  <c r="N31" i="5" s="1"/>
  <c r="K31" i="5"/>
  <c r="J31" i="5"/>
  <c r="I31" i="5"/>
  <c r="G31" i="5"/>
  <c r="F31" i="5"/>
  <c r="H31" i="5" s="1"/>
  <c r="E31" i="5"/>
  <c r="D31" i="5"/>
  <c r="C31" i="5"/>
  <c r="X30" i="5"/>
  <c r="Q30" i="5"/>
  <c r="N30" i="5"/>
  <c r="K30" i="5"/>
  <c r="H30" i="5"/>
  <c r="E30" i="5"/>
  <c r="X29" i="5"/>
  <c r="Q29" i="5"/>
  <c r="N29" i="5"/>
  <c r="K29" i="5"/>
  <c r="H29" i="5"/>
  <c r="E29" i="5"/>
  <c r="X28" i="5"/>
  <c r="Q28" i="5"/>
  <c r="N28" i="5"/>
  <c r="K28" i="5"/>
  <c r="H28" i="5"/>
  <c r="E28" i="5"/>
  <c r="X27" i="5"/>
  <c r="Q27" i="5"/>
  <c r="N27" i="5"/>
  <c r="K27" i="5"/>
  <c r="H27" i="5"/>
  <c r="E27" i="5"/>
  <c r="X26" i="5"/>
  <c r="Q26" i="5"/>
  <c r="N26" i="5"/>
  <c r="K26" i="5"/>
  <c r="H26" i="5"/>
  <c r="E26" i="5"/>
  <c r="X25" i="5"/>
  <c r="Q25" i="5"/>
  <c r="N25" i="5"/>
  <c r="K25" i="5"/>
  <c r="H25" i="5"/>
  <c r="E25" i="5"/>
  <c r="X24" i="5"/>
  <c r="Q24" i="5"/>
  <c r="N24" i="5"/>
  <c r="K24" i="5"/>
  <c r="H24" i="5"/>
  <c r="E24" i="5"/>
  <c r="X23" i="5"/>
  <c r="Q23" i="5"/>
  <c r="N23" i="5"/>
  <c r="K23" i="5"/>
  <c r="H23" i="5"/>
  <c r="E23" i="5"/>
  <c r="X22" i="5"/>
  <c r="Q22" i="5"/>
  <c r="N22" i="5"/>
  <c r="K22" i="5"/>
  <c r="H22" i="5"/>
  <c r="E22" i="5"/>
  <c r="X21" i="5"/>
  <c r="Q21" i="5"/>
  <c r="N21" i="5"/>
  <c r="K21" i="5"/>
  <c r="H21" i="5"/>
  <c r="E21" i="5"/>
  <c r="X20" i="5"/>
  <c r="Q20" i="5"/>
  <c r="N20" i="5"/>
  <c r="K20" i="5"/>
  <c r="H20" i="5"/>
  <c r="E20" i="5"/>
  <c r="X19" i="5"/>
  <c r="Q19" i="5"/>
  <c r="N19" i="5"/>
  <c r="K19" i="5"/>
  <c r="H19" i="5"/>
  <c r="E19" i="5"/>
  <c r="X18" i="5"/>
  <c r="Q18" i="5"/>
  <c r="N18" i="5"/>
  <c r="K18" i="5"/>
  <c r="H18" i="5"/>
  <c r="E18" i="5"/>
  <c r="X17" i="5"/>
  <c r="Q17" i="5"/>
  <c r="N17" i="5"/>
  <c r="K17" i="5"/>
  <c r="H17" i="5"/>
  <c r="E17" i="5"/>
  <c r="X16" i="5"/>
  <c r="Q16" i="5"/>
  <c r="N16" i="5"/>
  <c r="K16" i="5"/>
  <c r="H16" i="5"/>
  <c r="E16" i="5"/>
  <c r="X15" i="5"/>
  <c r="Q15" i="5"/>
  <c r="N15" i="5"/>
  <c r="K15" i="5"/>
  <c r="H15" i="5"/>
  <c r="E15" i="5"/>
  <c r="X14" i="5"/>
  <c r="Q14" i="5"/>
  <c r="N14" i="5"/>
  <c r="K14" i="5"/>
  <c r="H14" i="5"/>
  <c r="E14" i="5"/>
  <c r="X13" i="5"/>
  <c r="Q13" i="5"/>
  <c r="N13" i="5"/>
  <c r="K13" i="5"/>
  <c r="H13" i="5"/>
  <c r="E13" i="5"/>
  <c r="X12" i="5"/>
  <c r="Q12" i="5"/>
  <c r="N12" i="5"/>
  <c r="K12" i="5"/>
  <c r="H12" i="5"/>
  <c r="E12" i="5"/>
  <c r="X11" i="5"/>
  <c r="Q11" i="5"/>
  <c r="N11" i="5"/>
  <c r="K11" i="5"/>
  <c r="H11" i="5"/>
  <c r="E11" i="5"/>
  <c r="X10" i="5"/>
  <c r="Q10" i="5"/>
  <c r="N10" i="5"/>
  <c r="K10" i="5"/>
  <c r="H10" i="5"/>
  <c r="E10" i="5"/>
  <c r="X9" i="5"/>
  <c r="X32" i="5" s="1"/>
  <c r="Q9" i="5"/>
  <c r="Q32" i="5" s="1"/>
  <c r="N9" i="5"/>
  <c r="N33" i="5" s="1"/>
  <c r="K9" i="5"/>
  <c r="K32" i="5" s="1"/>
  <c r="H9" i="5"/>
  <c r="E9" i="5"/>
  <c r="E32" i="5" s="1"/>
  <c r="Y33" i="4"/>
  <c r="W33" i="4"/>
  <c r="U33" i="4"/>
  <c r="T33" i="4"/>
  <c r="S33" i="4"/>
  <c r="R33" i="4"/>
  <c r="Q33" i="4"/>
  <c r="P33" i="4"/>
  <c r="O33" i="4"/>
  <c r="M33" i="4"/>
  <c r="L33" i="4"/>
  <c r="J33" i="4"/>
  <c r="I33" i="4"/>
  <c r="G33" i="4"/>
  <c r="F33" i="4"/>
  <c r="D33" i="4"/>
  <c r="C33" i="4"/>
  <c r="Y32" i="4"/>
  <c r="W32" i="4"/>
  <c r="U32" i="4"/>
  <c r="T32" i="4"/>
  <c r="S32" i="4"/>
  <c r="R32" i="4"/>
  <c r="Q32" i="4"/>
  <c r="P32" i="4"/>
  <c r="O32" i="4"/>
  <c r="M32" i="4"/>
  <c r="L32" i="4"/>
  <c r="J32" i="4"/>
  <c r="I32" i="4"/>
  <c r="G32" i="4"/>
  <c r="F32" i="4"/>
  <c r="D32" i="4"/>
  <c r="C32" i="4"/>
  <c r="Y31" i="4"/>
  <c r="W31" i="4"/>
  <c r="U31" i="4"/>
  <c r="T31" i="4"/>
  <c r="S31" i="4"/>
  <c r="R31" i="4"/>
  <c r="P31" i="4"/>
  <c r="O31" i="4"/>
  <c r="Q31" i="4" s="1"/>
  <c r="N31" i="4"/>
  <c r="M31" i="4"/>
  <c r="L31" i="4"/>
  <c r="J31" i="4"/>
  <c r="I31" i="4"/>
  <c r="K31" i="4" s="1"/>
  <c r="H31" i="4"/>
  <c r="G31" i="4"/>
  <c r="F31" i="4"/>
  <c r="D31" i="4"/>
  <c r="C31" i="4"/>
  <c r="E31" i="4" s="1"/>
  <c r="X30" i="4"/>
  <c r="Q30" i="4"/>
  <c r="N30" i="4"/>
  <c r="K30" i="4"/>
  <c r="H30" i="4"/>
  <c r="E30" i="4"/>
  <c r="X29" i="4"/>
  <c r="Q29" i="4"/>
  <c r="N29" i="4"/>
  <c r="K29" i="4"/>
  <c r="H29" i="4"/>
  <c r="E29" i="4"/>
  <c r="X28" i="4"/>
  <c r="Q28" i="4"/>
  <c r="N28" i="4"/>
  <c r="K28" i="4"/>
  <c r="H28" i="4"/>
  <c r="E28" i="4"/>
  <c r="X27" i="4"/>
  <c r="Q27" i="4"/>
  <c r="N27" i="4"/>
  <c r="K27" i="4"/>
  <c r="H27" i="4"/>
  <c r="E27" i="4"/>
  <c r="X26" i="4"/>
  <c r="Q26" i="4"/>
  <c r="N26" i="4"/>
  <c r="K26" i="4"/>
  <c r="H26" i="4"/>
  <c r="E26" i="4"/>
  <c r="X25" i="4"/>
  <c r="Q25" i="4"/>
  <c r="N25" i="4"/>
  <c r="K25" i="4"/>
  <c r="H25" i="4"/>
  <c r="E25" i="4"/>
  <c r="X24" i="4"/>
  <c r="Q24" i="4"/>
  <c r="N24" i="4"/>
  <c r="K24" i="4"/>
  <c r="H24" i="4"/>
  <c r="E24" i="4"/>
  <c r="X23" i="4"/>
  <c r="Q23" i="4"/>
  <c r="N23" i="4"/>
  <c r="K23" i="4"/>
  <c r="H23" i="4"/>
  <c r="E23" i="4"/>
  <c r="X22" i="4"/>
  <c r="Q22" i="4"/>
  <c r="N22" i="4"/>
  <c r="K22" i="4"/>
  <c r="H22" i="4"/>
  <c r="E22" i="4"/>
  <c r="X21" i="4"/>
  <c r="Q21" i="4"/>
  <c r="N21" i="4"/>
  <c r="K21" i="4"/>
  <c r="H21" i="4"/>
  <c r="E21" i="4"/>
  <c r="X20" i="4"/>
  <c r="Q20" i="4"/>
  <c r="N20" i="4"/>
  <c r="K20" i="4"/>
  <c r="H20" i="4"/>
  <c r="E20" i="4"/>
  <c r="X19" i="4"/>
  <c r="Q19" i="4"/>
  <c r="N19" i="4"/>
  <c r="K19" i="4"/>
  <c r="H19" i="4"/>
  <c r="E19" i="4"/>
  <c r="X18" i="4"/>
  <c r="Q18" i="4"/>
  <c r="N18" i="4"/>
  <c r="K18" i="4"/>
  <c r="H18" i="4"/>
  <c r="E18" i="4"/>
  <c r="X17" i="4"/>
  <c r="Q17" i="4"/>
  <c r="N17" i="4"/>
  <c r="K17" i="4"/>
  <c r="H17" i="4"/>
  <c r="E17" i="4"/>
  <c r="X16" i="4"/>
  <c r="Q16" i="4"/>
  <c r="N16" i="4"/>
  <c r="K16" i="4"/>
  <c r="H16" i="4"/>
  <c r="E16" i="4"/>
  <c r="X15" i="4"/>
  <c r="Q15" i="4"/>
  <c r="N15" i="4"/>
  <c r="K15" i="4"/>
  <c r="H15" i="4"/>
  <c r="E15" i="4"/>
  <c r="X14" i="4"/>
  <c r="Q14" i="4"/>
  <c r="N14" i="4"/>
  <c r="K14" i="4"/>
  <c r="H14" i="4"/>
  <c r="E14" i="4"/>
  <c r="X13" i="4"/>
  <c r="Q13" i="4"/>
  <c r="N13" i="4"/>
  <c r="K13" i="4"/>
  <c r="H13" i="4"/>
  <c r="E13" i="4"/>
  <c r="X12" i="4"/>
  <c r="Q12" i="4"/>
  <c r="N12" i="4"/>
  <c r="K12" i="4"/>
  <c r="H12" i="4"/>
  <c r="E12" i="4"/>
  <c r="X11" i="4"/>
  <c r="Q11" i="4"/>
  <c r="N11" i="4"/>
  <c r="K11" i="4"/>
  <c r="H11" i="4"/>
  <c r="E11" i="4"/>
  <c r="X10" i="4"/>
  <c r="Q10" i="4"/>
  <c r="N10" i="4"/>
  <c r="K10" i="4"/>
  <c r="H10" i="4"/>
  <c r="E10" i="4"/>
  <c r="X9" i="4"/>
  <c r="X31" i="4" s="1"/>
  <c r="Q9" i="4"/>
  <c r="N9" i="4"/>
  <c r="N32" i="4" s="1"/>
  <c r="K9" i="4"/>
  <c r="K32" i="4" s="1"/>
  <c r="H9" i="4"/>
  <c r="H32" i="4" s="1"/>
  <c r="E9" i="4"/>
  <c r="E32" i="4" s="1"/>
  <c r="S33" i="3"/>
  <c r="Q33" i="3"/>
  <c r="P33" i="3"/>
  <c r="O33" i="3"/>
  <c r="N33" i="3"/>
  <c r="M33" i="3"/>
  <c r="L33" i="3"/>
  <c r="J33" i="3"/>
  <c r="I33" i="3"/>
  <c r="H33" i="3"/>
  <c r="G33" i="3"/>
  <c r="F33" i="3"/>
  <c r="D33" i="3"/>
  <c r="C33" i="3"/>
  <c r="S32" i="3"/>
  <c r="Q32" i="3"/>
  <c r="P32" i="3"/>
  <c r="O32" i="3"/>
  <c r="N32" i="3"/>
  <c r="M32" i="3"/>
  <c r="L32" i="3"/>
  <c r="J32" i="3"/>
  <c r="I32" i="3"/>
  <c r="G32" i="3"/>
  <c r="F32" i="3"/>
  <c r="D32" i="3"/>
  <c r="C32" i="3"/>
  <c r="S31" i="3"/>
  <c r="Q31" i="3"/>
  <c r="P31" i="3"/>
  <c r="O31" i="3"/>
  <c r="N31" i="3"/>
  <c r="M31" i="3"/>
  <c r="L31" i="3"/>
  <c r="J31" i="3"/>
  <c r="I31" i="3"/>
  <c r="K31" i="3" s="1"/>
  <c r="G31" i="3"/>
  <c r="F31" i="3"/>
  <c r="H31" i="3" s="1"/>
  <c r="E31" i="3"/>
  <c r="D31" i="3"/>
  <c r="C31" i="3"/>
  <c r="R30" i="3"/>
  <c r="K30" i="3"/>
  <c r="H30" i="3"/>
  <c r="E30" i="3"/>
  <c r="R29" i="3"/>
  <c r="K29" i="3"/>
  <c r="H29" i="3"/>
  <c r="E29" i="3"/>
  <c r="R28" i="3"/>
  <c r="K28" i="3"/>
  <c r="H28" i="3"/>
  <c r="E28" i="3"/>
  <c r="R27" i="3"/>
  <c r="K27" i="3"/>
  <c r="H27" i="3"/>
  <c r="E27" i="3"/>
  <c r="R26" i="3"/>
  <c r="K26" i="3"/>
  <c r="H26" i="3"/>
  <c r="E26" i="3"/>
  <c r="R25" i="3"/>
  <c r="K25" i="3"/>
  <c r="H25" i="3"/>
  <c r="E25" i="3"/>
  <c r="R24" i="3"/>
  <c r="K24" i="3"/>
  <c r="H24" i="3"/>
  <c r="E24" i="3"/>
  <c r="R23" i="3"/>
  <c r="K23" i="3"/>
  <c r="H23" i="3"/>
  <c r="E23" i="3"/>
  <c r="R22" i="3"/>
  <c r="K22" i="3"/>
  <c r="H22" i="3"/>
  <c r="E22" i="3"/>
  <c r="R21" i="3"/>
  <c r="K21" i="3"/>
  <c r="H21" i="3"/>
  <c r="E21" i="3"/>
  <c r="R20" i="3"/>
  <c r="K20" i="3"/>
  <c r="H20" i="3"/>
  <c r="E20" i="3"/>
  <c r="R19" i="3"/>
  <c r="K19" i="3"/>
  <c r="H19" i="3"/>
  <c r="E19" i="3"/>
  <c r="R18" i="3"/>
  <c r="K18" i="3"/>
  <c r="H18" i="3"/>
  <c r="E18" i="3"/>
  <c r="R17" i="3"/>
  <c r="K17" i="3"/>
  <c r="H17" i="3"/>
  <c r="E17" i="3"/>
  <c r="R16" i="3"/>
  <c r="K16" i="3"/>
  <c r="H16" i="3"/>
  <c r="E16" i="3"/>
  <c r="R15" i="3"/>
  <c r="K15" i="3"/>
  <c r="H15" i="3"/>
  <c r="E15" i="3"/>
  <c r="R14" i="3"/>
  <c r="K14" i="3"/>
  <c r="H14" i="3"/>
  <c r="E14" i="3"/>
  <c r="R13" i="3"/>
  <c r="K13" i="3"/>
  <c r="H13" i="3"/>
  <c r="E13" i="3"/>
  <c r="R12" i="3"/>
  <c r="K12" i="3"/>
  <c r="H12" i="3"/>
  <c r="E12" i="3"/>
  <c r="R11" i="3"/>
  <c r="K11" i="3"/>
  <c r="H11" i="3"/>
  <c r="E11" i="3"/>
  <c r="R10" i="3"/>
  <c r="R32" i="3" s="1"/>
  <c r="K10" i="3"/>
  <c r="K33" i="3" s="1"/>
  <c r="H10" i="3"/>
  <c r="E10" i="3"/>
  <c r="R9" i="3"/>
  <c r="R33" i="3" s="1"/>
  <c r="K9" i="3"/>
  <c r="K32" i="3" s="1"/>
  <c r="H9" i="3"/>
  <c r="H32" i="3" s="1"/>
  <c r="E9" i="3"/>
  <c r="E33" i="3" s="1"/>
  <c r="S33" i="2"/>
  <c r="Q33" i="2"/>
  <c r="P33" i="2"/>
  <c r="O33" i="2"/>
  <c r="N33" i="2"/>
  <c r="M33" i="2"/>
  <c r="L33" i="2"/>
  <c r="J33" i="2"/>
  <c r="I33" i="2"/>
  <c r="G33" i="2"/>
  <c r="F33" i="2"/>
  <c r="E33" i="2"/>
  <c r="D33" i="2"/>
  <c r="C33" i="2"/>
  <c r="S32" i="2"/>
  <c r="Q32" i="2"/>
  <c r="O32" i="2"/>
  <c r="N32" i="2"/>
  <c r="M32" i="2"/>
  <c r="L32" i="2"/>
  <c r="J32" i="2"/>
  <c r="I32" i="2"/>
  <c r="H32" i="2"/>
  <c r="G32" i="2"/>
  <c r="F32" i="2"/>
  <c r="D32" i="2"/>
  <c r="C32" i="2"/>
  <c r="S31" i="2"/>
  <c r="Q31" i="2"/>
  <c r="O31" i="2"/>
  <c r="N31" i="2"/>
  <c r="M31" i="2"/>
  <c r="L31" i="2"/>
  <c r="J31" i="2"/>
  <c r="I31" i="2"/>
  <c r="K31" i="2" s="1"/>
  <c r="G31" i="2"/>
  <c r="F31" i="2"/>
  <c r="H31" i="2" s="1"/>
  <c r="D31" i="2"/>
  <c r="C31" i="2"/>
  <c r="E31" i="2" s="1"/>
  <c r="R30" i="2"/>
  <c r="K30" i="2"/>
  <c r="H30" i="2"/>
  <c r="E30" i="2"/>
  <c r="R29" i="2"/>
  <c r="K29" i="2"/>
  <c r="H29" i="2"/>
  <c r="E29" i="2"/>
  <c r="R28" i="2"/>
  <c r="K28" i="2"/>
  <c r="H28" i="2"/>
  <c r="E28" i="2"/>
  <c r="R27" i="2"/>
  <c r="K27" i="2"/>
  <c r="H27" i="2"/>
  <c r="E27" i="2"/>
  <c r="R26" i="2"/>
  <c r="K26" i="2"/>
  <c r="H26" i="2"/>
  <c r="E26" i="2"/>
  <c r="R25" i="2"/>
  <c r="K25" i="2"/>
  <c r="H25" i="2"/>
  <c r="E25" i="2"/>
  <c r="R24" i="2"/>
  <c r="K24" i="2"/>
  <c r="H24" i="2"/>
  <c r="E24" i="2"/>
  <c r="R23" i="2"/>
  <c r="K23" i="2"/>
  <c r="H23" i="2"/>
  <c r="E23" i="2"/>
  <c r="R22" i="2"/>
  <c r="K22" i="2"/>
  <c r="H22" i="2"/>
  <c r="E22" i="2"/>
  <c r="R21" i="2"/>
  <c r="K21" i="2"/>
  <c r="H21" i="2"/>
  <c r="E21" i="2"/>
  <c r="R20" i="2"/>
  <c r="K20" i="2"/>
  <c r="H20" i="2"/>
  <c r="E20" i="2"/>
  <c r="R19" i="2"/>
  <c r="K19" i="2"/>
  <c r="H19" i="2"/>
  <c r="E19" i="2"/>
  <c r="R18" i="2"/>
  <c r="K18" i="2"/>
  <c r="H18" i="2"/>
  <c r="E18" i="2"/>
  <c r="R17" i="2"/>
  <c r="K17" i="2"/>
  <c r="H17" i="2"/>
  <c r="E17" i="2"/>
  <c r="R16" i="2"/>
  <c r="K16" i="2"/>
  <c r="H16" i="2"/>
  <c r="E16" i="2"/>
  <c r="R15" i="2"/>
  <c r="K15" i="2"/>
  <c r="H15" i="2"/>
  <c r="E15" i="2"/>
  <c r="R14" i="2"/>
  <c r="K14" i="2"/>
  <c r="H14" i="2"/>
  <c r="E14" i="2"/>
  <c r="R13" i="2"/>
  <c r="K13" i="2"/>
  <c r="H13" i="2"/>
  <c r="E13" i="2"/>
  <c r="R12" i="2"/>
  <c r="K12" i="2"/>
  <c r="H12" i="2"/>
  <c r="E12" i="2"/>
  <c r="R11" i="2"/>
  <c r="K11" i="2"/>
  <c r="H11" i="2"/>
  <c r="E11" i="2"/>
  <c r="R10" i="2"/>
  <c r="K10" i="2"/>
  <c r="H10" i="2"/>
  <c r="E10" i="2"/>
  <c r="R9" i="2"/>
  <c r="R32" i="2" s="1"/>
  <c r="K9" i="2"/>
  <c r="K33" i="2" s="1"/>
  <c r="H9" i="2"/>
  <c r="H33" i="2" s="1"/>
  <c r="E9" i="2"/>
  <c r="E32" i="2" s="1"/>
  <c r="Y33" i="1"/>
  <c r="W33" i="1"/>
  <c r="V33" i="1"/>
  <c r="U33" i="1"/>
  <c r="T33" i="1"/>
  <c r="S33" i="1"/>
  <c r="R33" i="1"/>
  <c r="P33" i="1"/>
  <c r="O33" i="1"/>
  <c r="M33" i="1"/>
  <c r="L33" i="1"/>
  <c r="J33" i="1"/>
  <c r="I33" i="1"/>
  <c r="G33" i="1"/>
  <c r="F33" i="1"/>
  <c r="D33" i="1"/>
  <c r="C33" i="1"/>
  <c r="Y32" i="1"/>
  <c r="W32" i="1"/>
  <c r="V32" i="1"/>
  <c r="U32" i="1"/>
  <c r="T32" i="1"/>
  <c r="S32" i="1"/>
  <c r="R32" i="1"/>
  <c r="P32" i="1"/>
  <c r="O32" i="1"/>
  <c r="N32" i="1"/>
  <c r="M32" i="1"/>
  <c r="L32" i="1"/>
  <c r="J32" i="1"/>
  <c r="I32" i="1"/>
  <c r="G32" i="1"/>
  <c r="F32" i="1"/>
  <c r="D32" i="1"/>
  <c r="C32" i="1"/>
  <c r="Y31" i="1"/>
  <c r="W31" i="1"/>
  <c r="V31" i="1"/>
  <c r="U31" i="1"/>
  <c r="T31" i="1"/>
  <c r="S31" i="1"/>
  <c r="R31" i="1"/>
  <c r="P31" i="1"/>
  <c r="O31" i="1"/>
  <c r="Q31" i="1" s="1"/>
  <c r="M31" i="1"/>
  <c r="N31" i="1" s="1"/>
  <c r="L31" i="1"/>
  <c r="J31" i="1"/>
  <c r="I31" i="1"/>
  <c r="K31" i="1" s="1"/>
  <c r="G31" i="1"/>
  <c r="H31" i="1" s="1"/>
  <c r="F31" i="1"/>
  <c r="D31" i="1"/>
  <c r="C31" i="1"/>
  <c r="E31" i="1" s="1"/>
  <c r="X30" i="1"/>
  <c r="Q30" i="1"/>
  <c r="N30" i="1"/>
  <c r="K30" i="1"/>
  <c r="H30" i="1"/>
  <c r="E30" i="1"/>
  <c r="X29" i="1"/>
  <c r="Q29" i="1"/>
  <c r="N29" i="1"/>
  <c r="K29" i="1"/>
  <c r="H29" i="1"/>
  <c r="E29" i="1"/>
  <c r="X28" i="1"/>
  <c r="Q28" i="1"/>
  <c r="N28" i="1"/>
  <c r="K28" i="1"/>
  <c r="H28" i="1"/>
  <c r="E28" i="1"/>
  <c r="X27" i="1"/>
  <c r="Q27" i="1"/>
  <c r="N27" i="1"/>
  <c r="K27" i="1"/>
  <c r="H27" i="1"/>
  <c r="E27" i="1"/>
  <c r="X26" i="1"/>
  <c r="Q26" i="1"/>
  <c r="N26" i="1"/>
  <c r="K26" i="1"/>
  <c r="H26" i="1"/>
  <c r="E26" i="1"/>
  <c r="X25" i="1"/>
  <c r="Q25" i="1"/>
  <c r="N25" i="1"/>
  <c r="K25" i="1"/>
  <c r="H25" i="1"/>
  <c r="E25" i="1"/>
  <c r="X24" i="1"/>
  <c r="Q24" i="1"/>
  <c r="N24" i="1"/>
  <c r="K24" i="1"/>
  <c r="H24" i="1"/>
  <c r="E24" i="1"/>
  <c r="X23" i="1"/>
  <c r="Q23" i="1"/>
  <c r="N23" i="1"/>
  <c r="K23" i="1"/>
  <c r="H23" i="1"/>
  <c r="E23" i="1"/>
  <c r="X22" i="1"/>
  <c r="Q22" i="1"/>
  <c r="N22" i="1"/>
  <c r="K22" i="1"/>
  <c r="H22" i="1"/>
  <c r="E22" i="1"/>
  <c r="X21" i="1"/>
  <c r="Q21" i="1"/>
  <c r="N21" i="1"/>
  <c r="K21" i="1"/>
  <c r="H21" i="1"/>
  <c r="E21" i="1"/>
  <c r="X20" i="1"/>
  <c r="Q20" i="1"/>
  <c r="N20" i="1"/>
  <c r="K20" i="1"/>
  <c r="H20" i="1"/>
  <c r="E20" i="1"/>
  <c r="X19" i="1"/>
  <c r="Q19" i="1"/>
  <c r="N19" i="1"/>
  <c r="K19" i="1"/>
  <c r="H19" i="1"/>
  <c r="E19" i="1"/>
  <c r="X18" i="1"/>
  <c r="Q18" i="1"/>
  <c r="N18" i="1"/>
  <c r="K18" i="1"/>
  <c r="H18" i="1"/>
  <c r="E18" i="1"/>
  <c r="X17" i="1"/>
  <c r="Q17" i="1"/>
  <c r="N17" i="1"/>
  <c r="K17" i="1"/>
  <c r="H17" i="1"/>
  <c r="E17" i="1"/>
  <c r="X16" i="1"/>
  <c r="Q16" i="1"/>
  <c r="N16" i="1"/>
  <c r="K16" i="1"/>
  <c r="H16" i="1"/>
  <c r="E16" i="1"/>
  <c r="X15" i="1"/>
  <c r="Q15" i="1"/>
  <c r="N15" i="1"/>
  <c r="K15" i="1"/>
  <c r="H15" i="1"/>
  <c r="E15" i="1"/>
  <c r="X14" i="1"/>
  <c r="Q14" i="1"/>
  <c r="N14" i="1"/>
  <c r="K14" i="1"/>
  <c r="H14" i="1"/>
  <c r="E14" i="1"/>
  <c r="X13" i="1"/>
  <c r="Q13" i="1"/>
  <c r="N13" i="1"/>
  <c r="K13" i="1"/>
  <c r="H13" i="1"/>
  <c r="E13" i="1"/>
  <c r="X12" i="1"/>
  <c r="Q12" i="1"/>
  <c r="N12" i="1"/>
  <c r="K12" i="1"/>
  <c r="H12" i="1"/>
  <c r="E12" i="1"/>
  <c r="X11" i="1"/>
  <c r="Q11" i="1"/>
  <c r="N11" i="1"/>
  <c r="K11" i="1"/>
  <c r="H11" i="1"/>
  <c r="E11" i="1"/>
  <c r="X10" i="1"/>
  <c r="Q10" i="1"/>
  <c r="Q32" i="1" s="1"/>
  <c r="N10" i="1"/>
  <c r="K10" i="1"/>
  <c r="H10" i="1"/>
  <c r="E10" i="1"/>
  <c r="X9" i="1"/>
  <c r="X31" i="1" s="1"/>
  <c r="Q9" i="1"/>
  <c r="N9" i="1"/>
  <c r="N33" i="1" s="1"/>
  <c r="K9" i="1"/>
  <c r="K32" i="1" s="1"/>
  <c r="H9" i="1"/>
  <c r="H32" i="1" s="1"/>
  <c r="E9" i="1"/>
  <c r="E32" i="1" s="1"/>
  <c r="V32" i="8" l="1"/>
  <c r="V31" i="8"/>
  <c r="W32" i="5"/>
  <c r="V31" i="5"/>
  <c r="V33" i="5"/>
  <c r="Q31" i="10"/>
  <c r="P32" i="10"/>
  <c r="Q32" i="10"/>
  <c r="V32" i="4"/>
  <c r="V31" i="4"/>
  <c r="P31" i="2"/>
  <c r="R31" i="3"/>
  <c r="E33" i="4"/>
  <c r="R32" i="7"/>
  <c r="H33" i="4"/>
  <c r="K33" i="5"/>
  <c r="X31" i="6"/>
  <c r="H33" i="1"/>
  <c r="E32" i="3"/>
  <c r="X33" i="5"/>
  <c r="K33" i="8"/>
  <c r="H32" i="10"/>
  <c r="E33" i="1"/>
  <c r="X33" i="6"/>
  <c r="H33" i="8"/>
  <c r="R33" i="2"/>
  <c r="R31" i="2"/>
  <c r="K33" i="4"/>
  <c r="X31" i="5"/>
  <c r="E33" i="6"/>
  <c r="K33" i="1"/>
  <c r="X33" i="4"/>
  <c r="N32" i="5"/>
  <c r="N33" i="8"/>
  <c r="R33" i="10"/>
  <c r="K32" i="2"/>
  <c r="X33" i="1"/>
  <c r="X32" i="4"/>
  <c r="R33" i="7"/>
  <c r="Q33" i="1"/>
  <c r="X32" i="1"/>
  <c r="N33" i="4"/>
  <c r="E33" i="5"/>
  <c r="Q33" i="5"/>
  <c r="H33" i="6"/>
</calcChain>
</file>

<file path=xl/sharedStrings.xml><?xml version="1.0" encoding="utf-8"?>
<sst xmlns="http://schemas.openxmlformats.org/spreadsheetml/2006/main" count="429" uniqueCount="99">
  <si>
    <t>CASH</t>
  </si>
  <si>
    <t>Mean</t>
  </si>
  <si>
    <t>3-MONTHS</t>
  </si>
  <si>
    <t>15-MONTHS</t>
  </si>
  <si>
    <t>SETTLEMENT</t>
  </si>
  <si>
    <t xml:space="preserve">    Sterling Equivalents</t>
  </si>
  <si>
    <t>BUYER</t>
  </si>
  <si>
    <t>SELLER</t>
  </si>
  <si>
    <t>Cash Seller's</t>
  </si>
  <si>
    <t>3mths Seller's</t>
  </si>
  <si>
    <t>Stg/$</t>
  </si>
  <si>
    <t>Average</t>
  </si>
  <si>
    <t>High</t>
  </si>
  <si>
    <t>Low</t>
  </si>
  <si>
    <t xml:space="preserve">Neither the LME nor any of its directors, officers or employees shall, except in the case of fraud or wilful neglect, be under any liability whatsoever either in </t>
  </si>
  <si>
    <t xml:space="preserve">contract or in tort in respect of any act or omission (including negligence) in relation to the preparation or publication of the data contained in the report </t>
  </si>
  <si>
    <t>EURO</t>
  </si>
  <si>
    <t>Yen</t>
  </si>
  <si>
    <t>Euro Equivalents</t>
  </si>
  <si>
    <t>LME DAILY OFFICIAL AND SETTLEMENT PRICES</t>
  </si>
  <si>
    <t>3MStg/$</t>
  </si>
  <si>
    <t xml:space="preserve">Exchange Rate </t>
  </si>
  <si>
    <t>DECEMBER 3</t>
  </si>
  <si>
    <t>DECEMBER 2</t>
  </si>
  <si>
    <t>DECEMBER 1</t>
  </si>
  <si>
    <t>LME NICKEL $USD/Tonne</t>
  </si>
  <si>
    <t>LME PRIMARY ALUMINIUM $USD/Tonne</t>
  </si>
  <si>
    <t>LME ZINC $USD/Tonne</t>
  </si>
  <si>
    <t>LME LEAD $USD/Tonne</t>
  </si>
  <si>
    <t>LME TIN $USD/Tonne</t>
  </si>
  <si>
    <t>LME NA ALLOY $USD/Tonne</t>
  </si>
  <si>
    <t>LME ALUMINIUM ALLOY $USD/Tonne</t>
  </si>
  <si>
    <t>LME COPPER $USD/Tonne</t>
  </si>
  <si>
    <t>LME COBALT $USD/Tonne</t>
  </si>
  <si>
    <t>TWAP - Trade weighted average price</t>
  </si>
  <si>
    <t>TWAP</t>
  </si>
  <si>
    <t xml:space="preserve"> LME ABR ZINC $USD/Tonne</t>
  </si>
  <si>
    <t xml:space="preserve"> LME ABR ALUMINIUM $USD/Tonne</t>
  </si>
  <si>
    <t xml:space="preserve"> LME ABR COPPER $USD/Tonne</t>
  </si>
  <si>
    <t>LME DAILY ASIAN BENCHMARK REFERENCE PRICES</t>
  </si>
  <si>
    <t>Market Operations</t>
  </si>
  <si>
    <t>Euro</t>
  </si>
  <si>
    <t xml:space="preserve">   Lead  3-months Seller:</t>
  </si>
  <si>
    <t>$/JY</t>
  </si>
  <si>
    <t xml:space="preserve">   Lead  Cash Seller &amp; Settlement:</t>
  </si>
  <si>
    <t xml:space="preserve">   Copper  3-months Seller:</t>
  </si>
  <si>
    <t xml:space="preserve">                    Exchange Rates  </t>
  </si>
  <si>
    <t xml:space="preserve">   Copper  Cash Seller &amp; Settlement:</t>
  </si>
  <si>
    <t xml:space="preserve">             Settlement Conversion</t>
  </si>
  <si>
    <t xml:space="preserve">  The following sterling equivalents have been calculated, on the basis of daily conversions: </t>
  </si>
  <si>
    <t>Nasaac</t>
  </si>
  <si>
    <t>SHG Zinc</t>
  </si>
  <si>
    <t>Tin</t>
  </si>
  <si>
    <t>Nickel</t>
  </si>
  <si>
    <t>Lead</t>
  </si>
  <si>
    <t>Copper</t>
  </si>
  <si>
    <t>Aluminium Alloy</t>
  </si>
  <si>
    <t>Primary Aluminium</t>
  </si>
  <si>
    <t>Conversion Rate</t>
  </si>
  <si>
    <t>Euro Settlement</t>
  </si>
  <si>
    <t>Metal</t>
  </si>
  <si>
    <t>LME AVERAGE SETTLEMENT PRICES IN EURO</t>
  </si>
  <si>
    <t>15-months Mean</t>
  </si>
  <si>
    <t>15-months Seller</t>
  </si>
  <si>
    <t>15-months Buyer</t>
  </si>
  <si>
    <t>December 3 Mean</t>
  </si>
  <si>
    <t>December 3 Seller</t>
  </si>
  <si>
    <t>December 3 Buyer</t>
  </si>
  <si>
    <t>December 2 Mean</t>
  </si>
  <si>
    <t>December 2 Seller</t>
  </si>
  <si>
    <t>December 1 Mean</t>
  </si>
  <si>
    <t>December 1 Seller</t>
  </si>
  <si>
    <t>December 1 Buyer</t>
  </si>
  <si>
    <t>3-months Mean</t>
  </si>
  <si>
    <t>3-months Seller</t>
  </si>
  <si>
    <t xml:space="preserve">Cash Mean  </t>
  </si>
  <si>
    <t xml:space="preserve"> &amp; Settlement</t>
  </si>
  <si>
    <t>Cash Seller</t>
  </si>
  <si>
    <t xml:space="preserve">Cash Buyer </t>
  </si>
  <si>
    <t>(dollars)</t>
  </si>
  <si>
    <t>Zinc</t>
  </si>
  <si>
    <t>Alloy</t>
  </si>
  <si>
    <t>Aluminium</t>
  </si>
  <si>
    <t>Molybdenum</t>
  </si>
  <si>
    <t xml:space="preserve">Cobalt </t>
  </si>
  <si>
    <t>Steel Billet</t>
  </si>
  <si>
    <t>NASAAC</t>
  </si>
  <si>
    <t>Special Hg</t>
  </si>
  <si>
    <t>Primary</t>
  </si>
  <si>
    <t xml:space="preserve">                AVERAGE OFFICIAL AND SETTLEMENT PRICES US$/TONNE</t>
  </si>
  <si>
    <t xml:space="preserve">             THE  LONDON  METAL  EXCHANGE  LIMITED</t>
  </si>
  <si>
    <t>TWAP Mean</t>
  </si>
  <si>
    <t>ABR</t>
  </si>
  <si>
    <t>AVERAGE OFFICIAL PRICES US$/TONNE</t>
  </si>
  <si>
    <t>THE  LONDON  METAL  EXCHANGE  LIMITED</t>
  </si>
  <si>
    <t>FOR THE MONTH OF SEPTEMBER 2025</t>
  </si>
  <si>
    <t>contract or in tort in respect of any act or omission (including negligence) in relation to the preparation or publication of the data contained in the report.</t>
  </si>
  <si>
    <t>3-months Buyer</t>
  </si>
  <si>
    <t>December 2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</si>
</sst>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£&quot;#,##0.00;[Red]\-&quot;£&quot;#,##0.00"/>
    <numFmt numFmtId="165" formatCode="\$#,##0.00\ ;\(\$#,##0.00\)"/>
    <numFmt numFmtId="166" formatCode="\$#,##0.00\ "/>
    <numFmt numFmtId="167" formatCode="\$#,###.00"/>
    <numFmt numFmtId="168" formatCode="0.0000"/>
    <numFmt numFmtId="169" formatCode="#,##0.0000"/>
    <numFmt numFmtId="170" formatCode="[$$-409]#,##0.00"/>
    <numFmt numFmtId="171" formatCode="mmm/yyyy"/>
    <numFmt numFmtId="172" formatCode="&quot;$&quot;#,##0.00_);[Red]\(&quot;$&quot;#,##0.00\)"/>
    <numFmt numFmtId="173" formatCode="&quot;$&quot;#,##0.00_);\(&quot;$&quot;#,##0.00\)"/>
    <numFmt numFmtId="174" formatCode="\$#,##0.00"/>
    <numFmt numFmtId="175" formatCode="\£#,##0.00"/>
    <numFmt numFmtId="176" formatCode="mmm\-yyyy"/>
    <numFmt numFmtId="177" formatCode="mmmm\-yyyy"/>
  </numFmts>
  <fonts count="15" x14ac:knownFonts="1">
    <font>
      <sz val="10"/>
      <name val="Arial"/>
    </font>
    <font>
      <b/>
      <sz val="10"/>
      <name val="Times New Roman"/>
    </font>
    <font>
      <sz val="10"/>
      <name val="Times New Roman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</font>
    <font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8.5"/>
      <name val="Times New Roman"/>
      <family val="1"/>
    </font>
    <font>
      <i/>
      <sz val="10"/>
      <name val="Times New Roman"/>
    </font>
    <font>
      <sz val="8.5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17" fontId="6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Protection="1">
      <protection locked="0"/>
    </xf>
    <xf numFmtId="165" fontId="5" fillId="0" borderId="0" xfId="0" applyNumberFormat="1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6" fillId="0" borderId="5" xfId="0" applyFont="1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8" fontId="4" fillId="0" borderId="19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8" fontId="4" fillId="0" borderId="20" xfId="0" applyNumberFormat="1" applyFont="1" applyBorder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170" fontId="4" fillId="0" borderId="9" xfId="0" applyNumberFormat="1" applyFont="1" applyBorder="1" applyAlignment="1">
      <alignment horizontal="center"/>
    </xf>
    <xf numFmtId="170" fontId="4" fillId="0" borderId="19" xfId="0" applyNumberFormat="1" applyFont="1" applyBorder="1" applyAlignment="1">
      <alignment horizontal="center"/>
    </xf>
    <xf numFmtId="170" fontId="4" fillId="0" borderId="8" xfId="0" applyNumberFormat="1" applyFont="1" applyBorder="1" applyAlignment="1">
      <alignment horizontal="center"/>
    </xf>
    <xf numFmtId="170" fontId="4" fillId="0" borderId="6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8" fontId="4" fillId="0" borderId="12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8" fontId="4" fillId="0" borderId="18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12" xfId="0" applyNumberFormat="1" applyFont="1" applyBorder="1" applyAlignment="1">
      <alignment horizontal="center"/>
    </xf>
    <xf numFmtId="170" fontId="4" fillId="0" borderId="18" xfId="0" applyNumberFormat="1" applyFont="1" applyBorder="1" applyAlignment="1">
      <alignment horizontal="center"/>
    </xf>
    <xf numFmtId="170" fontId="4" fillId="0" borderId="17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8" fontId="4" fillId="0" borderId="14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168" fontId="4" fillId="0" borderId="15" xfId="0" applyNumberFormat="1" applyFont="1" applyBorder="1" applyAlignment="1">
      <alignment horizontal="center"/>
    </xf>
    <xf numFmtId="168" fontId="4" fillId="0" borderId="21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4" fontId="8" fillId="0" borderId="11" xfId="0" applyNumberFormat="1" applyFont="1" applyBorder="1" applyAlignment="1" applyProtection="1">
      <alignment horizontal="center"/>
      <protection locked="0"/>
    </xf>
    <xf numFmtId="166" fontId="8" fillId="0" borderId="1" xfId="0" applyNumberFormat="1" applyFont="1" applyBorder="1" applyAlignment="1">
      <alignment horizontal="center"/>
    </xf>
    <xf numFmtId="166" fontId="8" fillId="0" borderId="0" xfId="0" applyNumberFormat="1" applyFont="1" applyAlignment="1" applyProtection="1">
      <alignment horizontal="center"/>
      <protection locked="0"/>
    </xf>
    <xf numFmtId="166" fontId="8" fillId="0" borderId="10" xfId="0" applyNumberFormat="1" applyFont="1" applyBorder="1" applyAlignment="1" applyProtection="1">
      <alignment horizontal="center"/>
      <protection locked="0"/>
    </xf>
    <xf numFmtId="15" fontId="4" fillId="0" borderId="10" xfId="0" applyNumberFormat="1" applyFont="1" applyBorder="1"/>
    <xf numFmtId="169" fontId="8" fillId="0" borderId="12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2" fontId="8" fillId="0" borderId="0" xfId="0" applyNumberFormat="1" applyFont="1" applyAlignment="1" applyProtection="1">
      <alignment horizontal="center"/>
      <protection locked="0"/>
    </xf>
    <xf numFmtId="168" fontId="8" fillId="0" borderId="0" xfId="0" applyNumberFormat="1" applyFont="1" applyAlignment="1" applyProtection="1">
      <alignment horizontal="center"/>
      <protection locked="0"/>
    </xf>
    <xf numFmtId="167" fontId="8" fillId="0" borderId="11" xfId="0" applyNumberFormat="1" applyFont="1" applyBorder="1" applyAlignment="1">
      <alignment horizontal="center"/>
    </xf>
    <xf numFmtId="168" fontId="8" fillId="0" borderId="15" xfId="0" applyNumberFormat="1" applyFont="1" applyBorder="1" applyAlignment="1" applyProtection="1">
      <alignment horizontal="center"/>
      <protection locked="0"/>
    </xf>
    <xf numFmtId="4" fontId="4" fillId="0" borderId="5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4" fontId="4" fillId="0" borderId="7" xfId="0" applyNumberFormat="1" applyFont="1" applyBorder="1" applyAlignment="1" applyProtection="1">
      <alignment horizontal="center"/>
      <protection locked="0"/>
    </xf>
    <xf numFmtId="4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/>
    <xf numFmtId="165" fontId="4" fillId="0" borderId="4" xfId="0" applyNumberFormat="1" applyFont="1" applyBorder="1"/>
    <xf numFmtId="165" fontId="6" fillId="0" borderId="0" xfId="0" applyNumberFormat="1" applyFont="1"/>
    <xf numFmtId="166" fontId="2" fillId="0" borderId="19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center"/>
    </xf>
    <xf numFmtId="166" fontId="2" fillId="0" borderId="12" xfId="0" applyNumberFormat="1" applyFont="1" applyBorder="1" applyAlignment="1">
      <alignment horizontal="right"/>
    </xf>
    <xf numFmtId="165" fontId="1" fillId="0" borderId="17" xfId="0" applyNumberFormat="1" applyFont="1" applyBorder="1" applyAlignment="1">
      <alignment horizontal="center"/>
    </xf>
    <xf numFmtId="166" fontId="2" fillId="0" borderId="14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right"/>
    </xf>
    <xf numFmtId="14" fontId="2" fillId="0" borderId="17" xfId="0" applyNumberFormat="1" applyFont="1" applyBorder="1"/>
    <xf numFmtId="4" fontId="2" fillId="0" borderId="26" xfId="0" applyNumberFormat="1" applyFont="1" applyBorder="1" applyAlignment="1" applyProtection="1">
      <alignment horizontal="center"/>
      <protection locked="0"/>
    </xf>
    <xf numFmtId="165" fontId="2" fillId="0" borderId="27" xfId="0" applyNumberFormat="1" applyFont="1" applyBorder="1"/>
    <xf numFmtId="4" fontId="6" fillId="0" borderId="28" xfId="0" applyNumberFormat="1" applyFont="1" applyBorder="1" applyAlignment="1" applyProtection="1">
      <alignment horizontal="center"/>
      <protection locked="0"/>
    </xf>
    <xf numFmtId="165" fontId="2" fillId="0" borderId="29" xfId="0" applyNumberFormat="1" applyFont="1" applyBorder="1"/>
    <xf numFmtId="4" fontId="2" fillId="0" borderId="1" xfId="0" applyNumberFormat="1" applyFont="1" applyBorder="1" applyProtection="1">
      <protection locked="0"/>
    </xf>
    <xf numFmtId="171" fontId="1" fillId="0" borderId="10" xfId="0" applyNumberFormat="1" applyFont="1" applyBorder="1"/>
    <xf numFmtId="0" fontId="6" fillId="0" borderId="0" xfId="0" applyFont="1"/>
    <xf numFmtId="0" fontId="9" fillId="0" borderId="30" xfId="0" applyFont="1" applyBorder="1" applyAlignment="1">
      <alignment horizontal="centerContinuous"/>
    </xf>
    <xf numFmtId="0" fontId="9" fillId="0" borderId="31" xfId="0" applyFont="1" applyBorder="1" applyAlignment="1">
      <alignment horizontal="centerContinuous"/>
    </xf>
    <xf numFmtId="0" fontId="9" fillId="0" borderId="32" xfId="0" applyFont="1" applyBorder="1" applyAlignment="1">
      <alignment horizontal="centerContinuous"/>
    </xf>
    <xf numFmtId="0" fontId="10" fillId="0" borderId="33" xfId="0" applyFont="1" applyBorder="1" applyAlignment="1">
      <alignment horizontal="centerContinuous"/>
    </xf>
    <xf numFmtId="166" fontId="9" fillId="0" borderId="34" xfId="0" applyNumberFormat="1" applyFont="1" applyBorder="1" applyAlignment="1">
      <alignment horizontal="centerContinuous"/>
    </xf>
    <xf numFmtId="0" fontId="9" fillId="0" borderId="34" xfId="0" applyFont="1" applyBorder="1" applyAlignment="1">
      <alignment horizontal="centerContinuous"/>
    </xf>
    <xf numFmtId="166" fontId="10" fillId="0" borderId="34" xfId="0" applyNumberFormat="1" applyFont="1" applyBorder="1" applyAlignment="1">
      <alignment horizontal="centerContinuous"/>
    </xf>
    <xf numFmtId="172" fontId="10" fillId="0" borderId="34" xfId="0" applyNumberFormat="1" applyFont="1" applyBorder="1" applyAlignment="1">
      <alignment horizontal="centerContinuous"/>
    </xf>
    <xf numFmtId="173" fontId="10" fillId="0" borderId="34" xfId="0" applyNumberFormat="1" applyFont="1" applyBorder="1" applyAlignment="1">
      <alignment horizontal="centerContinuous"/>
    </xf>
    <xf numFmtId="174" fontId="10" fillId="0" borderId="34" xfId="0" applyNumberFormat="1" applyFont="1" applyBorder="1" applyAlignment="1">
      <alignment horizontal="centerContinuous"/>
    </xf>
    <xf numFmtId="0" fontId="9" fillId="0" borderId="35" xfId="0" applyFont="1" applyBorder="1" applyAlignment="1">
      <alignment horizontal="centerContinuous"/>
    </xf>
    <xf numFmtId="172" fontId="4" fillId="0" borderId="0" xfId="0" applyNumberFormat="1" applyFont="1" applyAlignment="1">
      <alignment horizontal="left"/>
    </xf>
    <xf numFmtId="0" fontId="11" fillId="0" borderId="0" xfId="0" applyFont="1"/>
    <xf numFmtId="168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75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2" fontId="4" fillId="0" borderId="36" xfId="0" applyNumberFormat="1" applyFont="1" applyBorder="1" applyAlignment="1">
      <alignment horizontal="right"/>
    </xf>
    <xf numFmtId="0" fontId="4" fillId="0" borderId="37" xfId="0" applyFont="1" applyBorder="1"/>
    <xf numFmtId="0" fontId="4" fillId="0" borderId="29" xfId="0" applyFont="1" applyBorder="1"/>
    <xf numFmtId="0" fontId="4" fillId="0" borderId="38" xfId="0" applyFont="1" applyBorder="1"/>
    <xf numFmtId="2" fontId="4" fillId="0" borderId="39" xfId="0" applyNumberFormat="1" applyFont="1" applyBorder="1" applyAlignment="1">
      <alignment horizontal="right"/>
    </xf>
    <xf numFmtId="4" fontId="4" fillId="0" borderId="39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left"/>
    </xf>
    <xf numFmtId="2" fontId="4" fillId="0" borderId="40" xfId="0" applyNumberFormat="1" applyFont="1" applyBorder="1" applyAlignment="1">
      <alignment horizontal="right"/>
    </xf>
    <xf numFmtId="2" fontId="4" fillId="0" borderId="20" xfId="0" applyNumberFormat="1" applyFont="1" applyBorder="1" applyAlignment="1">
      <alignment horizontal="right"/>
    </xf>
    <xf numFmtId="0" fontId="4" fillId="0" borderId="24" xfId="0" applyFont="1" applyBorder="1"/>
    <xf numFmtId="2" fontId="4" fillId="0" borderId="26" xfId="0" applyNumberFormat="1" applyFont="1" applyBorder="1" applyAlignment="1">
      <alignment horizontal="right"/>
    </xf>
    <xf numFmtId="2" fontId="4" fillId="0" borderId="41" xfId="0" applyNumberFormat="1" applyFont="1" applyBorder="1" applyAlignment="1">
      <alignment horizontal="right"/>
    </xf>
    <xf numFmtId="0" fontId="4" fillId="0" borderId="27" xfId="0" applyFont="1" applyBorder="1"/>
    <xf numFmtId="4" fontId="4" fillId="0" borderId="25" xfId="0" applyNumberFormat="1" applyFont="1" applyBorder="1"/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/>
    <xf numFmtId="176" fontId="4" fillId="0" borderId="0" xfId="0" applyNumberFormat="1" applyFont="1" applyAlignment="1">
      <alignment horizontal="center"/>
    </xf>
    <xf numFmtId="177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17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/>
    <xf numFmtId="0" fontId="0" fillId="2" borderId="0" xfId="0" applyFill="1"/>
    <xf numFmtId="0" fontId="9" fillId="2" borderId="30" xfId="0" applyFont="1" applyFill="1" applyBorder="1" applyAlignment="1">
      <alignment horizontal="centerContinuous"/>
    </xf>
    <xf numFmtId="0" fontId="9" fillId="2" borderId="31" xfId="0" applyFont="1" applyFill="1" applyBorder="1" applyAlignment="1">
      <alignment horizontal="centerContinuous"/>
    </xf>
    <xf numFmtId="0" fontId="9" fillId="2" borderId="32" xfId="0" applyFont="1" applyFill="1" applyBorder="1" applyAlignment="1">
      <alignment horizontal="centerContinuous"/>
    </xf>
    <xf numFmtId="0" fontId="10" fillId="2" borderId="33" xfId="0" applyFont="1" applyFill="1" applyBorder="1" applyAlignment="1">
      <alignment horizontal="centerContinuous"/>
    </xf>
    <xf numFmtId="166" fontId="9" fillId="2" borderId="34" xfId="0" applyNumberFormat="1" applyFont="1" applyFill="1" applyBorder="1" applyAlignment="1">
      <alignment horizontal="centerContinuous"/>
    </xf>
    <xf numFmtId="0" fontId="9" fillId="2" borderId="34" xfId="0" applyFont="1" applyFill="1" applyBorder="1" applyAlignment="1">
      <alignment horizontal="centerContinuous"/>
    </xf>
    <xf numFmtId="166" fontId="10" fillId="2" borderId="34" xfId="0" applyNumberFormat="1" applyFont="1" applyFill="1" applyBorder="1" applyAlignment="1">
      <alignment horizontal="centerContinuous"/>
    </xf>
    <xf numFmtId="172" fontId="10" fillId="2" borderId="34" xfId="0" applyNumberFormat="1" applyFont="1" applyFill="1" applyBorder="1" applyAlignment="1">
      <alignment horizontal="centerContinuous"/>
    </xf>
    <xf numFmtId="173" fontId="10" fillId="2" borderId="34" xfId="0" applyNumberFormat="1" applyFont="1" applyFill="1" applyBorder="1" applyAlignment="1">
      <alignment horizontal="centerContinuous"/>
    </xf>
    <xf numFmtId="174" fontId="10" fillId="2" borderId="34" xfId="0" applyNumberFormat="1" applyFont="1" applyFill="1" applyBorder="1" applyAlignment="1">
      <alignment horizontal="centerContinuous"/>
    </xf>
    <xf numFmtId="0" fontId="9" fillId="2" borderId="35" xfId="0" applyFont="1" applyFill="1" applyBorder="1" applyAlignment="1">
      <alignment horizontal="centerContinuous"/>
    </xf>
    <xf numFmtId="0" fontId="2" fillId="2" borderId="0" xfId="0" applyFont="1" applyFill="1"/>
    <xf numFmtId="172" fontId="2" fillId="2" borderId="0" xfId="0" applyNumberFormat="1" applyFont="1" applyFill="1" applyAlignment="1">
      <alignment horizontal="left"/>
    </xf>
    <xf numFmtId="168" fontId="2" fillId="2" borderId="43" xfId="0" applyNumberFormat="1" applyFont="1" applyFill="1" applyBorder="1"/>
    <xf numFmtId="2" fontId="2" fillId="2" borderId="43" xfId="0" applyNumberFormat="1" applyFont="1" applyFill="1" applyBorder="1"/>
    <xf numFmtId="175" fontId="2" fillId="2" borderId="43" xfId="0" applyNumberFormat="1" applyFont="1" applyFill="1" applyBorder="1"/>
    <xf numFmtId="0" fontId="2" fillId="2" borderId="43" xfId="0" applyFont="1" applyFill="1" applyBorder="1"/>
    <xf numFmtId="0" fontId="6" fillId="2" borderId="43" xfId="0" applyFont="1" applyFill="1" applyBorder="1"/>
    <xf numFmtId="0" fontId="13" fillId="2" borderId="43" xfId="0" applyFont="1" applyFill="1" applyBorder="1"/>
    <xf numFmtId="4" fontId="2" fillId="2" borderId="41" xfId="0" applyNumberFormat="1" applyFont="1" applyFill="1" applyBorder="1" applyAlignment="1">
      <alignment horizontal="right"/>
    </xf>
    <xf numFmtId="0" fontId="2" fillId="2" borderId="41" xfId="0" applyFont="1" applyFill="1" applyBorder="1"/>
    <xf numFmtId="4" fontId="2" fillId="2" borderId="25" xfId="0" applyNumberFormat="1" applyFont="1" applyFill="1" applyBorder="1" applyAlignment="1">
      <alignment horizontal="right"/>
    </xf>
    <xf numFmtId="0" fontId="2" fillId="2" borderId="25" xfId="0" applyFont="1" applyFill="1" applyBorder="1"/>
    <xf numFmtId="0" fontId="2" fillId="2" borderId="0" xfId="0" applyFont="1" applyFill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4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76" fontId="4" fillId="2" borderId="0" xfId="0" applyNumberFormat="1" applyFont="1" applyFill="1" applyAlignment="1">
      <alignment horizontal="center"/>
    </xf>
    <xf numFmtId="177" fontId="6" fillId="2" borderId="0" xfId="0" applyNumberFormat="1" applyFont="1" applyFill="1" applyAlignment="1">
      <alignment horizontal="center"/>
    </xf>
    <xf numFmtId="17" fontId="6" fillId="2" borderId="0" xfId="0" applyNumberFormat="1" applyFont="1" applyFill="1"/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14" fillId="2" borderId="0" xfId="0" applyFont="1" applyFill="1"/>
    <xf numFmtId="177" fontId="2" fillId="2" borderId="0" xfId="0" applyNumberFormat="1" applyFont="1" applyFill="1" applyAlignment="1">
      <alignment horizontal="center"/>
    </xf>
    <xf numFmtId="0" fontId="5" fillId="2" borderId="0" xfId="0" applyFont="1" applyFill="1"/>
    <xf numFmtId="2" fontId="8" fillId="0" borderId="14" xfId="0" applyNumberFormat="1" applyFont="1" applyBorder="1" applyAlignment="1" applyProtection="1">
      <alignment horizontal="center"/>
      <protection locked="0"/>
    </xf>
    <xf numFmtId="4" fontId="6" fillId="0" borderId="16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 applyProtection="1">
      <alignment horizontal="center"/>
      <protection locked="0"/>
    </xf>
    <xf numFmtId="4" fontId="6" fillId="0" borderId="45" xfId="0" applyNumberFormat="1" applyFont="1" applyBorder="1" applyAlignment="1" applyProtection="1">
      <alignment horizontal="center"/>
      <protection locked="0"/>
    </xf>
    <xf numFmtId="4" fontId="6" fillId="0" borderId="22" xfId="0" applyNumberFormat="1" applyFont="1" applyBorder="1" applyAlignment="1" applyProtection="1">
      <alignment horizontal="center"/>
      <protection locked="0"/>
    </xf>
    <xf numFmtId="4" fontId="6" fillId="0" borderId="4" xfId="0" applyNumberFormat="1" applyFont="1" applyBorder="1" applyAlignment="1" applyProtection="1">
      <alignment horizontal="center"/>
      <protection locked="0"/>
    </xf>
    <xf numFmtId="4" fontId="6" fillId="0" borderId="44" xfId="0" applyNumberFormat="1" applyFont="1" applyBorder="1" applyAlignment="1" applyProtection="1">
      <alignment horizontal="center"/>
      <protection locked="0"/>
    </xf>
    <xf numFmtId="4" fontId="6" fillId="0" borderId="15" xfId="0" applyNumberFormat="1" applyFont="1" applyBorder="1" applyAlignment="1" applyProtection="1">
      <alignment horizontal="center"/>
      <protection locked="0"/>
    </xf>
    <xf numFmtId="49" fontId="6" fillId="0" borderId="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165" fontId="1" fillId="0" borderId="4" xfId="0" applyNumberFormat="1" applyFont="1" applyBorder="1"/>
    <xf numFmtId="0" fontId="0" fillId="0" borderId="44" xfId="0" applyBorder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Y36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32</v>
      </c>
    </row>
    <row r="6" spans="1:25" ht="13.5" thickBot="1" x14ac:dyDescent="0.25">
      <c r="B6" s="1">
        <v>45901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45901</v>
      </c>
      <c r="C9" s="44">
        <v>9804</v>
      </c>
      <c r="D9" s="43">
        <v>9804.5</v>
      </c>
      <c r="E9" s="42">
        <f t="shared" ref="E9:E30" si="0">AVERAGE(C9:D9)</f>
        <v>9804.25</v>
      </c>
      <c r="F9" s="44">
        <v>9896</v>
      </c>
      <c r="G9" s="43">
        <v>9897</v>
      </c>
      <c r="H9" s="42">
        <f t="shared" ref="H9:H30" si="1">AVERAGE(F9:G9)</f>
        <v>9896.5</v>
      </c>
      <c r="I9" s="44">
        <v>10060</v>
      </c>
      <c r="J9" s="43">
        <v>10070</v>
      </c>
      <c r="K9" s="42">
        <f t="shared" ref="K9:K30" si="2">AVERAGE(I9:J9)</f>
        <v>10065</v>
      </c>
      <c r="L9" s="44">
        <v>10145</v>
      </c>
      <c r="M9" s="43">
        <v>10155</v>
      </c>
      <c r="N9" s="42">
        <f t="shared" ref="N9:N30" si="3">AVERAGE(L9:M9)</f>
        <v>10150</v>
      </c>
      <c r="O9" s="44">
        <v>10225</v>
      </c>
      <c r="P9" s="43">
        <v>10235</v>
      </c>
      <c r="Q9" s="42">
        <f t="shared" ref="Q9:Q30" si="4">AVERAGE(O9:P9)</f>
        <v>10230</v>
      </c>
      <c r="R9" s="50">
        <v>9804.5</v>
      </c>
      <c r="S9" s="49">
        <v>1.3524</v>
      </c>
      <c r="T9" s="51">
        <v>1.1715</v>
      </c>
      <c r="U9" s="48">
        <v>147.16</v>
      </c>
      <c r="V9" s="41">
        <v>7249.7</v>
      </c>
      <c r="W9" s="41">
        <v>7314.32</v>
      </c>
      <c r="X9" s="47">
        <f t="shared" ref="X9:X30" si="5">R9/T9</f>
        <v>8369.1848058045234</v>
      </c>
      <c r="Y9" s="46">
        <v>1.3531</v>
      </c>
    </row>
    <row r="10" spans="1:25" x14ac:dyDescent="0.2">
      <c r="B10" s="45">
        <v>45902</v>
      </c>
      <c r="C10" s="44">
        <v>9773</v>
      </c>
      <c r="D10" s="43">
        <v>9773.5</v>
      </c>
      <c r="E10" s="42">
        <f t="shared" si="0"/>
        <v>9773.25</v>
      </c>
      <c r="F10" s="44">
        <v>9861</v>
      </c>
      <c r="G10" s="43">
        <v>9862</v>
      </c>
      <c r="H10" s="42">
        <f t="shared" si="1"/>
        <v>9861.5</v>
      </c>
      <c r="I10" s="44">
        <v>10035</v>
      </c>
      <c r="J10" s="43">
        <v>10045</v>
      </c>
      <c r="K10" s="42">
        <f t="shared" si="2"/>
        <v>10040</v>
      </c>
      <c r="L10" s="44">
        <v>10115</v>
      </c>
      <c r="M10" s="43">
        <v>10125</v>
      </c>
      <c r="N10" s="42">
        <f t="shared" si="3"/>
        <v>10120</v>
      </c>
      <c r="O10" s="44">
        <v>10195</v>
      </c>
      <c r="P10" s="43">
        <v>10205</v>
      </c>
      <c r="Q10" s="42">
        <f t="shared" si="4"/>
        <v>10200</v>
      </c>
      <c r="R10" s="50">
        <v>9773.5</v>
      </c>
      <c r="S10" s="49">
        <v>1.3384</v>
      </c>
      <c r="T10" s="49">
        <v>1.1647000000000001</v>
      </c>
      <c r="U10" s="48">
        <v>148.62</v>
      </c>
      <c r="V10" s="41">
        <v>7302.38</v>
      </c>
      <c r="W10" s="41">
        <v>7364.65</v>
      </c>
      <c r="X10" s="47">
        <f t="shared" si="5"/>
        <v>8391.4312698548983</v>
      </c>
      <c r="Y10" s="46">
        <v>1.3391</v>
      </c>
    </row>
    <row r="11" spans="1:25" x14ac:dyDescent="0.2">
      <c r="B11" s="45">
        <v>45903</v>
      </c>
      <c r="C11" s="44">
        <v>9872</v>
      </c>
      <c r="D11" s="43">
        <v>9873</v>
      </c>
      <c r="E11" s="42">
        <f t="shared" si="0"/>
        <v>9872.5</v>
      </c>
      <c r="F11" s="44">
        <v>9952</v>
      </c>
      <c r="G11" s="43">
        <v>9953</v>
      </c>
      <c r="H11" s="42">
        <f t="shared" si="1"/>
        <v>9952.5</v>
      </c>
      <c r="I11" s="44">
        <v>10115</v>
      </c>
      <c r="J11" s="43">
        <v>10125</v>
      </c>
      <c r="K11" s="42">
        <f t="shared" si="2"/>
        <v>10120</v>
      </c>
      <c r="L11" s="44">
        <v>10180</v>
      </c>
      <c r="M11" s="43">
        <v>10190</v>
      </c>
      <c r="N11" s="42">
        <f t="shared" si="3"/>
        <v>10185</v>
      </c>
      <c r="O11" s="44">
        <v>10260</v>
      </c>
      <c r="P11" s="43">
        <v>10270</v>
      </c>
      <c r="Q11" s="42">
        <f t="shared" si="4"/>
        <v>10265</v>
      </c>
      <c r="R11" s="50">
        <v>9873</v>
      </c>
      <c r="S11" s="49">
        <v>1.3411999999999999</v>
      </c>
      <c r="T11" s="49">
        <v>1.1652</v>
      </c>
      <c r="U11" s="48">
        <v>148.62</v>
      </c>
      <c r="V11" s="41">
        <v>7361.32</v>
      </c>
      <c r="W11" s="41">
        <v>7417.1</v>
      </c>
      <c r="X11" s="47">
        <f t="shared" si="5"/>
        <v>8473.2234809474776</v>
      </c>
      <c r="Y11" s="46">
        <v>1.3419000000000001</v>
      </c>
    </row>
    <row r="12" spans="1:25" x14ac:dyDescent="0.2">
      <c r="B12" s="45">
        <v>45904</v>
      </c>
      <c r="C12" s="44">
        <v>9810</v>
      </c>
      <c r="D12" s="43">
        <v>9813</v>
      </c>
      <c r="E12" s="42">
        <f t="shared" si="0"/>
        <v>9811.5</v>
      </c>
      <c r="F12" s="44">
        <v>9885</v>
      </c>
      <c r="G12" s="43">
        <v>9890</v>
      </c>
      <c r="H12" s="42">
        <f t="shared" si="1"/>
        <v>9887.5</v>
      </c>
      <c r="I12" s="44">
        <v>10060</v>
      </c>
      <c r="J12" s="43">
        <v>10070</v>
      </c>
      <c r="K12" s="42">
        <f t="shared" si="2"/>
        <v>10065</v>
      </c>
      <c r="L12" s="44">
        <v>10140</v>
      </c>
      <c r="M12" s="43">
        <v>10150</v>
      </c>
      <c r="N12" s="42">
        <f t="shared" si="3"/>
        <v>10145</v>
      </c>
      <c r="O12" s="44">
        <v>10215</v>
      </c>
      <c r="P12" s="43">
        <v>10225</v>
      </c>
      <c r="Q12" s="42">
        <f t="shared" si="4"/>
        <v>10220</v>
      </c>
      <c r="R12" s="50">
        <v>9813</v>
      </c>
      <c r="S12" s="49">
        <v>1.3433999999999999</v>
      </c>
      <c r="T12" s="49">
        <v>1.1642999999999999</v>
      </c>
      <c r="U12" s="48">
        <v>148.35</v>
      </c>
      <c r="V12" s="41">
        <v>7304.6</v>
      </c>
      <c r="W12" s="41">
        <v>7358.63</v>
      </c>
      <c r="X12" s="47">
        <f t="shared" si="5"/>
        <v>8428.2401442927094</v>
      </c>
      <c r="Y12" s="46">
        <v>1.3440000000000001</v>
      </c>
    </row>
    <row r="13" spans="1:25" x14ac:dyDescent="0.2">
      <c r="B13" s="45">
        <v>45905</v>
      </c>
      <c r="C13" s="44">
        <v>9880.5</v>
      </c>
      <c r="D13" s="43">
        <v>9881</v>
      </c>
      <c r="E13" s="42">
        <f t="shared" si="0"/>
        <v>9880.75</v>
      </c>
      <c r="F13" s="44">
        <v>9947</v>
      </c>
      <c r="G13" s="43">
        <v>9948</v>
      </c>
      <c r="H13" s="42">
        <f t="shared" si="1"/>
        <v>9947.5</v>
      </c>
      <c r="I13" s="44">
        <v>10120</v>
      </c>
      <c r="J13" s="43">
        <v>10130</v>
      </c>
      <c r="K13" s="42">
        <f t="shared" si="2"/>
        <v>10125</v>
      </c>
      <c r="L13" s="44">
        <v>10210</v>
      </c>
      <c r="M13" s="43">
        <v>10220</v>
      </c>
      <c r="N13" s="42">
        <f t="shared" si="3"/>
        <v>10215</v>
      </c>
      <c r="O13" s="44">
        <v>10285</v>
      </c>
      <c r="P13" s="43">
        <v>10295</v>
      </c>
      <c r="Q13" s="42">
        <f t="shared" si="4"/>
        <v>10290</v>
      </c>
      <c r="R13" s="50">
        <v>9881</v>
      </c>
      <c r="S13" s="49">
        <v>1.3463000000000001</v>
      </c>
      <c r="T13" s="49">
        <v>1.1688000000000001</v>
      </c>
      <c r="U13" s="48">
        <v>148.19999999999999</v>
      </c>
      <c r="V13" s="41">
        <v>7339.37</v>
      </c>
      <c r="W13" s="41">
        <v>7385.85</v>
      </c>
      <c r="X13" s="47">
        <f t="shared" si="5"/>
        <v>8453.9698836413409</v>
      </c>
      <c r="Y13" s="46">
        <v>1.3469</v>
      </c>
    </row>
    <row r="14" spans="1:25" x14ac:dyDescent="0.2">
      <c r="B14" s="45">
        <v>45908</v>
      </c>
      <c r="C14" s="44">
        <v>9810</v>
      </c>
      <c r="D14" s="43">
        <v>9810.5</v>
      </c>
      <c r="E14" s="42">
        <f t="shared" si="0"/>
        <v>9810.25</v>
      </c>
      <c r="F14" s="44">
        <v>9890</v>
      </c>
      <c r="G14" s="43">
        <v>9895</v>
      </c>
      <c r="H14" s="42">
        <f t="shared" si="1"/>
        <v>9892.5</v>
      </c>
      <c r="I14" s="44">
        <v>10080</v>
      </c>
      <c r="J14" s="43">
        <v>10090</v>
      </c>
      <c r="K14" s="42">
        <f t="shared" si="2"/>
        <v>10085</v>
      </c>
      <c r="L14" s="44">
        <v>10170</v>
      </c>
      <c r="M14" s="43">
        <v>10180</v>
      </c>
      <c r="N14" s="42">
        <f t="shared" si="3"/>
        <v>10175</v>
      </c>
      <c r="O14" s="44">
        <v>10250</v>
      </c>
      <c r="P14" s="43">
        <v>10260</v>
      </c>
      <c r="Q14" s="42">
        <f t="shared" si="4"/>
        <v>10255</v>
      </c>
      <c r="R14" s="50">
        <v>9810.5</v>
      </c>
      <c r="S14" s="49">
        <v>1.353</v>
      </c>
      <c r="T14" s="49">
        <v>1.1729000000000001</v>
      </c>
      <c r="U14" s="48">
        <v>147.79</v>
      </c>
      <c r="V14" s="41">
        <v>7250.92</v>
      </c>
      <c r="W14" s="41">
        <v>7311.22</v>
      </c>
      <c r="X14" s="47">
        <f t="shared" si="5"/>
        <v>8364.3106829226708</v>
      </c>
      <c r="Y14" s="46">
        <v>1.3533999999999999</v>
      </c>
    </row>
    <row r="15" spans="1:25" x14ac:dyDescent="0.2">
      <c r="B15" s="45">
        <v>45909</v>
      </c>
      <c r="C15" s="44">
        <v>9822</v>
      </c>
      <c r="D15" s="43">
        <v>9822.5</v>
      </c>
      <c r="E15" s="42">
        <f t="shared" si="0"/>
        <v>9822.25</v>
      </c>
      <c r="F15" s="44">
        <v>9905</v>
      </c>
      <c r="G15" s="43">
        <v>9910</v>
      </c>
      <c r="H15" s="42">
        <f t="shared" si="1"/>
        <v>9907.5</v>
      </c>
      <c r="I15" s="44">
        <v>10095</v>
      </c>
      <c r="J15" s="43">
        <v>10105</v>
      </c>
      <c r="K15" s="42">
        <f t="shared" si="2"/>
        <v>10100</v>
      </c>
      <c r="L15" s="44">
        <v>10195</v>
      </c>
      <c r="M15" s="43">
        <v>10205</v>
      </c>
      <c r="N15" s="42">
        <f t="shared" si="3"/>
        <v>10200</v>
      </c>
      <c r="O15" s="44">
        <v>10270</v>
      </c>
      <c r="P15" s="43">
        <v>10280</v>
      </c>
      <c r="Q15" s="42">
        <f t="shared" si="4"/>
        <v>10275</v>
      </c>
      <c r="R15" s="50">
        <v>9822.5</v>
      </c>
      <c r="S15" s="49">
        <v>1.3557999999999999</v>
      </c>
      <c r="T15" s="49">
        <v>1.1741999999999999</v>
      </c>
      <c r="U15" s="48">
        <v>146.74</v>
      </c>
      <c r="V15" s="41">
        <v>7244.8</v>
      </c>
      <c r="W15" s="41">
        <v>7307.18</v>
      </c>
      <c r="X15" s="47">
        <f t="shared" si="5"/>
        <v>8365.2699710441157</v>
      </c>
      <c r="Y15" s="46">
        <v>1.3562000000000001</v>
      </c>
    </row>
    <row r="16" spans="1:25" x14ac:dyDescent="0.2">
      <c r="B16" s="45">
        <v>45910</v>
      </c>
      <c r="C16" s="44">
        <v>9846.5</v>
      </c>
      <c r="D16" s="43">
        <v>9847</v>
      </c>
      <c r="E16" s="42">
        <f t="shared" si="0"/>
        <v>9846.75</v>
      </c>
      <c r="F16" s="44">
        <v>9929</v>
      </c>
      <c r="G16" s="43">
        <v>9930</v>
      </c>
      <c r="H16" s="42">
        <f t="shared" si="1"/>
        <v>9929.5</v>
      </c>
      <c r="I16" s="44">
        <v>10110</v>
      </c>
      <c r="J16" s="43">
        <v>10120</v>
      </c>
      <c r="K16" s="42">
        <f t="shared" si="2"/>
        <v>10115</v>
      </c>
      <c r="L16" s="44">
        <v>10205</v>
      </c>
      <c r="M16" s="43">
        <v>10215</v>
      </c>
      <c r="N16" s="42">
        <f t="shared" si="3"/>
        <v>10210</v>
      </c>
      <c r="O16" s="44">
        <v>10280</v>
      </c>
      <c r="P16" s="43">
        <v>10290</v>
      </c>
      <c r="Q16" s="42">
        <f t="shared" si="4"/>
        <v>10285</v>
      </c>
      <c r="R16" s="50">
        <v>9847</v>
      </c>
      <c r="S16" s="49">
        <v>1.3533999999999999</v>
      </c>
      <c r="T16" s="49">
        <v>1.1705000000000001</v>
      </c>
      <c r="U16" s="48">
        <v>147.53</v>
      </c>
      <c r="V16" s="41">
        <v>7275.75</v>
      </c>
      <c r="W16" s="41">
        <v>7334.91</v>
      </c>
      <c r="X16" s="47">
        <f t="shared" si="5"/>
        <v>8412.6441691584787</v>
      </c>
      <c r="Y16" s="46">
        <v>1.3537999999999999</v>
      </c>
    </row>
    <row r="17" spans="2:25" x14ac:dyDescent="0.2">
      <c r="B17" s="45">
        <v>45911</v>
      </c>
      <c r="C17" s="44">
        <v>9925.5</v>
      </c>
      <c r="D17" s="43">
        <v>9926</v>
      </c>
      <c r="E17" s="42">
        <f t="shared" si="0"/>
        <v>9925.75</v>
      </c>
      <c r="F17" s="44">
        <v>9983</v>
      </c>
      <c r="G17" s="43">
        <v>9984</v>
      </c>
      <c r="H17" s="42">
        <f t="shared" si="1"/>
        <v>9983.5</v>
      </c>
      <c r="I17" s="44">
        <v>10150</v>
      </c>
      <c r="J17" s="43">
        <v>10160</v>
      </c>
      <c r="K17" s="42">
        <f t="shared" si="2"/>
        <v>10155</v>
      </c>
      <c r="L17" s="44">
        <v>10230</v>
      </c>
      <c r="M17" s="43">
        <v>10240</v>
      </c>
      <c r="N17" s="42">
        <f t="shared" si="3"/>
        <v>10235</v>
      </c>
      <c r="O17" s="44">
        <v>10305</v>
      </c>
      <c r="P17" s="43">
        <v>10315</v>
      </c>
      <c r="Q17" s="42">
        <f t="shared" si="4"/>
        <v>10310</v>
      </c>
      <c r="R17" s="50">
        <v>9926</v>
      </c>
      <c r="S17" s="49">
        <v>1.3508</v>
      </c>
      <c r="T17" s="49">
        <v>1.1684000000000001</v>
      </c>
      <c r="U17" s="48">
        <v>147.97</v>
      </c>
      <c r="V17" s="41">
        <v>7348.24</v>
      </c>
      <c r="W17" s="41">
        <v>7389.53</v>
      </c>
      <c r="X17" s="47">
        <f t="shared" si="5"/>
        <v>8495.3782951044159</v>
      </c>
      <c r="Y17" s="46">
        <v>1.3511</v>
      </c>
    </row>
    <row r="18" spans="2:25" x14ac:dyDescent="0.2">
      <c r="B18" s="45">
        <v>45912</v>
      </c>
      <c r="C18" s="44">
        <v>10004</v>
      </c>
      <c r="D18" s="43">
        <v>10004.5</v>
      </c>
      <c r="E18" s="42">
        <f t="shared" si="0"/>
        <v>10004.25</v>
      </c>
      <c r="F18" s="44">
        <v>10068</v>
      </c>
      <c r="G18" s="43">
        <v>10070</v>
      </c>
      <c r="H18" s="42">
        <f t="shared" si="1"/>
        <v>10069</v>
      </c>
      <c r="I18" s="44">
        <v>10225</v>
      </c>
      <c r="J18" s="43">
        <v>10235</v>
      </c>
      <c r="K18" s="42">
        <f t="shared" si="2"/>
        <v>10230</v>
      </c>
      <c r="L18" s="44">
        <v>10305</v>
      </c>
      <c r="M18" s="43">
        <v>10315</v>
      </c>
      <c r="N18" s="42">
        <f t="shared" si="3"/>
        <v>10310</v>
      </c>
      <c r="O18" s="44">
        <v>10380</v>
      </c>
      <c r="P18" s="43">
        <v>10390</v>
      </c>
      <c r="Q18" s="42">
        <f t="shared" si="4"/>
        <v>10385</v>
      </c>
      <c r="R18" s="50">
        <v>10004.5</v>
      </c>
      <c r="S18" s="49">
        <v>1.355</v>
      </c>
      <c r="T18" s="49">
        <v>1.1721999999999999</v>
      </c>
      <c r="U18" s="48">
        <v>147.84</v>
      </c>
      <c r="V18" s="41">
        <v>7383.39</v>
      </c>
      <c r="W18" s="41">
        <v>7430.64</v>
      </c>
      <c r="X18" s="47">
        <f t="shared" si="5"/>
        <v>8534.8063470397556</v>
      </c>
      <c r="Y18" s="46">
        <v>1.3552</v>
      </c>
    </row>
    <row r="19" spans="2:25" x14ac:dyDescent="0.2">
      <c r="B19" s="45">
        <v>45915</v>
      </c>
      <c r="C19" s="44">
        <v>9985</v>
      </c>
      <c r="D19" s="43">
        <v>9986</v>
      </c>
      <c r="E19" s="42">
        <f t="shared" si="0"/>
        <v>9985.5</v>
      </c>
      <c r="F19" s="44">
        <v>10073</v>
      </c>
      <c r="G19" s="43">
        <v>10073.5</v>
      </c>
      <c r="H19" s="42">
        <f t="shared" si="1"/>
        <v>10073.25</v>
      </c>
      <c r="I19" s="44">
        <v>10245</v>
      </c>
      <c r="J19" s="43">
        <v>10255</v>
      </c>
      <c r="K19" s="42">
        <f t="shared" si="2"/>
        <v>10250</v>
      </c>
      <c r="L19" s="44">
        <v>10325</v>
      </c>
      <c r="M19" s="43">
        <v>10335</v>
      </c>
      <c r="N19" s="42">
        <f t="shared" si="3"/>
        <v>10330</v>
      </c>
      <c r="O19" s="44">
        <v>10400</v>
      </c>
      <c r="P19" s="43">
        <v>10410</v>
      </c>
      <c r="Q19" s="42">
        <f t="shared" si="4"/>
        <v>10405</v>
      </c>
      <c r="R19" s="50">
        <v>9986</v>
      </c>
      <c r="S19" s="49">
        <v>1.3614999999999999</v>
      </c>
      <c r="T19" s="49">
        <v>1.1761999999999999</v>
      </c>
      <c r="U19" s="48">
        <v>147.41999999999999</v>
      </c>
      <c r="V19" s="41">
        <v>7334.56</v>
      </c>
      <c r="W19" s="41">
        <v>7397.19</v>
      </c>
      <c r="X19" s="47">
        <f t="shared" si="5"/>
        <v>8490.0527121237883</v>
      </c>
      <c r="Y19" s="46">
        <v>1.3617999999999999</v>
      </c>
    </row>
    <row r="20" spans="2:25" x14ac:dyDescent="0.2">
      <c r="B20" s="45">
        <v>45916</v>
      </c>
      <c r="C20" s="44">
        <v>10071</v>
      </c>
      <c r="D20" s="43">
        <v>10071.5</v>
      </c>
      <c r="E20" s="42">
        <f t="shared" si="0"/>
        <v>10071.25</v>
      </c>
      <c r="F20" s="44">
        <v>10144</v>
      </c>
      <c r="G20" s="43">
        <v>10145</v>
      </c>
      <c r="H20" s="42">
        <f t="shared" si="1"/>
        <v>10144.5</v>
      </c>
      <c r="I20" s="44">
        <v>10290</v>
      </c>
      <c r="J20" s="43">
        <v>10300</v>
      </c>
      <c r="K20" s="42">
        <f t="shared" si="2"/>
        <v>10295</v>
      </c>
      <c r="L20" s="44">
        <v>10365</v>
      </c>
      <c r="M20" s="43">
        <v>10375</v>
      </c>
      <c r="N20" s="42">
        <f t="shared" si="3"/>
        <v>10370</v>
      </c>
      <c r="O20" s="44">
        <v>10440</v>
      </c>
      <c r="P20" s="43">
        <v>10450</v>
      </c>
      <c r="Q20" s="42">
        <f t="shared" si="4"/>
        <v>10445</v>
      </c>
      <c r="R20" s="50">
        <v>10071.5</v>
      </c>
      <c r="S20" s="49">
        <v>1.3643000000000001</v>
      </c>
      <c r="T20" s="49">
        <v>1.1814</v>
      </c>
      <c r="U20" s="48">
        <v>146.96</v>
      </c>
      <c r="V20" s="41">
        <v>7382.17</v>
      </c>
      <c r="W20" s="41">
        <v>7434.96</v>
      </c>
      <c r="X20" s="47">
        <f t="shared" si="5"/>
        <v>8525.0550194684274</v>
      </c>
      <c r="Y20" s="46">
        <v>1.3645</v>
      </c>
    </row>
    <row r="21" spans="2:25" x14ac:dyDescent="0.2">
      <c r="B21" s="45">
        <v>45917</v>
      </c>
      <c r="C21" s="44">
        <v>9893</v>
      </c>
      <c r="D21" s="43">
        <v>9894</v>
      </c>
      <c r="E21" s="42">
        <f t="shared" si="0"/>
        <v>9893.5</v>
      </c>
      <c r="F21" s="44">
        <v>9963</v>
      </c>
      <c r="G21" s="43">
        <v>9964</v>
      </c>
      <c r="H21" s="42">
        <f t="shared" si="1"/>
        <v>9963.5</v>
      </c>
      <c r="I21" s="44">
        <v>10110</v>
      </c>
      <c r="J21" s="43">
        <v>10120</v>
      </c>
      <c r="K21" s="42">
        <f t="shared" si="2"/>
        <v>10115</v>
      </c>
      <c r="L21" s="44">
        <v>10190</v>
      </c>
      <c r="M21" s="43">
        <v>10200</v>
      </c>
      <c r="N21" s="42">
        <f t="shared" si="3"/>
        <v>10195</v>
      </c>
      <c r="O21" s="44">
        <v>10265</v>
      </c>
      <c r="P21" s="43">
        <v>10275</v>
      </c>
      <c r="Q21" s="42">
        <f t="shared" si="4"/>
        <v>10270</v>
      </c>
      <c r="R21" s="50">
        <v>9894</v>
      </c>
      <c r="S21" s="49">
        <v>1.3647</v>
      </c>
      <c r="T21" s="49">
        <v>1.1839999999999999</v>
      </c>
      <c r="U21" s="48">
        <v>146.35</v>
      </c>
      <c r="V21" s="41">
        <v>7249.95</v>
      </c>
      <c r="W21" s="41">
        <v>7300.17</v>
      </c>
      <c r="X21" s="47">
        <f t="shared" si="5"/>
        <v>8356.4189189189201</v>
      </c>
      <c r="Y21" s="46">
        <v>1.3649</v>
      </c>
    </row>
    <row r="22" spans="2:25" x14ac:dyDescent="0.2">
      <c r="B22" s="45">
        <v>45918</v>
      </c>
      <c r="C22" s="44">
        <v>9893</v>
      </c>
      <c r="D22" s="43">
        <v>9895</v>
      </c>
      <c r="E22" s="42">
        <f t="shared" si="0"/>
        <v>9894</v>
      </c>
      <c r="F22" s="44">
        <v>9967</v>
      </c>
      <c r="G22" s="43">
        <v>9968</v>
      </c>
      <c r="H22" s="42">
        <f t="shared" si="1"/>
        <v>9967.5</v>
      </c>
      <c r="I22" s="44">
        <v>10120</v>
      </c>
      <c r="J22" s="43">
        <v>10130</v>
      </c>
      <c r="K22" s="42">
        <f t="shared" si="2"/>
        <v>10125</v>
      </c>
      <c r="L22" s="44">
        <v>10200</v>
      </c>
      <c r="M22" s="43">
        <v>10210</v>
      </c>
      <c r="N22" s="42">
        <f t="shared" si="3"/>
        <v>10205</v>
      </c>
      <c r="O22" s="44">
        <v>10275</v>
      </c>
      <c r="P22" s="43">
        <v>10285</v>
      </c>
      <c r="Q22" s="42">
        <f t="shared" si="4"/>
        <v>10280</v>
      </c>
      <c r="R22" s="50">
        <v>9895</v>
      </c>
      <c r="S22" s="49">
        <v>1.3622000000000001</v>
      </c>
      <c r="T22" s="49">
        <v>1.1826000000000001</v>
      </c>
      <c r="U22" s="48">
        <v>147.38999999999999</v>
      </c>
      <c r="V22" s="41">
        <v>7263.98</v>
      </c>
      <c r="W22" s="41">
        <v>7316.5</v>
      </c>
      <c r="X22" s="47">
        <f t="shared" si="5"/>
        <v>8367.157111449349</v>
      </c>
      <c r="Y22" s="46">
        <v>1.3624000000000001</v>
      </c>
    </row>
    <row r="23" spans="2:25" x14ac:dyDescent="0.2">
      <c r="B23" s="45">
        <v>45919</v>
      </c>
      <c r="C23" s="44">
        <v>9903.5</v>
      </c>
      <c r="D23" s="43">
        <v>9904</v>
      </c>
      <c r="E23" s="42">
        <f t="shared" si="0"/>
        <v>9903.75</v>
      </c>
      <c r="F23" s="44">
        <v>9982</v>
      </c>
      <c r="G23" s="43">
        <v>9983</v>
      </c>
      <c r="H23" s="42">
        <f t="shared" si="1"/>
        <v>9982.5</v>
      </c>
      <c r="I23" s="44">
        <v>10135</v>
      </c>
      <c r="J23" s="43">
        <v>10145</v>
      </c>
      <c r="K23" s="42">
        <f t="shared" si="2"/>
        <v>10140</v>
      </c>
      <c r="L23" s="44">
        <v>10225</v>
      </c>
      <c r="M23" s="43">
        <v>10235</v>
      </c>
      <c r="N23" s="42">
        <f t="shared" si="3"/>
        <v>10230</v>
      </c>
      <c r="O23" s="44">
        <v>10300</v>
      </c>
      <c r="P23" s="43">
        <v>10310</v>
      </c>
      <c r="Q23" s="42">
        <f t="shared" si="4"/>
        <v>10305</v>
      </c>
      <c r="R23" s="50">
        <v>9904</v>
      </c>
      <c r="S23" s="49">
        <v>1.3478000000000001</v>
      </c>
      <c r="T23" s="49">
        <v>1.1737</v>
      </c>
      <c r="U23" s="48">
        <v>148.16999999999999</v>
      </c>
      <c r="V23" s="41">
        <v>7348.27</v>
      </c>
      <c r="W23" s="41">
        <v>7405.79</v>
      </c>
      <c r="X23" s="47">
        <f t="shared" si="5"/>
        <v>8438.2721308681957</v>
      </c>
      <c r="Y23" s="46">
        <v>1.3480000000000001</v>
      </c>
    </row>
    <row r="24" spans="2:25" x14ac:dyDescent="0.2">
      <c r="B24" s="45">
        <v>45922</v>
      </c>
      <c r="C24" s="44">
        <v>9921</v>
      </c>
      <c r="D24" s="43">
        <v>9921.5</v>
      </c>
      <c r="E24" s="42">
        <f t="shared" si="0"/>
        <v>9921.25</v>
      </c>
      <c r="F24" s="44">
        <v>9995</v>
      </c>
      <c r="G24" s="43">
        <v>9998</v>
      </c>
      <c r="H24" s="42">
        <f t="shared" si="1"/>
        <v>9996.5</v>
      </c>
      <c r="I24" s="44">
        <v>10145</v>
      </c>
      <c r="J24" s="43">
        <v>10155</v>
      </c>
      <c r="K24" s="42">
        <f t="shared" si="2"/>
        <v>10150</v>
      </c>
      <c r="L24" s="44">
        <v>10225</v>
      </c>
      <c r="M24" s="43">
        <v>10235</v>
      </c>
      <c r="N24" s="42">
        <f t="shared" si="3"/>
        <v>10230</v>
      </c>
      <c r="O24" s="44">
        <v>10300</v>
      </c>
      <c r="P24" s="43">
        <v>10310</v>
      </c>
      <c r="Q24" s="42">
        <f t="shared" si="4"/>
        <v>10305</v>
      </c>
      <c r="R24" s="50">
        <v>9921.5</v>
      </c>
      <c r="S24" s="49">
        <v>1.3499000000000001</v>
      </c>
      <c r="T24" s="49">
        <v>1.1778999999999999</v>
      </c>
      <c r="U24" s="48">
        <v>147.85</v>
      </c>
      <c r="V24" s="41">
        <v>7349.8</v>
      </c>
      <c r="W24" s="41">
        <v>7405.38</v>
      </c>
      <c r="X24" s="47">
        <f t="shared" si="5"/>
        <v>8423.0410051787076</v>
      </c>
      <c r="Y24" s="46">
        <v>1.3501000000000001</v>
      </c>
    </row>
    <row r="25" spans="2:25" x14ac:dyDescent="0.2">
      <c r="B25" s="45">
        <v>45923</v>
      </c>
      <c r="C25" s="44">
        <v>9895</v>
      </c>
      <c r="D25" s="43">
        <v>9900</v>
      </c>
      <c r="E25" s="42">
        <f t="shared" si="0"/>
        <v>9897.5</v>
      </c>
      <c r="F25" s="44">
        <v>9975</v>
      </c>
      <c r="G25" s="43">
        <v>9978</v>
      </c>
      <c r="H25" s="42">
        <f t="shared" si="1"/>
        <v>9976.5</v>
      </c>
      <c r="I25" s="44">
        <v>10135</v>
      </c>
      <c r="J25" s="43">
        <v>10145</v>
      </c>
      <c r="K25" s="42">
        <f t="shared" si="2"/>
        <v>10140</v>
      </c>
      <c r="L25" s="44">
        <v>10230</v>
      </c>
      <c r="M25" s="43">
        <v>10240</v>
      </c>
      <c r="N25" s="42">
        <f t="shared" si="3"/>
        <v>10235</v>
      </c>
      <c r="O25" s="44">
        <v>10305</v>
      </c>
      <c r="P25" s="43">
        <v>10315</v>
      </c>
      <c r="Q25" s="42">
        <f t="shared" si="4"/>
        <v>10310</v>
      </c>
      <c r="R25" s="50">
        <v>9900</v>
      </c>
      <c r="S25" s="49">
        <v>1.3514999999999999</v>
      </c>
      <c r="T25" s="49">
        <v>1.1792</v>
      </c>
      <c r="U25" s="48">
        <v>147.77000000000001</v>
      </c>
      <c r="V25" s="41">
        <v>7325.19</v>
      </c>
      <c r="W25" s="41">
        <v>7382.36</v>
      </c>
      <c r="X25" s="47">
        <f t="shared" si="5"/>
        <v>8395.5223880597005</v>
      </c>
      <c r="Y25" s="46">
        <v>1.3515999999999999</v>
      </c>
    </row>
    <row r="26" spans="2:25" x14ac:dyDescent="0.2">
      <c r="B26" s="45">
        <v>45924</v>
      </c>
      <c r="C26" s="44">
        <v>9860</v>
      </c>
      <c r="D26" s="43">
        <v>9862</v>
      </c>
      <c r="E26" s="42">
        <f t="shared" si="0"/>
        <v>9861</v>
      </c>
      <c r="F26" s="44">
        <v>9936</v>
      </c>
      <c r="G26" s="43">
        <v>9937</v>
      </c>
      <c r="H26" s="42">
        <f t="shared" si="1"/>
        <v>9936.5</v>
      </c>
      <c r="I26" s="44">
        <v>10095</v>
      </c>
      <c r="J26" s="43">
        <v>10105</v>
      </c>
      <c r="K26" s="42">
        <f t="shared" si="2"/>
        <v>10100</v>
      </c>
      <c r="L26" s="44">
        <v>10165</v>
      </c>
      <c r="M26" s="43">
        <v>10175</v>
      </c>
      <c r="N26" s="42">
        <f t="shared" si="3"/>
        <v>10170</v>
      </c>
      <c r="O26" s="44">
        <v>10240</v>
      </c>
      <c r="P26" s="43">
        <v>10250</v>
      </c>
      <c r="Q26" s="42">
        <f t="shared" si="4"/>
        <v>10245</v>
      </c>
      <c r="R26" s="50">
        <v>9862</v>
      </c>
      <c r="S26" s="49">
        <v>1.3456999999999999</v>
      </c>
      <c r="T26" s="49">
        <v>1.1749000000000001</v>
      </c>
      <c r="U26" s="48">
        <v>148.5</v>
      </c>
      <c r="V26" s="41">
        <v>7328.53</v>
      </c>
      <c r="W26" s="41">
        <v>7383.71</v>
      </c>
      <c r="X26" s="47">
        <f t="shared" si="5"/>
        <v>8393.905864328879</v>
      </c>
      <c r="Y26" s="46">
        <v>1.3458000000000001</v>
      </c>
    </row>
    <row r="27" spans="2:25" x14ac:dyDescent="0.2">
      <c r="B27" s="45">
        <v>45925</v>
      </c>
      <c r="C27" s="44">
        <v>10311</v>
      </c>
      <c r="D27" s="43">
        <v>10312</v>
      </c>
      <c r="E27" s="42">
        <f t="shared" si="0"/>
        <v>10311.5</v>
      </c>
      <c r="F27" s="44">
        <v>10320</v>
      </c>
      <c r="G27" s="43">
        <v>10325</v>
      </c>
      <c r="H27" s="42">
        <f t="shared" si="1"/>
        <v>10322.5</v>
      </c>
      <c r="I27" s="44">
        <v>10330</v>
      </c>
      <c r="J27" s="43">
        <v>10340</v>
      </c>
      <c r="K27" s="42">
        <f t="shared" si="2"/>
        <v>10335</v>
      </c>
      <c r="L27" s="44">
        <v>10345</v>
      </c>
      <c r="M27" s="43">
        <v>10355</v>
      </c>
      <c r="N27" s="42">
        <f t="shared" si="3"/>
        <v>10350</v>
      </c>
      <c r="O27" s="44">
        <v>10380</v>
      </c>
      <c r="P27" s="43">
        <v>10390</v>
      </c>
      <c r="Q27" s="42">
        <f t="shared" si="4"/>
        <v>10385</v>
      </c>
      <c r="R27" s="50">
        <v>10312</v>
      </c>
      <c r="S27" s="49">
        <v>1.3422000000000001</v>
      </c>
      <c r="T27" s="49">
        <v>1.1739999999999999</v>
      </c>
      <c r="U27" s="48">
        <v>148.84</v>
      </c>
      <c r="V27" s="41">
        <v>7682.91</v>
      </c>
      <c r="W27" s="41">
        <v>7692.02</v>
      </c>
      <c r="X27" s="47">
        <f t="shared" si="5"/>
        <v>8783.6456558773425</v>
      </c>
      <c r="Y27" s="46">
        <v>1.3423</v>
      </c>
    </row>
    <row r="28" spans="2:25" x14ac:dyDescent="0.2">
      <c r="B28" s="45">
        <v>45926</v>
      </c>
      <c r="C28" s="44">
        <v>10125</v>
      </c>
      <c r="D28" s="43">
        <v>10125.5</v>
      </c>
      <c r="E28" s="42">
        <f t="shared" si="0"/>
        <v>10125.25</v>
      </c>
      <c r="F28" s="44">
        <v>10190</v>
      </c>
      <c r="G28" s="43">
        <v>10193</v>
      </c>
      <c r="H28" s="42">
        <f t="shared" si="1"/>
        <v>10191.5</v>
      </c>
      <c r="I28" s="44">
        <v>10265</v>
      </c>
      <c r="J28" s="43">
        <v>10275</v>
      </c>
      <c r="K28" s="42">
        <f t="shared" si="2"/>
        <v>10270</v>
      </c>
      <c r="L28" s="44">
        <v>10305</v>
      </c>
      <c r="M28" s="43">
        <v>10315</v>
      </c>
      <c r="N28" s="42">
        <f t="shared" si="3"/>
        <v>10310</v>
      </c>
      <c r="O28" s="44">
        <v>10340</v>
      </c>
      <c r="P28" s="43">
        <v>10350</v>
      </c>
      <c r="Q28" s="42">
        <f t="shared" si="4"/>
        <v>10345</v>
      </c>
      <c r="R28" s="50">
        <v>10125.5</v>
      </c>
      <c r="S28" s="49">
        <v>1.335</v>
      </c>
      <c r="T28" s="49">
        <v>1.1668000000000001</v>
      </c>
      <c r="U28" s="48">
        <v>149.79</v>
      </c>
      <c r="V28" s="41">
        <v>7584.64</v>
      </c>
      <c r="W28" s="41">
        <v>7634.63</v>
      </c>
      <c r="X28" s="47">
        <f t="shared" si="5"/>
        <v>8678.0082276311277</v>
      </c>
      <c r="Y28" s="46">
        <v>1.3351</v>
      </c>
    </row>
    <row r="29" spans="2:25" x14ac:dyDescent="0.2">
      <c r="B29" s="45">
        <v>45929</v>
      </c>
      <c r="C29" s="44">
        <v>10232</v>
      </c>
      <c r="D29" s="43">
        <v>10233</v>
      </c>
      <c r="E29" s="42">
        <f t="shared" si="0"/>
        <v>10232.5</v>
      </c>
      <c r="F29" s="44">
        <v>10272</v>
      </c>
      <c r="G29" s="43">
        <v>10275</v>
      </c>
      <c r="H29" s="42">
        <f t="shared" si="1"/>
        <v>10273.5</v>
      </c>
      <c r="I29" s="44">
        <v>10310</v>
      </c>
      <c r="J29" s="43">
        <v>10320</v>
      </c>
      <c r="K29" s="42">
        <f t="shared" si="2"/>
        <v>10315</v>
      </c>
      <c r="L29" s="44">
        <v>10340</v>
      </c>
      <c r="M29" s="43">
        <v>10350</v>
      </c>
      <c r="N29" s="42">
        <f t="shared" si="3"/>
        <v>10345</v>
      </c>
      <c r="O29" s="44">
        <v>10360</v>
      </c>
      <c r="P29" s="43">
        <v>10370</v>
      </c>
      <c r="Q29" s="42">
        <f t="shared" si="4"/>
        <v>10365</v>
      </c>
      <c r="R29" s="50">
        <v>10233</v>
      </c>
      <c r="S29" s="49">
        <v>1.3447</v>
      </c>
      <c r="T29" s="49">
        <v>1.1729000000000001</v>
      </c>
      <c r="U29" s="48">
        <v>148.63</v>
      </c>
      <c r="V29" s="41">
        <v>7609.88</v>
      </c>
      <c r="W29" s="41">
        <v>7640.54</v>
      </c>
      <c r="X29" s="47">
        <f t="shared" si="5"/>
        <v>8724.528945349135</v>
      </c>
      <c r="Y29" s="46">
        <v>1.3448</v>
      </c>
    </row>
    <row r="30" spans="2:25" x14ac:dyDescent="0.2">
      <c r="B30" s="45">
        <v>45930</v>
      </c>
      <c r="C30" s="44">
        <v>10295</v>
      </c>
      <c r="D30" s="43">
        <v>10300</v>
      </c>
      <c r="E30" s="42">
        <f t="shared" si="0"/>
        <v>10297.5</v>
      </c>
      <c r="F30" s="44">
        <v>10331</v>
      </c>
      <c r="G30" s="43">
        <v>10332</v>
      </c>
      <c r="H30" s="42">
        <f t="shared" si="1"/>
        <v>10331.5</v>
      </c>
      <c r="I30" s="44">
        <v>10365</v>
      </c>
      <c r="J30" s="43">
        <v>10375</v>
      </c>
      <c r="K30" s="42">
        <f t="shared" si="2"/>
        <v>10370</v>
      </c>
      <c r="L30" s="44">
        <v>10395</v>
      </c>
      <c r="M30" s="43">
        <v>10405</v>
      </c>
      <c r="N30" s="42">
        <f t="shared" si="3"/>
        <v>10400</v>
      </c>
      <c r="O30" s="44">
        <v>10380</v>
      </c>
      <c r="P30" s="43">
        <v>10390</v>
      </c>
      <c r="Q30" s="42">
        <f t="shared" si="4"/>
        <v>10385</v>
      </c>
      <c r="R30" s="50">
        <v>10300</v>
      </c>
      <c r="S30" s="49">
        <v>1.3438000000000001</v>
      </c>
      <c r="T30" s="49">
        <v>1.1742999999999999</v>
      </c>
      <c r="U30" s="48">
        <v>147.97</v>
      </c>
      <c r="V30" s="41">
        <v>7664.83</v>
      </c>
      <c r="W30" s="41">
        <v>7688.07</v>
      </c>
      <c r="X30" s="47">
        <f t="shared" si="5"/>
        <v>8771.1828323256414</v>
      </c>
      <c r="Y30" s="46">
        <v>1.3439000000000001</v>
      </c>
    </row>
    <row r="31" spans="2:25" x14ac:dyDescent="0.2">
      <c r="B31" s="40" t="s">
        <v>11</v>
      </c>
      <c r="C31" s="39">
        <f>ROUND(AVERAGE(C9:C30),2)</f>
        <v>9951.4500000000007</v>
      </c>
      <c r="D31" s="38">
        <f>ROUND(AVERAGE(D9:D30),2)</f>
        <v>9952.73</v>
      </c>
      <c r="E31" s="37">
        <f>ROUND(AVERAGE(C31:D31),2)</f>
        <v>9952.09</v>
      </c>
      <c r="F31" s="39">
        <f>ROUND(AVERAGE(F9:F30),2)</f>
        <v>10021.09</v>
      </c>
      <c r="G31" s="38">
        <f>ROUND(AVERAGE(G9:G30),2)</f>
        <v>10023.200000000001</v>
      </c>
      <c r="H31" s="37">
        <f>ROUND(AVERAGE(F31:G31),2)</f>
        <v>10022.15</v>
      </c>
      <c r="I31" s="39">
        <f>ROUND(AVERAGE(I9:I30),2)</f>
        <v>10163.41</v>
      </c>
      <c r="J31" s="38">
        <f>ROUND(AVERAGE(J9:J30),2)</f>
        <v>10173.41</v>
      </c>
      <c r="K31" s="37">
        <f>ROUND(AVERAGE(I31:J31),2)</f>
        <v>10168.41</v>
      </c>
      <c r="L31" s="39">
        <f>ROUND(AVERAGE(L9:L30),2)</f>
        <v>10236.59</v>
      </c>
      <c r="M31" s="38">
        <f>ROUND(AVERAGE(M9:M30),2)</f>
        <v>10246.59</v>
      </c>
      <c r="N31" s="37">
        <f>ROUND(AVERAGE(L31:M31),2)</f>
        <v>10241.59</v>
      </c>
      <c r="O31" s="39">
        <f>ROUND(AVERAGE(O9:O30),2)</f>
        <v>10302.27</v>
      </c>
      <c r="P31" s="38">
        <f>ROUND(AVERAGE(P9:P30),2)</f>
        <v>10312.27</v>
      </c>
      <c r="Q31" s="37">
        <f>ROUND(AVERAGE(O31:P31),2)</f>
        <v>10307.27</v>
      </c>
      <c r="R31" s="36">
        <f>ROUND(AVERAGE(R9:R30),2)</f>
        <v>9952.73</v>
      </c>
      <c r="S31" s="35">
        <f>ROUND(AVERAGE(S9:S30),4)</f>
        <v>1.3501000000000001</v>
      </c>
      <c r="T31" s="34">
        <f>ROUND(AVERAGE(T9:T30),4)</f>
        <v>1.1732</v>
      </c>
      <c r="U31" s="167">
        <f>ROUND(AVERAGE(U9:U30),2)</f>
        <v>147.93</v>
      </c>
      <c r="V31" s="33">
        <f>AVERAGE(V9:V30)</f>
        <v>7372.0536363636375</v>
      </c>
      <c r="W31" s="33">
        <f>AVERAGE(W9:W30)</f>
        <v>7422.5159090909092</v>
      </c>
      <c r="X31" s="33">
        <f>AVERAGE(X9:X30)</f>
        <v>8483.4204482449804</v>
      </c>
      <c r="Y31" s="32">
        <f>AVERAGE(Y9:Y30)</f>
        <v>1.3504500000000002</v>
      </c>
    </row>
    <row r="32" spans="2:25" x14ac:dyDescent="0.2">
      <c r="B32" s="31" t="s">
        <v>12</v>
      </c>
      <c r="C32" s="30">
        <f t="shared" ref="C32:Y32" si="6">MAX(C9:C30)</f>
        <v>10311</v>
      </c>
      <c r="D32" s="29">
        <f t="shared" si="6"/>
        <v>10312</v>
      </c>
      <c r="E32" s="28">
        <f t="shared" si="6"/>
        <v>10311.5</v>
      </c>
      <c r="F32" s="30">
        <f t="shared" si="6"/>
        <v>10331</v>
      </c>
      <c r="G32" s="29">
        <f t="shared" si="6"/>
        <v>10332</v>
      </c>
      <c r="H32" s="28">
        <f t="shared" si="6"/>
        <v>10331.5</v>
      </c>
      <c r="I32" s="30">
        <f t="shared" si="6"/>
        <v>10365</v>
      </c>
      <c r="J32" s="29">
        <f t="shared" si="6"/>
        <v>10375</v>
      </c>
      <c r="K32" s="28">
        <f t="shared" si="6"/>
        <v>10370</v>
      </c>
      <c r="L32" s="30">
        <f t="shared" si="6"/>
        <v>10395</v>
      </c>
      <c r="M32" s="29">
        <f t="shared" si="6"/>
        <v>10405</v>
      </c>
      <c r="N32" s="28">
        <f t="shared" si="6"/>
        <v>10400</v>
      </c>
      <c r="O32" s="30">
        <f t="shared" si="6"/>
        <v>10440</v>
      </c>
      <c r="P32" s="29">
        <f t="shared" si="6"/>
        <v>10450</v>
      </c>
      <c r="Q32" s="28">
        <f t="shared" si="6"/>
        <v>10445</v>
      </c>
      <c r="R32" s="27">
        <f t="shared" si="6"/>
        <v>10312</v>
      </c>
      <c r="S32" s="26">
        <f t="shared" si="6"/>
        <v>1.3647</v>
      </c>
      <c r="T32" s="25">
        <f t="shared" si="6"/>
        <v>1.1839999999999999</v>
      </c>
      <c r="U32" s="24">
        <f t="shared" si="6"/>
        <v>149.79</v>
      </c>
      <c r="V32" s="23">
        <f t="shared" si="6"/>
        <v>7682.91</v>
      </c>
      <c r="W32" s="23">
        <f t="shared" si="6"/>
        <v>7692.02</v>
      </c>
      <c r="X32" s="23">
        <f t="shared" si="6"/>
        <v>8783.6456558773425</v>
      </c>
      <c r="Y32" s="22">
        <f t="shared" si="6"/>
        <v>1.3649</v>
      </c>
    </row>
    <row r="33" spans="2:25" ht="13.5" thickBot="1" x14ac:dyDescent="0.25">
      <c r="B33" s="21" t="s">
        <v>13</v>
      </c>
      <c r="C33" s="20">
        <f t="shared" ref="C33:Y33" si="7">MIN(C9:C30)</f>
        <v>9773</v>
      </c>
      <c r="D33" s="19">
        <f t="shared" si="7"/>
        <v>9773.5</v>
      </c>
      <c r="E33" s="18">
        <f t="shared" si="7"/>
        <v>9773.25</v>
      </c>
      <c r="F33" s="20">
        <f t="shared" si="7"/>
        <v>9861</v>
      </c>
      <c r="G33" s="19">
        <f t="shared" si="7"/>
        <v>9862</v>
      </c>
      <c r="H33" s="18">
        <f t="shared" si="7"/>
        <v>9861.5</v>
      </c>
      <c r="I33" s="20">
        <f t="shared" si="7"/>
        <v>10035</v>
      </c>
      <c r="J33" s="19">
        <f t="shared" si="7"/>
        <v>10045</v>
      </c>
      <c r="K33" s="18">
        <f t="shared" si="7"/>
        <v>10040</v>
      </c>
      <c r="L33" s="20">
        <f t="shared" si="7"/>
        <v>10115</v>
      </c>
      <c r="M33" s="19">
        <f t="shared" si="7"/>
        <v>10125</v>
      </c>
      <c r="N33" s="18">
        <f t="shared" si="7"/>
        <v>10120</v>
      </c>
      <c r="O33" s="20">
        <f t="shared" si="7"/>
        <v>10195</v>
      </c>
      <c r="P33" s="19">
        <f t="shared" si="7"/>
        <v>10205</v>
      </c>
      <c r="Q33" s="18">
        <f t="shared" si="7"/>
        <v>10200</v>
      </c>
      <c r="R33" s="17">
        <f t="shared" si="7"/>
        <v>9773.5</v>
      </c>
      <c r="S33" s="16">
        <f t="shared" si="7"/>
        <v>1.335</v>
      </c>
      <c r="T33" s="15">
        <f t="shared" si="7"/>
        <v>1.1642999999999999</v>
      </c>
      <c r="U33" s="14">
        <f t="shared" si="7"/>
        <v>146.35</v>
      </c>
      <c r="V33" s="13">
        <f t="shared" si="7"/>
        <v>7244.8</v>
      </c>
      <c r="W33" s="13">
        <f t="shared" si="7"/>
        <v>7300.17</v>
      </c>
      <c r="X33" s="13">
        <f t="shared" si="7"/>
        <v>8356.4189189189201</v>
      </c>
      <c r="Y33" s="12">
        <f t="shared" si="7"/>
        <v>1.3351</v>
      </c>
    </row>
    <row r="35" spans="2:25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25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35"/>
  <sheetViews>
    <sheetView workbookViewId="0"/>
  </sheetViews>
  <sheetFormatPr baseColWidth="10" defaultColWidth="9.140625" defaultRowHeight="12.75" x14ac:dyDescent="0.2"/>
  <cols>
    <col min="3" max="3" width="12.140625" customWidth="1"/>
    <col min="4" max="4" width="19.7109375" customWidth="1"/>
    <col min="6" max="6" width="12.140625" customWidth="1"/>
    <col min="7" max="7" width="19.7109375" customWidth="1"/>
    <col min="9" max="9" width="12.140625" customWidth="1"/>
    <col min="10" max="10" width="19.7109375" customWidth="1"/>
  </cols>
  <sheetData>
    <row r="2" spans="2:10" x14ac:dyDescent="0.2">
      <c r="B2" s="73" t="s">
        <v>39</v>
      </c>
    </row>
    <row r="3" spans="2:10" ht="13.5" thickBot="1" x14ac:dyDescent="0.25"/>
    <row r="4" spans="2:10" x14ac:dyDescent="0.2">
      <c r="C4" s="179" t="s">
        <v>38</v>
      </c>
      <c r="D4" s="180"/>
      <c r="F4" s="179" t="s">
        <v>37</v>
      </c>
      <c r="G4" s="180"/>
      <c r="I4" s="179" t="s">
        <v>36</v>
      </c>
      <c r="J4" s="180"/>
    </row>
    <row r="5" spans="2:10" x14ac:dyDescent="0.2">
      <c r="C5" s="72">
        <v>45930</v>
      </c>
      <c r="D5" s="71"/>
      <c r="F5" s="72">
        <v>45930</v>
      </c>
      <c r="G5" s="71"/>
      <c r="I5" s="72">
        <v>45930</v>
      </c>
      <c r="J5" s="71"/>
    </row>
    <row r="6" spans="2:10" x14ac:dyDescent="0.2">
      <c r="C6" s="70"/>
      <c r="D6" s="69" t="s">
        <v>35</v>
      </c>
      <c r="F6" s="70"/>
      <c r="G6" s="69" t="s">
        <v>35</v>
      </c>
      <c r="I6" s="70"/>
      <c r="J6" s="69" t="s">
        <v>35</v>
      </c>
    </row>
    <row r="7" spans="2:10" x14ac:dyDescent="0.2">
      <c r="C7" s="68"/>
      <c r="D7" s="67"/>
      <c r="F7" s="68"/>
      <c r="G7" s="67"/>
      <c r="I7" s="68"/>
      <c r="J7" s="67"/>
    </row>
    <row r="8" spans="2:10" x14ac:dyDescent="0.2">
      <c r="C8" s="66">
        <v>45901</v>
      </c>
      <c r="D8" s="65"/>
      <c r="F8" s="66">
        <f t="shared" ref="F8:F29" si="0">C8</f>
        <v>45901</v>
      </c>
      <c r="G8" s="65"/>
      <c r="I8" s="66">
        <f t="shared" ref="I8:I29" si="1">C8</f>
        <v>45901</v>
      </c>
      <c r="J8" s="65"/>
    </row>
    <row r="9" spans="2:10" x14ac:dyDescent="0.2">
      <c r="C9" s="66">
        <v>45902</v>
      </c>
      <c r="D9" s="65"/>
      <c r="F9" s="66">
        <f t="shared" si="0"/>
        <v>45902</v>
      </c>
      <c r="G9" s="65"/>
      <c r="I9" s="66">
        <f t="shared" si="1"/>
        <v>45902</v>
      </c>
      <c r="J9" s="65"/>
    </row>
    <row r="10" spans="2:10" x14ac:dyDescent="0.2">
      <c r="C10" s="66">
        <v>45903</v>
      </c>
      <c r="D10" s="65"/>
      <c r="F10" s="66">
        <f t="shared" si="0"/>
        <v>45903</v>
      </c>
      <c r="G10" s="65"/>
      <c r="I10" s="66">
        <f t="shared" si="1"/>
        <v>45903</v>
      </c>
      <c r="J10" s="65"/>
    </row>
    <row r="11" spans="2:10" x14ac:dyDescent="0.2">
      <c r="C11" s="66">
        <v>45904</v>
      </c>
      <c r="D11" s="65"/>
      <c r="F11" s="66">
        <f t="shared" si="0"/>
        <v>45904</v>
      </c>
      <c r="G11" s="65"/>
      <c r="I11" s="66">
        <f t="shared" si="1"/>
        <v>45904</v>
      </c>
      <c r="J11" s="65"/>
    </row>
    <row r="12" spans="2:10" x14ac:dyDescent="0.2">
      <c r="C12" s="66">
        <v>45905</v>
      </c>
      <c r="D12" s="65"/>
      <c r="F12" s="66">
        <f t="shared" si="0"/>
        <v>45905</v>
      </c>
      <c r="G12" s="65"/>
      <c r="I12" s="66">
        <f t="shared" si="1"/>
        <v>45905</v>
      </c>
      <c r="J12" s="65"/>
    </row>
    <row r="13" spans="2:10" x14ac:dyDescent="0.2">
      <c r="C13" s="66">
        <v>45908</v>
      </c>
      <c r="D13" s="65"/>
      <c r="F13" s="66">
        <f t="shared" si="0"/>
        <v>45908</v>
      </c>
      <c r="G13" s="65"/>
      <c r="I13" s="66">
        <f t="shared" si="1"/>
        <v>45908</v>
      </c>
      <c r="J13" s="65"/>
    </row>
    <row r="14" spans="2:10" x14ac:dyDescent="0.2">
      <c r="C14" s="66">
        <v>45909</v>
      </c>
      <c r="D14" s="65"/>
      <c r="F14" s="66">
        <f t="shared" si="0"/>
        <v>45909</v>
      </c>
      <c r="G14" s="65"/>
      <c r="I14" s="66">
        <f t="shared" si="1"/>
        <v>45909</v>
      </c>
      <c r="J14" s="65"/>
    </row>
    <row r="15" spans="2:10" x14ac:dyDescent="0.2">
      <c r="C15" s="66">
        <v>45910</v>
      </c>
      <c r="D15" s="65"/>
      <c r="F15" s="66">
        <f t="shared" si="0"/>
        <v>45910</v>
      </c>
      <c r="G15" s="65"/>
      <c r="I15" s="66">
        <f t="shared" si="1"/>
        <v>45910</v>
      </c>
      <c r="J15" s="65"/>
    </row>
    <row r="16" spans="2:10" x14ac:dyDescent="0.2">
      <c r="C16" s="66">
        <v>45911</v>
      </c>
      <c r="D16" s="65"/>
      <c r="F16" s="66">
        <f t="shared" si="0"/>
        <v>45911</v>
      </c>
      <c r="G16" s="65"/>
      <c r="I16" s="66">
        <f t="shared" si="1"/>
        <v>45911</v>
      </c>
      <c r="J16" s="65"/>
    </row>
    <row r="17" spans="3:10" x14ac:dyDescent="0.2">
      <c r="C17" s="66">
        <v>45912</v>
      </c>
      <c r="D17" s="65"/>
      <c r="F17" s="66">
        <f t="shared" si="0"/>
        <v>45912</v>
      </c>
      <c r="G17" s="65"/>
      <c r="I17" s="66">
        <f t="shared" si="1"/>
        <v>45912</v>
      </c>
      <c r="J17" s="65"/>
    </row>
    <row r="18" spans="3:10" x14ac:dyDescent="0.2">
      <c r="C18" s="66">
        <v>45915</v>
      </c>
      <c r="D18" s="65"/>
      <c r="F18" s="66">
        <f t="shared" si="0"/>
        <v>45915</v>
      </c>
      <c r="G18" s="65"/>
      <c r="I18" s="66">
        <f t="shared" si="1"/>
        <v>45915</v>
      </c>
      <c r="J18" s="65"/>
    </row>
    <row r="19" spans="3:10" x14ac:dyDescent="0.2">
      <c r="C19" s="66">
        <v>45916</v>
      </c>
      <c r="D19" s="65"/>
      <c r="F19" s="66">
        <f t="shared" si="0"/>
        <v>45916</v>
      </c>
      <c r="G19" s="65"/>
      <c r="I19" s="66">
        <f t="shared" si="1"/>
        <v>45916</v>
      </c>
      <c r="J19" s="65"/>
    </row>
    <row r="20" spans="3:10" x14ac:dyDescent="0.2">
      <c r="C20" s="66">
        <v>45917</v>
      </c>
      <c r="D20" s="65"/>
      <c r="F20" s="66">
        <f t="shared" si="0"/>
        <v>45917</v>
      </c>
      <c r="G20" s="65"/>
      <c r="I20" s="66">
        <f t="shared" si="1"/>
        <v>45917</v>
      </c>
      <c r="J20" s="65"/>
    </row>
    <row r="21" spans="3:10" x14ac:dyDescent="0.2">
      <c r="C21" s="66">
        <v>45918</v>
      </c>
      <c r="D21" s="65"/>
      <c r="F21" s="66">
        <f t="shared" si="0"/>
        <v>45918</v>
      </c>
      <c r="G21" s="65"/>
      <c r="I21" s="66">
        <f t="shared" si="1"/>
        <v>45918</v>
      </c>
      <c r="J21" s="65"/>
    </row>
    <row r="22" spans="3:10" x14ac:dyDescent="0.2">
      <c r="C22" s="66">
        <v>45919</v>
      </c>
      <c r="D22" s="65"/>
      <c r="F22" s="66">
        <f t="shared" si="0"/>
        <v>45919</v>
      </c>
      <c r="G22" s="65"/>
      <c r="I22" s="66">
        <f t="shared" si="1"/>
        <v>45919</v>
      </c>
      <c r="J22" s="65"/>
    </row>
    <row r="23" spans="3:10" x14ac:dyDescent="0.2">
      <c r="C23" s="66">
        <v>45922</v>
      </c>
      <c r="D23" s="65"/>
      <c r="F23" s="66">
        <f t="shared" si="0"/>
        <v>45922</v>
      </c>
      <c r="G23" s="65"/>
      <c r="I23" s="66">
        <f t="shared" si="1"/>
        <v>45922</v>
      </c>
      <c r="J23" s="65"/>
    </row>
    <row r="24" spans="3:10" x14ac:dyDescent="0.2">
      <c r="C24" s="66">
        <v>45923</v>
      </c>
      <c r="D24" s="65"/>
      <c r="F24" s="66">
        <f t="shared" si="0"/>
        <v>45923</v>
      </c>
      <c r="G24" s="65"/>
      <c r="I24" s="66">
        <f t="shared" si="1"/>
        <v>45923</v>
      </c>
      <c r="J24" s="65"/>
    </row>
    <row r="25" spans="3:10" x14ac:dyDescent="0.2">
      <c r="C25" s="66">
        <v>45924</v>
      </c>
      <c r="D25" s="65"/>
      <c r="F25" s="66">
        <f t="shared" si="0"/>
        <v>45924</v>
      </c>
      <c r="G25" s="65"/>
      <c r="I25" s="66">
        <f t="shared" si="1"/>
        <v>45924</v>
      </c>
      <c r="J25" s="65"/>
    </row>
    <row r="26" spans="3:10" x14ac:dyDescent="0.2">
      <c r="C26" s="66">
        <v>45925</v>
      </c>
      <c r="D26" s="65"/>
      <c r="F26" s="66">
        <f t="shared" si="0"/>
        <v>45925</v>
      </c>
      <c r="G26" s="65"/>
      <c r="I26" s="66">
        <f t="shared" si="1"/>
        <v>45925</v>
      </c>
      <c r="J26" s="65"/>
    </row>
    <row r="27" spans="3:10" x14ac:dyDescent="0.2">
      <c r="C27" s="66">
        <v>45926</v>
      </c>
      <c r="D27" s="65"/>
      <c r="F27" s="66">
        <f t="shared" si="0"/>
        <v>45926</v>
      </c>
      <c r="G27" s="65"/>
      <c r="I27" s="66">
        <f t="shared" si="1"/>
        <v>45926</v>
      </c>
      <c r="J27" s="65"/>
    </row>
    <row r="28" spans="3:10" x14ac:dyDescent="0.2">
      <c r="C28" s="66">
        <v>45929</v>
      </c>
      <c r="D28" s="65"/>
      <c r="F28" s="66">
        <f t="shared" si="0"/>
        <v>45929</v>
      </c>
      <c r="G28" s="65"/>
      <c r="I28" s="66">
        <f t="shared" si="1"/>
        <v>45929</v>
      </c>
      <c r="J28" s="65"/>
    </row>
    <row r="29" spans="3:10" ht="13.5" thickBot="1" x14ac:dyDescent="0.25">
      <c r="C29" s="66">
        <v>45930</v>
      </c>
      <c r="D29" s="65"/>
      <c r="F29" s="66">
        <f t="shared" si="0"/>
        <v>45930</v>
      </c>
      <c r="G29" s="65"/>
      <c r="I29" s="66">
        <f t="shared" si="1"/>
        <v>45930</v>
      </c>
      <c r="J29" s="65"/>
    </row>
    <row r="30" spans="3:10" x14ac:dyDescent="0.2">
      <c r="C30" s="64" t="s">
        <v>11</v>
      </c>
      <c r="D30" s="63" t="e">
        <f>ROUND(AVERAGE(D8:D29),2)</f>
        <v>#DIV/0!</v>
      </c>
      <c r="F30" s="64" t="s">
        <v>11</v>
      </c>
      <c r="G30" s="63" t="e">
        <f>ROUND(AVERAGE(G8:G29),2)</f>
        <v>#DIV/0!</v>
      </c>
      <c r="I30" s="64" t="s">
        <v>11</v>
      </c>
      <c r="J30" s="63" t="e">
        <f>ROUND(AVERAGE(J8:J29),2)</f>
        <v>#DIV/0!</v>
      </c>
    </row>
    <row r="31" spans="3:10" x14ac:dyDescent="0.2">
      <c r="C31" s="62" t="s">
        <v>12</v>
      </c>
      <c r="D31" s="61">
        <f>MAX(D8:D29)</f>
        <v>0</v>
      </c>
      <c r="F31" s="62" t="s">
        <v>12</v>
      </c>
      <c r="G31" s="61">
        <f>MAX(G8:G29)</f>
        <v>0</v>
      </c>
      <c r="I31" s="62" t="s">
        <v>12</v>
      </c>
      <c r="J31" s="61">
        <f>MAX(J8:J29)</f>
        <v>0</v>
      </c>
    </row>
    <row r="32" spans="3:10" x14ac:dyDescent="0.2">
      <c r="C32" s="60" t="s">
        <v>13</v>
      </c>
      <c r="D32" s="59">
        <f>MIN(D8:D29)</f>
        <v>0</v>
      </c>
      <c r="F32" s="60" t="s">
        <v>13</v>
      </c>
      <c r="G32" s="59">
        <f>MIN(G8:G29)</f>
        <v>0</v>
      </c>
      <c r="I32" s="60" t="s">
        <v>13</v>
      </c>
      <c r="J32" s="59">
        <f>MIN(J8:J29)</f>
        <v>0</v>
      </c>
    </row>
    <row r="35" spans="2:2" x14ac:dyDescent="0.2">
      <c r="B35" t="s">
        <v>34</v>
      </c>
    </row>
  </sheetData>
  <mergeCells count="3">
    <mergeCell ref="C4:D4"/>
    <mergeCell ref="F4:G4"/>
    <mergeCell ref="I4:J4"/>
  </mergeCells>
  <phoneticPr fontId="7" type="noConversion"/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I25"/>
  <sheetViews>
    <sheetView workbookViewId="0">
      <selection activeCell="D39" sqref="D39"/>
    </sheetView>
  </sheetViews>
  <sheetFormatPr baseColWidth="10" defaultColWidth="9.140625" defaultRowHeight="12.75" x14ac:dyDescent="0.2"/>
  <cols>
    <col min="1" max="1" width="9.140625" style="129"/>
    <col min="2" max="2" width="15.5703125" style="129" customWidth="1"/>
    <col min="3" max="10" width="12.7109375" style="129" customWidth="1"/>
    <col min="11" max="16384" width="9.140625" style="129"/>
  </cols>
  <sheetData>
    <row r="3" spans="2:9" ht="15.75" x14ac:dyDescent="0.25">
      <c r="B3" s="166" t="s">
        <v>94</v>
      </c>
      <c r="C3" s="141"/>
      <c r="D3" s="166"/>
      <c r="G3" s="153"/>
      <c r="H3" s="153"/>
      <c r="I3" s="165"/>
    </row>
    <row r="4" spans="2:9" x14ac:dyDescent="0.2">
      <c r="B4" s="163" t="s">
        <v>93</v>
      </c>
      <c r="C4" s="164"/>
      <c r="D4" s="163"/>
      <c r="G4" s="162"/>
      <c r="H4" s="161"/>
      <c r="I4" s="153"/>
    </row>
    <row r="5" spans="2:9" x14ac:dyDescent="0.2">
      <c r="B5" s="160" t="s">
        <v>95</v>
      </c>
      <c r="C5" s="141"/>
      <c r="D5" s="159"/>
      <c r="G5" s="158"/>
      <c r="H5" s="153"/>
      <c r="I5" s="141"/>
    </row>
    <row r="6" spans="2:9" x14ac:dyDescent="0.2">
      <c r="B6" s="141"/>
      <c r="C6" s="141"/>
      <c r="D6" s="141"/>
      <c r="E6" s="141"/>
      <c r="F6" s="141"/>
      <c r="G6" s="141"/>
      <c r="H6" s="141"/>
      <c r="I6" s="141"/>
    </row>
    <row r="7" spans="2:9" x14ac:dyDescent="0.2">
      <c r="B7" s="152"/>
      <c r="C7" s="157" t="s">
        <v>92</v>
      </c>
      <c r="D7" s="157" t="s">
        <v>92</v>
      </c>
      <c r="E7" s="157" t="s">
        <v>92</v>
      </c>
    </row>
    <row r="8" spans="2:9" x14ac:dyDescent="0.2">
      <c r="B8" s="155"/>
      <c r="C8" s="156" t="s">
        <v>55</v>
      </c>
      <c r="D8" s="156" t="s">
        <v>82</v>
      </c>
      <c r="E8" s="156" t="s">
        <v>80</v>
      </c>
    </row>
    <row r="9" spans="2:9" x14ac:dyDescent="0.2">
      <c r="B9" s="155"/>
      <c r="C9" s="154" t="s">
        <v>79</v>
      </c>
      <c r="D9" s="154" t="s">
        <v>79</v>
      </c>
      <c r="E9" s="154" t="s">
        <v>79</v>
      </c>
    </row>
    <row r="10" spans="2:9" x14ac:dyDescent="0.2">
      <c r="B10" s="152"/>
      <c r="C10" s="151"/>
      <c r="D10" s="151"/>
      <c r="E10" s="151"/>
    </row>
    <row r="11" spans="2:9" x14ac:dyDescent="0.2">
      <c r="B11" s="150" t="s">
        <v>91</v>
      </c>
      <c r="C11" s="149" t="e">
        <f>ABR!D30</f>
        <v>#DIV/0!</v>
      </c>
      <c r="D11" s="149" t="e">
        <f>ABR!G30</f>
        <v>#DIV/0!</v>
      </c>
      <c r="E11" s="149" t="e">
        <f>ABR!J30</f>
        <v>#DIV/0!</v>
      </c>
    </row>
    <row r="15" spans="2:9" x14ac:dyDescent="0.2">
      <c r="B15" s="147" t="s">
        <v>48</v>
      </c>
      <c r="C15" s="148"/>
    </row>
    <row r="16" spans="2:9" x14ac:dyDescent="0.2">
      <c r="B16" s="147" t="s">
        <v>46</v>
      </c>
      <c r="C16" s="146"/>
    </row>
    <row r="17" spans="2:9" x14ac:dyDescent="0.2">
      <c r="B17" s="145" t="s">
        <v>10</v>
      </c>
      <c r="C17" s="143">
        <f>'Averages Inc. Euro Eq'!F66</f>
        <v>1.3501000000000001</v>
      </c>
    </row>
    <row r="18" spans="2:9" x14ac:dyDescent="0.2">
      <c r="B18" s="145" t="s">
        <v>43</v>
      </c>
      <c r="C18" s="144">
        <f>'Averages Inc. Euro Eq'!F67</f>
        <v>147.93</v>
      </c>
    </row>
    <row r="19" spans="2:9" x14ac:dyDescent="0.2">
      <c r="B19" s="145" t="s">
        <v>41</v>
      </c>
      <c r="C19" s="143">
        <f>'Averages Inc. Euro Eq'!F68</f>
        <v>1.1732</v>
      </c>
    </row>
    <row r="21" spans="2:9" x14ac:dyDescent="0.2">
      <c r="B21" s="142" t="s">
        <v>40</v>
      </c>
    </row>
    <row r="24" spans="2:9" x14ac:dyDescent="0.2">
      <c r="B24" s="140" t="s">
        <v>14</v>
      </c>
      <c r="C24" s="139"/>
      <c r="D24" s="138"/>
      <c r="E24" s="137"/>
      <c r="F24" s="136"/>
      <c r="G24" s="135"/>
      <c r="H24" s="134"/>
      <c r="I24" s="133"/>
    </row>
    <row r="25" spans="2:9" x14ac:dyDescent="0.2">
      <c r="B25" s="132" t="s">
        <v>96</v>
      </c>
      <c r="C25" s="131"/>
      <c r="D25" s="131"/>
      <c r="E25" s="131"/>
      <c r="F25" s="131"/>
      <c r="G25" s="131"/>
      <c r="H25" s="131"/>
      <c r="I25" s="130"/>
    </row>
  </sheetData>
  <phoneticPr fontId="7" type="noConversion"/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5:M71"/>
  <sheetViews>
    <sheetView workbookViewId="0"/>
  </sheetViews>
  <sheetFormatPr baseColWidth="10" defaultColWidth="9.140625" defaultRowHeight="12.75" x14ac:dyDescent="0.2"/>
  <cols>
    <col min="2" max="2" width="27.28515625" customWidth="1"/>
    <col min="3" max="17" width="16.28515625" customWidth="1"/>
  </cols>
  <sheetData>
    <row r="5" spans="2:13" ht="15.75" x14ac:dyDescent="0.25">
      <c r="B5" s="128"/>
      <c r="C5" s="2"/>
      <c r="D5" s="127"/>
      <c r="F5" s="126" t="s">
        <v>90</v>
      </c>
      <c r="G5" s="114"/>
      <c r="H5" s="114"/>
      <c r="I5" s="125"/>
    </row>
    <row r="6" spans="2:13" x14ac:dyDescent="0.2">
      <c r="B6" s="124"/>
      <c r="C6" s="124"/>
      <c r="D6" s="73"/>
      <c r="F6" s="123" t="s">
        <v>89</v>
      </c>
      <c r="G6" s="114"/>
      <c r="H6" s="122"/>
      <c r="I6" s="114"/>
    </row>
    <row r="7" spans="2:13" x14ac:dyDescent="0.2">
      <c r="B7" s="2"/>
      <c r="C7" s="2"/>
      <c r="D7" s="121"/>
      <c r="F7" s="102" t="s">
        <v>95</v>
      </c>
      <c r="G7" s="120"/>
      <c r="H7" s="114"/>
      <c r="I7" s="2"/>
    </row>
    <row r="8" spans="2:13" ht="13.5" thickBot="1" x14ac:dyDescent="0.25"/>
    <row r="9" spans="2:13" x14ac:dyDescent="0.2">
      <c r="B9" s="119"/>
      <c r="C9" s="118" t="s">
        <v>88</v>
      </c>
      <c r="D9" s="117" t="s">
        <v>82</v>
      </c>
      <c r="E9" s="117" t="s">
        <v>55</v>
      </c>
      <c r="F9" s="117" t="s">
        <v>54</v>
      </c>
      <c r="G9" s="117" t="s">
        <v>53</v>
      </c>
      <c r="H9" s="117" t="s">
        <v>52</v>
      </c>
      <c r="I9" s="117" t="s">
        <v>87</v>
      </c>
      <c r="J9" s="117" t="s">
        <v>86</v>
      </c>
      <c r="K9" s="117" t="s">
        <v>85</v>
      </c>
      <c r="L9" s="117" t="s">
        <v>84</v>
      </c>
      <c r="M9" s="116" t="s">
        <v>83</v>
      </c>
    </row>
    <row r="10" spans="2:13" x14ac:dyDescent="0.2">
      <c r="B10" s="113"/>
      <c r="C10" s="115" t="s">
        <v>82</v>
      </c>
      <c r="D10" s="114" t="s">
        <v>81</v>
      </c>
      <c r="E10" s="114"/>
      <c r="F10" s="114"/>
      <c r="G10" s="114"/>
      <c r="H10" s="114"/>
      <c r="I10" s="114"/>
      <c r="J10" s="114"/>
      <c r="K10" s="114"/>
      <c r="L10" s="114"/>
      <c r="M10" s="3"/>
    </row>
    <row r="11" spans="2:13" x14ac:dyDescent="0.2">
      <c r="B11" s="113"/>
      <c r="C11" s="112" t="s">
        <v>79</v>
      </c>
      <c r="D11" s="112" t="s">
        <v>79</v>
      </c>
      <c r="E11" s="112" t="s">
        <v>79</v>
      </c>
      <c r="F11" s="112" t="s">
        <v>79</v>
      </c>
      <c r="G11" s="112" t="s">
        <v>79</v>
      </c>
      <c r="H11" s="112" t="s">
        <v>79</v>
      </c>
      <c r="I11" s="112" t="s">
        <v>79</v>
      </c>
      <c r="J11" s="112" t="s">
        <v>79</v>
      </c>
      <c r="K11" s="112" t="s">
        <v>79</v>
      </c>
      <c r="L11" s="112" t="s">
        <v>79</v>
      </c>
      <c r="M11" s="111" t="s">
        <v>79</v>
      </c>
    </row>
    <row r="12" spans="2:13" x14ac:dyDescent="0.2">
      <c r="B12" s="95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3"/>
    </row>
    <row r="13" spans="2:13" x14ac:dyDescent="0.2">
      <c r="B13" s="109" t="s">
        <v>78</v>
      </c>
      <c r="C13" s="108">
        <v>2652.64</v>
      </c>
      <c r="D13" s="108">
        <v>2499</v>
      </c>
      <c r="E13" s="108">
        <v>9951.4500000000007</v>
      </c>
      <c r="F13" s="108">
        <v>1953.43</v>
      </c>
      <c r="G13" s="108">
        <v>15093.18</v>
      </c>
      <c r="H13" s="108">
        <v>34494.550000000003</v>
      </c>
      <c r="I13" s="108">
        <v>2928.95</v>
      </c>
      <c r="J13" s="108">
        <v>2390</v>
      </c>
      <c r="K13" s="108">
        <v>0.5</v>
      </c>
      <c r="L13" s="108">
        <v>32905.68</v>
      </c>
      <c r="M13" s="107">
        <v>0.5</v>
      </c>
    </row>
    <row r="14" spans="2:13" x14ac:dyDescent="0.2">
      <c r="B14" s="95" t="s">
        <v>77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"/>
    </row>
    <row r="15" spans="2:13" x14ac:dyDescent="0.2">
      <c r="B15" s="109" t="s">
        <v>76</v>
      </c>
      <c r="C15" s="108">
        <v>2653.25</v>
      </c>
      <c r="D15" s="108">
        <v>2509</v>
      </c>
      <c r="E15" s="108">
        <v>9952.73</v>
      </c>
      <c r="F15" s="108">
        <v>1954.48</v>
      </c>
      <c r="G15" s="108">
        <v>15102.05</v>
      </c>
      <c r="H15" s="108">
        <v>34540</v>
      </c>
      <c r="I15" s="108">
        <v>2930</v>
      </c>
      <c r="J15" s="108">
        <v>2400</v>
      </c>
      <c r="K15" s="108">
        <v>1</v>
      </c>
      <c r="L15" s="108">
        <v>33405.68</v>
      </c>
      <c r="M15" s="107">
        <v>1</v>
      </c>
    </row>
    <row r="16" spans="2:13" x14ac:dyDescent="0.2">
      <c r="B16" s="95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"/>
    </row>
    <row r="17" spans="2:13" x14ac:dyDescent="0.2">
      <c r="B17" s="109" t="s">
        <v>75</v>
      </c>
      <c r="C17" s="108">
        <v>2652.94</v>
      </c>
      <c r="D17" s="108">
        <v>2504</v>
      </c>
      <c r="E17" s="108">
        <v>9952.09</v>
      </c>
      <c r="F17" s="108">
        <v>1953.95</v>
      </c>
      <c r="G17" s="108">
        <v>15097.61</v>
      </c>
      <c r="H17" s="108">
        <v>34517.269999999997</v>
      </c>
      <c r="I17" s="108">
        <v>2929.48</v>
      </c>
      <c r="J17" s="108">
        <v>2395</v>
      </c>
      <c r="K17" s="108">
        <v>0.75</v>
      </c>
      <c r="L17" s="108">
        <v>33155.68</v>
      </c>
      <c r="M17" s="107">
        <v>0.75</v>
      </c>
    </row>
    <row r="18" spans="2:13" x14ac:dyDescent="0.2">
      <c r="B18" s="95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3"/>
    </row>
    <row r="19" spans="2:13" x14ac:dyDescent="0.2">
      <c r="B19" s="109" t="s">
        <v>97</v>
      </c>
      <c r="C19" s="108">
        <v>2649.48</v>
      </c>
      <c r="D19" s="108">
        <v>2499</v>
      </c>
      <c r="E19" s="108">
        <v>10021.09</v>
      </c>
      <c r="F19" s="108">
        <v>1996.89</v>
      </c>
      <c r="G19" s="108">
        <v>15277.95</v>
      </c>
      <c r="H19" s="108">
        <v>34489.769999999997</v>
      </c>
      <c r="I19" s="108">
        <v>2898.39</v>
      </c>
      <c r="J19" s="108">
        <v>2390</v>
      </c>
      <c r="K19" s="108">
        <v>0.5</v>
      </c>
      <c r="L19" s="108">
        <v>33338.18</v>
      </c>
      <c r="M19" s="107">
        <v>0.5</v>
      </c>
    </row>
    <row r="20" spans="2:13" x14ac:dyDescent="0.2">
      <c r="B20" s="95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3"/>
    </row>
    <row r="21" spans="2:13" x14ac:dyDescent="0.2">
      <c r="B21" s="109" t="s">
        <v>74</v>
      </c>
      <c r="C21" s="108">
        <v>2650.41</v>
      </c>
      <c r="D21" s="108">
        <v>2509</v>
      </c>
      <c r="E21" s="108">
        <v>10023.200000000001</v>
      </c>
      <c r="F21" s="108">
        <v>1997.98</v>
      </c>
      <c r="G21" s="108">
        <v>15285</v>
      </c>
      <c r="H21" s="108">
        <v>34528.18</v>
      </c>
      <c r="I21" s="108">
        <v>2899.41</v>
      </c>
      <c r="J21" s="108">
        <v>2400</v>
      </c>
      <c r="K21" s="108">
        <v>1</v>
      </c>
      <c r="L21" s="108">
        <v>33838.18</v>
      </c>
      <c r="M21" s="107">
        <v>1</v>
      </c>
    </row>
    <row r="22" spans="2:13" x14ac:dyDescent="0.2">
      <c r="B22" s="95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3"/>
    </row>
    <row r="23" spans="2:13" x14ac:dyDescent="0.2">
      <c r="B23" s="109" t="s">
        <v>73</v>
      </c>
      <c r="C23" s="108">
        <v>2649.94</v>
      </c>
      <c r="D23" s="108">
        <v>2504</v>
      </c>
      <c r="E23" s="108">
        <v>10022.15</v>
      </c>
      <c r="F23" s="108">
        <v>1997.43</v>
      </c>
      <c r="G23" s="108">
        <v>15281.48</v>
      </c>
      <c r="H23" s="108">
        <v>34508.980000000003</v>
      </c>
      <c r="I23" s="108">
        <v>2898.9</v>
      </c>
      <c r="J23" s="108">
        <v>2395</v>
      </c>
      <c r="K23" s="108">
        <v>0.75</v>
      </c>
      <c r="L23" s="108">
        <v>33588.18</v>
      </c>
      <c r="M23" s="107">
        <v>0.75</v>
      </c>
    </row>
    <row r="24" spans="2:13" x14ac:dyDescent="0.2">
      <c r="B24" s="95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3"/>
    </row>
    <row r="25" spans="2:13" x14ac:dyDescent="0.2">
      <c r="B25" s="109" t="s">
        <v>72</v>
      </c>
      <c r="C25" s="108">
        <v>2690.45</v>
      </c>
      <c r="D25" s="108">
        <v>2500</v>
      </c>
      <c r="E25" s="108">
        <v>10163.41</v>
      </c>
      <c r="F25" s="108">
        <v>2068.27</v>
      </c>
      <c r="G25" s="108">
        <v>15926.59</v>
      </c>
      <c r="H25" s="108"/>
      <c r="I25" s="108">
        <v>2857.45</v>
      </c>
      <c r="J25" s="108">
        <v>2390</v>
      </c>
      <c r="K25" s="108"/>
      <c r="L25" s="108"/>
      <c r="M25" s="107"/>
    </row>
    <row r="26" spans="2:13" x14ac:dyDescent="0.2">
      <c r="B26" s="95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3"/>
    </row>
    <row r="27" spans="2:13" x14ac:dyDescent="0.2">
      <c r="B27" s="109" t="s">
        <v>71</v>
      </c>
      <c r="C27" s="108">
        <v>2695.45</v>
      </c>
      <c r="D27" s="108">
        <v>2510</v>
      </c>
      <c r="E27" s="108">
        <v>10173.41</v>
      </c>
      <c r="F27" s="108">
        <v>2073.27</v>
      </c>
      <c r="G27" s="108">
        <v>15976.59</v>
      </c>
      <c r="H27" s="108"/>
      <c r="I27" s="108">
        <v>2862.45</v>
      </c>
      <c r="J27" s="108">
        <v>2400</v>
      </c>
      <c r="K27" s="108"/>
      <c r="L27" s="108"/>
      <c r="M27" s="107"/>
    </row>
    <row r="28" spans="2:13" x14ac:dyDescent="0.2">
      <c r="B28" s="95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3"/>
    </row>
    <row r="29" spans="2:13" x14ac:dyDescent="0.2">
      <c r="B29" s="109" t="s">
        <v>70</v>
      </c>
      <c r="C29" s="108">
        <v>2692.95</v>
      </c>
      <c r="D29" s="108">
        <v>2505</v>
      </c>
      <c r="E29" s="108">
        <v>10168.41</v>
      </c>
      <c r="F29" s="108">
        <v>2070.77</v>
      </c>
      <c r="G29" s="108">
        <v>15951.59</v>
      </c>
      <c r="H29" s="108"/>
      <c r="I29" s="108">
        <v>2859.95</v>
      </c>
      <c r="J29" s="108">
        <v>2395</v>
      </c>
      <c r="K29" s="108"/>
      <c r="L29" s="108"/>
      <c r="M29" s="107"/>
    </row>
    <row r="30" spans="2:13" x14ac:dyDescent="0.2">
      <c r="B30" s="95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3"/>
    </row>
    <row r="31" spans="2:13" x14ac:dyDescent="0.2">
      <c r="B31" s="109" t="s">
        <v>98</v>
      </c>
      <c r="C31" s="108">
        <v>2727.59</v>
      </c>
      <c r="D31" s="108"/>
      <c r="E31" s="108">
        <v>10236.59</v>
      </c>
      <c r="F31" s="108">
        <v>2118.09</v>
      </c>
      <c r="G31" s="108">
        <v>16575.91</v>
      </c>
      <c r="H31" s="108"/>
      <c r="I31" s="108">
        <v>2792.77</v>
      </c>
      <c r="J31" s="108"/>
      <c r="K31" s="108"/>
      <c r="L31" s="108"/>
      <c r="M31" s="107"/>
    </row>
    <row r="32" spans="2:13" x14ac:dyDescent="0.2">
      <c r="B32" s="95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3"/>
    </row>
    <row r="33" spans="2:13" x14ac:dyDescent="0.2">
      <c r="B33" s="109" t="s">
        <v>69</v>
      </c>
      <c r="C33" s="108">
        <v>2732.59</v>
      </c>
      <c r="D33" s="108"/>
      <c r="E33" s="108">
        <v>10246.59</v>
      </c>
      <c r="F33" s="108">
        <v>2123.09</v>
      </c>
      <c r="G33" s="108">
        <v>16625.91</v>
      </c>
      <c r="H33" s="108"/>
      <c r="I33" s="108">
        <v>2797.77</v>
      </c>
      <c r="J33" s="108"/>
      <c r="K33" s="108"/>
      <c r="L33" s="108"/>
      <c r="M33" s="107"/>
    </row>
    <row r="34" spans="2:13" x14ac:dyDescent="0.2">
      <c r="B34" s="95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3"/>
    </row>
    <row r="35" spans="2:13" x14ac:dyDescent="0.2">
      <c r="B35" s="109" t="s">
        <v>68</v>
      </c>
      <c r="C35" s="108">
        <v>2730.09</v>
      </c>
      <c r="D35" s="108"/>
      <c r="E35" s="108">
        <v>10241.59</v>
      </c>
      <c r="F35" s="108">
        <v>2120.59</v>
      </c>
      <c r="G35" s="108">
        <v>16600.91</v>
      </c>
      <c r="H35" s="108"/>
      <c r="I35" s="108">
        <v>2795.27</v>
      </c>
      <c r="J35" s="108"/>
      <c r="K35" s="108"/>
      <c r="L35" s="108"/>
      <c r="M35" s="107"/>
    </row>
    <row r="36" spans="2:13" x14ac:dyDescent="0.2">
      <c r="B36" s="95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3"/>
    </row>
    <row r="37" spans="2:13" x14ac:dyDescent="0.2">
      <c r="B37" s="109" t="s">
        <v>67</v>
      </c>
      <c r="C37" s="108">
        <v>2758.64</v>
      </c>
      <c r="D37" s="108"/>
      <c r="E37" s="108">
        <v>10302.27</v>
      </c>
      <c r="F37" s="108">
        <v>2163.09</v>
      </c>
      <c r="G37" s="108">
        <v>17254.09</v>
      </c>
      <c r="H37" s="108"/>
      <c r="I37" s="108">
        <v>2780.95</v>
      </c>
      <c r="J37" s="108"/>
      <c r="K37" s="108"/>
      <c r="L37" s="108"/>
      <c r="M37" s="107"/>
    </row>
    <row r="38" spans="2:13" x14ac:dyDescent="0.2">
      <c r="B38" s="95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3"/>
    </row>
    <row r="39" spans="2:13" x14ac:dyDescent="0.2">
      <c r="B39" s="109" t="s">
        <v>66</v>
      </c>
      <c r="C39" s="108">
        <v>2763.64</v>
      </c>
      <c r="D39" s="108"/>
      <c r="E39" s="108">
        <v>10312.27</v>
      </c>
      <c r="F39" s="108">
        <v>2168.09</v>
      </c>
      <c r="G39" s="108">
        <v>17304.09</v>
      </c>
      <c r="H39" s="108"/>
      <c r="I39" s="108">
        <v>2785.95</v>
      </c>
      <c r="J39" s="108"/>
      <c r="K39" s="108"/>
      <c r="L39" s="108"/>
      <c r="M39" s="107"/>
    </row>
    <row r="40" spans="2:13" x14ac:dyDescent="0.2">
      <c r="B40" s="95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3"/>
    </row>
    <row r="41" spans="2:13" x14ac:dyDescent="0.2">
      <c r="B41" s="109" t="s">
        <v>65</v>
      </c>
      <c r="C41" s="108">
        <v>2761.14</v>
      </c>
      <c r="D41" s="108"/>
      <c r="E41" s="108">
        <v>10307.27</v>
      </c>
      <c r="F41" s="108">
        <v>2165.59</v>
      </c>
      <c r="G41" s="108">
        <v>17279.09</v>
      </c>
      <c r="H41" s="108"/>
      <c r="I41" s="108">
        <v>2783.45</v>
      </c>
      <c r="J41" s="108"/>
      <c r="K41" s="108"/>
      <c r="L41" s="108"/>
      <c r="M41" s="107"/>
    </row>
    <row r="42" spans="2:13" x14ac:dyDescent="0.2">
      <c r="B42" s="95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3"/>
    </row>
    <row r="43" spans="2:13" x14ac:dyDescent="0.2">
      <c r="B43" s="109" t="s">
        <v>64</v>
      </c>
      <c r="C43" s="108"/>
      <c r="D43" s="108"/>
      <c r="E43" s="108"/>
      <c r="F43" s="108"/>
      <c r="G43" s="108"/>
      <c r="H43" s="108">
        <v>34301.14</v>
      </c>
      <c r="I43" s="108"/>
      <c r="J43" s="108"/>
      <c r="K43" s="108">
        <v>0.5</v>
      </c>
      <c r="L43" s="108">
        <v>34901.82</v>
      </c>
      <c r="M43" s="107">
        <v>0.5</v>
      </c>
    </row>
    <row r="44" spans="2:13" x14ac:dyDescent="0.2">
      <c r="B44" s="95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3"/>
    </row>
    <row r="45" spans="2:13" x14ac:dyDescent="0.2">
      <c r="B45" s="109" t="s">
        <v>63</v>
      </c>
      <c r="C45" s="108"/>
      <c r="D45" s="108"/>
      <c r="E45" s="108"/>
      <c r="F45" s="108"/>
      <c r="G45" s="108"/>
      <c r="H45" s="108">
        <v>34351.14</v>
      </c>
      <c r="I45" s="108"/>
      <c r="J45" s="108"/>
      <c r="K45" s="108">
        <v>1</v>
      </c>
      <c r="L45" s="108">
        <v>35901.82</v>
      </c>
      <c r="M45" s="107">
        <v>1</v>
      </c>
    </row>
    <row r="46" spans="2:13" x14ac:dyDescent="0.2">
      <c r="B46" s="95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3"/>
    </row>
    <row r="47" spans="2:13" x14ac:dyDescent="0.2">
      <c r="B47" s="106" t="s">
        <v>62</v>
      </c>
      <c r="C47" s="105"/>
      <c r="D47" s="105"/>
      <c r="E47" s="105"/>
      <c r="F47" s="105"/>
      <c r="G47" s="105"/>
      <c r="H47" s="105">
        <v>34326.14</v>
      </c>
      <c r="I47" s="105"/>
      <c r="J47" s="105"/>
      <c r="K47" s="105">
        <v>0.75</v>
      </c>
      <c r="L47" s="105">
        <v>35401.82</v>
      </c>
      <c r="M47" s="104">
        <v>0.75</v>
      </c>
    </row>
    <row r="49" spans="2:5" x14ac:dyDescent="0.2">
      <c r="B49" s="73" t="s">
        <v>61</v>
      </c>
    </row>
    <row r="50" spans="2:5" x14ac:dyDescent="0.2">
      <c r="B50" s="103" t="s">
        <v>95</v>
      </c>
    </row>
    <row r="52" spans="2:5" x14ac:dyDescent="0.2">
      <c r="B52" s="101" t="s">
        <v>60</v>
      </c>
      <c r="C52" s="100" t="s">
        <v>59</v>
      </c>
    </row>
    <row r="53" spans="2:5" x14ac:dyDescent="0.2">
      <c r="B53" s="99"/>
      <c r="C53" s="98" t="s">
        <v>58</v>
      </c>
    </row>
    <row r="54" spans="2:5" x14ac:dyDescent="0.2">
      <c r="B54" s="96" t="s">
        <v>57</v>
      </c>
      <c r="C54" s="97">
        <v>2261.48</v>
      </c>
    </row>
    <row r="55" spans="2:5" x14ac:dyDescent="0.2">
      <c r="B55" s="96" t="s">
        <v>56</v>
      </c>
      <c r="C55" s="97">
        <v>2138.62</v>
      </c>
    </row>
    <row r="56" spans="2:5" x14ac:dyDescent="0.2">
      <c r="B56" s="96" t="s">
        <v>55</v>
      </c>
      <c r="C56" s="97">
        <v>8483.42</v>
      </c>
    </row>
    <row r="57" spans="2:5" x14ac:dyDescent="0.2">
      <c r="B57" s="96" t="s">
        <v>54</v>
      </c>
      <c r="C57" s="97">
        <v>1665.95</v>
      </c>
    </row>
    <row r="58" spans="2:5" x14ac:dyDescent="0.2">
      <c r="B58" s="96" t="s">
        <v>53</v>
      </c>
      <c r="C58" s="97">
        <v>12872.62</v>
      </c>
    </row>
    <row r="59" spans="2:5" x14ac:dyDescent="0.2">
      <c r="B59" s="96" t="s">
        <v>52</v>
      </c>
      <c r="C59" s="97">
        <v>29442.23</v>
      </c>
    </row>
    <row r="60" spans="2:5" x14ac:dyDescent="0.2">
      <c r="B60" s="96" t="s">
        <v>51</v>
      </c>
      <c r="C60" s="97">
        <v>2497.35</v>
      </c>
    </row>
    <row r="61" spans="2:5" x14ac:dyDescent="0.2">
      <c r="B61" s="94" t="s">
        <v>50</v>
      </c>
      <c r="C61" s="93">
        <v>2045.72</v>
      </c>
    </row>
    <row r="63" spans="2:5" x14ac:dyDescent="0.2">
      <c r="B63" s="86" t="s">
        <v>49</v>
      </c>
    </row>
    <row r="64" spans="2:5" x14ac:dyDescent="0.2">
      <c r="E64" s="92" t="s">
        <v>48</v>
      </c>
    </row>
    <row r="65" spans="2:9" x14ac:dyDescent="0.2">
      <c r="B65" s="2" t="s">
        <v>47</v>
      </c>
      <c r="D65" s="89">
        <v>7372.05</v>
      </c>
      <c r="E65" s="92" t="s">
        <v>46</v>
      </c>
    </row>
    <row r="66" spans="2:9" x14ac:dyDescent="0.2">
      <c r="B66" s="2" t="s">
        <v>45</v>
      </c>
      <c r="D66" s="89">
        <v>7422.52</v>
      </c>
      <c r="E66" s="91" t="s">
        <v>10</v>
      </c>
      <c r="F66" s="87">
        <v>1.3501000000000001</v>
      </c>
    </row>
    <row r="67" spans="2:9" x14ac:dyDescent="0.2">
      <c r="B67" s="2" t="s">
        <v>44</v>
      </c>
      <c r="D67" s="89">
        <v>1447.67</v>
      </c>
      <c r="E67" s="91" t="s">
        <v>43</v>
      </c>
      <c r="F67" s="90">
        <v>147.93</v>
      </c>
    </row>
    <row r="68" spans="2:9" x14ac:dyDescent="0.2">
      <c r="B68" s="2" t="s">
        <v>42</v>
      </c>
      <c r="D68" s="89">
        <v>1479.54</v>
      </c>
      <c r="E68" s="88" t="s">
        <v>41</v>
      </c>
      <c r="F68" s="87">
        <v>1.1732</v>
      </c>
    </row>
    <row r="69" spans="2:9" x14ac:dyDescent="0.2">
      <c r="H69" s="85" t="s">
        <v>40</v>
      </c>
    </row>
    <row r="70" spans="2:9" x14ac:dyDescent="0.2">
      <c r="B70" s="84" t="s">
        <v>14</v>
      </c>
      <c r="C70" s="83"/>
      <c r="D70" s="82"/>
      <c r="E70" s="81"/>
      <c r="F70" s="80"/>
      <c r="G70" s="79"/>
      <c r="H70" s="78"/>
      <c r="I70" s="77"/>
    </row>
    <row r="71" spans="2:9" x14ac:dyDescent="0.2">
      <c r="B71" s="76" t="s">
        <v>96</v>
      </c>
      <c r="C71" s="75"/>
      <c r="D71" s="75"/>
      <c r="E71" s="75"/>
      <c r="F71" s="75"/>
      <c r="G71" s="75"/>
      <c r="H71" s="75"/>
      <c r="I71" s="74"/>
    </row>
  </sheetData>
  <phoneticPr fontId="7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36"/>
  <sheetViews>
    <sheetView tabSelected="1" workbookViewId="0">
      <pane ySplit="8" topLeftCell="A9" activePane="bottomLeft" state="frozen"/>
      <selection activeCell="C46" sqref="C46"/>
      <selection pane="bottomLeft" activeCell="P9" sqref="P9:Q30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31</v>
      </c>
    </row>
    <row r="6" spans="1:19" ht="13.5" thickBot="1" x14ac:dyDescent="0.25">
      <c r="B6" s="1">
        <v>45901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45901</v>
      </c>
      <c r="C9" s="44">
        <v>2499</v>
      </c>
      <c r="D9" s="43">
        <v>2509</v>
      </c>
      <c r="E9" s="42">
        <f t="shared" ref="E9:E30" si="0">AVERAGE(C9:D9)</f>
        <v>2504</v>
      </c>
      <c r="F9" s="44">
        <v>2499</v>
      </c>
      <c r="G9" s="43">
        <v>2509</v>
      </c>
      <c r="H9" s="42">
        <f t="shared" ref="H9:H30" si="1">AVERAGE(F9:G9)</f>
        <v>2504</v>
      </c>
      <c r="I9" s="44">
        <v>2500</v>
      </c>
      <c r="J9" s="43">
        <v>2510</v>
      </c>
      <c r="K9" s="42">
        <f t="shared" ref="K9:K30" si="2">AVERAGE(I9:J9)</f>
        <v>2505</v>
      </c>
      <c r="L9" s="50">
        <v>2509</v>
      </c>
      <c r="M9" s="49">
        <v>1.3524</v>
      </c>
      <c r="N9" s="51">
        <v>1.1715</v>
      </c>
      <c r="O9" s="48">
        <v>147.16</v>
      </c>
      <c r="P9" s="41">
        <f>D9/M9</f>
        <v>1855.2203490091688</v>
      </c>
      <c r="Q9" s="41">
        <f>G9/M9</f>
        <v>1855.2203490091688</v>
      </c>
      <c r="R9" s="47">
        <f t="shared" ref="R9:R30" si="3">L9/N9</f>
        <v>2141.6986769099444</v>
      </c>
      <c r="S9" s="46">
        <v>1.3531</v>
      </c>
    </row>
    <row r="10" spans="1:19" x14ac:dyDescent="0.2">
      <c r="B10" s="45">
        <v>45902</v>
      </c>
      <c r="C10" s="44">
        <v>2499</v>
      </c>
      <c r="D10" s="43">
        <v>2509</v>
      </c>
      <c r="E10" s="42">
        <f t="shared" si="0"/>
        <v>2504</v>
      </c>
      <c r="F10" s="44">
        <v>2499</v>
      </c>
      <c r="G10" s="43">
        <v>2509</v>
      </c>
      <c r="H10" s="42">
        <f t="shared" si="1"/>
        <v>2504</v>
      </c>
      <c r="I10" s="44">
        <v>2500</v>
      </c>
      <c r="J10" s="43">
        <v>2510</v>
      </c>
      <c r="K10" s="42">
        <f t="shared" si="2"/>
        <v>2505</v>
      </c>
      <c r="L10" s="50">
        <v>2509</v>
      </c>
      <c r="M10" s="49">
        <v>1.3384</v>
      </c>
      <c r="N10" s="49">
        <v>1.1647000000000001</v>
      </c>
      <c r="O10" s="48">
        <v>148.62</v>
      </c>
      <c r="P10" s="41">
        <f t="shared" ref="P10:P30" si="4">D10/M10</f>
        <v>1874.626419605499</v>
      </c>
      <c r="Q10" s="41">
        <f t="shared" ref="Q10:Q30" si="5">G10/M10</f>
        <v>1874.626419605499</v>
      </c>
      <c r="R10" s="47">
        <f t="shared" si="3"/>
        <v>2154.2027990040351</v>
      </c>
      <c r="S10" s="46">
        <v>1.3391</v>
      </c>
    </row>
    <row r="11" spans="1:19" x14ac:dyDescent="0.2">
      <c r="B11" s="45">
        <v>45903</v>
      </c>
      <c r="C11" s="44">
        <v>2499</v>
      </c>
      <c r="D11" s="43">
        <v>2509</v>
      </c>
      <c r="E11" s="42">
        <f t="shared" si="0"/>
        <v>2504</v>
      </c>
      <c r="F11" s="44">
        <v>2499</v>
      </c>
      <c r="G11" s="43">
        <v>2509</v>
      </c>
      <c r="H11" s="42">
        <f t="shared" si="1"/>
        <v>2504</v>
      </c>
      <c r="I11" s="44">
        <v>2500</v>
      </c>
      <c r="J11" s="43">
        <v>2510</v>
      </c>
      <c r="K11" s="42">
        <f t="shared" si="2"/>
        <v>2505</v>
      </c>
      <c r="L11" s="50">
        <v>2509</v>
      </c>
      <c r="M11" s="49">
        <v>1.3411999999999999</v>
      </c>
      <c r="N11" s="49">
        <v>1.1652</v>
      </c>
      <c r="O11" s="48">
        <v>148.62</v>
      </c>
      <c r="P11" s="41">
        <f t="shared" si="4"/>
        <v>1870.7127945123771</v>
      </c>
      <c r="Q11" s="41">
        <f t="shared" si="5"/>
        <v>1870.7127945123771</v>
      </c>
      <c r="R11" s="47">
        <f t="shared" si="3"/>
        <v>2153.2784071404049</v>
      </c>
      <c r="S11" s="46">
        <v>1.3419000000000001</v>
      </c>
    </row>
    <row r="12" spans="1:19" x14ac:dyDescent="0.2">
      <c r="B12" s="45">
        <v>45904</v>
      </c>
      <c r="C12" s="44">
        <v>2499</v>
      </c>
      <c r="D12" s="43">
        <v>2509</v>
      </c>
      <c r="E12" s="42">
        <f t="shared" si="0"/>
        <v>2504</v>
      </c>
      <c r="F12" s="44">
        <v>2499</v>
      </c>
      <c r="G12" s="43">
        <v>2509</v>
      </c>
      <c r="H12" s="42">
        <f t="shared" si="1"/>
        <v>2504</v>
      </c>
      <c r="I12" s="44">
        <v>2500</v>
      </c>
      <c r="J12" s="43">
        <v>2510</v>
      </c>
      <c r="K12" s="42">
        <f t="shared" si="2"/>
        <v>2505</v>
      </c>
      <c r="L12" s="50">
        <v>2509</v>
      </c>
      <c r="M12" s="49">
        <v>1.3433999999999999</v>
      </c>
      <c r="N12" s="49">
        <v>1.1642999999999999</v>
      </c>
      <c r="O12" s="48">
        <v>148.35</v>
      </c>
      <c r="P12" s="41">
        <f t="shared" si="4"/>
        <v>1867.6492481762693</v>
      </c>
      <c r="Q12" s="41">
        <f t="shared" si="5"/>
        <v>1867.6492481762693</v>
      </c>
      <c r="R12" s="47">
        <f t="shared" si="3"/>
        <v>2154.9428841363911</v>
      </c>
      <c r="S12" s="46">
        <v>1.3440000000000001</v>
      </c>
    </row>
    <row r="13" spans="1:19" x14ac:dyDescent="0.2">
      <c r="B13" s="45">
        <v>45905</v>
      </c>
      <c r="C13" s="44">
        <v>2499</v>
      </c>
      <c r="D13" s="43">
        <v>2509</v>
      </c>
      <c r="E13" s="42">
        <f t="shared" si="0"/>
        <v>2504</v>
      </c>
      <c r="F13" s="44">
        <v>2499</v>
      </c>
      <c r="G13" s="43">
        <v>2509</v>
      </c>
      <c r="H13" s="42">
        <f t="shared" si="1"/>
        <v>2504</v>
      </c>
      <c r="I13" s="44">
        <v>2500</v>
      </c>
      <c r="J13" s="43">
        <v>2510</v>
      </c>
      <c r="K13" s="42">
        <f t="shared" si="2"/>
        <v>2505</v>
      </c>
      <c r="L13" s="50">
        <v>2509</v>
      </c>
      <c r="M13" s="49">
        <v>1.3463000000000001</v>
      </c>
      <c r="N13" s="49">
        <v>1.1688000000000001</v>
      </c>
      <c r="O13" s="48">
        <v>148.19999999999999</v>
      </c>
      <c r="P13" s="41">
        <f t="shared" si="4"/>
        <v>1863.6262348659288</v>
      </c>
      <c r="Q13" s="41">
        <f t="shared" si="5"/>
        <v>1863.6262348659288</v>
      </c>
      <c r="R13" s="47">
        <f t="shared" si="3"/>
        <v>2146.6461327857633</v>
      </c>
      <c r="S13" s="46">
        <v>1.3469</v>
      </c>
    </row>
    <row r="14" spans="1:19" x14ac:dyDescent="0.2">
      <c r="B14" s="45">
        <v>45908</v>
      </c>
      <c r="C14" s="44">
        <v>2499</v>
      </c>
      <c r="D14" s="43">
        <v>2509</v>
      </c>
      <c r="E14" s="42">
        <f t="shared" si="0"/>
        <v>2504</v>
      </c>
      <c r="F14" s="44">
        <v>2499</v>
      </c>
      <c r="G14" s="43">
        <v>2509</v>
      </c>
      <c r="H14" s="42">
        <f t="shared" si="1"/>
        <v>2504</v>
      </c>
      <c r="I14" s="44">
        <v>2500</v>
      </c>
      <c r="J14" s="43">
        <v>2510</v>
      </c>
      <c r="K14" s="42">
        <f t="shared" si="2"/>
        <v>2505</v>
      </c>
      <c r="L14" s="50">
        <v>2509</v>
      </c>
      <c r="M14" s="49">
        <v>1.353</v>
      </c>
      <c r="N14" s="49">
        <v>1.1729000000000001</v>
      </c>
      <c r="O14" s="48">
        <v>147.79</v>
      </c>
      <c r="P14" s="41">
        <f t="shared" si="4"/>
        <v>1854.3976348854399</v>
      </c>
      <c r="Q14" s="41">
        <f t="shared" si="5"/>
        <v>1854.3976348854399</v>
      </c>
      <c r="R14" s="47">
        <f t="shared" si="3"/>
        <v>2139.1422968710035</v>
      </c>
      <c r="S14" s="46">
        <v>1.3533999999999999</v>
      </c>
    </row>
    <row r="15" spans="1:19" x14ac:dyDescent="0.2">
      <c r="B15" s="45">
        <v>45909</v>
      </c>
      <c r="C15" s="44">
        <v>2499</v>
      </c>
      <c r="D15" s="43">
        <v>2509</v>
      </c>
      <c r="E15" s="42">
        <f t="shared" si="0"/>
        <v>2504</v>
      </c>
      <c r="F15" s="44">
        <v>2499</v>
      </c>
      <c r="G15" s="43">
        <v>2509</v>
      </c>
      <c r="H15" s="42">
        <f t="shared" si="1"/>
        <v>2504</v>
      </c>
      <c r="I15" s="44">
        <v>2500</v>
      </c>
      <c r="J15" s="43">
        <v>2510</v>
      </c>
      <c r="K15" s="42">
        <f t="shared" si="2"/>
        <v>2505</v>
      </c>
      <c r="L15" s="50">
        <v>2509</v>
      </c>
      <c r="M15" s="49">
        <v>1.3557999999999999</v>
      </c>
      <c r="N15" s="49">
        <v>1.1741999999999999</v>
      </c>
      <c r="O15" s="48">
        <v>146.74</v>
      </c>
      <c r="P15" s="41">
        <f t="shared" si="4"/>
        <v>1850.5679303732115</v>
      </c>
      <c r="Q15" s="41">
        <f t="shared" si="5"/>
        <v>1850.5679303732115</v>
      </c>
      <c r="R15" s="47">
        <f t="shared" si="3"/>
        <v>2136.7739737693751</v>
      </c>
      <c r="S15" s="46">
        <v>1.3562000000000001</v>
      </c>
    </row>
    <row r="16" spans="1:19" x14ac:dyDescent="0.2">
      <c r="B16" s="45">
        <v>45910</v>
      </c>
      <c r="C16" s="44">
        <v>2499</v>
      </c>
      <c r="D16" s="43">
        <v>2509</v>
      </c>
      <c r="E16" s="42">
        <f t="shared" si="0"/>
        <v>2504</v>
      </c>
      <c r="F16" s="44">
        <v>2499</v>
      </c>
      <c r="G16" s="43">
        <v>2509</v>
      </c>
      <c r="H16" s="42">
        <f t="shared" si="1"/>
        <v>2504</v>
      </c>
      <c r="I16" s="44">
        <v>2500</v>
      </c>
      <c r="J16" s="43">
        <v>2510</v>
      </c>
      <c r="K16" s="42">
        <f t="shared" si="2"/>
        <v>2505</v>
      </c>
      <c r="L16" s="50">
        <v>2509</v>
      </c>
      <c r="M16" s="49">
        <v>1.3533999999999999</v>
      </c>
      <c r="N16" s="49">
        <v>1.1705000000000001</v>
      </c>
      <c r="O16" s="48">
        <v>147.53</v>
      </c>
      <c r="P16" s="41">
        <f t="shared" si="4"/>
        <v>1853.8495640608837</v>
      </c>
      <c r="Q16" s="41">
        <f t="shared" si="5"/>
        <v>1853.8495640608837</v>
      </c>
      <c r="R16" s="47">
        <f t="shared" si="3"/>
        <v>2143.5284066638187</v>
      </c>
      <c r="S16" s="46">
        <v>1.3537999999999999</v>
      </c>
    </row>
    <row r="17" spans="2:19" x14ac:dyDescent="0.2">
      <c r="B17" s="45">
        <v>45911</v>
      </c>
      <c r="C17" s="44">
        <v>2499</v>
      </c>
      <c r="D17" s="43">
        <v>2509</v>
      </c>
      <c r="E17" s="42">
        <f t="shared" si="0"/>
        <v>2504</v>
      </c>
      <c r="F17" s="44">
        <v>2499</v>
      </c>
      <c r="G17" s="43">
        <v>2509</v>
      </c>
      <c r="H17" s="42">
        <f t="shared" si="1"/>
        <v>2504</v>
      </c>
      <c r="I17" s="44">
        <v>2500</v>
      </c>
      <c r="J17" s="43">
        <v>2510</v>
      </c>
      <c r="K17" s="42">
        <f t="shared" si="2"/>
        <v>2505</v>
      </c>
      <c r="L17" s="50">
        <v>2509</v>
      </c>
      <c r="M17" s="49">
        <v>1.3508</v>
      </c>
      <c r="N17" s="49">
        <v>1.1684000000000001</v>
      </c>
      <c r="O17" s="48">
        <v>147.97</v>
      </c>
      <c r="P17" s="41">
        <f t="shared" si="4"/>
        <v>1857.4178264732011</v>
      </c>
      <c r="Q17" s="41">
        <f t="shared" si="5"/>
        <v>1857.4178264732011</v>
      </c>
      <c r="R17" s="47">
        <f t="shared" si="3"/>
        <v>2147.3810338925023</v>
      </c>
      <c r="S17" s="46">
        <v>1.3511</v>
      </c>
    </row>
    <row r="18" spans="2:19" x14ac:dyDescent="0.2">
      <c r="B18" s="45">
        <v>45912</v>
      </c>
      <c r="C18" s="44">
        <v>2499</v>
      </c>
      <c r="D18" s="43">
        <v>2509</v>
      </c>
      <c r="E18" s="42">
        <f t="shared" si="0"/>
        <v>2504</v>
      </c>
      <c r="F18" s="44">
        <v>2499</v>
      </c>
      <c r="G18" s="43">
        <v>2509</v>
      </c>
      <c r="H18" s="42">
        <f t="shared" si="1"/>
        <v>2504</v>
      </c>
      <c r="I18" s="44">
        <v>2500</v>
      </c>
      <c r="J18" s="43">
        <v>2510</v>
      </c>
      <c r="K18" s="42">
        <f t="shared" si="2"/>
        <v>2505</v>
      </c>
      <c r="L18" s="50">
        <v>2509</v>
      </c>
      <c r="M18" s="49">
        <v>1.355</v>
      </c>
      <c r="N18" s="49">
        <v>1.1721999999999999</v>
      </c>
      <c r="O18" s="48">
        <v>147.84</v>
      </c>
      <c r="P18" s="41">
        <f t="shared" si="4"/>
        <v>1851.6605166051661</v>
      </c>
      <c r="Q18" s="41">
        <f t="shared" si="5"/>
        <v>1851.6605166051661</v>
      </c>
      <c r="R18" s="47">
        <f t="shared" si="3"/>
        <v>2140.4197235966562</v>
      </c>
      <c r="S18" s="46">
        <v>1.3552</v>
      </c>
    </row>
    <row r="19" spans="2:19" x14ac:dyDescent="0.2">
      <c r="B19" s="45">
        <v>45915</v>
      </c>
      <c r="C19" s="44">
        <v>2499</v>
      </c>
      <c r="D19" s="43">
        <v>2509</v>
      </c>
      <c r="E19" s="42">
        <f t="shared" si="0"/>
        <v>2504</v>
      </c>
      <c r="F19" s="44">
        <v>2499</v>
      </c>
      <c r="G19" s="43">
        <v>2509</v>
      </c>
      <c r="H19" s="42">
        <f t="shared" si="1"/>
        <v>2504</v>
      </c>
      <c r="I19" s="44">
        <v>2500</v>
      </c>
      <c r="J19" s="43">
        <v>2510</v>
      </c>
      <c r="K19" s="42">
        <f t="shared" si="2"/>
        <v>2505</v>
      </c>
      <c r="L19" s="50">
        <v>2509</v>
      </c>
      <c r="M19" s="49">
        <v>1.3614999999999999</v>
      </c>
      <c r="N19" s="49">
        <v>1.1761999999999999</v>
      </c>
      <c r="O19" s="48">
        <v>147.41999999999999</v>
      </c>
      <c r="P19" s="41">
        <f t="shared" si="4"/>
        <v>1842.8204186558944</v>
      </c>
      <c r="Q19" s="41">
        <f t="shared" si="5"/>
        <v>1842.8204186558944</v>
      </c>
      <c r="R19" s="47">
        <f t="shared" si="3"/>
        <v>2133.1406223431391</v>
      </c>
      <c r="S19" s="46">
        <v>1.3617999999999999</v>
      </c>
    </row>
    <row r="20" spans="2:19" x14ac:dyDescent="0.2">
      <c r="B20" s="45">
        <v>45916</v>
      </c>
      <c r="C20" s="44">
        <v>2499</v>
      </c>
      <c r="D20" s="43">
        <v>2509</v>
      </c>
      <c r="E20" s="42">
        <f t="shared" si="0"/>
        <v>2504</v>
      </c>
      <c r="F20" s="44">
        <v>2499</v>
      </c>
      <c r="G20" s="43">
        <v>2509</v>
      </c>
      <c r="H20" s="42">
        <f t="shared" si="1"/>
        <v>2504</v>
      </c>
      <c r="I20" s="44">
        <v>2500</v>
      </c>
      <c r="J20" s="43">
        <v>2510</v>
      </c>
      <c r="K20" s="42">
        <f t="shared" si="2"/>
        <v>2505</v>
      </c>
      <c r="L20" s="50">
        <v>2509</v>
      </c>
      <c r="M20" s="49">
        <v>1.3643000000000001</v>
      </c>
      <c r="N20" s="49">
        <v>1.1814</v>
      </c>
      <c r="O20" s="48">
        <v>146.96</v>
      </c>
      <c r="P20" s="41">
        <f t="shared" si="4"/>
        <v>1839.0383346771237</v>
      </c>
      <c r="Q20" s="41">
        <f t="shared" si="5"/>
        <v>1839.0383346771237</v>
      </c>
      <c r="R20" s="47">
        <f t="shared" si="3"/>
        <v>2123.7514812933809</v>
      </c>
      <c r="S20" s="46">
        <v>1.3645</v>
      </c>
    </row>
    <row r="21" spans="2:19" x14ac:dyDescent="0.2">
      <c r="B21" s="45">
        <v>45917</v>
      </c>
      <c r="C21" s="44">
        <v>2499</v>
      </c>
      <c r="D21" s="43">
        <v>2509</v>
      </c>
      <c r="E21" s="42">
        <f t="shared" si="0"/>
        <v>2504</v>
      </c>
      <c r="F21" s="44">
        <v>2499</v>
      </c>
      <c r="G21" s="43">
        <v>2509</v>
      </c>
      <c r="H21" s="42">
        <f t="shared" si="1"/>
        <v>2504</v>
      </c>
      <c r="I21" s="44">
        <v>2500</v>
      </c>
      <c r="J21" s="43">
        <v>2510</v>
      </c>
      <c r="K21" s="42">
        <f t="shared" si="2"/>
        <v>2505</v>
      </c>
      <c r="L21" s="50">
        <v>2509</v>
      </c>
      <c r="M21" s="49">
        <v>1.3647</v>
      </c>
      <c r="N21" s="49">
        <v>1.1839999999999999</v>
      </c>
      <c r="O21" s="48">
        <v>146.35</v>
      </c>
      <c r="P21" s="41">
        <f t="shared" si="4"/>
        <v>1838.4993038763098</v>
      </c>
      <c r="Q21" s="41">
        <f t="shared" si="5"/>
        <v>1838.4993038763098</v>
      </c>
      <c r="R21" s="47">
        <f t="shared" si="3"/>
        <v>2119.0878378378379</v>
      </c>
      <c r="S21" s="46">
        <v>1.3649</v>
      </c>
    </row>
    <row r="22" spans="2:19" x14ac:dyDescent="0.2">
      <c r="B22" s="45">
        <v>45918</v>
      </c>
      <c r="C22" s="44">
        <v>2499</v>
      </c>
      <c r="D22" s="43">
        <v>2509</v>
      </c>
      <c r="E22" s="42">
        <f t="shared" si="0"/>
        <v>2504</v>
      </c>
      <c r="F22" s="44">
        <v>2499</v>
      </c>
      <c r="G22" s="43">
        <v>2509</v>
      </c>
      <c r="H22" s="42">
        <f t="shared" si="1"/>
        <v>2504</v>
      </c>
      <c r="I22" s="44">
        <v>2500</v>
      </c>
      <c r="J22" s="43">
        <v>2510</v>
      </c>
      <c r="K22" s="42">
        <f t="shared" si="2"/>
        <v>2505</v>
      </c>
      <c r="L22" s="50">
        <v>2509</v>
      </c>
      <c r="M22" s="49">
        <v>1.3622000000000001</v>
      </c>
      <c r="N22" s="49">
        <v>1.1826000000000001</v>
      </c>
      <c r="O22" s="48">
        <v>147.38999999999999</v>
      </c>
      <c r="P22" s="41">
        <f t="shared" si="4"/>
        <v>1841.8734400234914</v>
      </c>
      <c r="Q22" s="41">
        <f t="shared" si="5"/>
        <v>1841.8734400234914</v>
      </c>
      <c r="R22" s="47">
        <f t="shared" si="3"/>
        <v>2121.5964823270756</v>
      </c>
      <c r="S22" s="46">
        <v>1.3624000000000001</v>
      </c>
    </row>
    <row r="23" spans="2:19" x14ac:dyDescent="0.2">
      <c r="B23" s="45">
        <v>45919</v>
      </c>
      <c r="C23" s="44">
        <v>2499</v>
      </c>
      <c r="D23" s="43">
        <v>2509</v>
      </c>
      <c r="E23" s="42">
        <f t="shared" si="0"/>
        <v>2504</v>
      </c>
      <c r="F23" s="44">
        <v>2499</v>
      </c>
      <c r="G23" s="43">
        <v>2509</v>
      </c>
      <c r="H23" s="42">
        <f t="shared" si="1"/>
        <v>2504</v>
      </c>
      <c r="I23" s="44">
        <v>2500</v>
      </c>
      <c r="J23" s="43">
        <v>2510</v>
      </c>
      <c r="K23" s="42">
        <f t="shared" si="2"/>
        <v>2505</v>
      </c>
      <c r="L23" s="50">
        <v>2509</v>
      </c>
      <c r="M23" s="49">
        <v>1.3478000000000001</v>
      </c>
      <c r="N23" s="49">
        <v>1.1737</v>
      </c>
      <c r="O23" s="48">
        <v>148.16999999999999</v>
      </c>
      <c r="P23" s="41">
        <f t="shared" si="4"/>
        <v>1861.5521590740464</v>
      </c>
      <c r="Q23" s="41">
        <f t="shared" si="5"/>
        <v>1861.5521590740464</v>
      </c>
      <c r="R23" s="47">
        <f t="shared" si="3"/>
        <v>2137.6842464002725</v>
      </c>
      <c r="S23" s="46">
        <v>1.3480000000000001</v>
      </c>
    </row>
    <row r="24" spans="2:19" x14ac:dyDescent="0.2">
      <c r="B24" s="45">
        <v>45922</v>
      </c>
      <c r="C24" s="44">
        <v>2499</v>
      </c>
      <c r="D24" s="43">
        <v>2509</v>
      </c>
      <c r="E24" s="42">
        <f t="shared" si="0"/>
        <v>2504</v>
      </c>
      <c r="F24" s="44">
        <v>2499</v>
      </c>
      <c r="G24" s="43">
        <v>2509</v>
      </c>
      <c r="H24" s="42">
        <f t="shared" si="1"/>
        <v>2504</v>
      </c>
      <c r="I24" s="44">
        <v>2500</v>
      </c>
      <c r="J24" s="43">
        <v>2510</v>
      </c>
      <c r="K24" s="42">
        <f t="shared" si="2"/>
        <v>2505</v>
      </c>
      <c r="L24" s="50">
        <v>2509</v>
      </c>
      <c r="M24" s="49">
        <v>1.3499000000000001</v>
      </c>
      <c r="N24" s="49">
        <v>1.1778999999999999</v>
      </c>
      <c r="O24" s="48">
        <v>147.85</v>
      </c>
      <c r="P24" s="41">
        <f t="shared" si="4"/>
        <v>1858.656196755315</v>
      </c>
      <c r="Q24" s="41">
        <f t="shared" si="5"/>
        <v>1858.656196755315</v>
      </c>
      <c r="R24" s="47">
        <f t="shared" si="3"/>
        <v>2130.0619747007386</v>
      </c>
      <c r="S24" s="46">
        <v>1.3501000000000001</v>
      </c>
    </row>
    <row r="25" spans="2:19" x14ac:dyDescent="0.2">
      <c r="B25" s="45">
        <v>45923</v>
      </c>
      <c r="C25" s="44">
        <v>2499</v>
      </c>
      <c r="D25" s="43">
        <v>2509</v>
      </c>
      <c r="E25" s="42">
        <f t="shared" si="0"/>
        <v>2504</v>
      </c>
      <c r="F25" s="44">
        <v>2499</v>
      </c>
      <c r="G25" s="43">
        <v>2509</v>
      </c>
      <c r="H25" s="42">
        <f t="shared" si="1"/>
        <v>2504</v>
      </c>
      <c r="I25" s="44">
        <v>2500</v>
      </c>
      <c r="J25" s="43">
        <v>2510</v>
      </c>
      <c r="K25" s="42">
        <f t="shared" si="2"/>
        <v>2505</v>
      </c>
      <c r="L25" s="50">
        <v>2509</v>
      </c>
      <c r="M25" s="49">
        <v>1.3514999999999999</v>
      </c>
      <c r="N25" s="49">
        <v>1.1792</v>
      </c>
      <c r="O25" s="48">
        <v>147.77000000000001</v>
      </c>
      <c r="P25" s="41">
        <f t="shared" si="4"/>
        <v>1856.4557898631151</v>
      </c>
      <c r="Q25" s="41">
        <f t="shared" si="5"/>
        <v>1856.4557898631151</v>
      </c>
      <c r="R25" s="47">
        <f t="shared" si="3"/>
        <v>2127.7137042062413</v>
      </c>
      <c r="S25" s="46">
        <v>1.3515999999999999</v>
      </c>
    </row>
    <row r="26" spans="2:19" x14ac:dyDescent="0.2">
      <c r="B26" s="45">
        <v>45924</v>
      </c>
      <c r="C26" s="44">
        <v>2499</v>
      </c>
      <c r="D26" s="43">
        <v>2509</v>
      </c>
      <c r="E26" s="42">
        <f t="shared" si="0"/>
        <v>2504</v>
      </c>
      <c r="F26" s="44">
        <v>2499</v>
      </c>
      <c r="G26" s="43">
        <v>2509</v>
      </c>
      <c r="H26" s="42">
        <f t="shared" si="1"/>
        <v>2504</v>
      </c>
      <c r="I26" s="44">
        <v>2500</v>
      </c>
      <c r="J26" s="43">
        <v>2510</v>
      </c>
      <c r="K26" s="42">
        <f t="shared" si="2"/>
        <v>2505</v>
      </c>
      <c r="L26" s="50">
        <v>2509</v>
      </c>
      <c r="M26" s="49">
        <v>1.3456999999999999</v>
      </c>
      <c r="N26" s="49">
        <v>1.1749000000000001</v>
      </c>
      <c r="O26" s="48">
        <v>148.5</v>
      </c>
      <c r="P26" s="41">
        <f t="shared" si="4"/>
        <v>1864.4571598424614</v>
      </c>
      <c r="Q26" s="41">
        <f t="shared" si="5"/>
        <v>1864.4571598424614</v>
      </c>
      <c r="R26" s="47">
        <f t="shared" si="3"/>
        <v>2135.5008936930803</v>
      </c>
      <c r="S26" s="46">
        <v>1.3458000000000001</v>
      </c>
    </row>
    <row r="27" spans="2:19" x14ac:dyDescent="0.2">
      <c r="B27" s="45">
        <v>45925</v>
      </c>
      <c r="C27" s="44">
        <v>2499</v>
      </c>
      <c r="D27" s="43">
        <v>2509</v>
      </c>
      <c r="E27" s="42">
        <f t="shared" si="0"/>
        <v>2504</v>
      </c>
      <c r="F27" s="44">
        <v>2499</v>
      </c>
      <c r="G27" s="43">
        <v>2509</v>
      </c>
      <c r="H27" s="42">
        <f t="shared" si="1"/>
        <v>2504</v>
      </c>
      <c r="I27" s="44">
        <v>2500</v>
      </c>
      <c r="J27" s="43">
        <v>2510</v>
      </c>
      <c r="K27" s="42">
        <f t="shared" si="2"/>
        <v>2505</v>
      </c>
      <c r="L27" s="50">
        <v>2509</v>
      </c>
      <c r="M27" s="49">
        <v>1.3422000000000001</v>
      </c>
      <c r="N27" s="49">
        <v>1.1739999999999999</v>
      </c>
      <c r="O27" s="48">
        <v>148.84</v>
      </c>
      <c r="P27" s="41">
        <f t="shared" si="4"/>
        <v>1869.319028460736</v>
      </c>
      <c r="Q27" s="41">
        <f t="shared" si="5"/>
        <v>1869.319028460736</v>
      </c>
      <c r="R27" s="47">
        <f t="shared" si="3"/>
        <v>2137.137989778535</v>
      </c>
      <c r="S27" s="46">
        <v>1.3423</v>
      </c>
    </row>
    <row r="28" spans="2:19" x14ac:dyDescent="0.2">
      <c r="B28" s="45">
        <v>45926</v>
      </c>
      <c r="C28" s="44">
        <v>2499</v>
      </c>
      <c r="D28" s="43">
        <v>2509</v>
      </c>
      <c r="E28" s="42">
        <f t="shared" si="0"/>
        <v>2504</v>
      </c>
      <c r="F28" s="44">
        <v>2499</v>
      </c>
      <c r="G28" s="43">
        <v>2509</v>
      </c>
      <c r="H28" s="42">
        <f t="shared" si="1"/>
        <v>2504</v>
      </c>
      <c r="I28" s="44">
        <v>2500</v>
      </c>
      <c r="J28" s="43">
        <v>2510</v>
      </c>
      <c r="K28" s="42">
        <f t="shared" si="2"/>
        <v>2505</v>
      </c>
      <c r="L28" s="50">
        <v>2509</v>
      </c>
      <c r="M28" s="49">
        <v>1.335</v>
      </c>
      <c r="N28" s="49">
        <v>1.1668000000000001</v>
      </c>
      <c r="O28" s="48">
        <v>149.79</v>
      </c>
      <c r="P28" s="41">
        <f t="shared" si="4"/>
        <v>1879.4007490636704</v>
      </c>
      <c r="Q28" s="41">
        <f t="shared" si="5"/>
        <v>1879.4007490636704</v>
      </c>
      <c r="R28" s="47">
        <f t="shared" si="3"/>
        <v>2150.325677065478</v>
      </c>
      <c r="S28" s="46">
        <v>1.3351</v>
      </c>
    </row>
    <row r="29" spans="2:19" x14ac:dyDescent="0.2">
      <c r="B29" s="45">
        <v>45929</v>
      </c>
      <c r="C29" s="44">
        <v>2499</v>
      </c>
      <c r="D29" s="43">
        <v>2509</v>
      </c>
      <c r="E29" s="42">
        <f t="shared" si="0"/>
        <v>2504</v>
      </c>
      <c r="F29" s="44">
        <v>2499</v>
      </c>
      <c r="G29" s="43">
        <v>2509</v>
      </c>
      <c r="H29" s="42">
        <f t="shared" si="1"/>
        <v>2504</v>
      </c>
      <c r="I29" s="44">
        <v>2500</v>
      </c>
      <c r="J29" s="43">
        <v>2510</v>
      </c>
      <c r="K29" s="42">
        <f t="shared" si="2"/>
        <v>2505</v>
      </c>
      <c r="L29" s="50">
        <v>2509</v>
      </c>
      <c r="M29" s="49">
        <v>1.3447</v>
      </c>
      <c r="N29" s="49">
        <v>1.1729000000000001</v>
      </c>
      <c r="O29" s="48">
        <v>148.63</v>
      </c>
      <c r="P29" s="41">
        <f t="shared" si="4"/>
        <v>1865.8436826057857</v>
      </c>
      <c r="Q29" s="41">
        <f t="shared" si="5"/>
        <v>1865.8436826057857</v>
      </c>
      <c r="R29" s="47">
        <f t="shared" si="3"/>
        <v>2139.1422968710035</v>
      </c>
      <c r="S29" s="46">
        <v>1.3448</v>
      </c>
    </row>
    <row r="30" spans="2:19" x14ac:dyDescent="0.2">
      <c r="B30" s="45">
        <v>45930</v>
      </c>
      <c r="C30" s="44">
        <v>2499</v>
      </c>
      <c r="D30" s="43">
        <v>2509</v>
      </c>
      <c r="E30" s="42">
        <f t="shared" si="0"/>
        <v>2504</v>
      </c>
      <c r="F30" s="44">
        <v>2499</v>
      </c>
      <c r="G30" s="43">
        <v>2509</v>
      </c>
      <c r="H30" s="42">
        <f t="shared" si="1"/>
        <v>2504</v>
      </c>
      <c r="I30" s="44">
        <v>2500</v>
      </c>
      <c r="J30" s="43">
        <v>2510</v>
      </c>
      <c r="K30" s="42">
        <f t="shared" si="2"/>
        <v>2505</v>
      </c>
      <c r="L30" s="50">
        <v>2509</v>
      </c>
      <c r="M30" s="49">
        <v>1.3438000000000001</v>
      </c>
      <c r="N30" s="49">
        <v>1.1742999999999999</v>
      </c>
      <c r="O30" s="48">
        <v>147.97</v>
      </c>
      <c r="P30" s="41">
        <f t="shared" si="4"/>
        <v>1867.093317457955</v>
      </c>
      <c r="Q30" s="41">
        <f t="shared" si="5"/>
        <v>1867.093317457955</v>
      </c>
      <c r="R30" s="47">
        <f t="shared" si="3"/>
        <v>2136.5920122626248</v>
      </c>
      <c r="S30" s="46">
        <v>1.3439000000000001</v>
      </c>
    </row>
    <row r="31" spans="2:19" x14ac:dyDescent="0.2">
      <c r="B31" s="40" t="s">
        <v>11</v>
      </c>
      <c r="C31" s="39">
        <f>ROUND(AVERAGE(C9:C30),2)</f>
        <v>2499</v>
      </c>
      <c r="D31" s="38">
        <f>ROUND(AVERAGE(D9:D30),2)</f>
        <v>2509</v>
      </c>
      <c r="E31" s="37">
        <f>ROUND(AVERAGE(C31:D31),2)</f>
        <v>2504</v>
      </c>
      <c r="F31" s="39">
        <f>ROUND(AVERAGE(F9:F30),2)</f>
        <v>2499</v>
      </c>
      <c r="G31" s="38">
        <f>ROUND(AVERAGE(G9:G30),2)</f>
        <v>2509</v>
      </c>
      <c r="H31" s="37">
        <f>ROUND(AVERAGE(F31:G31),2)</f>
        <v>2504</v>
      </c>
      <c r="I31" s="39">
        <f>ROUND(AVERAGE(I9:I30),2)</f>
        <v>2500</v>
      </c>
      <c r="J31" s="38">
        <f>ROUND(AVERAGE(J9:J30),2)</f>
        <v>2510</v>
      </c>
      <c r="K31" s="37">
        <f>ROUND(AVERAGE(I31:J31),2)</f>
        <v>2505</v>
      </c>
      <c r="L31" s="36">
        <f>ROUND(AVERAGE(L9:L30),2)</f>
        <v>2509</v>
      </c>
      <c r="M31" s="35">
        <f>ROUND(AVERAGE(M9:M30),4)</f>
        <v>1.3501000000000001</v>
      </c>
      <c r="N31" s="34">
        <f>ROUND(AVERAGE(N9:N30),4)</f>
        <v>1.1732</v>
      </c>
      <c r="O31" s="167">
        <f>ROUND(AVERAGE(O9:O30),2)</f>
        <v>147.93</v>
      </c>
      <c r="P31" s="33">
        <f>AVERAGE(P9:P30)</f>
        <v>1858.3971863146837</v>
      </c>
      <c r="Q31" s="33">
        <f>AVERAGE(Q9:Q30)</f>
        <v>1858.3971863146837</v>
      </c>
      <c r="R31" s="33">
        <f>AVERAGE(R9:R30)</f>
        <v>2138.6249797067867</v>
      </c>
      <c r="S31" s="32">
        <f>AVERAGE(S9:S30)</f>
        <v>1.3504500000000002</v>
      </c>
    </row>
    <row r="32" spans="2:19" x14ac:dyDescent="0.2">
      <c r="B32" s="31" t="s">
        <v>12</v>
      </c>
      <c r="C32" s="30">
        <f t="shared" ref="C32:S32" si="6">MAX(C9:C30)</f>
        <v>2499</v>
      </c>
      <c r="D32" s="29">
        <f t="shared" si="6"/>
        <v>2509</v>
      </c>
      <c r="E32" s="28">
        <f t="shared" si="6"/>
        <v>2504</v>
      </c>
      <c r="F32" s="30">
        <f t="shared" si="6"/>
        <v>2499</v>
      </c>
      <c r="G32" s="29">
        <f t="shared" si="6"/>
        <v>2509</v>
      </c>
      <c r="H32" s="28">
        <f t="shared" si="6"/>
        <v>2504</v>
      </c>
      <c r="I32" s="30">
        <f t="shared" si="6"/>
        <v>2500</v>
      </c>
      <c r="J32" s="29">
        <f t="shared" si="6"/>
        <v>2510</v>
      </c>
      <c r="K32" s="28">
        <f t="shared" si="6"/>
        <v>2505</v>
      </c>
      <c r="L32" s="27">
        <f t="shared" si="6"/>
        <v>2509</v>
      </c>
      <c r="M32" s="26">
        <f t="shared" si="6"/>
        <v>1.3647</v>
      </c>
      <c r="N32" s="25">
        <f t="shared" si="6"/>
        <v>1.1839999999999999</v>
      </c>
      <c r="O32" s="24">
        <f t="shared" si="6"/>
        <v>149.79</v>
      </c>
      <c r="P32" s="23">
        <f t="shared" si="6"/>
        <v>1879.4007490636704</v>
      </c>
      <c r="Q32" s="23">
        <f t="shared" si="6"/>
        <v>1879.4007490636704</v>
      </c>
      <c r="R32" s="23">
        <f t="shared" si="6"/>
        <v>2154.9428841363911</v>
      </c>
      <c r="S32" s="22">
        <f t="shared" si="6"/>
        <v>1.3649</v>
      </c>
    </row>
    <row r="33" spans="2:19" ht="13.5" thickBot="1" x14ac:dyDescent="0.25">
      <c r="B33" s="21" t="s">
        <v>13</v>
      </c>
      <c r="C33" s="20">
        <f t="shared" ref="C33:S33" si="7">MIN(C9:C30)</f>
        <v>2499</v>
      </c>
      <c r="D33" s="19">
        <f t="shared" si="7"/>
        <v>2509</v>
      </c>
      <c r="E33" s="18">
        <f t="shared" si="7"/>
        <v>2504</v>
      </c>
      <c r="F33" s="20">
        <f t="shared" si="7"/>
        <v>2499</v>
      </c>
      <c r="G33" s="19">
        <f t="shared" si="7"/>
        <v>2509</v>
      </c>
      <c r="H33" s="18">
        <f t="shared" si="7"/>
        <v>2504</v>
      </c>
      <c r="I33" s="20">
        <f t="shared" si="7"/>
        <v>2500</v>
      </c>
      <c r="J33" s="19">
        <f t="shared" si="7"/>
        <v>2510</v>
      </c>
      <c r="K33" s="18">
        <f t="shared" si="7"/>
        <v>2505</v>
      </c>
      <c r="L33" s="17">
        <f t="shared" si="7"/>
        <v>2509</v>
      </c>
      <c r="M33" s="16">
        <f t="shared" si="7"/>
        <v>1.335</v>
      </c>
      <c r="N33" s="15">
        <f t="shared" si="7"/>
        <v>1.1642999999999999</v>
      </c>
      <c r="O33" s="14">
        <f t="shared" si="7"/>
        <v>146.35</v>
      </c>
      <c r="P33" s="13">
        <f t="shared" si="7"/>
        <v>1838.4993038763098</v>
      </c>
      <c r="Q33" s="13">
        <f t="shared" si="7"/>
        <v>1838.4993038763098</v>
      </c>
      <c r="R33" s="13">
        <f t="shared" si="7"/>
        <v>2119.0878378378379</v>
      </c>
      <c r="S33" s="12">
        <f t="shared" si="7"/>
        <v>1.3351</v>
      </c>
    </row>
    <row r="35" spans="2:19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19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S36"/>
  <sheetViews>
    <sheetView workbookViewId="0">
      <pane ySplit="8" topLeftCell="A9" activePane="bottomLeft" state="frozen"/>
      <selection activeCell="C46" sqref="C46"/>
      <selection pane="bottomLeft" activeCell="P9" sqref="P9:Q30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30</v>
      </c>
    </row>
    <row r="6" spans="1:19" ht="13.5" thickBot="1" x14ac:dyDescent="0.25">
      <c r="B6" s="1">
        <v>45901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45901</v>
      </c>
      <c r="C9" s="44">
        <v>2390</v>
      </c>
      <c r="D9" s="43">
        <v>2400</v>
      </c>
      <c r="E9" s="42">
        <f t="shared" ref="E9:E30" si="0">AVERAGE(C9:D9)</f>
        <v>2395</v>
      </c>
      <c r="F9" s="44">
        <v>2390</v>
      </c>
      <c r="G9" s="43">
        <v>2400</v>
      </c>
      <c r="H9" s="42">
        <f t="shared" ref="H9:H30" si="1">AVERAGE(F9:G9)</f>
        <v>2395</v>
      </c>
      <c r="I9" s="44">
        <v>2390</v>
      </c>
      <c r="J9" s="43">
        <v>2400</v>
      </c>
      <c r="K9" s="42">
        <f t="shared" ref="K9:K30" si="2">AVERAGE(I9:J9)</f>
        <v>2395</v>
      </c>
      <c r="L9" s="50">
        <v>2400</v>
      </c>
      <c r="M9" s="49">
        <v>1.3524</v>
      </c>
      <c r="N9" s="51">
        <v>1.1715</v>
      </c>
      <c r="O9" s="48">
        <v>147.16</v>
      </c>
      <c r="P9" s="41">
        <f>D9/M9</f>
        <v>1774.6228926353149</v>
      </c>
      <c r="Q9" s="41">
        <f>G9/M9</f>
        <v>1774.6228926353149</v>
      </c>
      <c r="R9" s="47">
        <f t="shared" ref="R9:R30" si="3">L9/N9</f>
        <v>2048.6555697823305</v>
      </c>
      <c r="S9" s="46">
        <v>1.3531</v>
      </c>
    </row>
    <row r="10" spans="1:19" x14ac:dyDescent="0.2">
      <c r="B10" s="45">
        <v>45902</v>
      </c>
      <c r="C10" s="44">
        <v>2390</v>
      </c>
      <c r="D10" s="43">
        <v>2400</v>
      </c>
      <c r="E10" s="42">
        <f t="shared" si="0"/>
        <v>2395</v>
      </c>
      <c r="F10" s="44">
        <v>2390</v>
      </c>
      <c r="G10" s="43">
        <v>2400</v>
      </c>
      <c r="H10" s="42">
        <f t="shared" si="1"/>
        <v>2395</v>
      </c>
      <c r="I10" s="44">
        <v>2390</v>
      </c>
      <c r="J10" s="43">
        <v>2400</v>
      </c>
      <c r="K10" s="42">
        <f t="shared" si="2"/>
        <v>2395</v>
      </c>
      <c r="L10" s="50">
        <v>2400</v>
      </c>
      <c r="M10" s="49">
        <v>1.3384</v>
      </c>
      <c r="N10" s="49">
        <v>1.1647000000000001</v>
      </c>
      <c r="O10" s="48">
        <v>148.62</v>
      </c>
      <c r="P10" s="41">
        <f t="shared" ref="P10:P30" si="4">D10/M10</f>
        <v>1793.1858936043036</v>
      </c>
      <c r="Q10" s="41">
        <f t="shared" ref="Q10:Q30" si="5">G10/M10</f>
        <v>1793.1858936043036</v>
      </c>
      <c r="R10" s="47">
        <f t="shared" si="3"/>
        <v>2060.6164677599381</v>
      </c>
      <c r="S10" s="46">
        <v>1.3391</v>
      </c>
    </row>
    <row r="11" spans="1:19" x14ac:dyDescent="0.2">
      <c r="B11" s="45">
        <v>45903</v>
      </c>
      <c r="C11" s="44">
        <v>2390</v>
      </c>
      <c r="D11" s="43">
        <v>2400</v>
      </c>
      <c r="E11" s="42">
        <f t="shared" si="0"/>
        <v>2395</v>
      </c>
      <c r="F11" s="44">
        <v>2390</v>
      </c>
      <c r="G11" s="43">
        <v>2400</v>
      </c>
      <c r="H11" s="42">
        <f t="shared" si="1"/>
        <v>2395</v>
      </c>
      <c r="I11" s="44">
        <v>2390</v>
      </c>
      <c r="J11" s="43">
        <v>2400</v>
      </c>
      <c r="K11" s="42">
        <f t="shared" si="2"/>
        <v>2395</v>
      </c>
      <c r="L11" s="50">
        <v>2400</v>
      </c>
      <c r="M11" s="49">
        <v>1.3411999999999999</v>
      </c>
      <c r="N11" s="49">
        <v>1.1652</v>
      </c>
      <c r="O11" s="48">
        <v>148.62</v>
      </c>
      <c r="P11" s="41">
        <f t="shared" si="4"/>
        <v>1789.4422904861319</v>
      </c>
      <c r="Q11" s="41">
        <f t="shared" si="5"/>
        <v>1789.4422904861319</v>
      </c>
      <c r="R11" s="47">
        <f t="shared" si="3"/>
        <v>2059.7322348094749</v>
      </c>
      <c r="S11" s="46">
        <v>1.3419000000000001</v>
      </c>
    </row>
    <row r="12" spans="1:19" x14ac:dyDescent="0.2">
      <c r="B12" s="45">
        <v>45904</v>
      </c>
      <c r="C12" s="44">
        <v>2390</v>
      </c>
      <c r="D12" s="43">
        <v>2400</v>
      </c>
      <c r="E12" s="42">
        <f t="shared" si="0"/>
        <v>2395</v>
      </c>
      <c r="F12" s="44">
        <v>2390</v>
      </c>
      <c r="G12" s="43">
        <v>2400</v>
      </c>
      <c r="H12" s="42">
        <f t="shared" si="1"/>
        <v>2395</v>
      </c>
      <c r="I12" s="44">
        <v>2390</v>
      </c>
      <c r="J12" s="43">
        <v>2400</v>
      </c>
      <c r="K12" s="42">
        <f t="shared" si="2"/>
        <v>2395</v>
      </c>
      <c r="L12" s="50">
        <v>2400</v>
      </c>
      <c r="M12" s="49">
        <v>1.3433999999999999</v>
      </c>
      <c r="N12" s="49">
        <v>1.1642999999999999</v>
      </c>
      <c r="O12" s="48">
        <v>148.35</v>
      </c>
      <c r="P12" s="41">
        <f t="shared" si="4"/>
        <v>1786.5118356409112</v>
      </c>
      <c r="Q12" s="41">
        <f t="shared" si="5"/>
        <v>1786.5118356409112</v>
      </c>
      <c r="R12" s="47">
        <f t="shared" si="3"/>
        <v>2061.3244009275963</v>
      </c>
      <c r="S12" s="46">
        <v>1.3440000000000001</v>
      </c>
    </row>
    <row r="13" spans="1:19" x14ac:dyDescent="0.2">
      <c r="B13" s="45">
        <v>45905</v>
      </c>
      <c r="C13" s="44">
        <v>2390</v>
      </c>
      <c r="D13" s="43">
        <v>2400</v>
      </c>
      <c r="E13" s="42">
        <f t="shared" si="0"/>
        <v>2395</v>
      </c>
      <c r="F13" s="44">
        <v>2390</v>
      </c>
      <c r="G13" s="43">
        <v>2400</v>
      </c>
      <c r="H13" s="42">
        <f t="shared" si="1"/>
        <v>2395</v>
      </c>
      <c r="I13" s="44">
        <v>2390</v>
      </c>
      <c r="J13" s="43">
        <v>2400</v>
      </c>
      <c r="K13" s="42">
        <f t="shared" si="2"/>
        <v>2395</v>
      </c>
      <c r="L13" s="50">
        <v>2400</v>
      </c>
      <c r="M13" s="49">
        <v>1.3463000000000001</v>
      </c>
      <c r="N13" s="49">
        <v>1.1688000000000001</v>
      </c>
      <c r="O13" s="48">
        <v>148.19999999999999</v>
      </c>
      <c r="P13" s="41">
        <f t="shared" si="4"/>
        <v>1782.6635965238058</v>
      </c>
      <c r="Q13" s="41">
        <f t="shared" si="5"/>
        <v>1782.6635965238058</v>
      </c>
      <c r="R13" s="47">
        <f t="shared" si="3"/>
        <v>2053.3880903490758</v>
      </c>
      <c r="S13" s="46">
        <v>1.3469</v>
      </c>
    </row>
    <row r="14" spans="1:19" x14ac:dyDescent="0.2">
      <c r="B14" s="45">
        <v>45908</v>
      </c>
      <c r="C14" s="44">
        <v>2390</v>
      </c>
      <c r="D14" s="43">
        <v>2400</v>
      </c>
      <c r="E14" s="42">
        <f t="shared" si="0"/>
        <v>2395</v>
      </c>
      <c r="F14" s="44">
        <v>2390</v>
      </c>
      <c r="G14" s="43">
        <v>2400</v>
      </c>
      <c r="H14" s="42">
        <f t="shared" si="1"/>
        <v>2395</v>
      </c>
      <c r="I14" s="44">
        <v>2390</v>
      </c>
      <c r="J14" s="43">
        <v>2400</v>
      </c>
      <c r="K14" s="42">
        <f t="shared" si="2"/>
        <v>2395</v>
      </c>
      <c r="L14" s="50">
        <v>2400</v>
      </c>
      <c r="M14" s="49">
        <v>1.353</v>
      </c>
      <c r="N14" s="49">
        <v>1.1729000000000001</v>
      </c>
      <c r="O14" s="48">
        <v>147.79</v>
      </c>
      <c r="P14" s="41">
        <f t="shared" si="4"/>
        <v>1773.8359201773835</v>
      </c>
      <c r="Q14" s="41">
        <f t="shared" si="5"/>
        <v>1773.8359201773835</v>
      </c>
      <c r="R14" s="47">
        <f t="shared" si="3"/>
        <v>2046.2102481029924</v>
      </c>
      <c r="S14" s="46">
        <v>1.3533999999999999</v>
      </c>
    </row>
    <row r="15" spans="1:19" x14ac:dyDescent="0.2">
      <c r="B15" s="45">
        <v>45909</v>
      </c>
      <c r="C15" s="44">
        <v>2390</v>
      </c>
      <c r="D15" s="43">
        <v>2400</v>
      </c>
      <c r="E15" s="42">
        <f t="shared" si="0"/>
        <v>2395</v>
      </c>
      <c r="F15" s="44">
        <v>2390</v>
      </c>
      <c r="G15" s="43">
        <v>2400</v>
      </c>
      <c r="H15" s="42">
        <f t="shared" si="1"/>
        <v>2395</v>
      </c>
      <c r="I15" s="44">
        <v>2390</v>
      </c>
      <c r="J15" s="43">
        <v>2400</v>
      </c>
      <c r="K15" s="42">
        <f t="shared" si="2"/>
        <v>2395</v>
      </c>
      <c r="L15" s="50">
        <v>2400</v>
      </c>
      <c r="M15" s="49">
        <v>1.3557999999999999</v>
      </c>
      <c r="N15" s="49">
        <v>1.1741999999999999</v>
      </c>
      <c r="O15" s="48">
        <v>146.74</v>
      </c>
      <c r="P15" s="41">
        <f t="shared" si="4"/>
        <v>1770.1725918277034</v>
      </c>
      <c r="Q15" s="41">
        <f t="shared" si="5"/>
        <v>1770.1725918277034</v>
      </c>
      <c r="R15" s="47">
        <f t="shared" si="3"/>
        <v>2043.9448134900358</v>
      </c>
      <c r="S15" s="46">
        <v>1.3562000000000001</v>
      </c>
    </row>
    <row r="16" spans="1:19" x14ac:dyDescent="0.2">
      <c r="B16" s="45">
        <v>45910</v>
      </c>
      <c r="C16" s="44">
        <v>2390</v>
      </c>
      <c r="D16" s="43">
        <v>2400</v>
      </c>
      <c r="E16" s="42">
        <f t="shared" si="0"/>
        <v>2395</v>
      </c>
      <c r="F16" s="44">
        <v>2390</v>
      </c>
      <c r="G16" s="43">
        <v>2400</v>
      </c>
      <c r="H16" s="42">
        <f t="shared" si="1"/>
        <v>2395</v>
      </c>
      <c r="I16" s="44">
        <v>2390</v>
      </c>
      <c r="J16" s="43">
        <v>2400</v>
      </c>
      <c r="K16" s="42">
        <f t="shared" si="2"/>
        <v>2395</v>
      </c>
      <c r="L16" s="50">
        <v>2400</v>
      </c>
      <c r="M16" s="49">
        <v>1.3533999999999999</v>
      </c>
      <c r="N16" s="49">
        <v>1.1705000000000001</v>
      </c>
      <c r="O16" s="48">
        <v>147.53</v>
      </c>
      <c r="P16" s="41">
        <f t="shared" si="4"/>
        <v>1773.3116595241615</v>
      </c>
      <c r="Q16" s="41">
        <f>G16/M16</f>
        <v>1773.3116595241615</v>
      </c>
      <c r="R16" s="47">
        <f t="shared" si="3"/>
        <v>2050.4058094831266</v>
      </c>
      <c r="S16" s="46">
        <v>1.3537999999999999</v>
      </c>
    </row>
    <row r="17" spans="2:19" x14ac:dyDescent="0.2">
      <c r="B17" s="45">
        <v>45911</v>
      </c>
      <c r="C17" s="44">
        <v>2390</v>
      </c>
      <c r="D17" s="43">
        <v>2400</v>
      </c>
      <c r="E17" s="42">
        <f t="shared" si="0"/>
        <v>2395</v>
      </c>
      <c r="F17" s="44">
        <v>2390</v>
      </c>
      <c r="G17" s="43">
        <v>2400</v>
      </c>
      <c r="H17" s="42">
        <f t="shared" si="1"/>
        <v>2395</v>
      </c>
      <c r="I17" s="44">
        <v>2390</v>
      </c>
      <c r="J17" s="43">
        <v>2400</v>
      </c>
      <c r="K17" s="42">
        <f t="shared" si="2"/>
        <v>2395</v>
      </c>
      <c r="L17" s="50">
        <v>2400</v>
      </c>
      <c r="M17" s="49">
        <v>1.3508</v>
      </c>
      <c r="N17" s="49">
        <v>1.1684000000000001</v>
      </c>
      <c r="O17" s="48">
        <v>147.97</v>
      </c>
      <c r="P17" s="41">
        <f t="shared" si="4"/>
        <v>1776.7249037607344</v>
      </c>
      <c r="Q17" s="41">
        <f t="shared" si="5"/>
        <v>1776.7249037607344</v>
      </c>
      <c r="R17" s="47">
        <f t="shared" si="3"/>
        <v>2054.0910647038681</v>
      </c>
      <c r="S17" s="46">
        <v>1.3511</v>
      </c>
    </row>
    <row r="18" spans="2:19" x14ac:dyDescent="0.2">
      <c r="B18" s="45">
        <v>45912</v>
      </c>
      <c r="C18" s="44">
        <v>2390</v>
      </c>
      <c r="D18" s="43">
        <v>2400</v>
      </c>
      <c r="E18" s="42">
        <f t="shared" si="0"/>
        <v>2395</v>
      </c>
      <c r="F18" s="44">
        <v>2390</v>
      </c>
      <c r="G18" s="43">
        <v>2400</v>
      </c>
      <c r="H18" s="42">
        <f t="shared" si="1"/>
        <v>2395</v>
      </c>
      <c r="I18" s="44">
        <v>2390</v>
      </c>
      <c r="J18" s="43">
        <v>2400</v>
      </c>
      <c r="K18" s="42">
        <f t="shared" si="2"/>
        <v>2395</v>
      </c>
      <c r="L18" s="50">
        <v>2400</v>
      </c>
      <c r="M18" s="49">
        <v>1.355</v>
      </c>
      <c r="N18" s="49">
        <v>1.1721999999999999</v>
      </c>
      <c r="O18" s="48">
        <v>147.84</v>
      </c>
      <c r="P18" s="41">
        <f t="shared" si="4"/>
        <v>1771.2177121771217</v>
      </c>
      <c r="Q18" s="41">
        <f t="shared" si="5"/>
        <v>1771.2177121771217</v>
      </c>
      <c r="R18" s="47">
        <f t="shared" si="3"/>
        <v>2047.4321788090772</v>
      </c>
      <c r="S18" s="46">
        <v>1.3552</v>
      </c>
    </row>
    <row r="19" spans="2:19" x14ac:dyDescent="0.2">
      <c r="B19" s="45">
        <v>45915</v>
      </c>
      <c r="C19" s="44">
        <v>2390</v>
      </c>
      <c r="D19" s="43">
        <v>2400</v>
      </c>
      <c r="E19" s="42">
        <f t="shared" si="0"/>
        <v>2395</v>
      </c>
      <c r="F19" s="44">
        <v>2390</v>
      </c>
      <c r="G19" s="43">
        <v>2400</v>
      </c>
      <c r="H19" s="42">
        <f t="shared" si="1"/>
        <v>2395</v>
      </c>
      <c r="I19" s="44">
        <v>2390</v>
      </c>
      <c r="J19" s="43">
        <v>2400</v>
      </c>
      <c r="K19" s="42">
        <f t="shared" si="2"/>
        <v>2395</v>
      </c>
      <c r="L19" s="50">
        <v>2400</v>
      </c>
      <c r="M19" s="49">
        <v>1.3614999999999999</v>
      </c>
      <c r="N19" s="49">
        <v>1.1761999999999999</v>
      </c>
      <c r="O19" s="48">
        <v>147.41999999999999</v>
      </c>
      <c r="P19" s="41">
        <f t="shared" si="4"/>
        <v>1762.7616599338965</v>
      </c>
      <c r="Q19" s="41">
        <f t="shared" si="5"/>
        <v>1762.7616599338965</v>
      </c>
      <c r="R19" s="47">
        <f t="shared" si="3"/>
        <v>2040.4693079408266</v>
      </c>
      <c r="S19" s="46">
        <v>1.3617999999999999</v>
      </c>
    </row>
    <row r="20" spans="2:19" x14ac:dyDescent="0.2">
      <c r="B20" s="45">
        <v>45916</v>
      </c>
      <c r="C20" s="44">
        <v>2390</v>
      </c>
      <c r="D20" s="43">
        <v>2400</v>
      </c>
      <c r="E20" s="42">
        <f t="shared" si="0"/>
        <v>2395</v>
      </c>
      <c r="F20" s="44">
        <v>2390</v>
      </c>
      <c r="G20" s="43">
        <v>2400</v>
      </c>
      <c r="H20" s="42">
        <f t="shared" si="1"/>
        <v>2395</v>
      </c>
      <c r="I20" s="44">
        <v>2390</v>
      </c>
      <c r="J20" s="43">
        <v>2400</v>
      </c>
      <c r="K20" s="42">
        <f t="shared" si="2"/>
        <v>2395</v>
      </c>
      <c r="L20" s="50">
        <v>2400</v>
      </c>
      <c r="M20" s="49">
        <v>1.3643000000000001</v>
      </c>
      <c r="N20" s="49">
        <v>1.1814</v>
      </c>
      <c r="O20" s="48">
        <v>146.96</v>
      </c>
      <c r="P20" s="41">
        <f t="shared" si="4"/>
        <v>1759.1438833101224</v>
      </c>
      <c r="Q20" s="41">
        <f t="shared" si="5"/>
        <v>1759.1438833101224</v>
      </c>
      <c r="R20" s="47">
        <f t="shared" si="3"/>
        <v>2031.4880650076182</v>
      </c>
      <c r="S20" s="46">
        <v>1.3645</v>
      </c>
    </row>
    <row r="21" spans="2:19" x14ac:dyDescent="0.2">
      <c r="B21" s="45">
        <v>45917</v>
      </c>
      <c r="C21" s="44">
        <v>2390</v>
      </c>
      <c r="D21" s="43">
        <v>2400</v>
      </c>
      <c r="E21" s="42">
        <f t="shared" si="0"/>
        <v>2395</v>
      </c>
      <c r="F21" s="44">
        <v>2390</v>
      </c>
      <c r="G21" s="43">
        <v>2400</v>
      </c>
      <c r="H21" s="42">
        <f t="shared" si="1"/>
        <v>2395</v>
      </c>
      <c r="I21" s="44">
        <v>2390</v>
      </c>
      <c r="J21" s="43">
        <v>2400</v>
      </c>
      <c r="K21" s="42">
        <f t="shared" si="2"/>
        <v>2395</v>
      </c>
      <c r="L21" s="50">
        <v>2400</v>
      </c>
      <c r="M21" s="49">
        <v>1.3647</v>
      </c>
      <c r="N21" s="49">
        <v>1.1839999999999999</v>
      </c>
      <c r="O21" s="48">
        <v>146.35</v>
      </c>
      <c r="P21" s="41">
        <f t="shared" si="4"/>
        <v>1758.6282699494393</v>
      </c>
      <c r="Q21" s="41">
        <f t="shared" si="5"/>
        <v>1758.6282699494393</v>
      </c>
      <c r="R21" s="47">
        <f t="shared" si="3"/>
        <v>2027.0270270270271</v>
      </c>
      <c r="S21" s="46">
        <v>1.3649</v>
      </c>
    </row>
    <row r="22" spans="2:19" x14ac:dyDescent="0.2">
      <c r="B22" s="45">
        <v>45918</v>
      </c>
      <c r="C22" s="44">
        <v>2390</v>
      </c>
      <c r="D22" s="43">
        <v>2400</v>
      </c>
      <c r="E22" s="42">
        <f t="shared" si="0"/>
        <v>2395</v>
      </c>
      <c r="F22" s="44">
        <v>2390</v>
      </c>
      <c r="G22" s="43">
        <v>2400</v>
      </c>
      <c r="H22" s="42">
        <f t="shared" si="1"/>
        <v>2395</v>
      </c>
      <c r="I22" s="44">
        <v>2390</v>
      </c>
      <c r="J22" s="43">
        <v>2400</v>
      </c>
      <c r="K22" s="42">
        <f t="shared" si="2"/>
        <v>2395</v>
      </c>
      <c r="L22" s="50">
        <v>2400</v>
      </c>
      <c r="M22" s="49">
        <v>1.3622000000000001</v>
      </c>
      <c r="N22" s="49">
        <v>1.1826000000000001</v>
      </c>
      <c r="O22" s="48">
        <v>147.38999999999999</v>
      </c>
      <c r="P22" s="41">
        <f t="shared" si="4"/>
        <v>1761.8558214652767</v>
      </c>
      <c r="Q22" s="41">
        <f t="shared" si="5"/>
        <v>1761.8558214652767</v>
      </c>
      <c r="R22" s="47">
        <f t="shared" si="3"/>
        <v>2029.4266869609335</v>
      </c>
      <c r="S22" s="46">
        <v>1.3624000000000001</v>
      </c>
    </row>
    <row r="23" spans="2:19" x14ac:dyDescent="0.2">
      <c r="B23" s="45">
        <v>45919</v>
      </c>
      <c r="C23" s="44">
        <v>2390</v>
      </c>
      <c r="D23" s="43">
        <v>2400</v>
      </c>
      <c r="E23" s="42">
        <f t="shared" si="0"/>
        <v>2395</v>
      </c>
      <c r="F23" s="44">
        <v>2390</v>
      </c>
      <c r="G23" s="43">
        <v>2400</v>
      </c>
      <c r="H23" s="42">
        <f t="shared" si="1"/>
        <v>2395</v>
      </c>
      <c r="I23" s="44">
        <v>2390</v>
      </c>
      <c r="J23" s="43">
        <v>2400</v>
      </c>
      <c r="K23" s="42">
        <f t="shared" si="2"/>
        <v>2395</v>
      </c>
      <c r="L23" s="50">
        <v>2400</v>
      </c>
      <c r="M23" s="49">
        <v>1.3478000000000001</v>
      </c>
      <c r="N23" s="49">
        <v>1.1737</v>
      </c>
      <c r="O23" s="48">
        <v>148.16999999999999</v>
      </c>
      <c r="P23" s="41">
        <f t="shared" si="4"/>
        <v>1780.6796260572785</v>
      </c>
      <c r="Q23" s="41">
        <f t="shared" si="5"/>
        <v>1780.6796260572785</v>
      </c>
      <c r="R23" s="47">
        <f t="shared" si="3"/>
        <v>2044.8155405981086</v>
      </c>
      <c r="S23" s="46">
        <v>1.3480000000000001</v>
      </c>
    </row>
    <row r="24" spans="2:19" x14ac:dyDescent="0.2">
      <c r="B24" s="45">
        <v>45922</v>
      </c>
      <c r="C24" s="44">
        <v>2390</v>
      </c>
      <c r="D24" s="43">
        <v>2400</v>
      </c>
      <c r="E24" s="42">
        <f t="shared" si="0"/>
        <v>2395</v>
      </c>
      <c r="F24" s="44">
        <v>2390</v>
      </c>
      <c r="G24" s="43">
        <v>2400</v>
      </c>
      <c r="H24" s="42">
        <f t="shared" si="1"/>
        <v>2395</v>
      </c>
      <c r="I24" s="44">
        <v>2390</v>
      </c>
      <c r="J24" s="43">
        <v>2400</v>
      </c>
      <c r="K24" s="42">
        <f t="shared" si="2"/>
        <v>2395</v>
      </c>
      <c r="L24" s="50">
        <v>2400</v>
      </c>
      <c r="M24" s="49">
        <v>1.3499000000000001</v>
      </c>
      <c r="N24" s="49">
        <v>1.1778999999999999</v>
      </c>
      <c r="O24" s="48">
        <v>147.85</v>
      </c>
      <c r="P24" s="41">
        <f t="shared" si="4"/>
        <v>1777.9094747759093</v>
      </c>
      <c r="Q24" s="41">
        <f t="shared" si="5"/>
        <v>1777.9094747759093</v>
      </c>
      <c r="R24" s="47">
        <f t="shared" si="3"/>
        <v>2037.5244078444691</v>
      </c>
      <c r="S24" s="46">
        <v>1.3501000000000001</v>
      </c>
    </row>
    <row r="25" spans="2:19" x14ac:dyDescent="0.2">
      <c r="B25" s="45">
        <v>45923</v>
      </c>
      <c r="C25" s="44">
        <v>2390</v>
      </c>
      <c r="D25" s="43">
        <v>2400</v>
      </c>
      <c r="E25" s="42">
        <f t="shared" si="0"/>
        <v>2395</v>
      </c>
      <c r="F25" s="44">
        <v>2390</v>
      </c>
      <c r="G25" s="43">
        <v>2400</v>
      </c>
      <c r="H25" s="42">
        <f t="shared" si="1"/>
        <v>2395</v>
      </c>
      <c r="I25" s="44">
        <v>2390</v>
      </c>
      <c r="J25" s="43">
        <v>2400</v>
      </c>
      <c r="K25" s="42">
        <f t="shared" si="2"/>
        <v>2395</v>
      </c>
      <c r="L25" s="50">
        <v>2400</v>
      </c>
      <c r="M25" s="49">
        <v>1.3514999999999999</v>
      </c>
      <c r="N25" s="49">
        <v>1.1792</v>
      </c>
      <c r="O25" s="48">
        <v>147.77000000000001</v>
      </c>
      <c r="P25" s="41">
        <f t="shared" si="4"/>
        <v>1775.8046614872364</v>
      </c>
      <c r="Q25" s="41">
        <f t="shared" si="5"/>
        <v>1775.8046614872364</v>
      </c>
      <c r="R25" s="47">
        <f t="shared" si="3"/>
        <v>2035.2781546811398</v>
      </c>
      <c r="S25" s="46">
        <v>1.3515999999999999</v>
      </c>
    </row>
    <row r="26" spans="2:19" x14ac:dyDescent="0.2">
      <c r="B26" s="45">
        <v>45924</v>
      </c>
      <c r="C26" s="44">
        <v>2390</v>
      </c>
      <c r="D26" s="43">
        <v>2400</v>
      </c>
      <c r="E26" s="42">
        <f t="shared" si="0"/>
        <v>2395</v>
      </c>
      <c r="F26" s="44">
        <v>2390</v>
      </c>
      <c r="G26" s="43">
        <v>2400</v>
      </c>
      <c r="H26" s="42">
        <f t="shared" si="1"/>
        <v>2395</v>
      </c>
      <c r="I26" s="44">
        <v>2390</v>
      </c>
      <c r="J26" s="43">
        <v>2400</v>
      </c>
      <c r="K26" s="42">
        <f t="shared" si="2"/>
        <v>2395</v>
      </c>
      <c r="L26" s="50">
        <v>2400</v>
      </c>
      <c r="M26" s="49">
        <v>1.3456999999999999</v>
      </c>
      <c r="N26" s="49">
        <v>1.1749000000000001</v>
      </c>
      <c r="O26" s="48">
        <v>148.5</v>
      </c>
      <c r="P26" s="41">
        <f t="shared" si="4"/>
        <v>1783.458423125511</v>
      </c>
      <c r="Q26" s="41">
        <f t="shared" si="5"/>
        <v>1783.458423125511</v>
      </c>
      <c r="R26" s="47">
        <f t="shared" si="3"/>
        <v>2042.7270405991999</v>
      </c>
      <c r="S26" s="46">
        <v>1.3458000000000001</v>
      </c>
    </row>
    <row r="27" spans="2:19" x14ac:dyDescent="0.2">
      <c r="B27" s="45">
        <v>45925</v>
      </c>
      <c r="C27" s="44">
        <v>2390</v>
      </c>
      <c r="D27" s="43">
        <v>2400</v>
      </c>
      <c r="E27" s="42">
        <f t="shared" si="0"/>
        <v>2395</v>
      </c>
      <c r="F27" s="44">
        <v>2390</v>
      </c>
      <c r="G27" s="43">
        <v>2400</v>
      </c>
      <c r="H27" s="42">
        <f t="shared" si="1"/>
        <v>2395</v>
      </c>
      <c r="I27" s="44">
        <v>2390</v>
      </c>
      <c r="J27" s="43">
        <v>2400</v>
      </c>
      <c r="K27" s="42">
        <f t="shared" si="2"/>
        <v>2395</v>
      </c>
      <c r="L27" s="50">
        <v>2400</v>
      </c>
      <c r="M27" s="49">
        <v>1.3422000000000001</v>
      </c>
      <c r="N27" s="49">
        <v>1.1739999999999999</v>
      </c>
      <c r="O27" s="48">
        <v>148.84</v>
      </c>
      <c r="P27" s="41">
        <f t="shared" si="4"/>
        <v>1788.1090746535538</v>
      </c>
      <c r="Q27" s="41">
        <f t="shared" si="5"/>
        <v>1788.1090746535538</v>
      </c>
      <c r="R27" s="47">
        <f t="shared" si="3"/>
        <v>2044.2930153321977</v>
      </c>
      <c r="S27" s="46">
        <v>1.3423</v>
      </c>
    </row>
    <row r="28" spans="2:19" x14ac:dyDescent="0.2">
      <c r="B28" s="45">
        <v>45926</v>
      </c>
      <c r="C28" s="44">
        <v>2390</v>
      </c>
      <c r="D28" s="43">
        <v>2400</v>
      </c>
      <c r="E28" s="42">
        <f t="shared" si="0"/>
        <v>2395</v>
      </c>
      <c r="F28" s="44">
        <v>2390</v>
      </c>
      <c r="G28" s="43">
        <v>2400</v>
      </c>
      <c r="H28" s="42">
        <f t="shared" si="1"/>
        <v>2395</v>
      </c>
      <c r="I28" s="44">
        <v>2390</v>
      </c>
      <c r="J28" s="43">
        <v>2400</v>
      </c>
      <c r="K28" s="42">
        <f t="shared" si="2"/>
        <v>2395</v>
      </c>
      <c r="L28" s="50">
        <v>2400</v>
      </c>
      <c r="M28" s="49">
        <v>1.335</v>
      </c>
      <c r="N28" s="49">
        <v>1.1668000000000001</v>
      </c>
      <c r="O28" s="48">
        <v>149.79</v>
      </c>
      <c r="P28" s="41">
        <f t="shared" si="4"/>
        <v>1797.7528089887642</v>
      </c>
      <c r="Q28" s="41">
        <f t="shared" si="5"/>
        <v>1797.7528089887642</v>
      </c>
      <c r="R28" s="47">
        <f t="shared" si="3"/>
        <v>2056.907781967775</v>
      </c>
      <c r="S28" s="46">
        <v>1.3351</v>
      </c>
    </row>
    <row r="29" spans="2:19" x14ac:dyDescent="0.2">
      <c r="B29" s="45">
        <v>45929</v>
      </c>
      <c r="C29" s="44">
        <v>2390</v>
      </c>
      <c r="D29" s="43">
        <v>2400</v>
      </c>
      <c r="E29" s="42">
        <f t="shared" si="0"/>
        <v>2395</v>
      </c>
      <c r="F29" s="44">
        <v>2390</v>
      </c>
      <c r="G29" s="43">
        <v>2400</v>
      </c>
      <c r="H29" s="42">
        <f t="shared" si="1"/>
        <v>2395</v>
      </c>
      <c r="I29" s="44">
        <v>2390</v>
      </c>
      <c r="J29" s="43">
        <v>2400</v>
      </c>
      <c r="K29" s="42">
        <f t="shared" si="2"/>
        <v>2395</v>
      </c>
      <c r="L29" s="50">
        <v>2400</v>
      </c>
      <c r="M29" s="49">
        <v>1.3447</v>
      </c>
      <c r="N29" s="49">
        <v>1.1729000000000001</v>
      </c>
      <c r="O29" s="48">
        <v>148.63</v>
      </c>
      <c r="P29" s="41">
        <f t="shared" si="4"/>
        <v>1784.7847103443148</v>
      </c>
      <c r="Q29" s="41">
        <f t="shared" si="5"/>
        <v>1784.7847103443148</v>
      </c>
      <c r="R29" s="47">
        <f t="shared" si="3"/>
        <v>2046.2102481029924</v>
      </c>
      <c r="S29" s="46">
        <v>1.3448</v>
      </c>
    </row>
    <row r="30" spans="2:19" x14ac:dyDescent="0.2">
      <c r="B30" s="45">
        <v>45930</v>
      </c>
      <c r="C30" s="44">
        <v>2390</v>
      </c>
      <c r="D30" s="43">
        <v>2400</v>
      </c>
      <c r="E30" s="42">
        <f t="shared" si="0"/>
        <v>2395</v>
      </c>
      <c r="F30" s="44">
        <v>2390</v>
      </c>
      <c r="G30" s="43">
        <v>2400</v>
      </c>
      <c r="H30" s="42">
        <f t="shared" si="1"/>
        <v>2395</v>
      </c>
      <c r="I30" s="44">
        <v>2390</v>
      </c>
      <c r="J30" s="43">
        <v>2400</v>
      </c>
      <c r="K30" s="42">
        <f t="shared" si="2"/>
        <v>2395</v>
      </c>
      <c r="L30" s="50">
        <v>2400</v>
      </c>
      <c r="M30" s="49">
        <v>1.3438000000000001</v>
      </c>
      <c r="N30" s="49">
        <v>1.1742999999999999</v>
      </c>
      <c r="O30" s="48">
        <v>147.97</v>
      </c>
      <c r="P30" s="41">
        <f t="shared" si="4"/>
        <v>1785.9800565560349</v>
      </c>
      <c r="Q30" s="41">
        <f t="shared" si="5"/>
        <v>1785.9800565560349</v>
      </c>
      <c r="R30" s="47">
        <f t="shared" si="3"/>
        <v>2043.7707570467514</v>
      </c>
      <c r="S30" s="46">
        <v>1.3439000000000001</v>
      </c>
    </row>
    <row r="31" spans="2:19" x14ac:dyDescent="0.2">
      <c r="B31" s="40" t="s">
        <v>11</v>
      </c>
      <c r="C31" s="39">
        <f>ROUND(AVERAGE(C9:C30),2)</f>
        <v>2390</v>
      </c>
      <c r="D31" s="38">
        <f>ROUND(AVERAGE(D9:D30),2)</f>
        <v>2400</v>
      </c>
      <c r="E31" s="37">
        <f>ROUND(AVERAGE(C31:D31),2)</f>
        <v>2395</v>
      </c>
      <c r="F31" s="39">
        <f>ROUND(AVERAGE(F9:F30),2)</f>
        <v>2390</v>
      </c>
      <c r="G31" s="38">
        <f>ROUND(AVERAGE(G9:G30),2)</f>
        <v>2400</v>
      </c>
      <c r="H31" s="37">
        <f>ROUND(AVERAGE(F31:G31),2)</f>
        <v>2395</v>
      </c>
      <c r="I31" s="39">
        <f>ROUND(AVERAGE(I9:I30),2)</f>
        <v>2390</v>
      </c>
      <c r="J31" s="38">
        <f>ROUND(AVERAGE(J9:J30),2)</f>
        <v>2400</v>
      </c>
      <c r="K31" s="37">
        <f>ROUND(AVERAGE(I31:J31),2)</f>
        <v>2395</v>
      </c>
      <c r="L31" s="36">
        <f>ROUND(AVERAGE(L9:L30),2)</f>
        <v>2400</v>
      </c>
      <c r="M31" s="35">
        <f>ROUND(AVERAGE(M9:M30),4)</f>
        <v>1.3501000000000001</v>
      </c>
      <c r="N31" s="34">
        <f>ROUND(AVERAGE(N9:N30),4)</f>
        <v>1.1732</v>
      </c>
      <c r="O31" s="167">
        <f>ROUND(AVERAGE(O9:O30),2)</f>
        <v>147.93</v>
      </c>
      <c r="P31" s="33">
        <f>AVERAGE(P9:P30)</f>
        <v>1777.6617166820413</v>
      </c>
      <c r="Q31" s="33">
        <f>AVERAGE(Q9:Q30)</f>
        <v>1777.6617166820413</v>
      </c>
      <c r="R31" s="33">
        <f>AVERAGE(R9:R30)</f>
        <v>2045.7154050602985</v>
      </c>
      <c r="S31" s="32">
        <f>AVERAGE(S9:S30)</f>
        <v>1.3504500000000002</v>
      </c>
    </row>
    <row r="32" spans="2:19" x14ac:dyDescent="0.2">
      <c r="B32" s="31" t="s">
        <v>12</v>
      </c>
      <c r="C32" s="30">
        <f t="shared" ref="C32:S32" si="6">MAX(C9:C30)</f>
        <v>2390</v>
      </c>
      <c r="D32" s="29">
        <f t="shared" si="6"/>
        <v>2400</v>
      </c>
      <c r="E32" s="28">
        <f t="shared" si="6"/>
        <v>2395</v>
      </c>
      <c r="F32" s="30">
        <f t="shared" si="6"/>
        <v>2390</v>
      </c>
      <c r="G32" s="29">
        <f t="shared" si="6"/>
        <v>2400</v>
      </c>
      <c r="H32" s="28">
        <f t="shared" si="6"/>
        <v>2395</v>
      </c>
      <c r="I32" s="30">
        <f t="shared" si="6"/>
        <v>2390</v>
      </c>
      <c r="J32" s="29">
        <f t="shared" si="6"/>
        <v>2400</v>
      </c>
      <c r="K32" s="28">
        <f t="shared" si="6"/>
        <v>2395</v>
      </c>
      <c r="L32" s="27">
        <f t="shared" si="6"/>
        <v>2400</v>
      </c>
      <c r="M32" s="26">
        <f t="shared" si="6"/>
        <v>1.3647</v>
      </c>
      <c r="N32" s="25">
        <f t="shared" si="6"/>
        <v>1.1839999999999999</v>
      </c>
      <c r="O32" s="24">
        <f t="shared" si="6"/>
        <v>149.79</v>
      </c>
      <c r="P32" s="23">
        <f t="shared" si="6"/>
        <v>1797.7528089887642</v>
      </c>
      <c r="Q32" s="23">
        <f t="shared" si="6"/>
        <v>1797.7528089887642</v>
      </c>
      <c r="R32" s="23">
        <f t="shared" si="6"/>
        <v>2061.3244009275963</v>
      </c>
      <c r="S32" s="22">
        <f t="shared" si="6"/>
        <v>1.3649</v>
      </c>
    </row>
    <row r="33" spans="2:19" ht="13.5" thickBot="1" x14ac:dyDescent="0.25">
      <c r="B33" s="21" t="s">
        <v>13</v>
      </c>
      <c r="C33" s="20">
        <f t="shared" ref="C33:S33" si="7">MIN(C9:C30)</f>
        <v>2390</v>
      </c>
      <c r="D33" s="19">
        <f t="shared" si="7"/>
        <v>2400</v>
      </c>
      <c r="E33" s="18">
        <f t="shared" si="7"/>
        <v>2395</v>
      </c>
      <c r="F33" s="20">
        <f t="shared" si="7"/>
        <v>2390</v>
      </c>
      <c r="G33" s="19">
        <f t="shared" si="7"/>
        <v>2400</v>
      </c>
      <c r="H33" s="18">
        <f t="shared" si="7"/>
        <v>2395</v>
      </c>
      <c r="I33" s="20">
        <f t="shared" si="7"/>
        <v>2390</v>
      </c>
      <c r="J33" s="19">
        <f t="shared" si="7"/>
        <v>2400</v>
      </c>
      <c r="K33" s="18">
        <f t="shared" si="7"/>
        <v>2395</v>
      </c>
      <c r="L33" s="17">
        <f t="shared" si="7"/>
        <v>2400</v>
      </c>
      <c r="M33" s="16">
        <f t="shared" si="7"/>
        <v>1.335</v>
      </c>
      <c r="N33" s="15">
        <f t="shared" si="7"/>
        <v>1.1642999999999999</v>
      </c>
      <c r="O33" s="14">
        <f t="shared" si="7"/>
        <v>146.35</v>
      </c>
      <c r="P33" s="13">
        <f t="shared" si="7"/>
        <v>1758.6282699494393</v>
      </c>
      <c r="Q33" s="13">
        <f t="shared" si="7"/>
        <v>1758.6282699494393</v>
      </c>
      <c r="R33" s="13">
        <f t="shared" si="7"/>
        <v>2027.0270270270271</v>
      </c>
      <c r="S33" s="12">
        <f t="shared" si="7"/>
        <v>1.3351</v>
      </c>
    </row>
    <row r="35" spans="2:19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19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Y36"/>
  <sheetViews>
    <sheetView workbookViewId="0">
      <pane ySplit="8" topLeftCell="A9" activePane="bottomLeft" state="frozen"/>
      <selection activeCell="C46" sqref="C46"/>
      <selection pane="bottomLeft" activeCell="V9" sqref="V9:W30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26</v>
      </c>
    </row>
    <row r="6" spans="1:25" ht="13.5" thickBot="1" x14ac:dyDescent="0.25">
      <c r="B6" s="1">
        <v>45901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45901</v>
      </c>
      <c r="C9" s="44">
        <v>2612</v>
      </c>
      <c r="D9" s="43">
        <v>2612.5</v>
      </c>
      <c r="E9" s="42">
        <f t="shared" ref="E9:E30" si="0">AVERAGE(C9:D9)</f>
        <v>2612.25</v>
      </c>
      <c r="F9" s="44">
        <v>2609</v>
      </c>
      <c r="G9" s="43">
        <v>2610</v>
      </c>
      <c r="H9" s="42">
        <f t="shared" ref="H9:H30" si="1">AVERAGE(F9:G9)</f>
        <v>2609.5</v>
      </c>
      <c r="I9" s="44">
        <v>2657</v>
      </c>
      <c r="J9" s="43">
        <v>2662</v>
      </c>
      <c r="K9" s="42">
        <f t="shared" ref="K9:K30" si="2">AVERAGE(I9:J9)</f>
        <v>2659.5</v>
      </c>
      <c r="L9" s="44">
        <v>2697</v>
      </c>
      <c r="M9" s="43">
        <v>2702</v>
      </c>
      <c r="N9" s="42">
        <f t="shared" ref="N9:N30" si="3">AVERAGE(L9:M9)</f>
        <v>2699.5</v>
      </c>
      <c r="O9" s="44">
        <v>2727</v>
      </c>
      <c r="P9" s="43">
        <v>2732</v>
      </c>
      <c r="Q9" s="42">
        <f t="shared" ref="Q9:Q30" si="4">AVERAGE(O9:P9)</f>
        <v>2729.5</v>
      </c>
      <c r="R9" s="50">
        <v>2612.5</v>
      </c>
      <c r="S9" s="49">
        <v>1.3524</v>
      </c>
      <c r="T9" s="51">
        <v>1.1715</v>
      </c>
      <c r="U9" s="48">
        <v>147.16</v>
      </c>
      <c r="V9" s="41">
        <f>D9/S9</f>
        <v>1931.7509612540669</v>
      </c>
      <c r="W9" s="41">
        <f>G9/S9</f>
        <v>1929.9023957409049</v>
      </c>
      <c r="X9" s="47">
        <f t="shared" ref="X9:X30" si="5">R9/T9</f>
        <v>2230.0469483568077</v>
      </c>
      <c r="Y9" s="46">
        <v>1.3531</v>
      </c>
    </row>
    <row r="10" spans="1:25" x14ac:dyDescent="0.2">
      <c r="B10" s="45">
        <v>45902</v>
      </c>
      <c r="C10" s="44">
        <v>2614</v>
      </c>
      <c r="D10" s="43">
        <v>2615</v>
      </c>
      <c r="E10" s="42">
        <f t="shared" si="0"/>
        <v>2614.5</v>
      </c>
      <c r="F10" s="44">
        <v>2611</v>
      </c>
      <c r="G10" s="43">
        <v>2612</v>
      </c>
      <c r="H10" s="42">
        <f t="shared" si="1"/>
        <v>2611.5</v>
      </c>
      <c r="I10" s="44">
        <v>2658</v>
      </c>
      <c r="J10" s="43">
        <v>2663</v>
      </c>
      <c r="K10" s="42">
        <f t="shared" si="2"/>
        <v>2660.5</v>
      </c>
      <c r="L10" s="44">
        <v>2698</v>
      </c>
      <c r="M10" s="43">
        <v>2703</v>
      </c>
      <c r="N10" s="42">
        <f t="shared" si="3"/>
        <v>2700.5</v>
      </c>
      <c r="O10" s="44">
        <v>2728</v>
      </c>
      <c r="P10" s="43">
        <v>2733</v>
      </c>
      <c r="Q10" s="42">
        <f t="shared" si="4"/>
        <v>2730.5</v>
      </c>
      <c r="R10" s="50">
        <v>2615</v>
      </c>
      <c r="S10" s="49">
        <v>1.3384</v>
      </c>
      <c r="T10" s="49">
        <v>1.1647000000000001</v>
      </c>
      <c r="U10" s="48">
        <v>148.62</v>
      </c>
      <c r="V10" s="41">
        <f t="shared" ref="V10:V30" si="6">D10/S10</f>
        <v>1953.825463239689</v>
      </c>
      <c r="W10" s="41">
        <f t="shared" ref="W10:W30" si="7">G10/S10</f>
        <v>1951.5839808726837</v>
      </c>
      <c r="X10" s="47">
        <f t="shared" si="5"/>
        <v>2245.2133596634326</v>
      </c>
      <c r="Y10" s="46">
        <v>1.3391</v>
      </c>
    </row>
    <row r="11" spans="1:25" x14ac:dyDescent="0.2">
      <c r="B11" s="45">
        <v>45903</v>
      </c>
      <c r="C11" s="44">
        <v>2616</v>
      </c>
      <c r="D11" s="43">
        <v>2617</v>
      </c>
      <c r="E11" s="42">
        <f t="shared" si="0"/>
        <v>2616.5</v>
      </c>
      <c r="F11" s="44">
        <v>2614</v>
      </c>
      <c r="G11" s="43">
        <v>2614.5</v>
      </c>
      <c r="H11" s="42">
        <f t="shared" si="1"/>
        <v>2614.25</v>
      </c>
      <c r="I11" s="44">
        <v>2662</v>
      </c>
      <c r="J11" s="43">
        <v>2667</v>
      </c>
      <c r="K11" s="42">
        <f t="shared" si="2"/>
        <v>2664.5</v>
      </c>
      <c r="L11" s="44">
        <v>2702</v>
      </c>
      <c r="M11" s="43">
        <v>2707</v>
      </c>
      <c r="N11" s="42">
        <f t="shared" si="3"/>
        <v>2704.5</v>
      </c>
      <c r="O11" s="44">
        <v>2737</v>
      </c>
      <c r="P11" s="43">
        <v>2742</v>
      </c>
      <c r="Q11" s="42">
        <f t="shared" si="4"/>
        <v>2739.5</v>
      </c>
      <c r="R11" s="50">
        <v>2617</v>
      </c>
      <c r="S11" s="49">
        <v>1.3411999999999999</v>
      </c>
      <c r="T11" s="49">
        <v>1.1652</v>
      </c>
      <c r="U11" s="48">
        <v>148.62</v>
      </c>
      <c r="V11" s="41">
        <f t="shared" si="6"/>
        <v>1951.2376975842531</v>
      </c>
      <c r="W11" s="41">
        <f t="shared" si="7"/>
        <v>1949.3736951983299</v>
      </c>
      <c r="X11" s="47">
        <f t="shared" si="5"/>
        <v>2245.9663577068313</v>
      </c>
      <c r="Y11" s="46">
        <v>1.3419000000000001</v>
      </c>
    </row>
    <row r="12" spans="1:25" x14ac:dyDescent="0.2">
      <c r="B12" s="45">
        <v>45904</v>
      </c>
      <c r="C12" s="44">
        <v>2605.5</v>
      </c>
      <c r="D12" s="43">
        <v>2606</v>
      </c>
      <c r="E12" s="42">
        <f t="shared" si="0"/>
        <v>2605.75</v>
      </c>
      <c r="F12" s="44">
        <v>2600</v>
      </c>
      <c r="G12" s="43">
        <v>2602</v>
      </c>
      <c r="H12" s="42">
        <f t="shared" si="1"/>
        <v>2601</v>
      </c>
      <c r="I12" s="44">
        <v>2650</v>
      </c>
      <c r="J12" s="43">
        <v>2655</v>
      </c>
      <c r="K12" s="42">
        <f t="shared" si="2"/>
        <v>2652.5</v>
      </c>
      <c r="L12" s="44">
        <v>2692</v>
      </c>
      <c r="M12" s="43">
        <v>2697</v>
      </c>
      <c r="N12" s="42">
        <f t="shared" si="3"/>
        <v>2694.5</v>
      </c>
      <c r="O12" s="44">
        <v>2727</v>
      </c>
      <c r="P12" s="43">
        <v>2732</v>
      </c>
      <c r="Q12" s="42">
        <f t="shared" si="4"/>
        <v>2729.5</v>
      </c>
      <c r="R12" s="50">
        <v>2606</v>
      </c>
      <c r="S12" s="49">
        <v>1.3433999999999999</v>
      </c>
      <c r="T12" s="49">
        <v>1.1642999999999999</v>
      </c>
      <c r="U12" s="48">
        <v>148.35</v>
      </c>
      <c r="V12" s="41">
        <f t="shared" si="6"/>
        <v>1939.8541015334229</v>
      </c>
      <c r="W12" s="41">
        <f t="shared" si="7"/>
        <v>1936.8765818073546</v>
      </c>
      <c r="X12" s="47">
        <f t="shared" si="5"/>
        <v>2238.2547453405482</v>
      </c>
      <c r="Y12" s="46">
        <v>1.3440000000000001</v>
      </c>
    </row>
    <row r="13" spans="1:25" x14ac:dyDescent="0.2">
      <c r="B13" s="45">
        <v>45905</v>
      </c>
      <c r="C13" s="44">
        <v>2615.5</v>
      </c>
      <c r="D13" s="43">
        <v>2616</v>
      </c>
      <c r="E13" s="42">
        <f t="shared" si="0"/>
        <v>2615.75</v>
      </c>
      <c r="F13" s="44">
        <v>2612</v>
      </c>
      <c r="G13" s="43">
        <v>2613</v>
      </c>
      <c r="H13" s="42">
        <f t="shared" si="1"/>
        <v>2612.5</v>
      </c>
      <c r="I13" s="44">
        <v>2663</v>
      </c>
      <c r="J13" s="43">
        <v>2668</v>
      </c>
      <c r="K13" s="42">
        <f t="shared" si="2"/>
        <v>2665.5</v>
      </c>
      <c r="L13" s="44">
        <v>2705</v>
      </c>
      <c r="M13" s="43">
        <v>2710</v>
      </c>
      <c r="N13" s="42">
        <f t="shared" si="3"/>
        <v>2707.5</v>
      </c>
      <c r="O13" s="44">
        <v>2743</v>
      </c>
      <c r="P13" s="43">
        <v>2748</v>
      </c>
      <c r="Q13" s="42">
        <f t="shared" si="4"/>
        <v>2745.5</v>
      </c>
      <c r="R13" s="50">
        <v>2616</v>
      </c>
      <c r="S13" s="49">
        <v>1.3463000000000001</v>
      </c>
      <c r="T13" s="49">
        <v>1.1688000000000001</v>
      </c>
      <c r="U13" s="48">
        <v>148.19999999999999</v>
      </c>
      <c r="V13" s="41">
        <f t="shared" si="6"/>
        <v>1943.1033202109484</v>
      </c>
      <c r="W13" s="41">
        <f t="shared" si="7"/>
        <v>1940.8749907152937</v>
      </c>
      <c r="X13" s="47">
        <f t="shared" si="5"/>
        <v>2238.1930184804928</v>
      </c>
      <c r="Y13" s="46">
        <v>1.3469</v>
      </c>
    </row>
    <row r="14" spans="1:25" x14ac:dyDescent="0.2">
      <c r="B14" s="45">
        <v>45908</v>
      </c>
      <c r="C14" s="44">
        <v>2613</v>
      </c>
      <c r="D14" s="43">
        <v>2613.5</v>
      </c>
      <c r="E14" s="42">
        <f t="shared" si="0"/>
        <v>2613.25</v>
      </c>
      <c r="F14" s="44">
        <v>2610</v>
      </c>
      <c r="G14" s="43">
        <v>2612</v>
      </c>
      <c r="H14" s="42">
        <f t="shared" si="1"/>
        <v>2611</v>
      </c>
      <c r="I14" s="44">
        <v>2657</v>
      </c>
      <c r="J14" s="43">
        <v>2662</v>
      </c>
      <c r="K14" s="42">
        <f t="shared" si="2"/>
        <v>2659.5</v>
      </c>
      <c r="L14" s="44">
        <v>2698</v>
      </c>
      <c r="M14" s="43">
        <v>2703</v>
      </c>
      <c r="N14" s="42">
        <f t="shared" si="3"/>
        <v>2700.5</v>
      </c>
      <c r="O14" s="44">
        <v>2735</v>
      </c>
      <c r="P14" s="43">
        <v>2740</v>
      </c>
      <c r="Q14" s="42">
        <f t="shared" si="4"/>
        <v>2737.5</v>
      </c>
      <c r="R14" s="50">
        <v>2613.5</v>
      </c>
      <c r="S14" s="49">
        <v>1.353</v>
      </c>
      <c r="T14" s="49">
        <v>1.1729000000000001</v>
      </c>
      <c r="U14" s="48">
        <v>147.79</v>
      </c>
      <c r="V14" s="41">
        <f t="shared" si="6"/>
        <v>1931.6334072431634</v>
      </c>
      <c r="W14" s="41">
        <f t="shared" si="7"/>
        <v>1930.5247597930525</v>
      </c>
      <c r="X14" s="47">
        <f t="shared" si="5"/>
        <v>2228.2377014238214</v>
      </c>
      <c r="Y14" s="46">
        <v>1.3533999999999999</v>
      </c>
    </row>
    <row r="15" spans="1:25" x14ac:dyDescent="0.2">
      <c r="B15" s="45">
        <v>45909</v>
      </c>
      <c r="C15" s="44">
        <v>2620</v>
      </c>
      <c r="D15" s="43">
        <v>2621</v>
      </c>
      <c r="E15" s="42">
        <f t="shared" si="0"/>
        <v>2620.5</v>
      </c>
      <c r="F15" s="44">
        <v>2616.5</v>
      </c>
      <c r="G15" s="43">
        <v>2617</v>
      </c>
      <c r="H15" s="42">
        <f t="shared" si="1"/>
        <v>2616.75</v>
      </c>
      <c r="I15" s="44">
        <v>2662</v>
      </c>
      <c r="J15" s="43">
        <v>2667</v>
      </c>
      <c r="K15" s="42">
        <f t="shared" si="2"/>
        <v>2664.5</v>
      </c>
      <c r="L15" s="44">
        <v>2697</v>
      </c>
      <c r="M15" s="43">
        <v>2702</v>
      </c>
      <c r="N15" s="42">
        <f t="shared" si="3"/>
        <v>2699.5</v>
      </c>
      <c r="O15" s="44">
        <v>2730</v>
      </c>
      <c r="P15" s="43">
        <v>2735</v>
      </c>
      <c r="Q15" s="42">
        <f t="shared" si="4"/>
        <v>2732.5</v>
      </c>
      <c r="R15" s="50">
        <v>2621</v>
      </c>
      <c r="S15" s="49">
        <v>1.3557999999999999</v>
      </c>
      <c r="T15" s="49">
        <v>1.1741999999999999</v>
      </c>
      <c r="U15" s="48">
        <v>146.74</v>
      </c>
      <c r="V15" s="41">
        <f t="shared" si="6"/>
        <v>1933.1759846585044</v>
      </c>
      <c r="W15" s="41">
        <f t="shared" si="7"/>
        <v>1930.2256970054582</v>
      </c>
      <c r="X15" s="47">
        <f t="shared" si="5"/>
        <v>2232.1580650655769</v>
      </c>
      <c r="Y15" s="46">
        <v>1.3562000000000001</v>
      </c>
    </row>
    <row r="16" spans="1:25" x14ac:dyDescent="0.2">
      <c r="B16" s="45">
        <v>45910</v>
      </c>
      <c r="C16" s="44">
        <v>2623</v>
      </c>
      <c r="D16" s="43">
        <v>2623.5</v>
      </c>
      <c r="E16" s="42">
        <f t="shared" si="0"/>
        <v>2623.25</v>
      </c>
      <c r="F16" s="44">
        <v>2620</v>
      </c>
      <c r="G16" s="43">
        <v>2622</v>
      </c>
      <c r="H16" s="42">
        <f t="shared" si="1"/>
        <v>2621</v>
      </c>
      <c r="I16" s="44">
        <v>2665</v>
      </c>
      <c r="J16" s="43">
        <v>2670</v>
      </c>
      <c r="K16" s="42">
        <f t="shared" si="2"/>
        <v>2667.5</v>
      </c>
      <c r="L16" s="44">
        <v>2702</v>
      </c>
      <c r="M16" s="43">
        <v>2707</v>
      </c>
      <c r="N16" s="42">
        <f t="shared" si="3"/>
        <v>2704.5</v>
      </c>
      <c r="O16" s="44">
        <v>2737</v>
      </c>
      <c r="P16" s="43">
        <v>2742</v>
      </c>
      <c r="Q16" s="42">
        <f t="shared" si="4"/>
        <v>2739.5</v>
      </c>
      <c r="R16" s="50">
        <v>2623.5</v>
      </c>
      <c r="S16" s="49">
        <v>1.3533999999999999</v>
      </c>
      <c r="T16" s="49">
        <v>1.1705000000000001</v>
      </c>
      <c r="U16" s="48">
        <v>147.53</v>
      </c>
      <c r="V16" s="41">
        <f t="shared" si="6"/>
        <v>1938.4513078173491</v>
      </c>
      <c r="W16" s="41">
        <f t="shared" si="7"/>
        <v>1937.3429880301464</v>
      </c>
      <c r="X16" s="47">
        <f t="shared" si="5"/>
        <v>2241.3498504912427</v>
      </c>
      <c r="Y16" s="46">
        <v>1.3537999999999999</v>
      </c>
    </row>
    <row r="17" spans="2:25" x14ac:dyDescent="0.2">
      <c r="B17" s="45">
        <v>45911</v>
      </c>
      <c r="C17" s="44">
        <v>2655.5</v>
      </c>
      <c r="D17" s="43">
        <v>2656</v>
      </c>
      <c r="E17" s="42">
        <f t="shared" si="0"/>
        <v>2655.75</v>
      </c>
      <c r="F17" s="44">
        <v>2649.5</v>
      </c>
      <c r="G17" s="43">
        <v>2650</v>
      </c>
      <c r="H17" s="42">
        <f t="shared" si="1"/>
        <v>2649.75</v>
      </c>
      <c r="I17" s="44">
        <v>2677</v>
      </c>
      <c r="J17" s="43">
        <v>2682</v>
      </c>
      <c r="K17" s="42">
        <f t="shared" si="2"/>
        <v>2679.5</v>
      </c>
      <c r="L17" s="44">
        <v>2703</v>
      </c>
      <c r="M17" s="43">
        <v>2708</v>
      </c>
      <c r="N17" s="42">
        <f t="shared" si="3"/>
        <v>2705.5</v>
      </c>
      <c r="O17" s="44">
        <v>2732</v>
      </c>
      <c r="P17" s="43">
        <v>2737</v>
      </c>
      <c r="Q17" s="42">
        <f t="shared" si="4"/>
        <v>2734.5</v>
      </c>
      <c r="R17" s="50">
        <v>2656</v>
      </c>
      <c r="S17" s="49">
        <v>1.3508</v>
      </c>
      <c r="T17" s="49">
        <v>1.1684000000000001</v>
      </c>
      <c r="U17" s="48">
        <v>147.97</v>
      </c>
      <c r="V17" s="41">
        <f t="shared" si="6"/>
        <v>1966.2422268285461</v>
      </c>
      <c r="W17" s="41">
        <f t="shared" si="7"/>
        <v>1961.8004145691443</v>
      </c>
      <c r="X17" s="47">
        <f t="shared" si="5"/>
        <v>2273.1941116056141</v>
      </c>
      <c r="Y17" s="46">
        <v>1.3511</v>
      </c>
    </row>
    <row r="18" spans="2:25" x14ac:dyDescent="0.2">
      <c r="B18" s="45">
        <v>45912</v>
      </c>
      <c r="C18" s="44">
        <v>2706</v>
      </c>
      <c r="D18" s="43">
        <v>2707</v>
      </c>
      <c r="E18" s="42">
        <f t="shared" si="0"/>
        <v>2706.5</v>
      </c>
      <c r="F18" s="44">
        <v>2695</v>
      </c>
      <c r="G18" s="43">
        <v>2695.5</v>
      </c>
      <c r="H18" s="42">
        <f t="shared" si="1"/>
        <v>2695.25</v>
      </c>
      <c r="I18" s="44">
        <v>2723</v>
      </c>
      <c r="J18" s="43">
        <v>2728</v>
      </c>
      <c r="K18" s="42">
        <f t="shared" si="2"/>
        <v>2725.5</v>
      </c>
      <c r="L18" s="44">
        <v>2750</v>
      </c>
      <c r="M18" s="43">
        <v>2755</v>
      </c>
      <c r="N18" s="42">
        <f t="shared" si="3"/>
        <v>2752.5</v>
      </c>
      <c r="O18" s="44">
        <v>2775</v>
      </c>
      <c r="P18" s="43">
        <v>2780</v>
      </c>
      <c r="Q18" s="42">
        <f t="shared" si="4"/>
        <v>2777.5</v>
      </c>
      <c r="R18" s="50">
        <v>2707</v>
      </c>
      <c r="S18" s="49">
        <v>1.355</v>
      </c>
      <c r="T18" s="49">
        <v>1.1721999999999999</v>
      </c>
      <c r="U18" s="48">
        <v>147.84</v>
      </c>
      <c r="V18" s="41">
        <f>D18/S18</f>
        <v>1997.7859778597785</v>
      </c>
      <c r="W18" s="41">
        <f t="shared" si="7"/>
        <v>1989.29889298893</v>
      </c>
      <c r="X18" s="47">
        <f t="shared" si="5"/>
        <v>2309.3328783484048</v>
      </c>
      <c r="Y18" s="46">
        <v>1.3552</v>
      </c>
    </row>
    <row r="19" spans="2:25" x14ac:dyDescent="0.2">
      <c r="B19" s="45">
        <v>45915</v>
      </c>
      <c r="C19" s="44">
        <v>2693</v>
      </c>
      <c r="D19" s="43">
        <v>2693.5</v>
      </c>
      <c r="E19" s="42">
        <f t="shared" si="0"/>
        <v>2693.25</v>
      </c>
      <c r="F19" s="44">
        <v>2694</v>
      </c>
      <c r="G19" s="43">
        <v>2695</v>
      </c>
      <c r="H19" s="42">
        <f t="shared" si="1"/>
        <v>2694.5</v>
      </c>
      <c r="I19" s="44">
        <v>2728</v>
      </c>
      <c r="J19" s="43">
        <v>2733</v>
      </c>
      <c r="K19" s="42">
        <f t="shared" si="2"/>
        <v>2730.5</v>
      </c>
      <c r="L19" s="44">
        <v>2760</v>
      </c>
      <c r="M19" s="43">
        <v>2765</v>
      </c>
      <c r="N19" s="42">
        <f t="shared" si="3"/>
        <v>2762.5</v>
      </c>
      <c r="O19" s="44">
        <v>2787</v>
      </c>
      <c r="P19" s="43">
        <v>2792</v>
      </c>
      <c r="Q19" s="42">
        <f t="shared" si="4"/>
        <v>2789.5</v>
      </c>
      <c r="R19" s="50">
        <v>2693.5</v>
      </c>
      <c r="S19" s="49">
        <v>1.3614999999999999</v>
      </c>
      <c r="T19" s="49">
        <v>1.1761999999999999</v>
      </c>
      <c r="U19" s="48">
        <v>147.41999999999999</v>
      </c>
      <c r="V19" s="41">
        <f t="shared" si="6"/>
        <v>1978.3327212633126</v>
      </c>
      <c r="W19" s="41">
        <f t="shared" si="7"/>
        <v>1979.4344473007714</v>
      </c>
      <c r="X19" s="47">
        <f t="shared" si="5"/>
        <v>2290.0017003910903</v>
      </c>
      <c r="Y19" s="46">
        <v>1.3617999999999999</v>
      </c>
    </row>
    <row r="20" spans="2:25" x14ac:dyDescent="0.2">
      <c r="B20" s="45">
        <v>45916</v>
      </c>
      <c r="C20" s="44">
        <v>2736</v>
      </c>
      <c r="D20" s="43">
        <v>2736.5</v>
      </c>
      <c r="E20" s="42">
        <f t="shared" si="0"/>
        <v>2736.25</v>
      </c>
      <c r="F20" s="44">
        <v>2717</v>
      </c>
      <c r="G20" s="43">
        <v>2717.5</v>
      </c>
      <c r="H20" s="42">
        <f t="shared" si="1"/>
        <v>2717.25</v>
      </c>
      <c r="I20" s="44">
        <v>2740</v>
      </c>
      <c r="J20" s="43">
        <v>2745</v>
      </c>
      <c r="K20" s="42">
        <f t="shared" si="2"/>
        <v>2742.5</v>
      </c>
      <c r="L20" s="44">
        <v>2767</v>
      </c>
      <c r="M20" s="43">
        <v>2772</v>
      </c>
      <c r="N20" s="42">
        <f t="shared" si="3"/>
        <v>2769.5</v>
      </c>
      <c r="O20" s="44">
        <v>2792</v>
      </c>
      <c r="P20" s="43">
        <v>2797</v>
      </c>
      <c r="Q20" s="42">
        <f t="shared" si="4"/>
        <v>2794.5</v>
      </c>
      <c r="R20" s="50">
        <v>2736.5</v>
      </c>
      <c r="S20" s="49">
        <v>1.3643000000000001</v>
      </c>
      <c r="T20" s="49">
        <v>1.1814</v>
      </c>
      <c r="U20" s="48">
        <v>146.96</v>
      </c>
      <c r="V20" s="41">
        <f t="shared" si="6"/>
        <v>2005.7905152825624</v>
      </c>
      <c r="W20" s="41">
        <f t="shared" si="7"/>
        <v>1991.8639595396905</v>
      </c>
      <c r="X20" s="47">
        <f t="shared" si="5"/>
        <v>2316.3196207888946</v>
      </c>
      <c r="Y20" s="46">
        <v>1.3645</v>
      </c>
    </row>
    <row r="21" spans="2:25" x14ac:dyDescent="0.2">
      <c r="B21" s="45">
        <v>45917</v>
      </c>
      <c r="C21" s="44">
        <v>2690</v>
      </c>
      <c r="D21" s="43">
        <v>2691</v>
      </c>
      <c r="E21" s="42">
        <f t="shared" si="0"/>
        <v>2690.5</v>
      </c>
      <c r="F21" s="44">
        <v>2683</v>
      </c>
      <c r="G21" s="43">
        <v>2683.5</v>
      </c>
      <c r="H21" s="42">
        <f t="shared" si="1"/>
        <v>2683.25</v>
      </c>
      <c r="I21" s="44">
        <v>2717</v>
      </c>
      <c r="J21" s="43">
        <v>2722</v>
      </c>
      <c r="K21" s="42">
        <f t="shared" si="2"/>
        <v>2719.5</v>
      </c>
      <c r="L21" s="44">
        <v>2748</v>
      </c>
      <c r="M21" s="43">
        <v>2753</v>
      </c>
      <c r="N21" s="42">
        <f t="shared" si="3"/>
        <v>2750.5</v>
      </c>
      <c r="O21" s="44">
        <v>2775</v>
      </c>
      <c r="P21" s="43">
        <v>2780</v>
      </c>
      <c r="Q21" s="42">
        <f t="shared" si="4"/>
        <v>2777.5</v>
      </c>
      <c r="R21" s="50">
        <v>2691</v>
      </c>
      <c r="S21" s="49">
        <v>1.3647</v>
      </c>
      <c r="T21" s="49">
        <v>1.1839999999999999</v>
      </c>
      <c r="U21" s="48">
        <v>146.35</v>
      </c>
      <c r="V21" s="41">
        <f t="shared" si="6"/>
        <v>1971.861947680809</v>
      </c>
      <c r="W21" s="41">
        <f t="shared" si="7"/>
        <v>1966.3662343372168</v>
      </c>
      <c r="X21" s="47">
        <f t="shared" si="5"/>
        <v>2272.8040540540542</v>
      </c>
      <c r="Y21" s="46">
        <v>1.3649</v>
      </c>
    </row>
    <row r="22" spans="2:25" x14ac:dyDescent="0.2">
      <c r="B22" s="45">
        <v>45918</v>
      </c>
      <c r="C22" s="44">
        <v>2692.5</v>
      </c>
      <c r="D22" s="43">
        <v>2693</v>
      </c>
      <c r="E22" s="42">
        <f t="shared" si="0"/>
        <v>2692.75</v>
      </c>
      <c r="F22" s="44">
        <v>2683</v>
      </c>
      <c r="G22" s="43">
        <v>2685</v>
      </c>
      <c r="H22" s="42">
        <f t="shared" si="1"/>
        <v>2684</v>
      </c>
      <c r="I22" s="44">
        <v>2720</v>
      </c>
      <c r="J22" s="43">
        <v>2725</v>
      </c>
      <c r="K22" s="42">
        <f t="shared" si="2"/>
        <v>2722.5</v>
      </c>
      <c r="L22" s="44">
        <v>2758</v>
      </c>
      <c r="M22" s="43">
        <v>2763</v>
      </c>
      <c r="N22" s="42">
        <f t="shared" si="3"/>
        <v>2760.5</v>
      </c>
      <c r="O22" s="44">
        <v>2782</v>
      </c>
      <c r="P22" s="43">
        <v>2787</v>
      </c>
      <c r="Q22" s="42">
        <f t="shared" si="4"/>
        <v>2784.5</v>
      </c>
      <c r="R22" s="50">
        <v>2693</v>
      </c>
      <c r="S22" s="49">
        <v>1.3622000000000001</v>
      </c>
      <c r="T22" s="49">
        <v>1.1826000000000001</v>
      </c>
      <c r="U22" s="48">
        <v>147.38999999999999</v>
      </c>
      <c r="V22" s="41">
        <f t="shared" si="6"/>
        <v>1976.9490530024959</v>
      </c>
      <c r="W22" s="41">
        <f t="shared" si="7"/>
        <v>1971.0762002642782</v>
      </c>
      <c r="X22" s="47">
        <f t="shared" si="5"/>
        <v>2277.1858616607474</v>
      </c>
      <c r="Y22" s="46">
        <v>1.3624000000000001</v>
      </c>
    </row>
    <row r="23" spans="2:25" x14ac:dyDescent="0.2">
      <c r="B23" s="45">
        <v>45919</v>
      </c>
      <c r="C23" s="44">
        <v>2689</v>
      </c>
      <c r="D23" s="43">
        <v>2689.5</v>
      </c>
      <c r="E23" s="42">
        <f t="shared" si="0"/>
        <v>2689.25</v>
      </c>
      <c r="F23" s="44">
        <v>2683.5</v>
      </c>
      <c r="G23" s="43">
        <v>2684</v>
      </c>
      <c r="H23" s="42">
        <f t="shared" si="1"/>
        <v>2683.75</v>
      </c>
      <c r="I23" s="44">
        <v>2720</v>
      </c>
      <c r="J23" s="43">
        <v>2725</v>
      </c>
      <c r="K23" s="42">
        <f t="shared" si="2"/>
        <v>2722.5</v>
      </c>
      <c r="L23" s="44">
        <v>2755</v>
      </c>
      <c r="M23" s="43">
        <v>2760</v>
      </c>
      <c r="N23" s="42">
        <f t="shared" si="3"/>
        <v>2757.5</v>
      </c>
      <c r="O23" s="44">
        <v>2780</v>
      </c>
      <c r="P23" s="43">
        <v>2785</v>
      </c>
      <c r="Q23" s="42">
        <f t="shared" si="4"/>
        <v>2782.5</v>
      </c>
      <c r="R23" s="50">
        <v>2689.5</v>
      </c>
      <c r="S23" s="49">
        <v>1.3478000000000001</v>
      </c>
      <c r="T23" s="49">
        <v>1.1737</v>
      </c>
      <c r="U23" s="48">
        <v>148.16999999999999</v>
      </c>
      <c r="V23" s="41">
        <f t="shared" si="6"/>
        <v>1995.4741059504377</v>
      </c>
      <c r="W23" s="41">
        <f t="shared" si="7"/>
        <v>1991.3933818073897</v>
      </c>
      <c r="X23" s="47">
        <f t="shared" si="5"/>
        <v>2291.4714151827557</v>
      </c>
      <c r="Y23" s="46">
        <v>1.3480000000000001</v>
      </c>
    </row>
    <row r="24" spans="2:25" x14ac:dyDescent="0.2">
      <c r="B24" s="45">
        <v>45922</v>
      </c>
      <c r="C24" s="44">
        <v>2666.5</v>
      </c>
      <c r="D24" s="43">
        <v>2667</v>
      </c>
      <c r="E24" s="42">
        <f t="shared" si="0"/>
        <v>2666.75</v>
      </c>
      <c r="F24" s="44">
        <v>2663.5</v>
      </c>
      <c r="G24" s="43">
        <v>2664</v>
      </c>
      <c r="H24" s="42">
        <f t="shared" si="1"/>
        <v>2663.75</v>
      </c>
      <c r="I24" s="44">
        <v>2705</v>
      </c>
      <c r="J24" s="43">
        <v>2710</v>
      </c>
      <c r="K24" s="42">
        <f t="shared" si="2"/>
        <v>2707.5</v>
      </c>
      <c r="L24" s="44">
        <v>2743</v>
      </c>
      <c r="M24" s="43">
        <v>2748</v>
      </c>
      <c r="N24" s="42">
        <f t="shared" si="3"/>
        <v>2745.5</v>
      </c>
      <c r="O24" s="44">
        <v>2775</v>
      </c>
      <c r="P24" s="43">
        <v>2780</v>
      </c>
      <c r="Q24" s="42">
        <f t="shared" si="4"/>
        <v>2777.5</v>
      </c>
      <c r="R24" s="50">
        <v>2667</v>
      </c>
      <c r="S24" s="49">
        <v>1.3499000000000001</v>
      </c>
      <c r="T24" s="49">
        <v>1.1778999999999999</v>
      </c>
      <c r="U24" s="48">
        <v>147.85</v>
      </c>
      <c r="V24" s="41">
        <f t="shared" si="6"/>
        <v>1975.701903844729</v>
      </c>
      <c r="W24" s="41">
        <f t="shared" si="7"/>
        <v>1973.4795170012592</v>
      </c>
      <c r="X24" s="47">
        <f t="shared" si="5"/>
        <v>2264.1989982171663</v>
      </c>
      <c r="Y24" s="46">
        <v>1.3501000000000001</v>
      </c>
    </row>
    <row r="25" spans="2:25" x14ac:dyDescent="0.2">
      <c r="B25" s="45">
        <v>45923</v>
      </c>
      <c r="C25" s="44">
        <v>2645.5</v>
      </c>
      <c r="D25" s="43">
        <v>2646</v>
      </c>
      <c r="E25" s="42">
        <f t="shared" si="0"/>
        <v>2645.75</v>
      </c>
      <c r="F25" s="44">
        <v>2639.5</v>
      </c>
      <c r="G25" s="43">
        <v>2640</v>
      </c>
      <c r="H25" s="42">
        <f t="shared" si="1"/>
        <v>2639.75</v>
      </c>
      <c r="I25" s="44">
        <v>2682</v>
      </c>
      <c r="J25" s="43">
        <v>2687</v>
      </c>
      <c r="K25" s="42">
        <f t="shared" si="2"/>
        <v>2684.5</v>
      </c>
      <c r="L25" s="44">
        <v>2723</v>
      </c>
      <c r="M25" s="43">
        <v>2728</v>
      </c>
      <c r="N25" s="42">
        <f t="shared" si="3"/>
        <v>2725.5</v>
      </c>
      <c r="O25" s="44">
        <v>2758</v>
      </c>
      <c r="P25" s="43">
        <v>2763</v>
      </c>
      <c r="Q25" s="42">
        <f t="shared" si="4"/>
        <v>2760.5</v>
      </c>
      <c r="R25" s="50">
        <v>2646</v>
      </c>
      <c r="S25" s="49">
        <v>1.3514999999999999</v>
      </c>
      <c r="T25" s="49">
        <v>1.1792</v>
      </c>
      <c r="U25" s="48">
        <v>147.77000000000001</v>
      </c>
      <c r="V25" s="41">
        <f t="shared" si="6"/>
        <v>1957.8246392896783</v>
      </c>
      <c r="W25" s="41">
        <f t="shared" si="7"/>
        <v>1953.3851276359601</v>
      </c>
      <c r="X25" s="47">
        <f t="shared" si="5"/>
        <v>2243.8941655359567</v>
      </c>
      <c r="Y25" s="46">
        <v>1.3515999999999999</v>
      </c>
    </row>
    <row r="26" spans="2:25" x14ac:dyDescent="0.2">
      <c r="B26" s="45">
        <v>45924</v>
      </c>
      <c r="C26" s="44">
        <v>2622.5</v>
      </c>
      <c r="D26" s="43">
        <v>2623</v>
      </c>
      <c r="E26" s="42">
        <f t="shared" si="0"/>
        <v>2622.75</v>
      </c>
      <c r="F26" s="44">
        <v>2624</v>
      </c>
      <c r="G26" s="43">
        <v>2625</v>
      </c>
      <c r="H26" s="42">
        <f t="shared" si="1"/>
        <v>2624.5</v>
      </c>
      <c r="I26" s="44">
        <v>2670</v>
      </c>
      <c r="J26" s="43">
        <v>2675</v>
      </c>
      <c r="K26" s="42">
        <f t="shared" si="2"/>
        <v>2672.5</v>
      </c>
      <c r="L26" s="44">
        <v>2713</v>
      </c>
      <c r="M26" s="43">
        <v>2718</v>
      </c>
      <c r="N26" s="42">
        <f t="shared" si="3"/>
        <v>2715.5</v>
      </c>
      <c r="O26" s="44">
        <v>2752</v>
      </c>
      <c r="P26" s="43">
        <v>2757</v>
      </c>
      <c r="Q26" s="42">
        <f t="shared" si="4"/>
        <v>2754.5</v>
      </c>
      <c r="R26" s="50">
        <v>2623</v>
      </c>
      <c r="S26" s="49">
        <v>1.3456999999999999</v>
      </c>
      <c r="T26" s="49">
        <v>1.1749000000000001</v>
      </c>
      <c r="U26" s="48">
        <v>148.5</v>
      </c>
      <c r="V26" s="41">
        <f t="shared" si="6"/>
        <v>1949.1714349409231</v>
      </c>
      <c r="W26" s="41">
        <f t="shared" si="7"/>
        <v>1950.6576502935277</v>
      </c>
      <c r="X26" s="47">
        <f t="shared" si="5"/>
        <v>2232.5304281215422</v>
      </c>
      <c r="Y26" s="46">
        <v>1.3458000000000001</v>
      </c>
    </row>
    <row r="27" spans="2:25" x14ac:dyDescent="0.2">
      <c r="B27" s="45">
        <v>45925</v>
      </c>
      <c r="C27" s="44">
        <v>2661</v>
      </c>
      <c r="D27" s="43">
        <v>2661.5</v>
      </c>
      <c r="E27" s="42">
        <f t="shared" si="0"/>
        <v>2661.25</v>
      </c>
      <c r="F27" s="44">
        <v>2665</v>
      </c>
      <c r="G27" s="43">
        <v>2665.5</v>
      </c>
      <c r="H27" s="42">
        <f t="shared" si="1"/>
        <v>2665.25</v>
      </c>
      <c r="I27" s="44">
        <v>2705</v>
      </c>
      <c r="J27" s="43">
        <v>2710</v>
      </c>
      <c r="K27" s="42">
        <f t="shared" si="2"/>
        <v>2707.5</v>
      </c>
      <c r="L27" s="44">
        <v>2740</v>
      </c>
      <c r="M27" s="43">
        <v>2745</v>
      </c>
      <c r="N27" s="42">
        <f t="shared" si="3"/>
        <v>2742.5</v>
      </c>
      <c r="O27" s="44">
        <v>2773</v>
      </c>
      <c r="P27" s="43">
        <v>2778</v>
      </c>
      <c r="Q27" s="42">
        <f t="shared" si="4"/>
        <v>2775.5</v>
      </c>
      <c r="R27" s="50">
        <v>2661.5</v>
      </c>
      <c r="S27" s="49">
        <v>1.3422000000000001</v>
      </c>
      <c r="T27" s="49">
        <v>1.1739999999999999</v>
      </c>
      <c r="U27" s="48">
        <v>148.84</v>
      </c>
      <c r="V27" s="41">
        <f t="shared" si="6"/>
        <v>1982.938459246014</v>
      </c>
      <c r="W27" s="41">
        <f t="shared" si="7"/>
        <v>1985.9186410371033</v>
      </c>
      <c r="X27" s="47">
        <f t="shared" si="5"/>
        <v>2267.0357751277684</v>
      </c>
      <c r="Y27" s="46">
        <v>1.3423</v>
      </c>
    </row>
    <row r="28" spans="2:25" x14ac:dyDescent="0.2">
      <c r="B28" s="45">
        <v>45926</v>
      </c>
      <c r="C28" s="44">
        <v>2642</v>
      </c>
      <c r="D28" s="43">
        <v>2642.5</v>
      </c>
      <c r="E28" s="42">
        <f t="shared" si="0"/>
        <v>2642.25</v>
      </c>
      <c r="F28" s="44">
        <v>2647</v>
      </c>
      <c r="G28" s="43">
        <v>2648</v>
      </c>
      <c r="H28" s="42">
        <f t="shared" si="1"/>
        <v>2647.5</v>
      </c>
      <c r="I28" s="44">
        <v>2692</v>
      </c>
      <c r="J28" s="43">
        <v>2697</v>
      </c>
      <c r="K28" s="42">
        <f t="shared" si="2"/>
        <v>2694.5</v>
      </c>
      <c r="L28" s="44">
        <v>2733</v>
      </c>
      <c r="M28" s="43">
        <v>2738</v>
      </c>
      <c r="N28" s="42">
        <f t="shared" si="3"/>
        <v>2735.5</v>
      </c>
      <c r="O28" s="44">
        <v>2765</v>
      </c>
      <c r="P28" s="43">
        <v>2770</v>
      </c>
      <c r="Q28" s="42">
        <f t="shared" si="4"/>
        <v>2767.5</v>
      </c>
      <c r="R28" s="50">
        <v>2642.5</v>
      </c>
      <c r="S28" s="49">
        <v>1.335</v>
      </c>
      <c r="T28" s="49">
        <v>1.1668000000000001</v>
      </c>
      <c r="U28" s="48">
        <v>149.79</v>
      </c>
      <c r="V28" s="41">
        <f t="shared" si="6"/>
        <v>1979.4007490636704</v>
      </c>
      <c r="W28" s="41">
        <f t="shared" si="7"/>
        <v>1983.5205992509364</v>
      </c>
      <c r="X28" s="47">
        <f t="shared" si="5"/>
        <v>2264.7411724374356</v>
      </c>
      <c r="Y28" s="46">
        <v>1.3351</v>
      </c>
    </row>
    <row r="29" spans="2:25" x14ac:dyDescent="0.2">
      <c r="B29" s="45">
        <v>45929</v>
      </c>
      <c r="C29" s="44">
        <v>2671.5</v>
      </c>
      <c r="D29" s="43">
        <v>2672</v>
      </c>
      <c r="E29" s="42">
        <f t="shared" si="0"/>
        <v>2671.75</v>
      </c>
      <c r="F29" s="44">
        <v>2675</v>
      </c>
      <c r="G29" s="43">
        <v>2675.5</v>
      </c>
      <c r="H29" s="42">
        <f t="shared" si="1"/>
        <v>2675.25</v>
      </c>
      <c r="I29" s="44">
        <v>2717</v>
      </c>
      <c r="J29" s="43">
        <v>2722</v>
      </c>
      <c r="K29" s="42">
        <f t="shared" si="2"/>
        <v>2719.5</v>
      </c>
      <c r="L29" s="44">
        <v>2760</v>
      </c>
      <c r="M29" s="43">
        <v>2765</v>
      </c>
      <c r="N29" s="42">
        <f t="shared" si="3"/>
        <v>2762.5</v>
      </c>
      <c r="O29" s="44">
        <v>2792</v>
      </c>
      <c r="P29" s="43">
        <v>2797</v>
      </c>
      <c r="Q29" s="42">
        <f t="shared" si="4"/>
        <v>2794.5</v>
      </c>
      <c r="R29" s="50">
        <v>2672</v>
      </c>
      <c r="S29" s="49">
        <v>1.3447</v>
      </c>
      <c r="T29" s="49">
        <v>1.1729000000000001</v>
      </c>
      <c r="U29" s="48">
        <v>148.63</v>
      </c>
      <c r="V29" s="41">
        <f t="shared" si="6"/>
        <v>1987.0603108500038</v>
      </c>
      <c r="W29" s="41">
        <f t="shared" si="7"/>
        <v>1989.6631218859225</v>
      </c>
      <c r="X29" s="47">
        <f t="shared" si="5"/>
        <v>2278.1140762213317</v>
      </c>
      <c r="Y29" s="46">
        <v>1.3448</v>
      </c>
    </row>
    <row r="30" spans="2:25" x14ac:dyDescent="0.2">
      <c r="B30" s="45">
        <v>45930</v>
      </c>
      <c r="C30" s="44">
        <v>2668</v>
      </c>
      <c r="D30" s="43">
        <v>2668.5</v>
      </c>
      <c r="E30" s="42">
        <f t="shared" si="0"/>
        <v>2668.25</v>
      </c>
      <c r="F30" s="44">
        <v>2677</v>
      </c>
      <c r="G30" s="43">
        <v>2678</v>
      </c>
      <c r="H30" s="42">
        <f t="shared" si="1"/>
        <v>2677.5</v>
      </c>
      <c r="I30" s="44">
        <v>2720</v>
      </c>
      <c r="J30" s="43">
        <v>2725</v>
      </c>
      <c r="K30" s="42">
        <f t="shared" si="2"/>
        <v>2722.5</v>
      </c>
      <c r="L30" s="44">
        <v>2763</v>
      </c>
      <c r="M30" s="43">
        <v>2768</v>
      </c>
      <c r="N30" s="42">
        <f t="shared" si="3"/>
        <v>2765.5</v>
      </c>
      <c r="O30" s="44">
        <v>2788</v>
      </c>
      <c r="P30" s="43">
        <v>2793</v>
      </c>
      <c r="Q30" s="42">
        <f t="shared" si="4"/>
        <v>2790.5</v>
      </c>
      <c r="R30" s="50">
        <v>2668.5</v>
      </c>
      <c r="S30" s="49">
        <v>1.3438000000000001</v>
      </c>
      <c r="T30" s="49">
        <v>1.1742999999999999</v>
      </c>
      <c r="U30" s="48">
        <v>147.97</v>
      </c>
      <c r="V30" s="41">
        <f t="shared" si="6"/>
        <v>1985.7865753832414</v>
      </c>
      <c r="W30" s="41">
        <f t="shared" si="7"/>
        <v>1992.8560797737757</v>
      </c>
      <c r="X30" s="47">
        <f t="shared" si="5"/>
        <v>2272.4176104913568</v>
      </c>
      <c r="Y30" s="46">
        <v>1.3439000000000001</v>
      </c>
    </row>
    <row r="31" spans="2:25" x14ac:dyDescent="0.2">
      <c r="B31" s="40" t="s">
        <v>11</v>
      </c>
      <c r="C31" s="39">
        <f>ROUND(AVERAGE(C9:C30),2)</f>
        <v>2652.64</v>
      </c>
      <c r="D31" s="38">
        <f>ROUND(AVERAGE(D9:D30),2)</f>
        <v>2653.25</v>
      </c>
      <c r="E31" s="37">
        <f>ROUND(AVERAGE(C31:D31),2)</f>
        <v>2652.95</v>
      </c>
      <c r="F31" s="39">
        <f>ROUND(AVERAGE(F9:F30),2)</f>
        <v>2649.48</v>
      </c>
      <c r="G31" s="38">
        <f>ROUND(AVERAGE(G9:G30),2)</f>
        <v>2650.41</v>
      </c>
      <c r="H31" s="37">
        <f>ROUND(AVERAGE(F31:G31),2)</f>
        <v>2649.95</v>
      </c>
      <c r="I31" s="39">
        <f>ROUND(AVERAGE(I9:I30),2)</f>
        <v>2690.45</v>
      </c>
      <c r="J31" s="38">
        <f>ROUND(AVERAGE(J9:J30),2)</f>
        <v>2695.45</v>
      </c>
      <c r="K31" s="37">
        <f>ROUND(AVERAGE(I31:J31),2)</f>
        <v>2692.95</v>
      </c>
      <c r="L31" s="39">
        <f>ROUND(AVERAGE(L9:L30),2)</f>
        <v>2727.59</v>
      </c>
      <c r="M31" s="38">
        <f>ROUND(AVERAGE(M9:M30),2)</f>
        <v>2732.59</v>
      </c>
      <c r="N31" s="37">
        <f>ROUND(AVERAGE(L31:M31),2)</f>
        <v>2730.09</v>
      </c>
      <c r="O31" s="39">
        <f>ROUND(AVERAGE(O9:O30),2)</f>
        <v>2758.64</v>
      </c>
      <c r="P31" s="38">
        <f>ROUND(AVERAGE(P9:P30),2)</f>
        <v>2763.64</v>
      </c>
      <c r="Q31" s="37">
        <f>ROUND(AVERAGE(O31:P31),2)</f>
        <v>2761.14</v>
      </c>
      <c r="R31" s="36">
        <f>ROUND(AVERAGE(R9:R30),2)</f>
        <v>2653.25</v>
      </c>
      <c r="S31" s="35">
        <f>ROUND(AVERAGE(S9:S30),4)</f>
        <v>1.3501000000000001</v>
      </c>
      <c r="T31" s="34">
        <f>ROUND(AVERAGE(T9:T30),4)</f>
        <v>1.1732</v>
      </c>
      <c r="U31" s="167">
        <f>ROUND(AVERAGE(U9:U30),2)</f>
        <v>147.93</v>
      </c>
      <c r="V31" s="33">
        <f>AVERAGE(V9:V30)</f>
        <v>1965.1524029103457</v>
      </c>
      <c r="W31" s="33">
        <f>AVERAGE(W9:W30)</f>
        <v>1963.0645162204148</v>
      </c>
      <c r="X31" s="33">
        <f>AVERAGE(X9:X30)</f>
        <v>2261.4846324869486</v>
      </c>
      <c r="Y31" s="32">
        <f>AVERAGE(Y9:Y30)</f>
        <v>1.3504500000000002</v>
      </c>
    </row>
    <row r="32" spans="2:25" x14ac:dyDescent="0.2">
      <c r="B32" s="31" t="s">
        <v>12</v>
      </c>
      <c r="C32" s="30">
        <f t="shared" ref="C32:Y32" si="8">MAX(C9:C30)</f>
        <v>2736</v>
      </c>
      <c r="D32" s="29">
        <f t="shared" si="8"/>
        <v>2736.5</v>
      </c>
      <c r="E32" s="28">
        <f t="shared" si="8"/>
        <v>2736.25</v>
      </c>
      <c r="F32" s="30">
        <f t="shared" si="8"/>
        <v>2717</v>
      </c>
      <c r="G32" s="29">
        <f t="shared" si="8"/>
        <v>2717.5</v>
      </c>
      <c r="H32" s="28">
        <f t="shared" si="8"/>
        <v>2717.25</v>
      </c>
      <c r="I32" s="30">
        <f t="shared" si="8"/>
        <v>2740</v>
      </c>
      <c r="J32" s="29">
        <f t="shared" si="8"/>
        <v>2745</v>
      </c>
      <c r="K32" s="28">
        <f t="shared" si="8"/>
        <v>2742.5</v>
      </c>
      <c r="L32" s="30">
        <f t="shared" si="8"/>
        <v>2767</v>
      </c>
      <c r="M32" s="29">
        <f t="shared" si="8"/>
        <v>2772</v>
      </c>
      <c r="N32" s="28">
        <f t="shared" si="8"/>
        <v>2769.5</v>
      </c>
      <c r="O32" s="30">
        <f t="shared" si="8"/>
        <v>2792</v>
      </c>
      <c r="P32" s="29">
        <f t="shared" si="8"/>
        <v>2797</v>
      </c>
      <c r="Q32" s="28">
        <f t="shared" si="8"/>
        <v>2794.5</v>
      </c>
      <c r="R32" s="27">
        <f t="shared" si="8"/>
        <v>2736.5</v>
      </c>
      <c r="S32" s="26">
        <f t="shared" si="8"/>
        <v>1.3647</v>
      </c>
      <c r="T32" s="25">
        <f t="shared" si="8"/>
        <v>1.1839999999999999</v>
      </c>
      <c r="U32" s="24">
        <f t="shared" si="8"/>
        <v>149.79</v>
      </c>
      <c r="V32" s="23">
        <f t="shared" si="8"/>
        <v>2005.7905152825624</v>
      </c>
      <c r="W32" s="23">
        <f t="shared" si="8"/>
        <v>1992.8560797737757</v>
      </c>
      <c r="X32" s="23">
        <f t="shared" si="8"/>
        <v>2316.3196207888946</v>
      </c>
      <c r="Y32" s="22">
        <f t="shared" si="8"/>
        <v>1.3649</v>
      </c>
    </row>
    <row r="33" spans="2:25" ht="13.5" thickBot="1" x14ac:dyDescent="0.25">
      <c r="B33" s="21" t="s">
        <v>13</v>
      </c>
      <c r="C33" s="20">
        <f t="shared" ref="C33:Y33" si="9">MIN(C9:C30)</f>
        <v>2605.5</v>
      </c>
      <c r="D33" s="19">
        <f t="shared" si="9"/>
        <v>2606</v>
      </c>
      <c r="E33" s="18">
        <f t="shared" si="9"/>
        <v>2605.75</v>
      </c>
      <c r="F33" s="20">
        <f t="shared" si="9"/>
        <v>2600</v>
      </c>
      <c r="G33" s="19">
        <f t="shared" si="9"/>
        <v>2602</v>
      </c>
      <c r="H33" s="18">
        <f t="shared" si="9"/>
        <v>2601</v>
      </c>
      <c r="I33" s="20">
        <f t="shared" si="9"/>
        <v>2650</v>
      </c>
      <c r="J33" s="19">
        <f t="shared" si="9"/>
        <v>2655</v>
      </c>
      <c r="K33" s="18">
        <f t="shared" si="9"/>
        <v>2652.5</v>
      </c>
      <c r="L33" s="20">
        <f t="shared" si="9"/>
        <v>2692</v>
      </c>
      <c r="M33" s="19">
        <f t="shared" si="9"/>
        <v>2697</v>
      </c>
      <c r="N33" s="18">
        <f t="shared" si="9"/>
        <v>2694.5</v>
      </c>
      <c r="O33" s="20">
        <f t="shared" si="9"/>
        <v>2727</v>
      </c>
      <c r="P33" s="19">
        <f t="shared" si="9"/>
        <v>2732</v>
      </c>
      <c r="Q33" s="18">
        <f t="shared" si="9"/>
        <v>2729.5</v>
      </c>
      <c r="R33" s="17">
        <f t="shared" si="9"/>
        <v>2606</v>
      </c>
      <c r="S33" s="16">
        <f t="shared" si="9"/>
        <v>1.335</v>
      </c>
      <c r="T33" s="15">
        <f t="shared" si="9"/>
        <v>1.1642999999999999</v>
      </c>
      <c r="U33" s="14">
        <f t="shared" si="9"/>
        <v>146.35</v>
      </c>
      <c r="V33" s="13">
        <f t="shared" si="9"/>
        <v>1931.6334072431634</v>
      </c>
      <c r="W33" s="13">
        <f t="shared" si="9"/>
        <v>1929.9023957409049</v>
      </c>
      <c r="X33" s="13">
        <f t="shared" si="9"/>
        <v>2228.2377014238214</v>
      </c>
      <c r="Y33" s="12">
        <f t="shared" si="9"/>
        <v>1.3351</v>
      </c>
    </row>
    <row r="35" spans="2:25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25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Y36"/>
  <sheetViews>
    <sheetView workbookViewId="0">
      <pane ySplit="8" topLeftCell="A9" activePane="bottomLeft" state="frozen"/>
      <selection activeCell="C46" sqref="C46"/>
      <selection pane="bottomLeft" activeCell="V9" sqref="V9:W30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27</v>
      </c>
    </row>
    <row r="6" spans="1:25" ht="13.5" thickBot="1" x14ac:dyDescent="0.25">
      <c r="B6" s="1">
        <v>45901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45901</v>
      </c>
      <c r="C9" s="44">
        <v>2839</v>
      </c>
      <c r="D9" s="43">
        <v>2840</v>
      </c>
      <c r="E9" s="42">
        <f t="shared" ref="E9:E30" si="0">AVERAGE(C9:D9)</f>
        <v>2839.5</v>
      </c>
      <c r="F9" s="44">
        <v>2828</v>
      </c>
      <c r="G9" s="43">
        <v>2830</v>
      </c>
      <c r="H9" s="42">
        <f t="shared" ref="H9:H30" si="1">AVERAGE(F9:G9)</f>
        <v>2829</v>
      </c>
      <c r="I9" s="44">
        <v>2820</v>
      </c>
      <c r="J9" s="43">
        <v>2825</v>
      </c>
      <c r="K9" s="42">
        <f t="shared" ref="K9:K30" si="2">AVERAGE(I9:J9)</f>
        <v>2822.5</v>
      </c>
      <c r="L9" s="44">
        <v>2770</v>
      </c>
      <c r="M9" s="43">
        <v>2775</v>
      </c>
      <c r="N9" s="42">
        <f t="shared" ref="N9:N30" si="3">AVERAGE(L9:M9)</f>
        <v>2772.5</v>
      </c>
      <c r="O9" s="44">
        <v>2770</v>
      </c>
      <c r="P9" s="43">
        <v>2775</v>
      </c>
      <c r="Q9" s="42">
        <f t="shared" ref="Q9:Q30" si="4">AVERAGE(O9:P9)</f>
        <v>2772.5</v>
      </c>
      <c r="R9" s="50">
        <v>2840</v>
      </c>
      <c r="S9" s="49">
        <v>1.3524</v>
      </c>
      <c r="T9" s="51">
        <v>1.1715</v>
      </c>
      <c r="U9" s="48">
        <v>147.16</v>
      </c>
      <c r="V9" s="41">
        <f>D9/S9</f>
        <v>2099.9704229517893</v>
      </c>
      <c r="W9" s="41">
        <f>G9/S9</f>
        <v>2092.576160899142</v>
      </c>
      <c r="X9" s="47">
        <f t="shared" ref="X9:X30" si="5">R9/T9</f>
        <v>2424.2424242424245</v>
      </c>
      <c r="Y9" s="46">
        <v>1.3531</v>
      </c>
    </row>
    <row r="10" spans="1:25" x14ac:dyDescent="0.2">
      <c r="B10" s="45">
        <v>45902</v>
      </c>
      <c r="C10" s="44">
        <v>2873</v>
      </c>
      <c r="D10" s="43">
        <v>2874</v>
      </c>
      <c r="E10" s="42">
        <f t="shared" si="0"/>
        <v>2873.5</v>
      </c>
      <c r="F10" s="44">
        <v>2851</v>
      </c>
      <c r="G10" s="43">
        <v>2852</v>
      </c>
      <c r="H10" s="42">
        <f t="shared" si="1"/>
        <v>2851.5</v>
      </c>
      <c r="I10" s="44">
        <v>2825</v>
      </c>
      <c r="J10" s="43">
        <v>2830</v>
      </c>
      <c r="K10" s="42">
        <f t="shared" si="2"/>
        <v>2827.5</v>
      </c>
      <c r="L10" s="44">
        <v>2777</v>
      </c>
      <c r="M10" s="43">
        <v>2782</v>
      </c>
      <c r="N10" s="42">
        <f t="shared" si="3"/>
        <v>2779.5</v>
      </c>
      <c r="O10" s="44">
        <v>2777</v>
      </c>
      <c r="P10" s="43">
        <v>2782</v>
      </c>
      <c r="Q10" s="42">
        <f t="shared" si="4"/>
        <v>2779.5</v>
      </c>
      <c r="R10" s="50">
        <v>2874</v>
      </c>
      <c r="S10" s="49">
        <v>1.3384</v>
      </c>
      <c r="T10" s="49">
        <v>1.1647000000000001</v>
      </c>
      <c r="U10" s="48">
        <v>148.62</v>
      </c>
      <c r="V10" s="41">
        <f t="shared" ref="V10:V30" si="6">D10/S10</f>
        <v>2147.3401075911534</v>
      </c>
      <c r="W10" s="41">
        <f t="shared" ref="W10:W30" si="7">G10/S10</f>
        <v>2130.9025702331141</v>
      </c>
      <c r="X10" s="47">
        <f t="shared" si="5"/>
        <v>2467.5882201425256</v>
      </c>
      <c r="Y10" s="46">
        <v>1.3391</v>
      </c>
    </row>
    <row r="11" spans="1:25" x14ac:dyDescent="0.2">
      <c r="B11" s="45">
        <v>45903</v>
      </c>
      <c r="C11" s="44">
        <v>2887</v>
      </c>
      <c r="D11" s="43">
        <v>2888</v>
      </c>
      <c r="E11" s="42">
        <f t="shared" si="0"/>
        <v>2887.5</v>
      </c>
      <c r="F11" s="44">
        <v>2865</v>
      </c>
      <c r="G11" s="43">
        <v>2865.5</v>
      </c>
      <c r="H11" s="42">
        <f t="shared" si="1"/>
        <v>2865.25</v>
      </c>
      <c r="I11" s="44">
        <v>2832</v>
      </c>
      <c r="J11" s="43">
        <v>2837</v>
      </c>
      <c r="K11" s="42">
        <f t="shared" si="2"/>
        <v>2834.5</v>
      </c>
      <c r="L11" s="44">
        <v>2782</v>
      </c>
      <c r="M11" s="43">
        <v>2787</v>
      </c>
      <c r="N11" s="42">
        <f t="shared" si="3"/>
        <v>2784.5</v>
      </c>
      <c r="O11" s="44">
        <v>2782</v>
      </c>
      <c r="P11" s="43">
        <v>2787</v>
      </c>
      <c r="Q11" s="42">
        <f t="shared" si="4"/>
        <v>2784.5</v>
      </c>
      <c r="R11" s="50">
        <v>2888</v>
      </c>
      <c r="S11" s="49">
        <v>1.3411999999999999</v>
      </c>
      <c r="T11" s="49">
        <v>1.1652</v>
      </c>
      <c r="U11" s="48">
        <v>148.62</v>
      </c>
      <c r="V11" s="41">
        <f>D11/S11</f>
        <v>2153.295556218312</v>
      </c>
      <c r="W11" s="41">
        <f t="shared" si="7"/>
        <v>2136.5195347450044</v>
      </c>
      <c r="X11" s="47">
        <f t="shared" si="5"/>
        <v>2478.5444558874015</v>
      </c>
      <c r="Y11" s="46">
        <v>1.3419000000000001</v>
      </c>
    </row>
    <row r="12" spans="1:25" x14ac:dyDescent="0.2">
      <c r="B12" s="45">
        <v>45904</v>
      </c>
      <c r="C12" s="44">
        <v>2847</v>
      </c>
      <c r="D12" s="43">
        <v>2848</v>
      </c>
      <c r="E12" s="42">
        <f t="shared" si="0"/>
        <v>2847.5</v>
      </c>
      <c r="F12" s="44">
        <v>2832.5</v>
      </c>
      <c r="G12" s="43">
        <v>2833</v>
      </c>
      <c r="H12" s="42">
        <f t="shared" si="1"/>
        <v>2832.75</v>
      </c>
      <c r="I12" s="44">
        <v>2807</v>
      </c>
      <c r="J12" s="43">
        <v>2812</v>
      </c>
      <c r="K12" s="42">
        <f t="shared" si="2"/>
        <v>2809.5</v>
      </c>
      <c r="L12" s="44">
        <v>2757</v>
      </c>
      <c r="M12" s="43">
        <v>2762</v>
      </c>
      <c r="N12" s="42">
        <f t="shared" si="3"/>
        <v>2759.5</v>
      </c>
      <c r="O12" s="44">
        <v>2757</v>
      </c>
      <c r="P12" s="43">
        <v>2762</v>
      </c>
      <c r="Q12" s="42">
        <f t="shared" si="4"/>
        <v>2759.5</v>
      </c>
      <c r="R12" s="50">
        <v>2848</v>
      </c>
      <c r="S12" s="49">
        <v>1.3433999999999999</v>
      </c>
      <c r="T12" s="49">
        <v>1.1642999999999999</v>
      </c>
      <c r="U12" s="48">
        <v>148.35</v>
      </c>
      <c r="V12" s="41">
        <f t="shared" si="6"/>
        <v>2119.9940449605479</v>
      </c>
      <c r="W12" s="41">
        <f t="shared" si="7"/>
        <v>2108.8283459877921</v>
      </c>
      <c r="X12" s="47">
        <f t="shared" si="5"/>
        <v>2446.1049557674141</v>
      </c>
      <c r="Y12" s="46">
        <v>1.3440000000000001</v>
      </c>
    </row>
    <row r="13" spans="1:25" x14ac:dyDescent="0.2">
      <c r="B13" s="45">
        <v>45905</v>
      </c>
      <c r="C13" s="44">
        <v>2889</v>
      </c>
      <c r="D13" s="43">
        <v>2889.5</v>
      </c>
      <c r="E13" s="42">
        <f t="shared" si="0"/>
        <v>2889.25</v>
      </c>
      <c r="F13" s="44">
        <v>2864.5</v>
      </c>
      <c r="G13" s="43">
        <v>2865.5</v>
      </c>
      <c r="H13" s="42">
        <f t="shared" si="1"/>
        <v>2865</v>
      </c>
      <c r="I13" s="44">
        <v>2838</v>
      </c>
      <c r="J13" s="43">
        <v>2843</v>
      </c>
      <c r="K13" s="42">
        <f t="shared" si="2"/>
        <v>2840.5</v>
      </c>
      <c r="L13" s="44">
        <v>2788</v>
      </c>
      <c r="M13" s="43">
        <v>2793</v>
      </c>
      <c r="N13" s="42">
        <f t="shared" si="3"/>
        <v>2790.5</v>
      </c>
      <c r="O13" s="44">
        <v>2788</v>
      </c>
      <c r="P13" s="43">
        <v>2793</v>
      </c>
      <c r="Q13" s="42">
        <f t="shared" si="4"/>
        <v>2790.5</v>
      </c>
      <c r="R13" s="50">
        <v>2889.5</v>
      </c>
      <c r="S13" s="49">
        <v>1.3463000000000001</v>
      </c>
      <c r="T13" s="49">
        <v>1.1688000000000001</v>
      </c>
      <c r="U13" s="48">
        <v>148.19999999999999</v>
      </c>
      <c r="V13" s="41">
        <f t="shared" si="6"/>
        <v>2146.2526925648071</v>
      </c>
      <c r="W13" s="41">
        <f t="shared" si="7"/>
        <v>2128.4260565995692</v>
      </c>
      <c r="X13" s="47">
        <f t="shared" si="5"/>
        <v>2472.1937029431897</v>
      </c>
      <c r="Y13" s="46">
        <v>1.3469</v>
      </c>
    </row>
    <row r="14" spans="1:25" x14ac:dyDescent="0.2">
      <c r="B14" s="45">
        <v>45908</v>
      </c>
      <c r="C14" s="44">
        <v>2884</v>
      </c>
      <c r="D14" s="43">
        <v>2884.5</v>
      </c>
      <c r="E14" s="42">
        <f t="shared" si="0"/>
        <v>2884.25</v>
      </c>
      <c r="F14" s="44">
        <v>2864</v>
      </c>
      <c r="G14" s="43">
        <v>2865</v>
      </c>
      <c r="H14" s="42">
        <f t="shared" si="1"/>
        <v>2864.5</v>
      </c>
      <c r="I14" s="44">
        <v>2825</v>
      </c>
      <c r="J14" s="43">
        <v>2830</v>
      </c>
      <c r="K14" s="42">
        <f t="shared" si="2"/>
        <v>2827.5</v>
      </c>
      <c r="L14" s="44">
        <v>2775</v>
      </c>
      <c r="M14" s="43">
        <v>2780</v>
      </c>
      <c r="N14" s="42">
        <f t="shared" si="3"/>
        <v>2777.5</v>
      </c>
      <c r="O14" s="44">
        <v>2775</v>
      </c>
      <c r="P14" s="43">
        <v>2780</v>
      </c>
      <c r="Q14" s="42">
        <f t="shared" si="4"/>
        <v>2777.5</v>
      </c>
      <c r="R14" s="50">
        <v>2884.5</v>
      </c>
      <c r="S14" s="49">
        <v>1.353</v>
      </c>
      <c r="T14" s="49">
        <v>1.1729000000000001</v>
      </c>
      <c r="U14" s="48">
        <v>147.79</v>
      </c>
      <c r="V14" s="41">
        <f t="shared" si="6"/>
        <v>2131.929046563193</v>
      </c>
      <c r="W14" s="41">
        <f t="shared" si="7"/>
        <v>2117.5166297117516</v>
      </c>
      <c r="X14" s="47">
        <f t="shared" si="5"/>
        <v>2459.2889419387843</v>
      </c>
      <c r="Y14" s="46">
        <v>1.3533999999999999</v>
      </c>
    </row>
    <row r="15" spans="1:25" x14ac:dyDescent="0.2">
      <c r="B15" s="45">
        <v>45909</v>
      </c>
      <c r="C15" s="44">
        <v>2876.5</v>
      </c>
      <c r="D15" s="43">
        <v>2877</v>
      </c>
      <c r="E15" s="42">
        <f t="shared" si="0"/>
        <v>2876.75</v>
      </c>
      <c r="F15" s="44">
        <v>2858.5</v>
      </c>
      <c r="G15" s="43">
        <v>2859</v>
      </c>
      <c r="H15" s="42">
        <f t="shared" si="1"/>
        <v>2858.75</v>
      </c>
      <c r="I15" s="44">
        <v>2823</v>
      </c>
      <c r="J15" s="43">
        <v>2828</v>
      </c>
      <c r="K15" s="42">
        <f t="shared" si="2"/>
        <v>2825.5</v>
      </c>
      <c r="L15" s="44">
        <v>2773</v>
      </c>
      <c r="M15" s="43">
        <v>2778</v>
      </c>
      <c r="N15" s="42">
        <f t="shared" si="3"/>
        <v>2775.5</v>
      </c>
      <c r="O15" s="44">
        <v>2773</v>
      </c>
      <c r="P15" s="43">
        <v>2778</v>
      </c>
      <c r="Q15" s="42">
        <f t="shared" si="4"/>
        <v>2775.5</v>
      </c>
      <c r="R15" s="50">
        <v>2877</v>
      </c>
      <c r="S15" s="49">
        <v>1.3557999999999999</v>
      </c>
      <c r="T15" s="49">
        <v>1.1741999999999999</v>
      </c>
      <c r="U15" s="48">
        <v>146.74</v>
      </c>
      <c r="V15" s="41">
        <f t="shared" si="6"/>
        <v>2121.9943944534593</v>
      </c>
      <c r="W15" s="41">
        <f t="shared" si="7"/>
        <v>2108.7181000147516</v>
      </c>
      <c r="X15" s="47">
        <f t="shared" si="5"/>
        <v>2450.1788451711805</v>
      </c>
      <c r="Y15" s="46">
        <v>1.3562000000000001</v>
      </c>
    </row>
    <row r="16" spans="1:25" x14ac:dyDescent="0.2">
      <c r="B16" s="45">
        <v>45910</v>
      </c>
      <c r="C16" s="44">
        <v>2890</v>
      </c>
      <c r="D16" s="43">
        <v>2892</v>
      </c>
      <c r="E16" s="42">
        <f t="shared" si="0"/>
        <v>2891</v>
      </c>
      <c r="F16" s="44">
        <v>2871</v>
      </c>
      <c r="G16" s="43">
        <v>2871.5</v>
      </c>
      <c r="H16" s="42">
        <f t="shared" si="1"/>
        <v>2871.25</v>
      </c>
      <c r="I16" s="44">
        <v>2835</v>
      </c>
      <c r="J16" s="43">
        <v>2840</v>
      </c>
      <c r="K16" s="42">
        <f t="shared" si="2"/>
        <v>2837.5</v>
      </c>
      <c r="L16" s="44">
        <v>2785</v>
      </c>
      <c r="M16" s="43">
        <v>2790</v>
      </c>
      <c r="N16" s="42">
        <f t="shared" si="3"/>
        <v>2787.5</v>
      </c>
      <c r="O16" s="44">
        <v>2785</v>
      </c>
      <c r="P16" s="43">
        <v>2790</v>
      </c>
      <c r="Q16" s="42">
        <f t="shared" si="4"/>
        <v>2787.5</v>
      </c>
      <c r="R16" s="50">
        <v>2892</v>
      </c>
      <c r="S16" s="49">
        <v>1.3533999999999999</v>
      </c>
      <c r="T16" s="49">
        <v>1.1705000000000001</v>
      </c>
      <c r="U16" s="48">
        <v>147.53</v>
      </c>
      <c r="V16" s="41">
        <f t="shared" si="6"/>
        <v>2136.8405497266144</v>
      </c>
      <c r="W16" s="41">
        <f t="shared" si="7"/>
        <v>2121.6935126348458</v>
      </c>
      <c r="X16" s="47">
        <f t="shared" si="5"/>
        <v>2470.7390004271679</v>
      </c>
      <c r="Y16" s="46">
        <v>1.3537999999999999</v>
      </c>
    </row>
    <row r="17" spans="2:25" x14ac:dyDescent="0.2">
      <c r="B17" s="45">
        <v>45911</v>
      </c>
      <c r="C17" s="44">
        <v>2907</v>
      </c>
      <c r="D17" s="43">
        <v>2908</v>
      </c>
      <c r="E17" s="42">
        <f t="shared" si="0"/>
        <v>2907.5</v>
      </c>
      <c r="F17" s="44">
        <v>2879</v>
      </c>
      <c r="G17" s="43">
        <v>2879.5</v>
      </c>
      <c r="H17" s="42">
        <f t="shared" si="1"/>
        <v>2879.25</v>
      </c>
      <c r="I17" s="44">
        <v>2833</v>
      </c>
      <c r="J17" s="43">
        <v>2838</v>
      </c>
      <c r="K17" s="42">
        <f t="shared" si="2"/>
        <v>2835.5</v>
      </c>
      <c r="L17" s="44">
        <v>2773</v>
      </c>
      <c r="M17" s="43">
        <v>2778</v>
      </c>
      <c r="N17" s="42">
        <f t="shared" si="3"/>
        <v>2775.5</v>
      </c>
      <c r="O17" s="44">
        <v>2773</v>
      </c>
      <c r="P17" s="43">
        <v>2778</v>
      </c>
      <c r="Q17" s="42">
        <f t="shared" si="4"/>
        <v>2775.5</v>
      </c>
      <c r="R17" s="50">
        <v>2908</v>
      </c>
      <c r="S17" s="49">
        <v>1.3508</v>
      </c>
      <c r="T17" s="49">
        <v>1.1684000000000001</v>
      </c>
      <c r="U17" s="48">
        <v>147.97</v>
      </c>
      <c r="V17" s="41">
        <f t="shared" si="6"/>
        <v>2152.7983417234232</v>
      </c>
      <c r="W17" s="41">
        <f>G17/S17</f>
        <v>2131.6997334912644</v>
      </c>
      <c r="X17" s="47">
        <f t="shared" si="5"/>
        <v>2488.8736733995206</v>
      </c>
      <c r="Y17" s="46">
        <v>1.3511</v>
      </c>
    </row>
    <row r="18" spans="2:25" x14ac:dyDescent="0.2">
      <c r="B18" s="45">
        <v>45912</v>
      </c>
      <c r="C18" s="44">
        <v>2948</v>
      </c>
      <c r="D18" s="43">
        <v>2950</v>
      </c>
      <c r="E18" s="42">
        <f t="shared" si="0"/>
        <v>2949</v>
      </c>
      <c r="F18" s="44">
        <v>2925</v>
      </c>
      <c r="G18" s="43">
        <v>2926</v>
      </c>
      <c r="H18" s="42">
        <f t="shared" si="1"/>
        <v>2925.5</v>
      </c>
      <c r="I18" s="44">
        <v>2863</v>
      </c>
      <c r="J18" s="43">
        <v>2868</v>
      </c>
      <c r="K18" s="42">
        <f t="shared" si="2"/>
        <v>2865.5</v>
      </c>
      <c r="L18" s="44">
        <v>2803</v>
      </c>
      <c r="M18" s="43">
        <v>2808</v>
      </c>
      <c r="N18" s="42">
        <f t="shared" si="3"/>
        <v>2805.5</v>
      </c>
      <c r="O18" s="44">
        <v>2783</v>
      </c>
      <c r="P18" s="43">
        <v>2788</v>
      </c>
      <c r="Q18" s="42">
        <f t="shared" si="4"/>
        <v>2785.5</v>
      </c>
      <c r="R18" s="50">
        <v>2950</v>
      </c>
      <c r="S18" s="49">
        <v>1.355</v>
      </c>
      <c r="T18" s="49">
        <v>1.1721999999999999</v>
      </c>
      <c r="U18" s="48">
        <v>147.84</v>
      </c>
      <c r="V18" s="41">
        <f>D18/S18</f>
        <v>2177.1217712177122</v>
      </c>
      <c r="W18" s="41">
        <f t="shared" si="7"/>
        <v>2159.409594095941</v>
      </c>
      <c r="X18" s="47">
        <f t="shared" si="5"/>
        <v>2516.6353864528242</v>
      </c>
      <c r="Y18" s="46">
        <v>1.3552</v>
      </c>
    </row>
    <row r="19" spans="2:25" x14ac:dyDescent="0.2">
      <c r="B19" s="45">
        <v>45915</v>
      </c>
      <c r="C19" s="44">
        <v>2977</v>
      </c>
      <c r="D19" s="43">
        <v>2979</v>
      </c>
      <c r="E19" s="42">
        <f t="shared" si="0"/>
        <v>2978</v>
      </c>
      <c r="F19" s="44">
        <v>2950.5</v>
      </c>
      <c r="G19" s="43">
        <v>2951</v>
      </c>
      <c r="H19" s="42">
        <f t="shared" si="1"/>
        <v>2950.75</v>
      </c>
      <c r="I19" s="44">
        <v>2890</v>
      </c>
      <c r="J19" s="43">
        <v>2895</v>
      </c>
      <c r="K19" s="42">
        <f t="shared" si="2"/>
        <v>2892.5</v>
      </c>
      <c r="L19" s="44">
        <v>2837</v>
      </c>
      <c r="M19" s="43">
        <v>2842</v>
      </c>
      <c r="N19" s="42">
        <f t="shared" si="3"/>
        <v>2839.5</v>
      </c>
      <c r="O19" s="44">
        <v>2817</v>
      </c>
      <c r="P19" s="43">
        <v>2822</v>
      </c>
      <c r="Q19" s="42">
        <f t="shared" si="4"/>
        <v>2819.5</v>
      </c>
      <c r="R19" s="50">
        <v>2979</v>
      </c>
      <c r="S19" s="49">
        <v>1.3614999999999999</v>
      </c>
      <c r="T19" s="49">
        <v>1.1761999999999999</v>
      </c>
      <c r="U19" s="48">
        <v>147.41999999999999</v>
      </c>
      <c r="V19" s="41">
        <f t="shared" si="6"/>
        <v>2188.0279103929493</v>
      </c>
      <c r="W19" s="41">
        <f t="shared" si="7"/>
        <v>2167.4623576937202</v>
      </c>
      <c r="X19" s="47">
        <f t="shared" si="5"/>
        <v>2532.7325284815511</v>
      </c>
      <c r="Y19" s="46">
        <v>1.3617999999999999</v>
      </c>
    </row>
    <row r="20" spans="2:25" x14ac:dyDescent="0.2">
      <c r="B20" s="45">
        <v>45916</v>
      </c>
      <c r="C20" s="44">
        <v>3018</v>
      </c>
      <c r="D20" s="43">
        <v>3019</v>
      </c>
      <c r="E20" s="42">
        <f t="shared" si="0"/>
        <v>3018.5</v>
      </c>
      <c r="F20" s="44">
        <v>2983</v>
      </c>
      <c r="G20" s="43">
        <v>2985</v>
      </c>
      <c r="H20" s="42">
        <f t="shared" si="1"/>
        <v>2984</v>
      </c>
      <c r="I20" s="44">
        <v>2928</v>
      </c>
      <c r="J20" s="43">
        <v>2933</v>
      </c>
      <c r="K20" s="42">
        <f t="shared" si="2"/>
        <v>2930.5</v>
      </c>
      <c r="L20" s="44">
        <v>2863</v>
      </c>
      <c r="M20" s="43">
        <v>2868</v>
      </c>
      <c r="N20" s="42">
        <f t="shared" si="3"/>
        <v>2865.5</v>
      </c>
      <c r="O20" s="44">
        <v>2843</v>
      </c>
      <c r="P20" s="43">
        <v>2848</v>
      </c>
      <c r="Q20" s="42">
        <f t="shared" si="4"/>
        <v>2845.5</v>
      </c>
      <c r="R20" s="50">
        <v>3019</v>
      </c>
      <c r="S20" s="49">
        <v>1.3643000000000001</v>
      </c>
      <c r="T20" s="49">
        <v>1.1814</v>
      </c>
      <c r="U20" s="48">
        <v>146.96</v>
      </c>
      <c r="V20" s="41">
        <f t="shared" si="6"/>
        <v>2212.8564098805246</v>
      </c>
      <c r="W20" s="41">
        <f t="shared" si="7"/>
        <v>2187.9352048669648</v>
      </c>
      <c r="X20" s="47">
        <f t="shared" si="5"/>
        <v>2555.4426951074997</v>
      </c>
      <c r="Y20" s="46">
        <v>1.3645</v>
      </c>
    </row>
    <row r="21" spans="2:25" x14ac:dyDescent="0.2">
      <c r="B21" s="45">
        <v>45917</v>
      </c>
      <c r="C21" s="44">
        <v>2975</v>
      </c>
      <c r="D21" s="43">
        <v>2975.5</v>
      </c>
      <c r="E21" s="42">
        <f t="shared" si="0"/>
        <v>2975.25</v>
      </c>
      <c r="F21" s="44">
        <v>2952</v>
      </c>
      <c r="G21" s="43">
        <v>2952.5</v>
      </c>
      <c r="H21" s="42">
        <f t="shared" si="1"/>
        <v>2952.25</v>
      </c>
      <c r="I21" s="44">
        <v>2895</v>
      </c>
      <c r="J21" s="43">
        <v>2900</v>
      </c>
      <c r="K21" s="42">
        <f t="shared" si="2"/>
        <v>2897.5</v>
      </c>
      <c r="L21" s="44">
        <v>2830</v>
      </c>
      <c r="M21" s="43">
        <v>2835</v>
      </c>
      <c r="N21" s="42">
        <f t="shared" si="3"/>
        <v>2832.5</v>
      </c>
      <c r="O21" s="44">
        <v>2810</v>
      </c>
      <c r="P21" s="43">
        <v>2815</v>
      </c>
      <c r="Q21" s="42">
        <f t="shared" si="4"/>
        <v>2812.5</v>
      </c>
      <c r="R21" s="50">
        <v>2975.5</v>
      </c>
      <c r="S21" s="49">
        <v>1.3647</v>
      </c>
      <c r="T21" s="49">
        <v>1.1839999999999999</v>
      </c>
      <c r="U21" s="48">
        <v>146.35</v>
      </c>
      <c r="V21" s="41">
        <f t="shared" si="6"/>
        <v>2180.3326738477322</v>
      </c>
      <c r="W21" s="41">
        <f t="shared" si="7"/>
        <v>2163.4791529273834</v>
      </c>
      <c r="X21" s="47">
        <f t="shared" si="5"/>
        <v>2513.0912162162163</v>
      </c>
      <c r="Y21" s="46">
        <v>1.3649</v>
      </c>
    </row>
    <row r="22" spans="2:25" x14ac:dyDescent="0.2">
      <c r="B22" s="45">
        <v>45918</v>
      </c>
      <c r="C22" s="44">
        <v>2957</v>
      </c>
      <c r="D22" s="43">
        <v>2958</v>
      </c>
      <c r="E22" s="42">
        <f t="shared" si="0"/>
        <v>2957.5</v>
      </c>
      <c r="F22" s="44">
        <v>2934</v>
      </c>
      <c r="G22" s="43">
        <v>2936</v>
      </c>
      <c r="H22" s="42">
        <f t="shared" si="1"/>
        <v>2935</v>
      </c>
      <c r="I22" s="44">
        <v>2893</v>
      </c>
      <c r="J22" s="43">
        <v>2898</v>
      </c>
      <c r="K22" s="42">
        <f t="shared" si="2"/>
        <v>2895.5</v>
      </c>
      <c r="L22" s="44">
        <v>2828</v>
      </c>
      <c r="M22" s="43">
        <v>2833</v>
      </c>
      <c r="N22" s="42">
        <f t="shared" si="3"/>
        <v>2830.5</v>
      </c>
      <c r="O22" s="44">
        <v>2808</v>
      </c>
      <c r="P22" s="43">
        <v>2813</v>
      </c>
      <c r="Q22" s="42">
        <f t="shared" si="4"/>
        <v>2810.5</v>
      </c>
      <c r="R22" s="50">
        <v>2958</v>
      </c>
      <c r="S22" s="49">
        <v>1.3622000000000001</v>
      </c>
      <c r="T22" s="49">
        <v>1.1826000000000001</v>
      </c>
      <c r="U22" s="48">
        <v>147.38999999999999</v>
      </c>
      <c r="V22" s="41">
        <f t="shared" si="6"/>
        <v>2171.4872999559534</v>
      </c>
      <c r="W22" s="41">
        <f t="shared" si="7"/>
        <v>2155.336954925855</v>
      </c>
      <c r="X22" s="47">
        <f t="shared" si="5"/>
        <v>2501.2683916793503</v>
      </c>
      <c r="Y22" s="46">
        <v>1.3624000000000001</v>
      </c>
    </row>
    <row r="23" spans="2:25" x14ac:dyDescent="0.2">
      <c r="B23" s="45">
        <v>45919</v>
      </c>
      <c r="C23" s="44">
        <v>2926.5</v>
      </c>
      <c r="D23" s="43">
        <v>2927</v>
      </c>
      <c r="E23" s="42">
        <f t="shared" si="0"/>
        <v>2926.75</v>
      </c>
      <c r="F23" s="44">
        <v>2896</v>
      </c>
      <c r="G23" s="43">
        <v>2897</v>
      </c>
      <c r="H23" s="42">
        <f t="shared" si="1"/>
        <v>2896.5</v>
      </c>
      <c r="I23" s="44">
        <v>2848</v>
      </c>
      <c r="J23" s="43">
        <v>2853</v>
      </c>
      <c r="K23" s="42">
        <f t="shared" si="2"/>
        <v>2850.5</v>
      </c>
      <c r="L23" s="44">
        <v>2777</v>
      </c>
      <c r="M23" s="43">
        <v>2782</v>
      </c>
      <c r="N23" s="42">
        <f t="shared" si="3"/>
        <v>2779.5</v>
      </c>
      <c r="O23" s="44">
        <v>2757</v>
      </c>
      <c r="P23" s="43">
        <v>2762</v>
      </c>
      <c r="Q23" s="42">
        <f t="shared" si="4"/>
        <v>2759.5</v>
      </c>
      <c r="R23" s="50">
        <v>2927</v>
      </c>
      <c r="S23" s="49">
        <v>1.3478000000000001</v>
      </c>
      <c r="T23" s="49">
        <v>1.1737</v>
      </c>
      <c r="U23" s="48">
        <v>148.16999999999999</v>
      </c>
      <c r="V23" s="41">
        <f t="shared" si="6"/>
        <v>2171.6871939456892</v>
      </c>
      <c r="W23" s="41">
        <f t="shared" si="7"/>
        <v>2149.4286986199731</v>
      </c>
      <c r="X23" s="47">
        <f t="shared" si="5"/>
        <v>2493.8229530544431</v>
      </c>
      <c r="Y23" s="46">
        <v>1.3480000000000001</v>
      </c>
    </row>
    <row r="24" spans="2:25" x14ac:dyDescent="0.2">
      <c r="B24" s="45">
        <v>45922</v>
      </c>
      <c r="C24" s="44">
        <v>2984</v>
      </c>
      <c r="D24" s="43">
        <v>2985</v>
      </c>
      <c r="E24" s="42">
        <f t="shared" si="0"/>
        <v>2984.5</v>
      </c>
      <c r="F24" s="44">
        <v>2929</v>
      </c>
      <c r="G24" s="43">
        <v>2930</v>
      </c>
      <c r="H24" s="42">
        <f t="shared" si="1"/>
        <v>2929.5</v>
      </c>
      <c r="I24" s="44">
        <v>2885</v>
      </c>
      <c r="J24" s="43">
        <v>2890</v>
      </c>
      <c r="K24" s="42">
        <f t="shared" si="2"/>
        <v>2887.5</v>
      </c>
      <c r="L24" s="44">
        <v>2813</v>
      </c>
      <c r="M24" s="43">
        <v>2818</v>
      </c>
      <c r="N24" s="42">
        <f t="shared" si="3"/>
        <v>2815.5</v>
      </c>
      <c r="O24" s="44">
        <v>2793</v>
      </c>
      <c r="P24" s="43">
        <v>2798</v>
      </c>
      <c r="Q24" s="42">
        <f t="shared" si="4"/>
        <v>2795.5</v>
      </c>
      <c r="R24" s="50">
        <v>2985</v>
      </c>
      <c r="S24" s="49">
        <v>1.3499000000000001</v>
      </c>
      <c r="T24" s="49">
        <v>1.1778999999999999</v>
      </c>
      <c r="U24" s="48">
        <v>147.85</v>
      </c>
      <c r="V24" s="41">
        <f t="shared" si="6"/>
        <v>2211.2749092525369</v>
      </c>
      <c r="W24" s="41">
        <f t="shared" si="7"/>
        <v>2170.5311504555893</v>
      </c>
      <c r="X24" s="47">
        <f t="shared" si="5"/>
        <v>2534.1709822565585</v>
      </c>
      <c r="Y24" s="46">
        <v>1.3501000000000001</v>
      </c>
    </row>
    <row r="25" spans="2:25" x14ac:dyDescent="0.2">
      <c r="B25" s="45">
        <v>45923</v>
      </c>
      <c r="C25" s="44">
        <v>2910</v>
      </c>
      <c r="D25" s="43">
        <v>2910.5</v>
      </c>
      <c r="E25" s="42">
        <f t="shared" si="0"/>
        <v>2910.25</v>
      </c>
      <c r="F25" s="44">
        <v>2875.5</v>
      </c>
      <c r="G25" s="43">
        <v>2876.5</v>
      </c>
      <c r="H25" s="42">
        <f t="shared" si="1"/>
        <v>2876</v>
      </c>
      <c r="I25" s="44">
        <v>2838</v>
      </c>
      <c r="J25" s="43">
        <v>2843</v>
      </c>
      <c r="K25" s="42">
        <f t="shared" si="2"/>
        <v>2840.5</v>
      </c>
      <c r="L25" s="44">
        <v>2765</v>
      </c>
      <c r="M25" s="43">
        <v>2770</v>
      </c>
      <c r="N25" s="42">
        <f t="shared" si="3"/>
        <v>2767.5</v>
      </c>
      <c r="O25" s="44">
        <v>2745</v>
      </c>
      <c r="P25" s="43">
        <v>2750</v>
      </c>
      <c r="Q25" s="42">
        <f t="shared" si="4"/>
        <v>2747.5</v>
      </c>
      <c r="R25" s="50">
        <v>2910.5</v>
      </c>
      <c r="S25" s="49">
        <v>1.3514999999999999</v>
      </c>
      <c r="T25" s="49">
        <v>1.1792</v>
      </c>
      <c r="U25" s="48">
        <v>147.77000000000001</v>
      </c>
      <c r="V25" s="41">
        <f t="shared" si="6"/>
        <v>2153.5331113577508</v>
      </c>
      <c r="W25" s="41">
        <f t="shared" si="7"/>
        <v>2128.3758786533481</v>
      </c>
      <c r="X25" s="47">
        <f t="shared" si="5"/>
        <v>2468.1987788331071</v>
      </c>
      <c r="Y25" s="46">
        <v>1.3515999999999999</v>
      </c>
    </row>
    <row r="26" spans="2:25" x14ac:dyDescent="0.2">
      <c r="B26" s="45">
        <v>45924</v>
      </c>
      <c r="C26" s="44">
        <v>2923</v>
      </c>
      <c r="D26" s="43">
        <v>2923.5</v>
      </c>
      <c r="E26" s="42">
        <f t="shared" si="0"/>
        <v>2923.25</v>
      </c>
      <c r="F26" s="44">
        <v>2876</v>
      </c>
      <c r="G26" s="43">
        <v>2878</v>
      </c>
      <c r="H26" s="42">
        <f t="shared" si="1"/>
        <v>2877</v>
      </c>
      <c r="I26" s="44">
        <v>2838</v>
      </c>
      <c r="J26" s="43">
        <v>2843</v>
      </c>
      <c r="K26" s="42">
        <f t="shared" si="2"/>
        <v>2840.5</v>
      </c>
      <c r="L26" s="44">
        <v>2765</v>
      </c>
      <c r="M26" s="43">
        <v>2770</v>
      </c>
      <c r="N26" s="42">
        <f t="shared" si="3"/>
        <v>2767.5</v>
      </c>
      <c r="O26" s="44">
        <v>2745</v>
      </c>
      <c r="P26" s="43">
        <v>2750</v>
      </c>
      <c r="Q26" s="42">
        <f t="shared" si="4"/>
        <v>2747.5</v>
      </c>
      <c r="R26" s="50">
        <v>2923.5</v>
      </c>
      <c r="S26" s="49">
        <v>1.3456999999999999</v>
      </c>
      <c r="T26" s="49">
        <v>1.1749000000000001</v>
      </c>
      <c r="U26" s="48">
        <v>148.5</v>
      </c>
      <c r="V26" s="41">
        <f t="shared" si="6"/>
        <v>2172.475291669763</v>
      </c>
      <c r="W26" s="41">
        <f t="shared" si="7"/>
        <v>2138.6638923980086</v>
      </c>
      <c r="X26" s="47">
        <f t="shared" si="5"/>
        <v>2488.2968763299004</v>
      </c>
      <c r="Y26" s="46">
        <v>1.3458000000000001</v>
      </c>
    </row>
    <row r="27" spans="2:25" x14ac:dyDescent="0.2">
      <c r="B27" s="45">
        <v>45925</v>
      </c>
      <c r="C27" s="44">
        <v>3010</v>
      </c>
      <c r="D27" s="43">
        <v>3012</v>
      </c>
      <c r="E27" s="42">
        <f t="shared" si="0"/>
        <v>3011</v>
      </c>
      <c r="F27" s="44">
        <v>2953</v>
      </c>
      <c r="G27" s="43">
        <v>2954</v>
      </c>
      <c r="H27" s="42">
        <f t="shared" si="1"/>
        <v>2953.5</v>
      </c>
      <c r="I27" s="44">
        <v>2910</v>
      </c>
      <c r="J27" s="43">
        <v>2915</v>
      </c>
      <c r="K27" s="42">
        <f t="shared" si="2"/>
        <v>2912.5</v>
      </c>
      <c r="L27" s="44">
        <v>2820</v>
      </c>
      <c r="M27" s="43">
        <v>2825</v>
      </c>
      <c r="N27" s="42">
        <f t="shared" si="3"/>
        <v>2822.5</v>
      </c>
      <c r="O27" s="44">
        <v>2800</v>
      </c>
      <c r="P27" s="43">
        <v>2805</v>
      </c>
      <c r="Q27" s="42">
        <f t="shared" si="4"/>
        <v>2802.5</v>
      </c>
      <c r="R27" s="50">
        <v>3012</v>
      </c>
      <c r="S27" s="49">
        <v>1.3422000000000001</v>
      </c>
      <c r="T27" s="49">
        <v>1.1739999999999999</v>
      </c>
      <c r="U27" s="48">
        <v>148.84</v>
      </c>
      <c r="V27" s="41">
        <f t="shared" si="6"/>
        <v>2244.0768886902101</v>
      </c>
      <c r="W27" s="41">
        <f t="shared" si="7"/>
        <v>2200.8642527194156</v>
      </c>
      <c r="X27" s="47">
        <f t="shared" si="5"/>
        <v>2565.587734241908</v>
      </c>
      <c r="Y27" s="46">
        <v>1.3423</v>
      </c>
    </row>
    <row r="28" spans="2:25" x14ac:dyDescent="0.2">
      <c r="B28" s="45">
        <v>45926</v>
      </c>
      <c r="C28" s="44">
        <v>2933</v>
      </c>
      <c r="D28" s="43">
        <v>2935</v>
      </c>
      <c r="E28" s="42">
        <f t="shared" si="0"/>
        <v>2934</v>
      </c>
      <c r="F28" s="44">
        <v>2896.5</v>
      </c>
      <c r="G28" s="43">
        <v>2897</v>
      </c>
      <c r="H28" s="42">
        <f t="shared" si="1"/>
        <v>2896.75</v>
      </c>
      <c r="I28" s="44">
        <v>2852</v>
      </c>
      <c r="J28" s="43">
        <v>2857</v>
      </c>
      <c r="K28" s="42">
        <f t="shared" si="2"/>
        <v>2854.5</v>
      </c>
      <c r="L28" s="44">
        <v>2762</v>
      </c>
      <c r="M28" s="43">
        <v>2767</v>
      </c>
      <c r="N28" s="42">
        <f t="shared" si="3"/>
        <v>2764.5</v>
      </c>
      <c r="O28" s="44">
        <v>2742</v>
      </c>
      <c r="P28" s="43">
        <v>2747</v>
      </c>
      <c r="Q28" s="42">
        <f t="shared" si="4"/>
        <v>2744.5</v>
      </c>
      <c r="R28" s="50">
        <v>2935</v>
      </c>
      <c r="S28" s="49">
        <v>1.335</v>
      </c>
      <c r="T28" s="49">
        <v>1.1668000000000001</v>
      </c>
      <c r="U28" s="48">
        <v>149.79</v>
      </c>
      <c r="V28" s="41">
        <f t="shared" si="6"/>
        <v>2198.5018726591761</v>
      </c>
      <c r="W28" s="41">
        <f t="shared" si="7"/>
        <v>2170.0374531835205</v>
      </c>
      <c r="X28" s="47">
        <f t="shared" si="5"/>
        <v>2515.426808364758</v>
      </c>
      <c r="Y28" s="46">
        <v>1.3351</v>
      </c>
    </row>
    <row r="29" spans="2:25" x14ac:dyDescent="0.2">
      <c r="B29" s="45">
        <v>45929</v>
      </c>
      <c r="C29" s="44">
        <v>2973.5</v>
      </c>
      <c r="D29" s="43">
        <v>2974.5</v>
      </c>
      <c r="E29" s="42">
        <f t="shared" si="0"/>
        <v>2974</v>
      </c>
      <c r="F29" s="44">
        <v>2930</v>
      </c>
      <c r="G29" s="43">
        <v>2932</v>
      </c>
      <c r="H29" s="42">
        <f t="shared" si="1"/>
        <v>2931</v>
      </c>
      <c r="I29" s="44">
        <v>2883</v>
      </c>
      <c r="J29" s="43">
        <v>2888</v>
      </c>
      <c r="K29" s="42">
        <f t="shared" si="2"/>
        <v>2885.5</v>
      </c>
      <c r="L29" s="44">
        <v>2793</v>
      </c>
      <c r="M29" s="43">
        <v>2798</v>
      </c>
      <c r="N29" s="42">
        <f t="shared" si="3"/>
        <v>2795.5</v>
      </c>
      <c r="O29" s="44">
        <v>2773</v>
      </c>
      <c r="P29" s="43">
        <v>2778</v>
      </c>
      <c r="Q29" s="42">
        <f t="shared" si="4"/>
        <v>2775.5</v>
      </c>
      <c r="R29" s="50">
        <v>2974.5</v>
      </c>
      <c r="S29" s="49">
        <v>1.3447</v>
      </c>
      <c r="T29" s="49">
        <v>1.1729000000000001</v>
      </c>
      <c r="U29" s="48">
        <v>148.63</v>
      </c>
      <c r="V29" s="41">
        <f t="shared" si="6"/>
        <v>2212.0175503829851</v>
      </c>
      <c r="W29" s="41">
        <f t="shared" si="7"/>
        <v>2180.411987803971</v>
      </c>
      <c r="X29" s="47">
        <f t="shared" si="5"/>
        <v>2536.0218262426465</v>
      </c>
      <c r="Y29" s="46">
        <v>1.3448</v>
      </c>
    </row>
    <row r="30" spans="2:25" x14ac:dyDescent="0.2">
      <c r="B30" s="45">
        <v>45930</v>
      </c>
      <c r="C30" s="44">
        <v>3009.5</v>
      </c>
      <c r="D30" s="43">
        <v>3010</v>
      </c>
      <c r="E30" s="42">
        <f t="shared" si="0"/>
        <v>3009.75</v>
      </c>
      <c r="F30" s="44">
        <v>2950.5</v>
      </c>
      <c r="G30" s="43">
        <v>2951</v>
      </c>
      <c r="H30" s="42">
        <f t="shared" si="1"/>
        <v>2950.75</v>
      </c>
      <c r="I30" s="44">
        <v>2903</v>
      </c>
      <c r="J30" s="43">
        <v>2908</v>
      </c>
      <c r="K30" s="42">
        <f t="shared" si="2"/>
        <v>2905.5</v>
      </c>
      <c r="L30" s="44">
        <v>2805</v>
      </c>
      <c r="M30" s="43">
        <v>2810</v>
      </c>
      <c r="N30" s="42">
        <f t="shared" si="3"/>
        <v>2807.5</v>
      </c>
      <c r="O30" s="44">
        <v>2785</v>
      </c>
      <c r="P30" s="43">
        <v>2790</v>
      </c>
      <c r="Q30" s="42">
        <f t="shared" si="4"/>
        <v>2787.5</v>
      </c>
      <c r="R30" s="50">
        <v>3010</v>
      </c>
      <c r="S30" s="49">
        <v>1.3438000000000001</v>
      </c>
      <c r="T30" s="49">
        <v>1.1742999999999999</v>
      </c>
      <c r="U30" s="48">
        <v>147.97</v>
      </c>
      <c r="V30" s="41">
        <f t="shared" si="6"/>
        <v>2239.9166542640273</v>
      </c>
      <c r="W30" s="41">
        <f t="shared" si="7"/>
        <v>2196.0113112070248</v>
      </c>
      <c r="X30" s="47">
        <f t="shared" si="5"/>
        <v>2563.2291577961341</v>
      </c>
      <c r="Y30" s="46">
        <v>1.3439000000000001</v>
      </c>
    </row>
    <row r="31" spans="2:25" x14ac:dyDescent="0.2">
      <c r="B31" s="40" t="s">
        <v>11</v>
      </c>
      <c r="C31" s="39">
        <f>ROUND(AVERAGE(C9:C30),2)</f>
        <v>2928.95</v>
      </c>
      <c r="D31" s="38">
        <f>ROUND(AVERAGE(D9:D30),2)</f>
        <v>2930</v>
      </c>
      <c r="E31" s="37">
        <f>ROUND(AVERAGE(C31:D31),2)</f>
        <v>2929.48</v>
      </c>
      <c r="F31" s="39">
        <f>ROUND(AVERAGE(F9:F30),2)</f>
        <v>2898.39</v>
      </c>
      <c r="G31" s="38">
        <f>ROUND(AVERAGE(G9:G30),2)</f>
        <v>2899.41</v>
      </c>
      <c r="H31" s="37">
        <f>ROUND(AVERAGE(F31:G31),2)</f>
        <v>2898.9</v>
      </c>
      <c r="I31" s="39">
        <f>ROUND(AVERAGE(I9:I30),2)</f>
        <v>2857.45</v>
      </c>
      <c r="J31" s="38">
        <f>ROUND(AVERAGE(J9:J30),2)</f>
        <v>2862.45</v>
      </c>
      <c r="K31" s="37">
        <f>ROUND(AVERAGE(I31:J31),2)</f>
        <v>2859.95</v>
      </c>
      <c r="L31" s="39">
        <f>ROUND(AVERAGE(L9:L30),2)</f>
        <v>2792.77</v>
      </c>
      <c r="M31" s="38">
        <f>ROUND(AVERAGE(M9:M30),2)</f>
        <v>2797.77</v>
      </c>
      <c r="N31" s="37">
        <f>ROUND(AVERAGE(L31:M31),2)</f>
        <v>2795.27</v>
      </c>
      <c r="O31" s="39">
        <f>ROUND(AVERAGE(O9:O30),2)</f>
        <v>2780.95</v>
      </c>
      <c r="P31" s="38">
        <f>ROUND(AVERAGE(P9:P30),2)</f>
        <v>2785.95</v>
      </c>
      <c r="Q31" s="37">
        <f>ROUND(AVERAGE(O31:P31),2)</f>
        <v>2783.45</v>
      </c>
      <c r="R31" s="36">
        <f>ROUND(AVERAGE(R9:R30),2)</f>
        <v>2930</v>
      </c>
      <c r="S31" s="35">
        <f>ROUND(AVERAGE(S9:S30),4)</f>
        <v>1.3501000000000001</v>
      </c>
      <c r="T31" s="34">
        <f>ROUND(AVERAGE(T9:T30),4)</f>
        <v>1.1732</v>
      </c>
      <c r="U31" s="167">
        <f>ROUND(AVERAGE(U9:U30),2)</f>
        <v>147.93</v>
      </c>
      <c r="V31" s="33">
        <f>AVERAGE(V9:V30)</f>
        <v>2170.1693042850138</v>
      </c>
      <c r="W31" s="33">
        <f>AVERAGE(W9:W30)</f>
        <v>2147.4922060849067</v>
      </c>
      <c r="X31" s="33">
        <f>AVERAGE(X9:X30)</f>
        <v>2497.3490706807511</v>
      </c>
      <c r="Y31" s="32">
        <f>AVERAGE(Y9:Y30)</f>
        <v>1.3504500000000002</v>
      </c>
    </row>
    <row r="32" spans="2:25" x14ac:dyDescent="0.2">
      <c r="B32" s="31" t="s">
        <v>12</v>
      </c>
      <c r="C32" s="30">
        <f t="shared" ref="C32:Y32" si="8">MAX(C9:C30)</f>
        <v>3018</v>
      </c>
      <c r="D32" s="29">
        <f t="shared" si="8"/>
        <v>3019</v>
      </c>
      <c r="E32" s="28">
        <f t="shared" si="8"/>
        <v>3018.5</v>
      </c>
      <c r="F32" s="30">
        <f t="shared" si="8"/>
        <v>2983</v>
      </c>
      <c r="G32" s="29">
        <f t="shared" si="8"/>
        <v>2985</v>
      </c>
      <c r="H32" s="28">
        <f t="shared" si="8"/>
        <v>2984</v>
      </c>
      <c r="I32" s="30">
        <f t="shared" si="8"/>
        <v>2928</v>
      </c>
      <c r="J32" s="29">
        <f t="shared" si="8"/>
        <v>2933</v>
      </c>
      <c r="K32" s="28">
        <f t="shared" si="8"/>
        <v>2930.5</v>
      </c>
      <c r="L32" s="30">
        <f t="shared" si="8"/>
        <v>2863</v>
      </c>
      <c r="M32" s="29">
        <f t="shared" si="8"/>
        <v>2868</v>
      </c>
      <c r="N32" s="28">
        <f t="shared" si="8"/>
        <v>2865.5</v>
      </c>
      <c r="O32" s="30">
        <f t="shared" si="8"/>
        <v>2843</v>
      </c>
      <c r="P32" s="29">
        <f t="shared" si="8"/>
        <v>2848</v>
      </c>
      <c r="Q32" s="28">
        <f t="shared" si="8"/>
        <v>2845.5</v>
      </c>
      <c r="R32" s="27">
        <f t="shared" si="8"/>
        <v>3019</v>
      </c>
      <c r="S32" s="26">
        <f t="shared" si="8"/>
        <v>1.3647</v>
      </c>
      <c r="T32" s="25">
        <f t="shared" si="8"/>
        <v>1.1839999999999999</v>
      </c>
      <c r="U32" s="24">
        <f t="shared" si="8"/>
        <v>149.79</v>
      </c>
      <c r="V32" s="23">
        <f t="shared" si="8"/>
        <v>2244.0768886902101</v>
      </c>
      <c r="W32" s="23">
        <f t="shared" si="8"/>
        <v>2200.8642527194156</v>
      </c>
      <c r="X32" s="23">
        <f t="shared" si="8"/>
        <v>2565.587734241908</v>
      </c>
      <c r="Y32" s="22">
        <f t="shared" si="8"/>
        <v>1.3649</v>
      </c>
    </row>
    <row r="33" spans="2:25" ht="13.5" thickBot="1" x14ac:dyDescent="0.25">
      <c r="B33" s="21" t="s">
        <v>13</v>
      </c>
      <c r="C33" s="20">
        <f t="shared" ref="C33:Y33" si="9">MIN(C9:C30)</f>
        <v>2839</v>
      </c>
      <c r="D33" s="19">
        <f t="shared" si="9"/>
        <v>2840</v>
      </c>
      <c r="E33" s="18">
        <f t="shared" si="9"/>
        <v>2839.5</v>
      </c>
      <c r="F33" s="20">
        <f t="shared" si="9"/>
        <v>2828</v>
      </c>
      <c r="G33" s="19">
        <f t="shared" si="9"/>
        <v>2830</v>
      </c>
      <c r="H33" s="18">
        <f t="shared" si="9"/>
        <v>2829</v>
      </c>
      <c r="I33" s="20">
        <f t="shared" si="9"/>
        <v>2807</v>
      </c>
      <c r="J33" s="19">
        <f t="shared" si="9"/>
        <v>2812</v>
      </c>
      <c r="K33" s="18">
        <f t="shared" si="9"/>
        <v>2809.5</v>
      </c>
      <c r="L33" s="20">
        <f t="shared" si="9"/>
        <v>2757</v>
      </c>
      <c r="M33" s="19">
        <f t="shared" si="9"/>
        <v>2762</v>
      </c>
      <c r="N33" s="18">
        <f t="shared" si="9"/>
        <v>2759.5</v>
      </c>
      <c r="O33" s="20">
        <f t="shared" si="9"/>
        <v>2742</v>
      </c>
      <c r="P33" s="19">
        <f t="shared" si="9"/>
        <v>2747</v>
      </c>
      <c r="Q33" s="18">
        <f t="shared" si="9"/>
        <v>2744.5</v>
      </c>
      <c r="R33" s="17">
        <f t="shared" si="9"/>
        <v>2840</v>
      </c>
      <c r="S33" s="16">
        <f t="shared" si="9"/>
        <v>1.335</v>
      </c>
      <c r="T33" s="15">
        <f t="shared" si="9"/>
        <v>1.1642999999999999</v>
      </c>
      <c r="U33" s="14">
        <f t="shared" si="9"/>
        <v>146.35</v>
      </c>
      <c r="V33" s="13">
        <f t="shared" si="9"/>
        <v>2099.9704229517893</v>
      </c>
      <c r="W33" s="13">
        <f t="shared" si="9"/>
        <v>2092.576160899142</v>
      </c>
      <c r="X33" s="13">
        <f t="shared" si="9"/>
        <v>2424.2424242424245</v>
      </c>
      <c r="Y33" s="12">
        <f t="shared" si="9"/>
        <v>1.3351</v>
      </c>
    </row>
    <row r="35" spans="2:25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25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Y36"/>
  <sheetViews>
    <sheetView workbookViewId="0">
      <pane ySplit="8" topLeftCell="A9" activePane="bottomLeft" state="frozen"/>
      <selection activeCell="C46" sqref="C46"/>
      <selection pane="bottomLeft" activeCell="Q58" sqref="Q58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28</v>
      </c>
    </row>
    <row r="6" spans="1:25" ht="13.5" thickBot="1" x14ac:dyDescent="0.25">
      <c r="B6" s="1">
        <v>45901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45901</v>
      </c>
      <c r="C9" s="44">
        <v>1953</v>
      </c>
      <c r="D9" s="43">
        <v>1955</v>
      </c>
      <c r="E9" s="42">
        <f t="shared" ref="E9:E30" si="0">AVERAGE(C9:D9)</f>
        <v>1954</v>
      </c>
      <c r="F9" s="44">
        <v>1994</v>
      </c>
      <c r="G9" s="43">
        <v>1994.5</v>
      </c>
      <c r="H9" s="42">
        <f t="shared" ref="H9:H30" si="1">AVERAGE(F9:G9)</f>
        <v>1994.25</v>
      </c>
      <c r="I9" s="44">
        <v>2063</v>
      </c>
      <c r="J9" s="43">
        <v>2068</v>
      </c>
      <c r="K9" s="42">
        <f t="shared" ref="K9:K30" si="2">AVERAGE(I9:J9)</f>
        <v>2065.5</v>
      </c>
      <c r="L9" s="44">
        <v>2110</v>
      </c>
      <c r="M9" s="43">
        <v>2115</v>
      </c>
      <c r="N9" s="42">
        <f t="shared" ref="N9:N30" si="3">AVERAGE(L9:M9)</f>
        <v>2112.5</v>
      </c>
      <c r="O9" s="44">
        <v>2155</v>
      </c>
      <c r="P9" s="43">
        <v>2160</v>
      </c>
      <c r="Q9" s="42">
        <f t="shared" ref="Q9:Q30" si="4">AVERAGE(O9:P9)</f>
        <v>2157.5</v>
      </c>
      <c r="R9" s="50">
        <v>1955</v>
      </c>
      <c r="S9" s="49">
        <v>1.3524</v>
      </c>
      <c r="T9" s="51">
        <v>1.1715</v>
      </c>
      <c r="U9" s="48">
        <v>147.16</v>
      </c>
      <c r="V9" s="41">
        <v>1445.58</v>
      </c>
      <c r="W9" s="41">
        <v>1474.02</v>
      </c>
      <c r="X9" s="47">
        <f t="shared" ref="X9:X30" si="5">R9/T9</f>
        <v>1668.8006828851899</v>
      </c>
      <c r="Y9" s="46">
        <v>1.3531</v>
      </c>
    </row>
    <row r="10" spans="1:25" x14ac:dyDescent="0.2">
      <c r="B10" s="45">
        <v>45902</v>
      </c>
      <c r="C10" s="44">
        <v>1945</v>
      </c>
      <c r="D10" s="43">
        <v>1947</v>
      </c>
      <c r="E10" s="42">
        <f t="shared" si="0"/>
        <v>1946</v>
      </c>
      <c r="F10" s="44">
        <v>1991</v>
      </c>
      <c r="G10" s="43">
        <v>1993</v>
      </c>
      <c r="H10" s="42">
        <f t="shared" si="1"/>
        <v>1992</v>
      </c>
      <c r="I10" s="44">
        <v>2058</v>
      </c>
      <c r="J10" s="43">
        <v>2063</v>
      </c>
      <c r="K10" s="42">
        <f t="shared" si="2"/>
        <v>2060.5</v>
      </c>
      <c r="L10" s="44">
        <v>2107</v>
      </c>
      <c r="M10" s="43">
        <v>2112</v>
      </c>
      <c r="N10" s="42">
        <f t="shared" si="3"/>
        <v>2109.5</v>
      </c>
      <c r="O10" s="44">
        <v>2152</v>
      </c>
      <c r="P10" s="43">
        <v>2157</v>
      </c>
      <c r="Q10" s="42">
        <f t="shared" si="4"/>
        <v>2154.5</v>
      </c>
      <c r="R10" s="50">
        <v>1947</v>
      </c>
      <c r="S10" s="49">
        <v>1.3384</v>
      </c>
      <c r="T10" s="49">
        <v>1.1647000000000001</v>
      </c>
      <c r="U10" s="48">
        <v>148.62</v>
      </c>
      <c r="V10" s="41">
        <v>1454.72</v>
      </c>
      <c r="W10" s="41">
        <v>1488.31</v>
      </c>
      <c r="X10" s="47">
        <f t="shared" si="5"/>
        <v>1671.6751094702497</v>
      </c>
      <c r="Y10" s="46">
        <v>1.3391</v>
      </c>
    </row>
    <row r="11" spans="1:25" x14ac:dyDescent="0.2">
      <c r="B11" s="45">
        <v>45903</v>
      </c>
      <c r="C11" s="44">
        <v>1957.5</v>
      </c>
      <c r="D11" s="43">
        <v>1958</v>
      </c>
      <c r="E11" s="42">
        <f t="shared" si="0"/>
        <v>1957.75</v>
      </c>
      <c r="F11" s="44">
        <v>2001</v>
      </c>
      <c r="G11" s="43">
        <v>2002</v>
      </c>
      <c r="H11" s="42">
        <f t="shared" si="1"/>
        <v>2001.5</v>
      </c>
      <c r="I11" s="44">
        <v>2067</v>
      </c>
      <c r="J11" s="43">
        <v>2072</v>
      </c>
      <c r="K11" s="42">
        <f t="shared" si="2"/>
        <v>2069.5</v>
      </c>
      <c r="L11" s="44">
        <v>2115</v>
      </c>
      <c r="M11" s="43">
        <v>2120</v>
      </c>
      <c r="N11" s="42">
        <f t="shared" si="3"/>
        <v>2117.5</v>
      </c>
      <c r="O11" s="44">
        <v>2160</v>
      </c>
      <c r="P11" s="43">
        <v>2165</v>
      </c>
      <c r="Q11" s="42">
        <f t="shared" si="4"/>
        <v>2162.5</v>
      </c>
      <c r="R11" s="50">
        <v>1958</v>
      </c>
      <c r="S11" s="49">
        <v>1.3411999999999999</v>
      </c>
      <c r="T11" s="49">
        <v>1.1652</v>
      </c>
      <c r="U11" s="48">
        <v>148.62</v>
      </c>
      <c r="V11" s="41">
        <v>1459.89</v>
      </c>
      <c r="W11" s="41">
        <v>1491.91</v>
      </c>
      <c r="X11" s="47">
        <f t="shared" si="5"/>
        <v>1680.3982148987297</v>
      </c>
      <c r="Y11" s="46">
        <v>1.3419000000000001</v>
      </c>
    </row>
    <row r="12" spans="1:25" x14ac:dyDescent="0.2">
      <c r="B12" s="45">
        <v>45904</v>
      </c>
      <c r="C12" s="44">
        <v>1953</v>
      </c>
      <c r="D12" s="43">
        <v>1954</v>
      </c>
      <c r="E12" s="42">
        <f t="shared" si="0"/>
        <v>1953.5</v>
      </c>
      <c r="F12" s="44">
        <v>1993</v>
      </c>
      <c r="G12" s="43">
        <v>1994</v>
      </c>
      <c r="H12" s="42">
        <f t="shared" si="1"/>
        <v>1993.5</v>
      </c>
      <c r="I12" s="44">
        <v>2058</v>
      </c>
      <c r="J12" s="43">
        <v>2063</v>
      </c>
      <c r="K12" s="42">
        <f t="shared" si="2"/>
        <v>2060.5</v>
      </c>
      <c r="L12" s="44">
        <v>2107</v>
      </c>
      <c r="M12" s="43">
        <v>2112</v>
      </c>
      <c r="N12" s="42">
        <f t="shared" si="3"/>
        <v>2109.5</v>
      </c>
      <c r="O12" s="44">
        <v>2152</v>
      </c>
      <c r="P12" s="43">
        <v>2157</v>
      </c>
      <c r="Q12" s="42">
        <f t="shared" si="4"/>
        <v>2154.5</v>
      </c>
      <c r="R12" s="50">
        <v>1954</v>
      </c>
      <c r="S12" s="49">
        <v>1.3433999999999999</v>
      </c>
      <c r="T12" s="49">
        <v>1.1642999999999999</v>
      </c>
      <c r="U12" s="48">
        <v>148.35</v>
      </c>
      <c r="V12" s="41">
        <v>1454.52</v>
      </c>
      <c r="W12" s="41">
        <v>1483.63</v>
      </c>
      <c r="X12" s="47">
        <f t="shared" si="5"/>
        <v>1678.2616164218846</v>
      </c>
      <c r="Y12" s="46">
        <v>1.3440000000000001</v>
      </c>
    </row>
    <row r="13" spans="1:25" x14ac:dyDescent="0.2">
      <c r="B13" s="45">
        <v>45905</v>
      </c>
      <c r="C13" s="44">
        <v>1953</v>
      </c>
      <c r="D13" s="43">
        <v>1954</v>
      </c>
      <c r="E13" s="42">
        <f t="shared" si="0"/>
        <v>1953.5</v>
      </c>
      <c r="F13" s="44">
        <v>1995</v>
      </c>
      <c r="G13" s="43">
        <v>1997</v>
      </c>
      <c r="H13" s="42">
        <f t="shared" si="1"/>
        <v>1996</v>
      </c>
      <c r="I13" s="44">
        <v>2063</v>
      </c>
      <c r="J13" s="43">
        <v>2068</v>
      </c>
      <c r="K13" s="42">
        <f t="shared" si="2"/>
        <v>2065.5</v>
      </c>
      <c r="L13" s="44">
        <v>2113</v>
      </c>
      <c r="M13" s="43">
        <v>2118</v>
      </c>
      <c r="N13" s="42">
        <f t="shared" si="3"/>
        <v>2115.5</v>
      </c>
      <c r="O13" s="44">
        <v>2158</v>
      </c>
      <c r="P13" s="43">
        <v>2163</v>
      </c>
      <c r="Q13" s="42">
        <f t="shared" si="4"/>
        <v>2160.5</v>
      </c>
      <c r="R13" s="50">
        <v>1954</v>
      </c>
      <c r="S13" s="49">
        <v>1.3463000000000001</v>
      </c>
      <c r="T13" s="49">
        <v>1.1688000000000001</v>
      </c>
      <c r="U13" s="48">
        <v>148.19999999999999</v>
      </c>
      <c r="V13" s="41">
        <v>1451.39</v>
      </c>
      <c r="W13" s="41">
        <v>1482.66</v>
      </c>
      <c r="X13" s="47">
        <f t="shared" si="5"/>
        <v>1671.8001368925393</v>
      </c>
      <c r="Y13" s="46">
        <v>1.3469</v>
      </c>
    </row>
    <row r="14" spans="1:25" x14ac:dyDescent="0.2">
      <c r="B14" s="45">
        <v>45908</v>
      </c>
      <c r="C14" s="44">
        <v>1945</v>
      </c>
      <c r="D14" s="43">
        <v>1946</v>
      </c>
      <c r="E14" s="42">
        <f t="shared" si="0"/>
        <v>1945.5</v>
      </c>
      <c r="F14" s="44">
        <v>1992</v>
      </c>
      <c r="G14" s="43">
        <v>1993</v>
      </c>
      <c r="H14" s="42">
        <f t="shared" si="1"/>
        <v>1992.5</v>
      </c>
      <c r="I14" s="44">
        <v>2055</v>
      </c>
      <c r="J14" s="43">
        <v>2060</v>
      </c>
      <c r="K14" s="42">
        <f t="shared" si="2"/>
        <v>2057.5</v>
      </c>
      <c r="L14" s="44">
        <v>2105</v>
      </c>
      <c r="M14" s="43">
        <v>2110</v>
      </c>
      <c r="N14" s="42">
        <f t="shared" si="3"/>
        <v>2107.5</v>
      </c>
      <c r="O14" s="44">
        <v>2150</v>
      </c>
      <c r="P14" s="43">
        <v>2155</v>
      </c>
      <c r="Q14" s="42">
        <f t="shared" si="4"/>
        <v>2152.5</v>
      </c>
      <c r="R14" s="50">
        <v>1946</v>
      </c>
      <c r="S14" s="49">
        <v>1.353</v>
      </c>
      <c r="T14" s="49">
        <v>1.1729000000000001</v>
      </c>
      <c r="U14" s="48">
        <v>147.79</v>
      </c>
      <c r="V14" s="41">
        <v>1438.29</v>
      </c>
      <c r="W14" s="41">
        <v>1472.59</v>
      </c>
      <c r="X14" s="47">
        <f t="shared" si="5"/>
        <v>1659.1354761701764</v>
      </c>
      <c r="Y14" s="46">
        <v>1.3533999999999999</v>
      </c>
    </row>
    <row r="15" spans="1:25" x14ac:dyDescent="0.2">
      <c r="B15" s="45">
        <v>45909</v>
      </c>
      <c r="C15" s="44">
        <v>1942</v>
      </c>
      <c r="D15" s="43">
        <v>1942.5</v>
      </c>
      <c r="E15" s="42">
        <f t="shared" si="0"/>
        <v>1942.25</v>
      </c>
      <c r="F15" s="44">
        <v>1986</v>
      </c>
      <c r="G15" s="43">
        <v>1987</v>
      </c>
      <c r="H15" s="42">
        <f t="shared" si="1"/>
        <v>1986.5</v>
      </c>
      <c r="I15" s="44">
        <v>2052</v>
      </c>
      <c r="J15" s="43">
        <v>2057</v>
      </c>
      <c r="K15" s="42">
        <f t="shared" si="2"/>
        <v>2054.5</v>
      </c>
      <c r="L15" s="44">
        <v>2102</v>
      </c>
      <c r="M15" s="43">
        <v>2107</v>
      </c>
      <c r="N15" s="42">
        <f t="shared" si="3"/>
        <v>2104.5</v>
      </c>
      <c r="O15" s="44">
        <v>2147</v>
      </c>
      <c r="P15" s="43">
        <v>2152</v>
      </c>
      <c r="Q15" s="42">
        <f t="shared" si="4"/>
        <v>2149.5</v>
      </c>
      <c r="R15" s="50">
        <v>1942.5</v>
      </c>
      <c r="S15" s="49">
        <v>1.3557999999999999</v>
      </c>
      <c r="T15" s="49">
        <v>1.1741999999999999</v>
      </c>
      <c r="U15" s="48">
        <v>146.74</v>
      </c>
      <c r="V15" s="41">
        <v>1432.73</v>
      </c>
      <c r="W15" s="41">
        <v>1465.12</v>
      </c>
      <c r="X15" s="47">
        <f t="shared" si="5"/>
        <v>1654.3178334184979</v>
      </c>
      <c r="Y15" s="46">
        <v>1.3562000000000001</v>
      </c>
    </row>
    <row r="16" spans="1:25" x14ac:dyDescent="0.2">
      <c r="B16" s="45">
        <v>45910</v>
      </c>
      <c r="C16" s="44">
        <v>1937.5</v>
      </c>
      <c r="D16" s="43">
        <v>1938</v>
      </c>
      <c r="E16" s="42">
        <f t="shared" si="0"/>
        <v>1937.75</v>
      </c>
      <c r="F16" s="44">
        <v>1977</v>
      </c>
      <c r="G16" s="43">
        <v>1978</v>
      </c>
      <c r="H16" s="42">
        <f t="shared" si="1"/>
        <v>1977.5</v>
      </c>
      <c r="I16" s="44">
        <v>2043</v>
      </c>
      <c r="J16" s="43">
        <v>2048</v>
      </c>
      <c r="K16" s="42">
        <f t="shared" si="2"/>
        <v>2045.5</v>
      </c>
      <c r="L16" s="44">
        <v>2093</v>
      </c>
      <c r="M16" s="43">
        <v>2098</v>
      </c>
      <c r="N16" s="42">
        <f t="shared" si="3"/>
        <v>2095.5</v>
      </c>
      <c r="O16" s="44">
        <v>2138</v>
      </c>
      <c r="P16" s="43">
        <v>2143</v>
      </c>
      <c r="Q16" s="42">
        <f t="shared" si="4"/>
        <v>2140.5</v>
      </c>
      <c r="R16" s="50">
        <v>1938</v>
      </c>
      <c r="S16" s="49">
        <v>1.3533999999999999</v>
      </c>
      <c r="T16" s="49">
        <v>1.1705000000000001</v>
      </c>
      <c r="U16" s="48">
        <v>147.53</v>
      </c>
      <c r="V16" s="41">
        <v>1431.95</v>
      </c>
      <c r="W16" s="41">
        <v>1461.07</v>
      </c>
      <c r="X16" s="47">
        <f t="shared" si="5"/>
        <v>1655.7026911576247</v>
      </c>
      <c r="Y16" s="46">
        <v>1.3537999999999999</v>
      </c>
    </row>
    <row r="17" spans="2:25" x14ac:dyDescent="0.2">
      <c r="B17" s="45">
        <v>45911</v>
      </c>
      <c r="C17" s="44">
        <v>1943</v>
      </c>
      <c r="D17" s="43">
        <v>1943.5</v>
      </c>
      <c r="E17" s="42">
        <f t="shared" si="0"/>
        <v>1943.25</v>
      </c>
      <c r="F17" s="44">
        <v>1985</v>
      </c>
      <c r="G17" s="43">
        <v>1987</v>
      </c>
      <c r="H17" s="42">
        <f t="shared" si="1"/>
        <v>1986</v>
      </c>
      <c r="I17" s="44">
        <v>2053</v>
      </c>
      <c r="J17" s="43">
        <v>2058</v>
      </c>
      <c r="K17" s="42">
        <f t="shared" si="2"/>
        <v>2055.5</v>
      </c>
      <c r="L17" s="44">
        <v>2103</v>
      </c>
      <c r="M17" s="43">
        <v>2108</v>
      </c>
      <c r="N17" s="42">
        <f t="shared" si="3"/>
        <v>2105.5</v>
      </c>
      <c r="O17" s="44">
        <v>2148</v>
      </c>
      <c r="P17" s="43">
        <v>2153</v>
      </c>
      <c r="Q17" s="42">
        <f t="shared" si="4"/>
        <v>2150.5</v>
      </c>
      <c r="R17" s="50">
        <v>1943.5</v>
      </c>
      <c r="S17" s="49">
        <v>1.3508</v>
      </c>
      <c r="T17" s="49">
        <v>1.1684000000000001</v>
      </c>
      <c r="U17" s="48">
        <v>147.97</v>
      </c>
      <c r="V17" s="41">
        <v>1438.78</v>
      </c>
      <c r="W17" s="41">
        <v>1470.65</v>
      </c>
      <c r="X17" s="47">
        <f t="shared" si="5"/>
        <v>1663.3858267716535</v>
      </c>
      <c r="Y17" s="46">
        <v>1.3511</v>
      </c>
    </row>
    <row r="18" spans="2:25" x14ac:dyDescent="0.2">
      <c r="B18" s="45">
        <v>45912</v>
      </c>
      <c r="C18" s="44">
        <v>1956</v>
      </c>
      <c r="D18" s="43">
        <v>1957</v>
      </c>
      <c r="E18" s="42">
        <f t="shared" si="0"/>
        <v>1956.5</v>
      </c>
      <c r="F18" s="44">
        <v>1998</v>
      </c>
      <c r="G18" s="43">
        <v>2000</v>
      </c>
      <c r="H18" s="42">
        <f t="shared" si="1"/>
        <v>1999</v>
      </c>
      <c r="I18" s="44">
        <v>2067</v>
      </c>
      <c r="J18" s="43">
        <v>2072</v>
      </c>
      <c r="K18" s="42">
        <f t="shared" si="2"/>
        <v>2069.5</v>
      </c>
      <c r="L18" s="44">
        <v>2117</v>
      </c>
      <c r="M18" s="43">
        <v>2122</v>
      </c>
      <c r="N18" s="42">
        <f t="shared" si="3"/>
        <v>2119.5</v>
      </c>
      <c r="O18" s="44">
        <v>2162</v>
      </c>
      <c r="P18" s="43">
        <v>2167</v>
      </c>
      <c r="Q18" s="42">
        <f t="shared" si="4"/>
        <v>2164.5</v>
      </c>
      <c r="R18" s="50">
        <v>1957</v>
      </c>
      <c r="S18" s="49">
        <v>1.355</v>
      </c>
      <c r="T18" s="49">
        <v>1.1721999999999999</v>
      </c>
      <c r="U18" s="48">
        <v>147.84</v>
      </c>
      <c r="V18" s="41">
        <v>1444.28</v>
      </c>
      <c r="W18" s="41">
        <v>1475.8</v>
      </c>
      <c r="X18" s="47">
        <f t="shared" si="5"/>
        <v>1669.5103224705683</v>
      </c>
      <c r="Y18" s="46">
        <v>1.3552</v>
      </c>
    </row>
    <row r="19" spans="2:25" x14ac:dyDescent="0.2">
      <c r="B19" s="45">
        <v>45915</v>
      </c>
      <c r="C19" s="44">
        <v>1960</v>
      </c>
      <c r="D19" s="43">
        <v>1962</v>
      </c>
      <c r="E19" s="42">
        <f t="shared" si="0"/>
        <v>1961</v>
      </c>
      <c r="F19" s="44">
        <v>2005.5</v>
      </c>
      <c r="G19" s="43">
        <v>2006</v>
      </c>
      <c r="H19" s="42">
        <f t="shared" si="1"/>
        <v>2005.75</v>
      </c>
      <c r="I19" s="44">
        <v>2078</v>
      </c>
      <c r="J19" s="43">
        <v>2083</v>
      </c>
      <c r="K19" s="42">
        <f t="shared" si="2"/>
        <v>2080.5</v>
      </c>
      <c r="L19" s="44">
        <v>2128</v>
      </c>
      <c r="M19" s="43">
        <v>2133</v>
      </c>
      <c r="N19" s="42">
        <f t="shared" si="3"/>
        <v>2130.5</v>
      </c>
      <c r="O19" s="44">
        <v>2173</v>
      </c>
      <c r="P19" s="43">
        <v>2178</v>
      </c>
      <c r="Q19" s="42">
        <f t="shared" si="4"/>
        <v>2175.5</v>
      </c>
      <c r="R19" s="50">
        <v>1962</v>
      </c>
      <c r="S19" s="49">
        <v>1.3614999999999999</v>
      </c>
      <c r="T19" s="49">
        <v>1.1761999999999999</v>
      </c>
      <c r="U19" s="48">
        <v>147.41999999999999</v>
      </c>
      <c r="V19" s="41">
        <v>1441.06</v>
      </c>
      <c r="W19" s="41">
        <v>1473.05</v>
      </c>
      <c r="X19" s="47">
        <f t="shared" si="5"/>
        <v>1668.0836592416258</v>
      </c>
      <c r="Y19" s="46">
        <v>1.3617999999999999</v>
      </c>
    </row>
    <row r="20" spans="2:25" x14ac:dyDescent="0.2">
      <c r="B20" s="45">
        <v>45916</v>
      </c>
      <c r="C20" s="44">
        <v>1953</v>
      </c>
      <c r="D20" s="43">
        <v>1953.5</v>
      </c>
      <c r="E20" s="42">
        <f t="shared" si="0"/>
        <v>1953.25</v>
      </c>
      <c r="F20" s="44">
        <v>2001</v>
      </c>
      <c r="G20" s="43">
        <v>2002</v>
      </c>
      <c r="H20" s="42">
        <f t="shared" si="1"/>
        <v>2001.5</v>
      </c>
      <c r="I20" s="44">
        <v>2072</v>
      </c>
      <c r="J20" s="43">
        <v>2077</v>
      </c>
      <c r="K20" s="42">
        <f t="shared" si="2"/>
        <v>2074.5</v>
      </c>
      <c r="L20" s="44">
        <v>2122</v>
      </c>
      <c r="M20" s="43">
        <v>2127</v>
      </c>
      <c r="N20" s="42">
        <f t="shared" si="3"/>
        <v>2124.5</v>
      </c>
      <c r="O20" s="44">
        <v>2167</v>
      </c>
      <c r="P20" s="43">
        <v>2172</v>
      </c>
      <c r="Q20" s="42">
        <f t="shared" si="4"/>
        <v>2169.5</v>
      </c>
      <c r="R20" s="50">
        <v>1953.5</v>
      </c>
      <c r="S20" s="49">
        <v>1.3643000000000001</v>
      </c>
      <c r="T20" s="49">
        <v>1.1814</v>
      </c>
      <c r="U20" s="48">
        <v>146.96</v>
      </c>
      <c r="V20" s="41">
        <v>1431.87</v>
      </c>
      <c r="W20" s="41">
        <v>1467.2</v>
      </c>
      <c r="X20" s="47">
        <f t="shared" si="5"/>
        <v>1653.5466395801591</v>
      </c>
      <c r="Y20" s="46">
        <v>1.3645</v>
      </c>
    </row>
    <row r="21" spans="2:25" x14ac:dyDescent="0.2">
      <c r="B21" s="45">
        <v>45917</v>
      </c>
      <c r="C21" s="44">
        <v>1949</v>
      </c>
      <c r="D21" s="43">
        <v>1950</v>
      </c>
      <c r="E21" s="42">
        <f t="shared" si="0"/>
        <v>1949.5</v>
      </c>
      <c r="F21" s="44">
        <v>1998.5</v>
      </c>
      <c r="G21" s="43">
        <v>1999</v>
      </c>
      <c r="H21" s="42">
        <f t="shared" si="1"/>
        <v>1998.75</v>
      </c>
      <c r="I21" s="44">
        <v>2070</v>
      </c>
      <c r="J21" s="43">
        <v>2075</v>
      </c>
      <c r="K21" s="42">
        <f t="shared" si="2"/>
        <v>2072.5</v>
      </c>
      <c r="L21" s="44">
        <v>2120</v>
      </c>
      <c r="M21" s="43">
        <v>2125</v>
      </c>
      <c r="N21" s="42">
        <f t="shared" si="3"/>
        <v>2122.5</v>
      </c>
      <c r="O21" s="44">
        <v>2165</v>
      </c>
      <c r="P21" s="43">
        <v>2170</v>
      </c>
      <c r="Q21" s="42">
        <f t="shared" si="4"/>
        <v>2167.5</v>
      </c>
      <c r="R21" s="50">
        <v>1950</v>
      </c>
      <c r="S21" s="49">
        <v>1.3647</v>
      </c>
      <c r="T21" s="49">
        <v>1.1839999999999999</v>
      </c>
      <c r="U21" s="48">
        <v>146.35</v>
      </c>
      <c r="V21" s="41">
        <v>1428.89</v>
      </c>
      <c r="W21" s="41">
        <v>1464.58</v>
      </c>
      <c r="X21" s="47">
        <f t="shared" si="5"/>
        <v>1646.9594594594596</v>
      </c>
      <c r="Y21" s="46">
        <v>1.3649</v>
      </c>
    </row>
    <row r="22" spans="2:25" x14ac:dyDescent="0.2">
      <c r="B22" s="45">
        <v>45918</v>
      </c>
      <c r="C22" s="44">
        <v>1968</v>
      </c>
      <c r="D22" s="43">
        <v>1969</v>
      </c>
      <c r="E22" s="42">
        <f t="shared" si="0"/>
        <v>1968.5</v>
      </c>
      <c r="F22" s="44">
        <v>2015.5</v>
      </c>
      <c r="G22" s="43">
        <v>2016</v>
      </c>
      <c r="H22" s="42">
        <f t="shared" si="1"/>
        <v>2015.75</v>
      </c>
      <c r="I22" s="44">
        <v>2087</v>
      </c>
      <c r="J22" s="43">
        <v>2092</v>
      </c>
      <c r="K22" s="42">
        <f t="shared" si="2"/>
        <v>2089.5</v>
      </c>
      <c r="L22" s="44">
        <v>2137</v>
      </c>
      <c r="M22" s="43">
        <v>2142</v>
      </c>
      <c r="N22" s="42">
        <f t="shared" si="3"/>
        <v>2139.5</v>
      </c>
      <c r="O22" s="44">
        <v>2182</v>
      </c>
      <c r="P22" s="43">
        <v>2187</v>
      </c>
      <c r="Q22" s="42">
        <f t="shared" si="4"/>
        <v>2184.5</v>
      </c>
      <c r="R22" s="50">
        <v>1969</v>
      </c>
      <c r="S22" s="49">
        <v>1.3622000000000001</v>
      </c>
      <c r="T22" s="49">
        <v>1.1826000000000001</v>
      </c>
      <c r="U22" s="48">
        <v>147.38999999999999</v>
      </c>
      <c r="V22" s="41">
        <v>1445.46</v>
      </c>
      <c r="W22" s="41">
        <v>1479.74</v>
      </c>
      <c r="X22" s="47">
        <f t="shared" si="5"/>
        <v>1664.9754777608657</v>
      </c>
      <c r="Y22" s="46">
        <v>1.3624000000000001</v>
      </c>
    </row>
    <row r="23" spans="2:25" x14ac:dyDescent="0.2">
      <c r="B23" s="45">
        <v>45919</v>
      </c>
      <c r="C23" s="44">
        <v>1962</v>
      </c>
      <c r="D23" s="43">
        <v>1964</v>
      </c>
      <c r="E23" s="42">
        <f t="shared" si="0"/>
        <v>1963</v>
      </c>
      <c r="F23" s="44">
        <v>2008</v>
      </c>
      <c r="G23" s="43">
        <v>2009</v>
      </c>
      <c r="H23" s="42">
        <f t="shared" si="1"/>
        <v>2008.5</v>
      </c>
      <c r="I23" s="44">
        <v>2083</v>
      </c>
      <c r="J23" s="43">
        <v>2088</v>
      </c>
      <c r="K23" s="42">
        <f t="shared" si="2"/>
        <v>2085.5</v>
      </c>
      <c r="L23" s="44">
        <v>2133</v>
      </c>
      <c r="M23" s="43">
        <v>2138</v>
      </c>
      <c r="N23" s="42">
        <f t="shared" si="3"/>
        <v>2135.5</v>
      </c>
      <c r="O23" s="44">
        <v>2178</v>
      </c>
      <c r="P23" s="43">
        <v>2183</v>
      </c>
      <c r="Q23" s="42">
        <f t="shared" si="4"/>
        <v>2180.5</v>
      </c>
      <c r="R23" s="50">
        <v>1964</v>
      </c>
      <c r="S23" s="49">
        <v>1.3478000000000001</v>
      </c>
      <c r="T23" s="49">
        <v>1.1737</v>
      </c>
      <c r="U23" s="48">
        <v>148.16999999999999</v>
      </c>
      <c r="V23" s="41">
        <v>1457.19</v>
      </c>
      <c r="W23" s="41">
        <v>1490.36</v>
      </c>
      <c r="X23" s="47">
        <f t="shared" si="5"/>
        <v>1673.3407173894523</v>
      </c>
      <c r="Y23" s="46">
        <v>1.3480000000000001</v>
      </c>
    </row>
    <row r="24" spans="2:25" x14ac:dyDescent="0.2">
      <c r="B24" s="45">
        <v>45922</v>
      </c>
      <c r="C24" s="44">
        <v>1963.5</v>
      </c>
      <c r="D24" s="43">
        <v>1964</v>
      </c>
      <c r="E24" s="42">
        <f t="shared" si="0"/>
        <v>1963.75</v>
      </c>
      <c r="F24" s="44">
        <v>2004</v>
      </c>
      <c r="G24" s="43">
        <v>2005</v>
      </c>
      <c r="H24" s="42">
        <f t="shared" si="1"/>
        <v>2004.5</v>
      </c>
      <c r="I24" s="44">
        <v>2075</v>
      </c>
      <c r="J24" s="43">
        <v>2080</v>
      </c>
      <c r="K24" s="42">
        <f t="shared" si="2"/>
        <v>2077.5</v>
      </c>
      <c r="L24" s="44">
        <v>2125</v>
      </c>
      <c r="M24" s="43">
        <v>2130</v>
      </c>
      <c r="N24" s="42">
        <f t="shared" si="3"/>
        <v>2127.5</v>
      </c>
      <c r="O24" s="44">
        <v>2170</v>
      </c>
      <c r="P24" s="43">
        <v>2175</v>
      </c>
      <c r="Q24" s="42">
        <f t="shared" si="4"/>
        <v>2172.5</v>
      </c>
      <c r="R24" s="50">
        <v>1964</v>
      </c>
      <c r="S24" s="49">
        <v>1.3499000000000001</v>
      </c>
      <c r="T24" s="49">
        <v>1.1778999999999999</v>
      </c>
      <c r="U24" s="48">
        <v>147.85</v>
      </c>
      <c r="V24" s="41">
        <v>1454.92</v>
      </c>
      <c r="W24" s="41">
        <v>1485.08</v>
      </c>
      <c r="X24" s="47">
        <f t="shared" si="5"/>
        <v>1667.3741404193904</v>
      </c>
      <c r="Y24" s="46">
        <v>1.3501000000000001</v>
      </c>
    </row>
    <row r="25" spans="2:25" x14ac:dyDescent="0.2">
      <c r="B25" s="45">
        <v>45923</v>
      </c>
      <c r="C25" s="44">
        <v>1943</v>
      </c>
      <c r="D25" s="43">
        <v>1945</v>
      </c>
      <c r="E25" s="42">
        <f t="shared" si="0"/>
        <v>1944</v>
      </c>
      <c r="F25" s="44">
        <v>1988</v>
      </c>
      <c r="G25" s="43">
        <v>1989</v>
      </c>
      <c r="H25" s="42">
        <f t="shared" si="1"/>
        <v>1988.5</v>
      </c>
      <c r="I25" s="44">
        <v>2065</v>
      </c>
      <c r="J25" s="43">
        <v>2070</v>
      </c>
      <c r="K25" s="42">
        <f t="shared" si="2"/>
        <v>2067.5</v>
      </c>
      <c r="L25" s="44">
        <v>2115</v>
      </c>
      <c r="M25" s="43">
        <v>2120</v>
      </c>
      <c r="N25" s="42">
        <f t="shared" si="3"/>
        <v>2117.5</v>
      </c>
      <c r="O25" s="44">
        <v>2160</v>
      </c>
      <c r="P25" s="43">
        <v>2165</v>
      </c>
      <c r="Q25" s="42">
        <f t="shared" si="4"/>
        <v>2162.5</v>
      </c>
      <c r="R25" s="50">
        <v>1945</v>
      </c>
      <c r="S25" s="49">
        <v>1.3514999999999999</v>
      </c>
      <c r="T25" s="49">
        <v>1.1792</v>
      </c>
      <c r="U25" s="48">
        <v>147.77000000000001</v>
      </c>
      <c r="V25" s="41">
        <v>1439.14</v>
      </c>
      <c r="W25" s="41">
        <v>1471.59</v>
      </c>
      <c r="X25" s="47">
        <f t="shared" si="5"/>
        <v>1649.4233378561737</v>
      </c>
      <c r="Y25" s="46">
        <v>1.3515999999999999</v>
      </c>
    </row>
    <row r="26" spans="2:25" x14ac:dyDescent="0.2">
      <c r="B26" s="45">
        <v>45924</v>
      </c>
      <c r="C26" s="44">
        <v>1958</v>
      </c>
      <c r="D26" s="43">
        <v>1959</v>
      </c>
      <c r="E26" s="42">
        <f t="shared" si="0"/>
        <v>1958.5</v>
      </c>
      <c r="F26" s="44">
        <v>1999</v>
      </c>
      <c r="G26" s="43">
        <v>2000</v>
      </c>
      <c r="H26" s="42">
        <f t="shared" si="1"/>
        <v>1999.5</v>
      </c>
      <c r="I26" s="44">
        <v>2078</v>
      </c>
      <c r="J26" s="43">
        <v>2083</v>
      </c>
      <c r="K26" s="42">
        <f t="shared" si="2"/>
        <v>2080.5</v>
      </c>
      <c r="L26" s="44">
        <v>2128</v>
      </c>
      <c r="M26" s="43">
        <v>2133</v>
      </c>
      <c r="N26" s="42">
        <f t="shared" si="3"/>
        <v>2130.5</v>
      </c>
      <c r="O26" s="44">
        <v>2173</v>
      </c>
      <c r="P26" s="43">
        <v>2178</v>
      </c>
      <c r="Q26" s="42">
        <f t="shared" si="4"/>
        <v>2175.5</v>
      </c>
      <c r="R26" s="50">
        <v>1959</v>
      </c>
      <c r="S26" s="49">
        <v>1.3456999999999999</v>
      </c>
      <c r="T26" s="49">
        <v>1.1749000000000001</v>
      </c>
      <c r="U26" s="48">
        <v>148.5</v>
      </c>
      <c r="V26" s="41">
        <v>1455.75</v>
      </c>
      <c r="W26" s="41">
        <v>1486.1</v>
      </c>
      <c r="X26" s="47">
        <f t="shared" si="5"/>
        <v>1667.3759468890969</v>
      </c>
      <c r="Y26" s="46">
        <v>1.3458000000000001</v>
      </c>
    </row>
    <row r="27" spans="2:25" x14ac:dyDescent="0.2">
      <c r="B27" s="45">
        <v>45925</v>
      </c>
      <c r="C27" s="44">
        <v>1965</v>
      </c>
      <c r="D27" s="43">
        <v>1965.5</v>
      </c>
      <c r="E27" s="42">
        <f t="shared" si="0"/>
        <v>1965.25</v>
      </c>
      <c r="F27" s="44">
        <v>2002</v>
      </c>
      <c r="G27" s="43">
        <v>2003</v>
      </c>
      <c r="H27" s="42">
        <f t="shared" si="1"/>
        <v>2002.5</v>
      </c>
      <c r="I27" s="44">
        <v>2082</v>
      </c>
      <c r="J27" s="43">
        <v>2087</v>
      </c>
      <c r="K27" s="42">
        <f t="shared" si="2"/>
        <v>2084.5</v>
      </c>
      <c r="L27" s="44">
        <v>2132</v>
      </c>
      <c r="M27" s="43">
        <v>2137</v>
      </c>
      <c r="N27" s="42">
        <f t="shared" si="3"/>
        <v>2134.5</v>
      </c>
      <c r="O27" s="44">
        <v>2177</v>
      </c>
      <c r="P27" s="43">
        <v>2182</v>
      </c>
      <c r="Q27" s="42">
        <f t="shared" si="4"/>
        <v>2179.5</v>
      </c>
      <c r="R27" s="50">
        <v>1965.5</v>
      </c>
      <c r="S27" s="49">
        <v>1.3422000000000001</v>
      </c>
      <c r="T27" s="49">
        <v>1.1739999999999999</v>
      </c>
      <c r="U27" s="48">
        <v>148.84</v>
      </c>
      <c r="V27" s="41">
        <v>1464.39</v>
      </c>
      <c r="W27" s="41">
        <v>1492.21</v>
      </c>
      <c r="X27" s="47">
        <f t="shared" si="5"/>
        <v>1674.190800681431</v>
      </c>
      <c r="Y27" s="46">
        <v>1.3423</v>
      </c>
    </row>
    <row r="28" spans="2:25" x14ac:dyDescent="0.2">
      <c r="B28" s="45">
        <v>45926</v>
      </c>
      <c r="C28" s="44">
        <v>1957</v>
      </c>
      <c r="D28" s="43">
        <v>1957.5</v>
      </c>
      <c r="E28" s="42">
        <f t="shared" si="0"/>
        <v>1957.25</v>
      </c>
      <c r="F28" s="44">
        <v>1998</v>
      </c>
      <c r="G28" s="43">
        <v>1999</v>
      </c>
      <c r="H28" s="42">
        <f t="shared" si="1"/>
        <v>1998.5</v>
      </c>
      <c r="I28" s="44">
        <v>2075</v>
      </c>
      <c r="J28" s="43">
        <v>2080</v>
      </c>
      <c r="K28" s="42">
        <f t="shared" si="2"/>
        <v>2077.5</v>
      </c>
      <c r="L28" s="44">
        <v>2125</v>
      </c>
      <c r="M28" s="43">
        <v>2130</v>
      </c>
      <c r="N28" s="42">
        <f t="shared" si="3"/>
        <v>2127.5</v>
      </c>
      <c r="O28" s="44">
        <v>2170</v>
      </c>
      <c r="P28" s="43">
        <v>2175</v>
      </c>
      <c r="Q28" s="42">
        <f t="shared" si="4"/>
        <v>2172.5</v>
      </c>
      <c r="R28" s="50">
        <v>1957.5</v>
      </c>
      <c r="S28" s="49">
        <v>1.335</v>
      </c>
      <c r="T28" s="49">
        <v>1.1668000000000001</v>
      </c>
      <c r="U28" s="48">
        <v>149.79</v>
      </c>
      <c r="V28" s="41">
        <v>1466.29</v>
      </c>
      <c r="W28" s="41">
        <v>1497.27</v>
      </c>
      <c r="X28" s="47">
        <f t="shared" si="5"/>
        <v>1677.6654096674665</v>
      </c>
      <c r="Y28" s="46">
        <v>1.3351</v>
      </c>
    </row>
    <row r="29" spans="2:25" x14ac:dyDescent="0.2">
      <c r="B29" s="45">
        <v>45929</v>
      </c>
      <c r="C29" s="44">
        <v>1956</v>
      </c>
      <c r="D29" s="43">
        <v>1957</v>
      </c>
      <c r="E29" s="42">
        <f t="shared" si="0"/>
        <v>1956.5</v>
      </c>
      <c r="F29" s="44">
        <v>1998</v>
      </c>
      <c r="G29" s="43">
        <v>1999</v>
      </c>
      <c r="H29" s="42">
        <f t="shared" si="1"/>
        <v>1998.5</v>
      </c>
      <c r="I29" s="44">
        <v>2078</v>
      </c>
      <c r="J29" s="43">
        <v>2083</v>
      </c>
      <c r="K29" s="42">
        <f t="shared" si="2"/>
        <v>2080.5</v>
      </c>
      <c r="L29" s="44">
        <v>2128</v>
      </c>
      <c r="M29" s="43">
        <v>2133</v>
      </c>
      <c r="N29" s="42">
        <f t="shared" si="3"/>
        <v>2130.5</v>
      </c>
      <c r="O29" s="44">
        <v>2173</v>
      </c>
      <c r="P29" s="43">
        <v>2178</v>
      </c>
      <c r="Q29" s="42">
        <f t="shared" si="4"/>
        <v>2175.5</v>
      </c>
      <c r="R29" s="50">
        <v>1957</v>
      </c>
      <c r="S29" s="49">
        <v>1.3447</v>
      </c>
      <c r="T29" s="49">
        <v>1.1729000000000001</v>
      </c>
      <c r="U29" s="48">
        <v>148.63</v>
      </c>
      <c r="V29" s="41">
        <v>1455.34</v>
      </c>
      <c r="W29" s="41">
        <v>1486.47</v>
      </c>
      <c r="X29" s="47">
        <f t="shared" si="5"/>
        <v>1668.5139398073152</v>
      </c>
      <c r="Y29" s="46">
        <v>1.3448</v>
      </c>
    </row>
    <row r="30" spans="2:25" x14ac:dyDescent="0.2">
      <c r="B30" s="45">
        <v>45930</v>
      </c>
      <c r="C30" s="44">
        <v>1956</v>
      </c>
      <c r="D30" s="43">
        <v>1957</v>
      </c>
      <c r="E30" s="42">
        <f t="shared" si="0"/>
        <v>1956.5</v>
      </c>
      <c r="F30" s="44">
        <v>2002</v>
      </c>
      <c r="G30" s="43">
        <v>2003</v>
      </c>
      <c r="H30" s="42">
        <f t="shared" si="1"/>
        <v>2002.5</v>
      </c>
      <c r="I30" s="44">
        <v>2080</v>
      </c>
      <c r="J30" s="43">
        <v>2085</v>
      </c>
      <c r="K30" s="42">
        <f t="shared" si="2"/>
        <v>2082.5</v>
      </c>
      <c r="L30" s="44">
        <v>2133</v>
      </c>
      <c r="M30" s="43">
        <v>2138</v>
      </c>
      <c r="N30" s="42">
        <f t="shared" si="3"/>
        <v>2135.5</v>
      </c>
      <c r="O30" s="44">
        <v>2178</v>
      </c>
      <c r="P30" s="43">
        <v>2183</v>
      </c>
      <c r="Q30" s="42">
        <f t="shared" si="4"/>
        <v>2180.5</v>
      </c>
      <c r="R30" s="50">
        <v>1957</v>
      </c>
      <c r="S30" s="49">
        <v>1.3438000000000001</v>
      </c>
      <c r="T30" s="49">
        <v>1.1742999999999999</v>
      </c>
      <c r="U30" s="48">
        <v>147.97</v>
      </c>
      <c r="V30" s="41">
        <v>1456.32</v>
      </c>
      <c r="W30" s="41">
        <v>1490.44</v>
      </c>
      <c r="X30" s="47">
        <f t="shared" si="5"/>
        <v>1666.5247381418719</v>
      </c>
      <c r="Y30" s="46">
        <v>1.3439000000000001</v>
      </c>
    </row>
    <row r="31" spans="2:25" x14ac:dyDescent="0.2">
      <c r="B31" s="40" t="s">
        <v>11</v>
      </c>
      <c r="C31" s="39">
        <f>ROUND(AVERAGE(C9:C30),2)</f>
        <v>1953.43</v>
      </c>
      <c r="D31" s="38">
        <f>ROUND(AVERAGE(D9:D30),2)</f>
        <v>1954.48</v>
      </c>
      <c r="E31" s="37">
        <f>ROUND(AVERAGE(C31:D31),2)</f>
        <v>1953.96</v>
      </c>
      <c r="F31" s="39">
        <f>ROUND(AVERAGE(F9:F30),2)</f>
        <v>1996.89</v>
      </c>
      <c r="G31" s="38">
        <f>ROUND(AVERAGE(G9:G30),2)</f>
        <v>1997.98</v>
      </c>
      <c r="H31" s="37">
        <f>ROUND(AVERAGE(F31:G31),2)</f>
        <v>1997.44</v>
      </c>
      <c r="I31" s="39">
        <f>ROUND(AVERAGE(I9:I30),2)</f>
        <v>2068.27</v>
      </c>
      <c r="J31" s="38">
        <f>ROUND(AVERAGE(J9:J30),2)</f>
        <v>2073.27</v>
      </c>
      <c r="K31" s="37">
        <f>ROUND(AVERAGE(I31:J31),2)</f>
        <v>2070.77</v>
      </c>
      <c r="L31" s="39">
        <f>ROUND(AVERAGE(L9:L30),2)</f>
        <v>2118.09</v>
      </c>
      <c r="M31" s="38">
        <f>ROUND(AVERAGE(M9:M30),2)</f>
        <v>2123.09</v>
      </c>
      <c r="N31" s="37">
        <f>ROUND(AVERAGE(L31:M31),2)</f>
        <v>2120.59</v>
      </c>
      <c r="O31" s="39">
        <f>ROUND(AVERAGE(O9:O30),2)</f>
        <v>2163.09</v>
      </c>
      <c r="P31" s="38">
        <f>ROUND(AVERAGE(P9:P30),2)</f>
        <v>2168.09</v>
      </c>
      <c r="Q31" s="37">
        <f>ROUND(AVERAGE(O31:P31),2)</f>
        <v>2165.59</v>
      </c>
      <c r="R31" s="36">
        <f>ROUND(AVERAGE(R9:R30),2)</f>
        <v>1954.48</v>
      </c>
      <c r="S31" s="35">
        <f>ROUND(AVERAGE(S9:S30),4)</f>
        <v>1.3501000000000001</v>
      </c>
      <c r="T31" s="34">
        <f>ROUND(AVERAGE(T9:T30),4)</f>
        <v>1.1732</v>
      </c>
      <c r="U31" s="167">
        <f>ROUND(AVERAGE(U9:U30),2)</f>
        <v>147.93</v>
      </c>
      <c r="V31" s="33">
        <f>AVERAGE(V9:V30)</f>
        <v>1447.6704545454543</v>
      </c>
      <c r="W31" s="33">
        <f>AVERAGE(W9:W30)</f>
        <v>1479.5386363636362</v>
      </c>
      <c r="X31" s="33">
        <f>AVERAGE(X9:X30)</f>
        <v>1665.952826247792</v>
      </c>
      <c r="Y31" s="32">
        <f>AVERAGE(Y9:Y30)</f>
        <v>1.3504500000000002</v>
      </c>
    </row>
    <row r="32" spans="2:25" x14ac:dyDescent="0.2">
      <c r="B32" s="31" t="s">
        <v>12</v>
      </c>
      <c r="C32" s="30">
        <f t="shared" ref="C32:Y32" si="6">MAX(C9:C30)</f>
        <v>1968</v>
      </c>
      <c r="D32" s="29">
        <f t="shared" si="6"/>
        <v>1969</v>
      </c>
      <c r="E32" s="28">
        <f t="shared" si="6"/>
        <v>1968.5</v>
      </c>
      <c r="F32" s="30">
        <f t="shared" si="6"/>
        <v>2015.5</v>
      </c>
      <c r="G32" s="29">
        <f t="shared" si="6"/>
        <v>2016</v>
      </c>
      <c r="H32" s="28">
        <f t="shared" si="6"/>
        <v>2015.75</v>
      </c>
      <c r="I32" s="30">
        <f t="shared" si="6"/>
        <v>2087</v>
      </c>
      <c r="J32" s="29">
        <f t="shared" si="6"/>
        <v>2092</v>
      </c>
      <c r="K32" s="28">
        <f t="shared" si="6"/>
        <v>2089.5</v>
      </c>
      <c r="L32" s="30">
        <f t="shared" si="6"/>
        <v>2137</v>
      </c>
      <c r="M32" s="29">
        <f t="shared" si="6"/>
        <v>2142</v>
      </c>
      <c r="N32" s="28">
        <f t="shared" si="6"/>
        <v>2139.5</v>
      </c>
      <c r="O32" s="30">
        <f t="shared" si="6"/>
        <v>2182</v>
      </c>
      <c r="P32" s="29">
        <f t="shared" si="6"/>
        <v>2187</v>
      </c>
      <c r="Q32" s="28">
        <f t="shared" si="6"/>
        <v>2184.5</v>
      </c>
      <c r="R32" s="27">
        <f t="shared" si="6"/>
        <v>1969</v>
      </c>
      <c r="S32" s="26">
        <f t="shared" si="6"/>
        <v>1.3647</v>
      </c>
      <c r="T32" s="25">
        <f t="shared" si="6"/>
        <v>1.1839999999999999</v>
      </c>
      <c r="U32" s="24">
        <f t="shared" si="6"/>
        <v>149.79</v>
      </c>
      <c r="V32" s="23">
        <f t="shared" si="6"/>
        <v>1466.29</v>
      </c>
      <c r="W32" s="23">
        <f t="shared" si="6"/>
        <v>1497.27</v>
      </c>
      <c r="X32" s="23">
        <f t="shared" si="6"/>
        <v>1680.3982148987297</v>
      </c>
      <c r="Y32" s="22">
        <f t="shared" si="6"/>
        <v>1.3649</v>
      </c>
    </row>
    <row r="33" spans="2:25" ht="13.5" thickBot="1" x14ac:dyDescent="0.25">
      <c r="B33" s="21" t="s">
        <v>13</v>
      </c>
      <c r="C33" s="20">
        <f t="shared" ref="C33:Y33" si="7">MIN(C9:C30)</f>
        <v>1937.5</v>
      </c>
      <c r="D33" s="19">
        <f t="shared" si="7"/>
        <v>1938</v>
      </c>
      <c r="E33" s="18">
        <f t="shared" si="7"/>
        <v>1937.75</v>
      </c>
      <c r="F33" s="20">
        <f t="shared" si="7"/>
        <v>1977</v>
      </c>
      <c r="G33" s="19">
        <f t="shared" si="7"/>
        <v>1978</v>
      </c>
      <c r="H33" s="18">
        <f t="shared" si="7"/>
        <v>1977.5</v>
      </c>
      <c r="I33" s="20">
        <f t="shared" si="7"/>
        <v>2043</v>
      </c>
      <c r="J33" s="19">
        <f t="shared" si="7"/>
        <v>2048</v>
      </c>
      <c r="K33" s="18">
        <f t="shared" si="7"/>
        <v>2045.5</v>
      </c>
      <c r="L33" s="20">
        <f t="shared" si="7"/>
        <v>2093</v>
      </c>
      <c r="M33" s="19">
        <f t="shared" si="7"/>
        <v>2098</v>
      </c>
      <c r="N33" s="18">
        <f t="shared" si="7"/>
        <v>2095.5</v>
      </c>
      <c r="O33" s="20">
        <f t="shared" si="7"/>
        <v>2138</v>
      </c>
      <c r="P33" s="19">
        <f t="shared" si="7"/>
        <v>2143</v>
      </c>
      <c r="Q33" s="18">
        <f t="shared" si="7"/>
        <v>2140.5</v>
      </c>
      <c r="R33" s="17">
        <f t="shared" si="7"/>
        <v>1938</v>
      </c>
      <c r="S33" s="16">
        <f t="shared" si="7"/>
        <v>1.335</v>
      </c>
      <c r="T33" s="15">
        <f t="shared" si="7"/>
        <v>1.1642999999999999</v>
      </c>
      <c r="U33" s="14">
        <f t="shared" si="7"/>
        <v>146.35</v>
      </c>
      <c r="V33" s="13">
        <f t="shared" si="7"/>
        <v>1428.89</v>
      </c>
      <c r="W33" s="13">
        <f t="shared" si="7"/>
        <v>1461.07</v>
      </c>
      <c r="X33" s="13">
        <f t="shared" si="7"/>
        <v>1646.9594594594596</v>
      </c>
      <c r="Y33" s="12">
        <f t="shared" si="7"/>
        <v>1.3351</v>
      </c>
    </row>
    <row r="35" spans="2:25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25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S36"/>
  <sheetViews>
    <sheetView workbookViewId="0">
      <pane ySplit="8" topLeftCell="A9" activePane="bottomLeft" state="frozen"/>
      <selection activeCell="C46" sqref="C46"/>
      <selection pane="bottomLeft" activeCell="P9" sqref="P9:Q30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29</v>
      </c>
    </row>
    <row r="6" spans="1:19" ht="13.5" thickBot="1" x14ac:dyDescent="0.25">
      <c r="B6" s="1">
        <v>45901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3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45901</v>
      </c>
      <c r="C9" s="44">
        <v>35100</v>
      </c>
      <c r="D9" s="43">
        <v>35150</v>
      </c>
      <c r="E9" s="42">
        <f t="shared" ref="E9:E30" si="0">AVERAGE(C9:D9)</f>
        <v>35125</v>
      </c>
      <c r="F9" s="44">
        <v>34850</v>
      </c>
      <c r="G9" s="43">
        <v>34950</v>
      </c>
      <c r="H9" s="42">
        <f t="shared" ref="H9:H30" si="1">AVERAGE(F9:G9)</f>
        <v>34900</v>
      </c>
      <c r="I9" s="44">
        <v>34670</v>
      </c>
      <c r="J9" s="43">
        <v>34720</v>
      </c>
      <c r="K9" s="42">
        <f t="shared" ref="K9:K30" si="2">AVERAGE(I9:J9)</f>
        <v>34695</v>
      </c>
      <c r="L9" s="50">
        <v>35150</v>
      </c>
      <c r="M9" s="49">
        <v>1.3524</v>
      </c>
      <c r="N9" s="51">
        <v>1.1715</v>
      </c>
      <c r="O9" s="48">
        <v>147.16</v>
      </c>
      <c r="P9" s="41">
        <f>D9/M9</f>
        <v>25990.831115054716</v>
      </c>
      <c r="Q9" s="41">
        <f>G9/M9</f>
        <v>25842.945874001773</v>
      </c>
      <c r="R9" s="47">
        <f t="shared" ref="R9:R30" si="3">L9/N9</f>
        <v>30004.268032437049</v>
      </c>
      <c r="S9" s="46">
        <v>1.3531</v>
      </c>
    </row>
    <row r="10" spans="1:19" x14ac:dyDescent="0.2">
      <c r="B10" s="45">
        <v>45902</v>
      </c>
      <c r="C10" s="44">
        <v>35070</v>
      </c>
      <c r="D10" s="43">
        <v>35080</v>
      </c>
      <c r="E10" s="42">
        <f t="shared" si="0"/>
        <v>35075</v>
      </c>
      <c r="F10" s="44">
        <v>34850</v>
      </c>
      <c r="G10" s="43">
        <v>34860</v>
      </c>
      <c r="H10" s="42">
        <f t="shared" si="1"/>
        <v>34855</v>
      </c>
      <c r="I10" s="44">
        <v>34595</v>
      </c>
      <c r="J10" s="43">
        <v>34645</v>
      </c>
      <c r="K10" s="42">
        <f t="shared" si="2"/>
        <v>34620</v>
      </c>
      <c r="L10" s="50">
        <v>35080</v>
      </c>
      <c r="M10" s="49">
        <v>1.3384</v>
      </c>
      <c r="N10" s="49">
        <v>1.1647000000000001</v>
      </c>
      <c r="O10" s="48">
        <v>148.62</v>
      </c>
      <c r="P10" s="41">
        <f t="shared" ref="P10:P30" si="4">D10/M10</f>
        <v>26210.400478182903</v>
      </c>
      <c r="Q10" s="41">
        <f t="shared" ref="Q10:Q30" si="5">G10/M10</f>
        <v>26046.025104602511</v>
      </c>
      <c r="R10" s="47">
        <f t="shared" si="3"/>
        <v>30119.344037091094</v>
      </c>
      <c r="S10" s="46">
        <v>1.3391</v>
      </c>
    </row>
    <row r="11" spans="1:19" x14ac:dyDescent="0.2">
      <c r="B11" s="45">
        <v>45903</v>
      </c>
      <c r="C11" s="44">
        <v>34900</v>
      </c>
      <c r="D11" s="43">
        <v>35000</v>
      </c>
      <c r="E11" s="42">
        <f t="shared" si="0"/>
        <v>34950</v>
      </c>
      <c r="F11" s="44">
        <v>34750</v>
      </c>
      <c r="G11" s="43">
        <v>34850</v>
      </c>
      <c r="H11" s="42">
        <f t="shared" si="1"/>
        <v>34800</v>
      </c>
      <c r="I11" s="44">
        <v>34520</v>
      </c>
      <c r="J11" s="43">
        <v>34570</v>
      </c>
      <c r="K11" s="42">
        <f t="shared" si="2"/>
        <v>34545</v>
      </c>
      <c r="L11" s="50">
        <v>35000</v>
      </c>
      <c r="M11" s="49">
        <v>1.3411999999999999</v>
      </c>
      <c r="N11" s="49">
        <v>1.1652</v>
      </c>
      <c r="O11" s="48">
        <v>148.62</v>
      </c>
      <c r="P11" s="41">
        <f t="shared" si="4"/>
        <v>26096.033402922756</v>
      </c>
      <c r="Q11" s="41">
        <f t="shared" si="5"/>
        <v>25984.193259767373</v>
      </c>
      <c r="R11" s="47">
        <f t="shared" si="3"/>
        <v>30037.761757638174</v>
      </c>
      <c r="S11" s="46">
        <v>1.3419000000000001</v>
      </c>
    </row>
    <row r="12" spans="1:19" x14ac:dyDescent="0.2">
      <c r="B12" s="45">
        <v>45904</v>
      </c>
      <c r="C12" s="44">
        <v>34690</v>
      </c>
      <c r="D12" s="43">
        <v>34695</v>
      </c>
      <c r="E12" s="42">
        <f t="shared" si="0"/>
        <v>34692.5</v>
      </c>
      <c r="F12" s="44">
        <v>34525</v>
      </c>
      <c r="G12" s="43">
        <v>34575</v>
      </c>
      <c r="H12" s="42">
        <f t="shared" si="1"/>
        <v>34550</v>
      </c>
      <c r="I12" s="44">
        <v>34280</v>
      </c>
      <c r="J12" s="43">
        <v>34330</v>
      </c>
      <c r="K12" s="42">
        <f t="shared" si="2"/>
        <v>34305</v>
      </c>
      <c r="L12" s="50">
        <v>34695</v>
      </c>
      <c r="M12" s="49">
        <v>1.3433999999999999</v>
      </c>
      <c r="N12" s="49">
        <v>1.1642999999999999</v>
      </c>
      <c r="O12" s="48">
        <v>148.35</v>
      </c>
      <c r="P12" s="41">
        <f t="shared" si="4"/>
        <v>25826.261723983924</v>
      </c>
      <c r="Q12" s="41">
        <f t="shared" si="5"/>
        <v>25736.936132201878</v>
      </c>
      <c r="R12" s="47">
        <f t="shared" si="3"/>
        <v>29799.02087090956</v>
      </c>
      <c r="S12" s="46">
        <v>1.3440000000000001</v>
      </c>
    </row>
    <row r="13" spans="1:19" x14ac:dyDescent="0.2">
      <c r="B13" s="45">
        <v>45905</v>
      </c>
      <c r="C13" s="44">
        <v>34765</v>
      </c>
      <c r="D13" s="43">
        <v>34785</v>
      </c>
      <c r="E13" s="42">
        <f t="shared" si="0"/>
        <v>34775</v>
      </c>
      <c r="F13" s="44">
        <v>34675</v>
      </c>
      <c r="G13" s="43">
        <v>34680</v>
      </c>
      <c r="H13" s="42">
        <f t="shared" si="1"/>
        <v>34677.5</v>
      </c>
      <c r="I13" s="44">
        <v>34445</v>
      </c>
      <c r="J13" s="43">
        <v>34495</v>
      </c>
      <c r="K13" s="42">
        <f t="shared" si="2"/>
        <v>34470</v>
      </c>
      <c r="L13" s="50">
        <v>34785</v>
      </c>
      <c r="M13" s="49">
        <v>1.3463000000000001</v>
      </c>
      <c r="N13" s="49">
        <v>1.1688000000000001</v>
      </c>
      <c r="O13" s="48">
        <v>148.19999999999999</v>
      </c>
      <c r="P13" s="41">
        <f t="shared" si="4"/>
        <v>25837.480502116912</v>
      </c>
      <c r="Q13" s="41">
        <f t="shared" si="5"/>
        <v>25759.488969768994</v>
      </c>
      <c r="R13" s="47">
        <f t="shared" si="3"/>
        <v>29761.293634496917</v>
      </c>
      <c r="S13" s="46">
        <v>1.3469</v>
      </c>
    </row>
    <row r="14" spans="1:19" x14ac:dyDescent="0.2">
      <c r="B14" s="45">
        <v>45908</v>
      </c>
      <c r="C14" s="44">
        <v>34600</v>
      </c>
      <c r="D14" s="43">
        <v>34625</v>
      </c>
      <c r="E14" s="42">
        <f t="shared" si="0"/>
        <v>34612.5</v>
      </c>
      <c r="F14" s="44">
        <v>34500</v>
      </c>
      <c r="G14" s="43">
        <v>34550</v>
      </c>
      <c r="H14" s="42">
        <f t="shared" si="1"/>
        <v>34525</v>
      </c>
      <c r="I14" s="44">
        <v>34270</v>
      </c>
      <c r="J14" s="43">
        <v>34320</v>
      </c>
      <c r="K14" s="42">
        <f t="shared" si="2"/>
        <v>34295</v>
      </c>
      <c r="L14" s="50">
        <v>34625</v>
      </c>
      <c r="M14" s="49">
        <v>1.353</v>
      </c>
      <c r="N14" s="49">
        <v>1.1729000000000001</v>
      </c>
      <c r="O14" s="48">
        <v>147.79</v>
      </c>
      <c r="P14" s="41">
        <f t="shared" si="4"/>
        <v>25591.278640059129</v>
      </c>
      <c r="Q14" s="41">
        <f>G14/M14</f>
        <v>25535.846267553585</v>
      </c>
      <c r="R14" s="47">
        <f t="shared" si="3"/>
        <v>29520.845766902548</v>
      </c>
      <c r="S14" s="46">
        <v>1.3533999999999999</v>
      </c>
    </row>
    <row r="15" spans="1:19" x14ac:dyDescent="0.2">
      <c r="B15" s="45">
        <v>45909</v>
      </c>
      <c r="C15" s="44">
        <v>34250</v>
      </c>
      <c r="D15" s="43">
        <v>34300</v>
      </c>
      <c r="E15" s="42">
        <f t="shared" si="0"/>
        <v>34275</v>
      </c>
      <c r="F15" s="44">
        <v>34200</v>
      </c>
      <c r="G15" s="43">
        <v>34250</v>
      </c>
      <c r="H15" s="42">
        <f t="shared" si="1"/>
        <v>34225</v>
      </c>
      <c r="I15" s="44">
        <v>33980</v>
      </c>
      <c r="J15" s="43">
        <v>34030</v>
      </c>
      <c r="K15" s="42">
        <f t="shared" si="2"/>
        <v>34005</v>
      </c>
      <c r="L15" s="50">
        <v>34300</v>
      </c>
      <c r="M15" s="49">
        <v>1.3557999999999999</v>
      </c>
      <c r="N15" s="49">
        <v>1.1741999999999999</v>
      </c>
      <c r="O15" s="48">
        <v>146.74</v>
      </c>
      <c r="P15" s="41">
        <f t="shared" si="4"/>
        <v>25298.716624870925</v>
      </c>
      <c r="Q15" s="41">
        <f t="shared" si="5"/>
        <v>25261.838029207851</v>
      </c>
      <c r="R15" s="47">
        <f t="shared" si="3"/>
        <v>29211.377959461763</v>
      </c>
      <c r="S15" s="46">
        <v>1.3562000000000001</v>
      </c>
    </row>
    <row r="16" spans="1:19" x14ac:dyDescent="0.2">
      <c r="B16" s="45">
        <v>45910</v>
      </c>
      <c r="C16" s="44">
        <v>34500</v>
      </c>
      <c r="D16" s="43">
        <v>34600</v>
      </c>
      <c r="E16" s="42">
        <f t="shared" si="0"/>
        <v>34550</v>
      </c>
      <c r="F16" s="44">
        <v>34350</v>
      </c>
      <c r="G16" s="43">
        <v>34450</v>
      </c>
      <c r="H16" s="42">
        <f t="shared" si="1"/>
        <v>34400</v>
      </c>
      <c r="I16" s="44">
        <v>34160</v>
      </c>
      <c r="J16" s="43">
        <v>34210</v>
      </c>
      <c r="K16" s="42">
        <f t="shared" si="2"/>
        <v>34185</v>
      </c>
      <c r="L16" s="50">
        <v>34600</v>
      </c>
      <c r="M16" s="49">
        <v>1.3533999999999999</v>
      </c>
      <c r="N16" s="49">
        <v>1.1705000000000001</v>
      </c>
      <c r="O16" s="48">
        <v>147.53</v>
      </c>
      <c r="P16" s="41">
        <f t="shared" si="4"/>
        <v>25565.243091473327</v>
      </c>
      <c r="Q16" s="41">
        <f>G16/M16</f>
        <v>25454.411112753067</v>
      </c>
      <c r="R16" s="47">
        <f t="shared" si="3"/>
        <v>29560.017086715077</v>
      </c>
      <c r="S16" s="46">
        <v>1.3537999999999999</v>
      </c>
    </row>
    <row r="17" spans="2:19" x14ac:dyDescent="0.2">
      <c r="B17" s="45">
        <v>45911</v>
      </c>
      <c r="C17" s="44">
        <v>34750</v>
      </c>
      <c r="D17" s="43">
        <v>34800</v>
      </c>
      <c r="E17" s="42">
        <f t="shared" si="0"/>
        <v>34775</v>
      </c>
      <c r="F17" s="44">
        <v>34650</v>
      </c>
      <c r="G17" s="43">
        <v>34655</v>
      </c>
      <c r="H17" s="42">
        <f t="shared" si="1"/>
        <v>34652.5</v>
      </c>
      <c r="I17" s="44">
        <v>34440</v>
      </c>
      <c r="J17" s="43">
        <v>34490</v>
      </c>
      <c r="K17" s="42">
        <f t="shared" si="2"/>
        <v>34465</v>
      </c>
      <c r="L17" s="50">
        <v>34800</v>
      </c>
      <c r="M17" s="49">
        <v>1.3508</v>
      </c>
      <c r="N17" s="49">
        <v>1.1684000000000001</v>
      </c>
      <c r="O17" s="48">
        <v>147.97</v>
      </c>
      <c r="P17" s="41">
        <f t="shared" si="4"/>
        <v>25762.511104530648</v>
      </c>
      <c r="Q17" s="41">
        <f t="shared" si="5"/>
        <v>25655.167308261771</v>
      </c>
      <c r="R17" s="47">
        <f t="shared" si="3"/>
        <v>29784.32043820609</v>
      </c>
      <c r="S17" s="46">
        <v>1.3511</v>
      </c>
    </row>
    <row r="18" spans="2:19" x14ac:dyDescent="0.2">
      <c r="B18" s="45">
        <v>45912</v>
      </c>
      <c r="C18" s="44">
        <v>34750</v>
      </c>
      <c r="D18" s="43">
        <v>34775</v>
      </c>
      <c r="E18" s="42">
        <f t="shared" si="0"/>
        <v>34762.5</v>
      </c>
      <c r="F18" s="44">
        <v>34750</v>
      </c>
      <c r="G18" s="43">
        <v>34775</v>
      </c>
      <c r="H18" s="42">
        <f t="shared" si="1"/>
        <v>34762.5</v>
      </c>
      <c r="I18" s="44">
        <v>34565</v>
      </c>
      <c r="J18" s="43">
        <v>34615</v>
      </c>
      <c r="K18" s="42">
        <f t="shared" si="2"/>
        <v>34590</v>
      </c>
      <c r="L18" s="50">
        <v>34775</v>
      </c>
      <c r="M18" s="49">
        <v>1.355</v>
      </c>
      <c r="N18" s="49">
        <v>1.1721999999999999</v>
      </c>
      <c r="O18" s="48">
        <v>147.84</v>
      </c>
      <c r="P18" s="41">
        <f t="shared" si="4"/>
        <v>25664.20664206642</v>
      </c>
      <c r="Q18" s="41">
        <f t="shared" si="5"/>
        <v>25664.20664206642</v>
      </c>
      <c r="R18" s="47">
        <f t="shared" si="3"/>
        <v>29666.439174202358</v>
      </c>
      <c r="S18" s="46">
        <v>1.3552</v>
      </c>
    </row>
    <row r="19" spans="2:19" x14ac:dyDescent="0.2">
      <c r="B19" s="45">
        <v>45915</v>
      </c>
      <c r="C19" s="44">
        <v>34700</v>
      </c>
      <c r="D19" s="43">
        <v>34750</v>
      </c>
      <c r="E19" s="42">
        <f t="shared" si="0"/>
        <v>34725</v>
      </c>
      <c r="F19" s="44">
        <v>34725</v>
      </c>
      <c r="G19" s="43">
        <v>34775</v>
      </c>
      <c r="H19" s="42">
        <f t="shared" si="1"/>
        <v>34750</v>
      </c>
      <c r="I19" s="44">
        <v>34540</v>
      </c>
      <c r="J19" s="43">
        <v>34590</v>
      </c>
      <c r="K19" s="42">
        <f t="shared" si="2"/>
        <v>34565</v>
      </c>
      <c r="L19" s="50">
        <v>34750</v>
      </c>
      <c r="M19" s="49">
        <v>1.3614999999999999</v>
      </c>
      <c r="N19" s="49">
        <v>1.1761999999999999</v>
      </c>
      <c r="O19" s="48">
        <v>147.41999999999999</v>
      </c>
      <c r="P19" s="41">
        <f t="shared" si="4"/>
        <v>25523.319867792878</v>
      </c>
      <c r="Q19" s="41">
        <f t="shared" si="5"/>
        <v>25541.68196841719</v>
      </c>
      <c r="R19" s="47">
        <f t="shared" si="3"/>
        <v>29544.295187893218</v>
      </c>
      <c r="S19" s="46">
        <v>1.3617999999999999</v>
      </c>
    </row>
    <row r="20" spans="2:19" x14ac:dyDescent="0.2">
      <c r="B20" s="45">
        <v>45916</v>
      </c>
      <c r="C20" s="44">
        <v>34575</v>
      </c>
      <c r="D20" s="43">
        <v>34675</v>
      </c>
      <c r="E20" s="42">
        <f t="shared" si="0"/>
        <v>34625</v>
      </c>
      <c r="F20" s="44">
        <v>34725</v>
      </c>
      <c r="G20" s="43">
        <v>34750</v>
      </c>
      <c r="H20" s="42">
        <f t="shared" si="1"/>
        <v>34737.5</v>
      </c>
      <c r="I20" s="44">
        <v>34540</v>
      </c>
      <c r="J20" s="43">
        <v>34590</v>
      </c>
      <c r="K20" s="42">
        <f t="shared" si="2"/>
        <v>34565</v>
      </c>
      <c r="L20" s="50">
        <v>34675</v>
      </c>
      <c r="M20" s="49">
        <v>1.3643000000000001</v>
      </c>
      <c r="N20" s="49">
        <v>1.1814</v>
      </c>
      <c r="O20" s="48">
        <v>146.96</v>
      </c>
      <c r="P20" s="41">
        <f t="shared" si="4"/>
        <v>25415.96423074104</v>
      </c>
      <c r="Q20" s="41">
        <f t="shared" si="5"/>
        <v>25470.937477094478</v>
      </c>
      <c r="R20" s="47">
        <f t="shared" si="3"/>
        <v>29350.77027255798</v>
      </c>
      <c r="S20" s="46">
        <v>1.3645</v>
      </c>
    </row>
    <row r="21" spans="2:19" x14ac:dyDescent="0.2">
      <c r="B21" s="45">
        <v>45917</v>
      </c>
      <c r="C21" s="44">
        <v>34200</v>
      </c>
      <c r="D21" s="43">
        <v>34250</v>
      </c>
      <c r="E21" s="42">
        <f t="shared" si="0"/>
        <v>34225</v>
      </c>
      <c r="F21" s="44">
        <v>34365</v>
      </c>
      <c r="G21" s="43">
        <v>34385</v>
      </c>
      <c r="H21" s="42">
        <f t="shared" si="1"/>
        <v>34375</v>
      </c>
      <c r="I21" s="44">
        <v>34205</v>
      </c>
      <c r="J21" s="43">
        <v>34255</v>
      </c>
      <c r="K21" s="42">
        <f t="shared" si="2"/>
        <v>34230</v>
      </c>
      <c r="L21" s="50">
        <v>34250</v>
      </c>
      <c r="M21" s="49">
        <v>1.3647</v>
      </c>
      <c r="N21" s="49">
        <v>1.1839999999999999</v>
      </c>
      <c r="O21" s="48">
        <v>146.35</v>
      </c>
      <c r="P21" s="41">
        <f t="shared" si="4"/>
        <v>25097.090935736793</v>
      </c>
      <c r="Q21" s="41">
        <f t="shared" si="5"/>
        <v>25196.013775921449</v>
      </c>
      <c r="R21" s="47">
        <f t="shared" si="3"/>
        <v>28927.364864864867</v>
      </c>
      <c r="S21" s="46">
        <v>1.3649</v>
      </c>
    </row>
    <row r="22" spans="2:19" x14ac:dyDescent="0.2">
      <c r="B22" s="45">
        <v>45918</v>
      </c>
      <c r="C22" s="44">
        <v>33595</v>
      </c>
      <c r="D22" s="43">
        <v>33600</v>
      </c>
      <c r="E22" s="42">
        <f t="shared" si="0"/>
        <v>33597.5</v>
      </c>
      <c r="F22" s="44">
        <v>33700</v>
      </c>
      <c r="G22" s="43">
        <v>33750</v>
      </c>
      <c r="H22" s="42">
        <f t="shared" si="1"/>
        <v>33725</v>
      </c>
      <c r="I22" s="44">
        <v>33550</v>
      </c>
      <c r="J22" s="43">
        <v>33600</v>
      </c>
      <c r="K22" s="42">
        <f t="shared" si="2"/>
        <v>33575</v>
      </c>
      <c r="L22" s="50">
        <v>33600</v>
      </c>
      <c r="M22" s="49">
        <v>1.3622000000000001</v>
      </c>
      <c r="N22" s="49">
        <v>1.1826000000000001</v>
      </c>
      <c r="O22" s="48">
        <v>147.38999999999999</v>
      </c>
      <c r="P22" s="41">
        <f t="shared" si="4"/>
        <v>24665.981500513873</v>
      </c>
      <c r="Q22" s="41">
        <f t="shared" si="5"/>
        <v>24776.097489355452</v>
      </c>
      <c r="R22" s="47">
        <f t="shared" si="3"/>
        <v>28411.973617453066</v>
      </c>
      <c r="S22" s="46">
        <v>1.3624000000000001</v>
      </c>
    </row>
    <row r="23" spans="2:19" x14ac:dyDescent="0.2">
      <c r="B23" s="45">
        <v>45919</v>
      </c>
      <c r="C23" s="44">
        <v>33700</v>
      </c>
      <c r="D23" s="43">
        <v>33800</v>
      </c>
      <c r="E23" s="42">
        <f t="shared" si="0"/>
        <v>33750</v>
      </c>
      <c r="F23" s="44">
        <v>33750</v>
      </c>
      <c r="G23" s="43">
        <v>33760</v>
      </c>
      <c r="H23" s="42">
        <f t="shared" si="1"/>
        <v>33755</v>
      </c>
      <c r="I23" s="44">
        <v>33600</v>
      </c>
      <c r="J23" s="43">
        <v>33650</v>
      </c>
      <c r="K23" s="42">
        <f t="shared" si="2"/>
        <v>33625</v>
      </c>
      <c r="L23" s="50">
        <v>33800</v>
      </c>
      <c r="M23" s="49">
        <v>1.3478000000000001</v>
      </c>
      <c r="N23" s="49">
        <v>1.1737</v>
      </c>
      <c r="O23" s="48">
        <v>148.16999999999999</v>
      </c>
      <c r="P23" s="41">
        <f t="shared" si="4"/>
        <v>25077.904733640004</v>
      </c>
      <c r="Q23" s="41">
        <f t="shared" si="5"/>
        <v>25048.226739872382</v>
      </c>
      <c r="R23" s="47">
        <f t="shared" si="3"/>
        <v>28797.818863423363</v>
      </c>
      <c r="S23" s="46">
        <v>1.3480000000000001</v>
      </c>
    </row>
    <row r="24" spans="2:19" x14ac:dyDescent="0.2">
      <c r="B24" s="45">
        <v>45922</v>
      </c>
      <c r="C24" s="44">
        <v>34100</v>
      </c>
      <c r="D24" s="43">
        <v>34150</v>
      </c>
      <c r="E24" s="42">
        <f t="shared" si="0"/>
        <v>34125</v>
      </c>
      <c r="F24" s="44">
        <v>34290</v>
      </c>
      <c r="G24" s="43">
        <v>34295</v>
      </c>
      <c r="H24" s="42">
        <f t="shared" si="1"/>
        <v>34292.5</v>
      </c>
      <c r="I24" s="44">
        <v>34120</v>
      </c>
      <c r="J24" s="43">
        <v>34170</v>
      </c>
      <c r="K24" s="42">
        <f t="shared" si="2"/>
        <v>34145</v>
      </c>
      <c r="L24" s="50">
        <v>34150</v>
      </c>
      <c r="M24" s="49">
        <v>1.3499000000000001</v>
      </c>
      <c r="N24" s="49">
        <v>1.1778999999999999</v>
      </c>
      <c r="O24" s="48">
        <v>147.85</v>
      </c>
      <c r="P24" s="41">
        <f t="shared" si="4"/>
        <v>25298.170234832207</v>
      </c>
      <c r="Q24" s="41">
        <f t="shared" si="5"/>
        <v>25405.585598933252</v>
      </c>
      <c r="R24" s="47">
        <f t="shared" si="3"/>
        <v>28992.274386620258</v>
      </c>
      <c r="S24" s="46">
        <v>1.3501000000000001</v>
      </c>
    </row>
    <row r="25" spans="2:19" x14ac:dyDescent="0.2">
      <c r="B25" s="45">
        <v>45923</v>
      </c>
      <c r="C25" s="44">
        <v>33825</v>
      </c>
      <c r="D25" s="43">
        <v>33875</v>
      </c>
      <c r="E25" s="42">
        <f t="shared" si="0"/>
        <v>33850</v>
      </c>
      <c r="F25" s="44">
        <v>33900</v>
      </c>
      <c r="G25" s="43">
        <v>33950</v>
      </c>
      <c r="H25" s="42">
        <f t="shared" si="1"/>
        <v>33925</v>
      </c>
      <c r="I25" s="44">
        <v>33790</v>
      </c>
      <c r="J25" s="43">
        <v>33840</v>
      </c>
      <c r="K25" s="42">
        <f t="shared" si="2"/>
        <v>33815</v>
      </c>
      <c r="L25" s="50">
        <v>33875</v>
      </c>
      <c r="M25" s="49">
        <v>1.3514999999999999</v>
      </c>
      <c r="N25" s="49">
        <v>1.1792</v>
      </c>
      <c r="O25" s="48">
        <v>147.77000000000001</v>
      </c>
      <c r="P25" s="41">
        <f t="shared" si="4"/>
        <v>25064.742878283389</v>
      </c>
      <c r="Q25" s="41">
        <f t="shared" si="5"/>
        <v>25120.236773954868</v>
      </c>
      <c r="R25" s="47">
        <f t="shared" si="3"/>
        <v>28727.103120759835</v>
      </c>
      <c r="S25" s="46">
        <v>1.3515999999999999</v>
      </c>
    </row>
    <row r="26" spans="2:19" x14ac:dyDescent="0.2">
      <c r="B26" s="45">
        <v>45924</v>
      </c>
      <c r="C26" s="44">
        <v>33950</v>
      </c>
      <c r="D26" s="43">
        <v>34050</v>
      </c>
      <c r="E26" s="42">
        <f t="shared" si="0"/>
        <v>34000</v>
      </c>
      <c r="F26" s="44">
        <v>34200</v>
      </c>
      <c r="G26" s="43">
        <v>34225</v>
      </c>
      <c r="H26" s="42">
        <f t="shared" si="1"/>
        <v>34212.5</v>
      </c>
      <c r="I26" s="44">
        <v>34055</v>
      </c>
      <c r="J26" s="43">
        <v>34105</v>
      </c>
      <c r="K26" s="42">
        <f t="shared" si="2"/>
        <v>34080</v>
      </c>
      <c r="L26" s="50">
        <v>34050</v>
      </c>
      <c r="M26" s="49">
        <v>1.3456999999999999</v>
      </c>
      <c r="N26" s="49">
        <v>1.1749000000000001</v>
      </c>
      <c r="O26" s="48">
        <v>148.5</v>
      </c>
      <c r="P26" s="41">
        <f t="shared" si="4"/>
        <v>25302.816378093186</v>
      </c>
      <c r="Q26" s="41">
        <f t="shared" si="5"/>
        <v>25432.860221446088</v>
      </c>
      <c r="R26" s="47">
        <f t="shared" si="3"/>
        <v>28981.189888501147</v>
      </c>
      <c r="S26" s="46">
        <v>1.3458000000000001</v>
      </c>
    </row>
    <row r="27" spans="2:19" x14ac:dyDescent="0.2">
      <c r="B27" s="45">
        <v>45925</v>
      </c>
      <c r="C27" s="44">
        <v>34425</v>
      </c>
      <c r="D27" s="43">
        <v>34430</v>
      </c>
      <c r="E27" s="42">
        <f t="shared" si="0"/>
        <v>34427.5</v>
      </c>
      <c r="F27" s="44">
        <v>34550</v>
      </c>
      <c r="G27" s="43">
        <v>34580</v>
      </c>
      <c r="H27" s="42">
        <f t="shared" si="1"/>
        <v>34565</v>
      </c>
      <c r="I27" s="44">
        <v>34425</v>
      </c>
      <c r="J27" s="43">
        <v>34475</v>
      </c>
      <c r="K27" s="42">
        <f t="shared" si="2"/>
        <v>34450</v>
      </c>
      <c r="L27" s="50">
        <v>34430</v>
      </c>
      <c r="M27" s="49">
        <v>1.3422000000000001</v>
      </c>
      <c r="N27" s="49">
        <v>1.1739999999999999</v>
      </c>
      <c r="O27" s="48">
        <v>148.84</v>
      </c>
      <c r="P27" s="41">
        <f t="shared" si="4"/>
        <v>25651.914766800775</v>
      </c>
      <c r="Q27" s="41">
        <f t="shared" si="5"/>
        <v>25763.671583966621</v>
      </c>
      <c r="R27" s="47">
        <f t="shared" si="3"/>
        <v>29327.086882453154</v>
      </c>
      <c r="S27" s="46">
        <v>1.3423</v>
      </c>
    </row>
    <row r="28" spans="2:19" x14ac:dyDescent="0.2">
      <c r="B28" s="45">
        <v>45926</v>
      </c>
      <c r="C28" s="44">
        <v>34425</v>
      </c>
      <c r="D28" s="43">
        <v>34450</v>
      </c>
      <c r="E28" s="42">
        <f t="shared" si="0"/>
        <v>34437.5</v>
      </c>
      <c r="F28" s="44">
        <v>34400</v>
      </c>
      <c r="G28" s="43">
        <v>34450</v>
      </c>
      <c r="H28" s="42">
        <f t="shared" si="1"/>
        <v>34425</v>
      </c>
      <c r="I28" s="44">
        <v>34270</v>
      </c>
      <c r="J28" s="43">
        <v>34320</v>
      </c>
      <c r="K28" s="42">
        <f t="shared" si="2"/>
        <v>34295</v>
      </c>
      <c r="L28" s="50">
        <v>34450</v>
      </c>
      <c r="M28" s="49">
        <v>1.335</v>
      </c>
      <c r="N28" s="49">
        <v>1.1668000000000001</v>
      </c>
      <c r="O28" s="48">
        <v>149.79</v>
      </c>
      <c r="P28" s="41">
        <f t="shared" si="4"/>
        <v>25805.243445692886</v>
      </c>
      <c r="Q28" s="41">
        <f t="shared" si="5"/>
        <v>25805.243445692886</v>
      </c>
      <c r="R28" s="47">
        <f t="shared" si="3"/>
        <v>29525.197120329103</v>
      </c>
      <c r="S28" s="46">
        <v>1.3351</v>
      </c>
    </row>
    <row r="29" spans="2:19" x14ac:dyDescent="0.2">
      <c r="B29" s="45">
        <v>45929</v>
      </c>
      <c r="C29" s="44">
        <v>34745</v>
      </c>
      <c r="D29" s="43">
        <v>34755</v>
      </c>
      <c r="E29" s="42">
        <f t="shared" si="0"/>
        <v>34750</v>
      </c>
      <c r="F29" s="44">
        <v>34775</v>
      </c>
      <c r="G29" s="43">
        <v>34800</v>
      </c>
      <c r="H29" s="42">
        <f t="shared" si="1"/>
        <v>34787.5</v>
      </c>
      <c r="I29" s="44">
        <v>34615</v>
      </c>
      <c r="J29" s="43">
        <v>34665</v>
      </c>
      <c r="K29" s="42">
        <f t="shared" si="2"/>
        <v>34640</v>
      </c>
      <c r="L29" s="50">
        <v>34755</v>
      </c>
      <c r="M29" s="49">
        <v>1.3447</v>
      </c>
      <c r="N29" s="49">
        <v>1.1729000000000001</v>
      </c>
      <c r="O29" s="48">
        <v>148.63</v>
      </c>
      <c r="P29" s="41">
        <f t="shared" si="4"/>
        <v>25845.913586673607</v>
      </c>
      <c r="Q29" s="41">
        <f t="shared" si="5"/>
        <v>25879.378299992564</v>
      </c>
      <c r="R29" s="47">
        <f t="shared" si="3"/>
        <v>29631.682155341459</v>
      </c>
      <c r="S29" s="46">
        <v>1.3448</v>
      </c>
    </row>
    <row r="30" spans="2:19" x14ac:dyDescent="0.2">
      <c r="B30" s="45">
        <v>45930</v>
      </c>
      <c r="C30" s="44">
        <v>35265</v>
      </c>
      <c r="D30" s="43">
        <v>35285</v>
      </c>
      <c r="E30" s="42">
        <f t="shared" si="0"/>
        <v>35275</v>
      </c>
      <c r="F30" s="44">
        <v>35295</v>
      </c>
      <c r="G30" s="43">
        <v>35305</v>
      </c>
      <c r="H30" s="42">
        <f t="shared" si="1"/>
        <v>35300</v>
      </c>
      <c r="I30" s="44">
        <v>34990</v>
      </c>
      <c r="J30" s="43">
        <v>35040</v>
      </c>
      <c r="K30" s="42">
        <f t="shared" si="2"/>
        <v>35015</v>
      </c>
      <c r="L30" s="50">
        <v>35285</v>
      </c>
      <c r="M30" s="49">
        <v>1.3438000000000001</v>
      </c>
      <c r="N30" s="49">
        <v>1.1742999999999999</v>
      </c>
      <c r="O30" s="48">
        <v>147.97</v>
      </c>
      <c r="P30" s="41">
        <f t="shared" si="4"/>
        <v>26257.627623158205</v>
      </c>
      <c r="Q30" s="41">
        <f t="shared" si="5"/>
        <v>26272.510790296172</v>
      </c>
      <c r="R30" s="47">
        <f t="shared" si="3"/>
        <v>30047.687984331093</v>
      </c>
      <c r="S30" s="46">
        <v>1.3439000000000001</v>
      </c>
    </row>
    <row r="31" spans="2:19" x14ac:dyDescent="0.2">
      <c r="B31" s="40" t="s">
        <v>11</v>
      </c>
      <c r="C31" s="39">
        <f>ROUND(AVERAGE(C9:C30),2)</f>
        <v>34494.550000000003</v>
      </c>
      <c r="D31" s="38">
        <f>ROUND(AVERAGE(D9:D30),2)</f>
        <v>34540</v>
      </c>
      <c r="E31" s="37">
        <f>ROUND(AVERAGE(C31:D31),2)</f>
        <v>34517.279999999999</v>
      </c>
      <c r="F31" s="39">
        <f>ROUND(AVERAGE(F9:F30),2)</f>
        <v>34489.769999999997</v>
      </c>
      <c r="G31" s="38">
        <f>ROUND(AVERAGE(G9:G30),2)</f>
        <v>34528.18</v>
      </c>
      <c r="H31" s="37">
        <f>ROUND(AVERAGE(F31:G31),2)</f>
        <v>34508.980000000003</v>
      </c>
      <c r="I31" s="39">
        <f>ROUND(AVERAGE(I9:I30),2)</f>
        <v>34301.14</v>
      </c>
      <c r="J31" s="38">
        <f>ROUND(AVERAGE(J9:J30),2)</f>
        <v>34351.14</v>
      </c>
      <c r="K31" s="37">
        <f>ROUND(AVERAGE(I31:J31),2)</f>
        <v>34326.14</v>
      </c>
      <c r="L31" s="36">
        <f>ROUND(AVERAGE(L9:L30),2)</f>
        <v>34540</v>
      </c>
      <c r="M31" s="35">
        <f>ROUND(AVERAGE(M9:M30),4)</f>
        <v>1.3501000000000001</v>
      </c>
      <c r="N31" s="34">
        <f>ROUND(AVERAGE(N9:N30),4)</f>
        <v>1.1732</v>
      </c>
      <c r="O31" s="167">
        <f>ROUND(AVERAGE(O9:O30),2)</f>
        <v>147.93</v>
      </c>
      <c r="P31" s="33">
        <f>AVERAGE(P9:P30)</f>
        <v>25584.07515941911</v>
      </c>
      <c r="Q31" s="33">
        <f>AVERAGE(Q9:Q30)</f>
        <v>25575.159221142207</v>
      </c>
      <c r="R31" s="33">
        <f>AVERAGE(R9:R30)</f>
        <v>29442.233322844968</v>
      </c>
      <c r="S31" s="32">
        <f>AVERAGE(S9:S30)</f>
        <v>1.3504500000000002</v>
      </c>
    </row>
    <row r="32" spans="2:19" x14ac:dyDescent="0.2">
      <c r="B32" s="31" t="s">
        <v>12</v>
      </c>
      <c r="C32" s="30">
        <f t="shared" ref="C32:S32" si="6">MAX(C9:C30)</f>
        <v>35265</v>
      </c>
      <c r="D32" s="29">
        <f t="shared" si="6"/>
        <v>35285</v>
      </c>
      <c r="E32" s="28">
        <f t="shared" si="6"/>
        <v>35275</v>
      </c>
      <c r="F32" s="30">
        <f t="shared" si="6"/>
        <v>35295</v>
      </c>
      <c r="G32" s="29">
        <f t="shared" si="6"/>
        <v>35305</v>
      </c>
      <c r="H32" s="28">
        <f t="shared" si="6"/>
        <v>35300</v>
      </c>
      <c r="I32" s="30">
        <f t="shared" si="6"/>
        <v>34990</v>
      </c>
      <c r="J32" s="29">
        <f t="shared" si="6"/>
        <v>35040</v>
      </c>
      <c r="K32" s="28">
        <f t="shared" si="6"/>
        <v>35015</v>
      </c>
      <c r="L32" s="27">
        <f t="shared" si="6"/>
        <v>35285</v>
      </c>
      <c r="M32" s="26">
        <f t="shared" si="6"/>
        <v>1.3647</v>
      </c>
      <c r="N32" s="25">
        <f t="shared" si="6"/>
        <v>1.1839999999999999</v>
      </c>
      <c r="O32" s="24">
        <f t="shared" si="6"/>
        <v>149.79</v>
      </c>
      <c r="P32" s="23">
        <f t="shared" si="6"/>
        <v>26257.627623158205</v>
      </c>
      <c r="Q32" s="23">
        <f t="shared" si="6"/>
        <v>26272.510790296172</v>
      </c>
      <c r="R32" s="23">
        <f t="shared" si="6"/>
        <v>30119.344037091094</v>
      </c>
      <c r="S32" s="22">
        <f t="shared" si="6"/>
        <v>1.3649</v>
      </c>
    </row>
    <row r="33" spans="2:19" ht="13.5" thickBot="1" x14ac:dyDescent="0.25">
      <c r="B33" s="21" t="s">
        <v>13</v>
      </c>
      <c r="C33" s="20">
        <f t="shared" ref="C33:S33" si="7">MIN(C9:C30)</f>
        <v>33595</v>
      </c>
      <c r="D33" s="19">
        <f t="shared" si="7"/>
        <v>33600</v>
      </c>
      <c r="E33" s="18">
        <f t="shared" si="7"/>
        <v>33597.5</v>
      </c>
      <c r="F33" s="20">
        <f t="shared" si="7"/>
        <v>33700</v>
      </c>
      <c r="G33" s="19">
        <f t="shared" si="7"/>
        <v>33750</v>
      </c>
      <c r="H33" s="18">
        <f t="shared" si="7"/>
        <v>33725</v>
      </c>
      <c r="I33" s="20">
        <f t="shared" si="7"/>
        <v>33550</v>
      </c>
      <c r="J33" s="19">
        <f t="shared" si="7"/>
        <v>33600</v>
      </c>
      <c r="K33" s="18">
        <f t="shared" si="7"/>
        <v>33575</v>
      </c>
      <c r="L33" s="17">
        <f t="shared" si="7"/>
        <v>33600</v>
      </c>
      <c r="M33" s="16">
        <f t="shared" si="7"/>
        <v>1.335</v>
      </c>
      <c r="N33" s="15">
        <f t="shared" si="7"/>
        <v>1.1642999999999999</v>
      </c>
      <c r="O33" s="14">
        <f t="shared" si="7"/>
        <v>146.35</v>
      </c>
      <c r="P33" s="13">
        <f t="shared" si="7"/>
        <v>24665.981500513873</v>
      </c>
      <c r="Q33" s="13">
        <f t="shared" si="7"/>
        <v>24776.097489355452</v>
      </c>
      <c r="R33" s="13">
        <f t="shared" si="7"/>
        <v>28411.973617453066</v>
      </c>
      <c r="S33" s="12">
        <f t="shared" si="7"/>
        <v>1.3351</v>
      </c>
    </row>
    <row r="35" spans="2:19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19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Y36"/>
  <sheetViews>
    <sheetView workbookViewId="0">
      <pane ySplit="8" topLeftCell="A9" activePane="bottomLeft" state="frozen"/>
      <selection activeCell="C46" sqref="C46"/>
      <selection pane="bottomLeft" activeCell="I52" sqref="I52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25</v>
      </c>
    </row>
    <row r="6" spans="1:25" ht="13.5" thickBot="1" x14ac:dyDescent="0.25">
      <c r="B6" s="1">
        <v>45901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45901</v>
      </c>
      <c r="C9" s="44">
        <v>15260</v>
      </c>
      <c r="D9" s="43">
        <v>15265</v>
      </c>
      <c r="E9" s="42">
        <f t="shared" ref="E9:E30" si="0">AVERAGE(C9:D9)</f>
        <v>15262.5</v>
      </c>
      <c r="F9" s="44">
        <v>15465</v>
      </c>
      <c r="G9" s="43">
        <v>15475</v>
      </c>
      <c r="H9" s="42">
        <f t="shared" ref="H9:H30" si="1">AVERAGE(F9:G9)</f>
        <v>15470</v>
      </c>
      <c r="I9" s="44">
        <v>16140</v>
      </c>
      <c r="J9" s="43">
        <v>16190</v>
      </c>
      <c r="K9" s="42">
        <f t="shared" ref="K9:K30" si="2">AVERAGE(I9:J9)</f>
        <v>16165</v>
      </c>
      <c r="L9" s="44">
        <v>16785</v>
      </c>
      <c r="M9" s="43">
        <v>16835</v>
      </c>
      <c r="N9" s="42">
        <f t="shared" ref="N9:N30" si="3">AVERAGE(L9:M9)</f>
        <v>16810</v>
      </c>
      <c r="O9" s="44">
        <v>17485</v>
      </c>
      <c r="P9" s="43">
        <v>17535</v>
      </c>
      <c r="Q9" s="42">
        <f t="shared" ref="Q9:Q30" si="4">AVERAGE(O9:P9)</f>
        <v>17510</v>
      </c>
      <c r="R9" s="50">
        <v>15265</v>
      </c>
      <c r="S9" s="49">
        <v>1.3524</v>
      </c>
      <c r="T9" s="51">
        <v>1.1715</v>
      </c>
      <c r="U9" s="48">
        <v>147.16</v>
      </c>
      <c r="V9" s="41">
        <f>D9/S9</f>
        <v>11287.341023365867</v>
      </c>
      <c r="W9" s="41">
        <f>G9/S9</f>
        <v>11442.620526471457</v>
      </c>
      <c r="X9" s="47">
        <f t="shared" ref="X9:X30" si="5">R9/T9</f>
        <v>13030.30303030303</v>
      </c>
      <c r="Y9" s="46">
        <v>1.3531</v>
      </c>
    </row>
    <row r="10" spans="1:25" x14ac:dyDescent="0.2">
      <c r="B10" s="45">
        <v>45902</v>
      </c>
      <c r="C10" s="44">
        <v>15095</v>
      </c>
      <c r="D10" s="43">
        <v>15100</v>
      </c>
      <c r="E10" s="42">
        <f t="shared" si="0"/>
        <v>15097.5</v>
      </c>
      <c r="F10" s="44">
        <v>15295</v>
      </c>
      <c r="G10" s="43">
        <v>15300</v>
      </c>
      <c r="H10" s="42">
        <f t="shared" si="1"/>
        <v>15297.5</v>
      </c>
      <c r="I10" s="44">
        <v>15965</v>
      </c>
      <c r="J10" s="43">
        <v>16015</v>
      </c>
      <c r="K10" s="42">
        <f t="shared" si="2"/>
        <v>15990</v>
      </c>
      <c r="L10" s="44">
        <v>16610</v>
      </c>
      <c r="M10" s="43">
        <v>16660</v>
      </c>
      <c r="N10" s="42">
        <f t="shared" si="3"/>
        <v>16635</v>
      </c>
      <c r="O10" s="44">
        <v>17305</v>
      </c>
      <c r="P10" s="43">
        <v>17355</v>
      </c>
      <c r="Q10" s="42">
        <f t="shared" si="4"/>
        <v>17330</v>
      </c>
      <c r="R10" s="50">
        <v>15100</v>
      </c>
      <c r="S10" s="49">
        <v>1.3384</v>
      </c>
      <c r="T10" s="49">
        <v>1.1647000000000001</v>
      </c>
      <c r="U10" s="48">
        <v>148.62</v>
      </c>
      <c r="V10" s="41">
        <f t="shared" ref="V10:V30" si="6">D10/S10</f>
        <v>11282.127913927077</v>
      </c>
      <c r="W10" s="41">
        <f t="shared" ref="W10:W30" si="7">G10/S10</f>
        <v>11431.560071727436</v>
      </c>
      <c r="X10" s="47">
        <f t="shared" si="5"/>
        <v>12964.71194298961</v>
      </c>
      <c r="Y10" s="46">
        <v>1.3391</v>
      </c>
    </row>
    <row r="11" spans="1:25" x14ac:dyDescent="0.2">
      <c r="B11" s="45">
        <v>45903</v>
      </c>
      <c r="C11" s="44">
        <v>15100</v>
      </c>
      <c r="D11" s="43">
        <v>15110</v>
      </c>
      <c r="E11" s="42">
        <f t="shared" si="0"/>
        <v>15105</v>
      </c>
      <c r="F11" s="44">
        <v>15285</v>
      </c>
      <c r="G11" s="43">
        <v>15295</v>
      </c>
      <c r="H11" s="42">
        <f t="shared" si="1"/>
        <v>15290</v>
      </c>
      <c r="I11" s="44">
        <v>15955</v>
      </c>
      <c r="J11" s="43">
        <v>16005</v>
      </c>
      <c r="K11" s="42">
        <f t="shared" si="2"/>
        <v>15980</v>
      </c>
      <c r="L11" s="44">
        <v>16605</v>
      </c>
      <c r="M11" s="43">
        <v>16655</v>
      </c>
      <c r="N11" s="42">
        <f t="shared" si="3"/>
        <v>16630</v>
      </c>
      <c r="O11" s="44">
        <v>17290</v>
      </c>
      <c r="P11" s="43">
        <v>17340</v>
      </c>
      <c r="Q11" s="42">
        <f t="shared" si="4"/>
        <v>17315</v>
      </c>
      <c r="R11" s="50">
        <v>15110</v>
      </c>
      <c r="S11" s="49">
        <v>1.3411999999999999</v>
      </c>
      <c r="T11" s="49">
        <v>1.1652</v>
      </c>
      <c r="U11" s="48">
        <v>148.62</v>
      </c>
      <c r="V11" s="41">
        <f>D11/S11</f>
        <v>11266.030420518939</v>
      </c>
      <c r="W11" s="41">
        <f t="shared" si="7"/>
        <v>11403.966597077244</v>
      </c>
      <c r="X11" s="47">
        <f t="shared" si="5"/>
        <v>12967.730861654651</v>
      </c>
      <c r="Y11" s="46">
        <v>1.3419000000000001</v>
      </c>
    </row>
    <row r="12" spans="1:25" x14ac:dyDescent="0.2">
      <c r="B12" s="45">
        <v>45904</v>
      </c>
      <c r="C12" s="44">
        <v>15065</v>
      </c>
      <c r="D12" s="43">
        <v>15070</v>
      </c>
      <c r="E12" s="42">
        <f t="shared" si="0"/>
        <v>15067.5</v>
      </c>
      <c r="F12" s="44">
        <v>15215</v>
      </c>
      <c r="G12" s="43">
        <v>15220</v>
      </c>
      <c r="H12" s="42">
        <f t="shared" si="1"/>
        <v>15217.5</v>
      </c>
      <c r="I12" s="44">
        <v>15880</v>
      </c>
      <c r="J12" s="43">
        <v>15930</v>
      </c>
      <c r="K12" s="42">
        <f t="shared" si="2"/>
        <v>15905</v>
      </c>
      <c r="L12" s="44">
        <v>16530</v>
      </c>
      <c r="M12" s="43">
        <v>16580</v>
      </c>
      <c r="N12" s="42">
        <f t="shared" si="3"/>
        <v>16555</v>
      </c>
      <c r="O12" s="44">
        <v>17215</v>
      </c>
      <c r="P12" s="43">
        <v>17265</v>
      </c>
      <c r="Q12" s="42">
        <f t="shared" si="4"/>
        <v>17240</v>
      </c>
      <c r="R12" s="50">
        <v>15070</v>
      </c>
      <c r="S12" s="49">
        <v>1.3433999999999999</v>
      </c>
      <c r="T12" s="49">
        <v>1.1642999999999999</v>
      </c>
      <c r="U12" s="48">
        <v>148.35</v>
      </c>
      <c r="V12" s="41">
        <f t="shared" si="6"/>
        <v>11217.805567961888</v>
      </c>
      <c r="W12" s="41">
        <f t="shared" si="7"/>
        <v>11329.462557689445</v>
      </c>
      <c r="X12" s="47">
        <f t="shared" si="5"/>
        <v>12943.399467491197</v>
      </c>
      <c r="Y12" s="46">
        <v>1.3440000000000001</v>
      </c>
    </row>
    <row r="13" spans="1:25" x14ac:dyDescent="0.2">
      <c r="B13" s="45">
        <v>45905</v>
      </c>
      <c r="C13" s="44">
        <v>15105</v>
      </c>
      <c r="D13" s="43">
        <v>15110</v>
      </c>
      <c r="E13" s="42">
        <f t="shared" si="0"/>
        <v>15107.5</v>
      </c>
      <c r="F13" s="44">
        <v>15275</v>
      </c>
      <c r="G13" s="43">
        <v>15280</v>
      </c>
      <c r="H13" s="42">
        <f t="shared" si="1"/>
        <v>15277.5</v>
      </c>
      <c r="I13" s="44">
        <v>15935</v>
      </c>
      <c r="J13" s="43">
        <v>15985</v>
      </c>
      <c r="K13" s="42">
        <f t="shared" si="2"/>
        <v>15960</v>
      </c>
      <c r="L13" s="44">
        <v>16605</v>
      </c>
      <c r="M13" s="43">
        <v>16655</v>
      </c>
      <c r="N13" s="42">
        <f t="shared" si="3"/>
        <v>16630</v>
      </c>
      <c r="O13" s="44">
        <v>17290</v>
      </c>
      <c r="P13" s="43">
        <v>17340</v>
      </c>
      <c r="Q13" s="42">
        <f t="shared" si="4"/>
        <v>17315</v>
      </c>
      <c r="R13" s="50">
        <v>15110</v>
      </c>
      <c r="S13" s="49">
        <v>1.3463000000000001</v>
      </c>
      <c r="T13" s="49">
        <v>1.1688000000000001</v>
      </c>
      <c r="U13" s="48">
        <v>148.19999999999999</v>
      </c>
      <c r="V13" s="41">
        <f t="shared" si="6"/>
        <v>11223.352893114461</v>
      </c>
      <c r="W13" s="41">
        <f t="shared" si="7"/>
        <v>11349.624897868231</v>
      </c>
      <c r="X13" s="47">
        <f t="shared" si="5"/>
        <v>12927.78918548939</v>
      </c>
      <c r="Y13" s="46">
        <v>1.3469</v>
      </c>
    </row>
    <row r="14" spans="1:25" x14ac:dyDescent="0.2">
      <c r="B14" s="45">
        <v>45908</v>
      </c>
      <c r="C14" s="44">
        <v>15090</v>
      </c>
      <c r="D14" s="43">
        <v>15095</v>
      </c>
      <c r="E14" s="42">
        <f t="shared" si="0"/>
        <v>15092.5</v>
      </c>
      <c r="F14" s="44">
        <v>15260</v>
      </c>
      <c r="G14" s="43">
        <v>15265</v>
      </c>
      <c r="H14" s="42">
        <f t="shared" si="1"/>
        <v>15262.5</v>
      </c>
      <c r="I14" s="44">
        <v>15915</v>
      </c>
      <c r="J14" s="43">
        <v>15965</v>
      </c>
      <c r="K14" s="42">
        <f t="shared" si="2"/>
        <v>15940</v>
      </c>
      <c r="L14" s="44">
        <v>16570</v>
      </c>
      <c r="M14" s="43">
        <v>16620</v>
      </c>
      <c r="N14" s="42">
        <f t="shared" si="3"/>
        <v>16595</v>
      </c>
      <c r="O14" s="44">
        <v>17255</v>
      </c>
      <c r="P14" s="43">
        <v>17305</v>
      </c>
      <c r="Q14" s="42">
        <f t="shared" si="4"/>
        <v>17280</v>
      </c>
      <c r="R14" s="50">
        <v>15095</v>
      </c>
      <c r="S14" s="49">
        <v>1.353</v>
      </c>
      <c r="T14" s="49">
        <v>1.1729000000000001</v>
      </c>
      <c r="U14" s="48">
        <v>147.79</v>
      </c>
      <c r="V14" s="41">
        <f t="shared" si="6"/>
        <v>11156.688839615668</v>
      </c>
      <c r="W14" s="41">
        <f t="shared" si="7"/>
        <v>11282.335550628233</v>
      </c>
      <c r="X14" s="47">
        <f t="shared" si="5"/>
        <v>12869.809872964446</v>
      </c>
      <c r="Y14" s="46">
        <v>1.3533999999999999</v>
      </c>
    </row>
    <row r="15" spans="1:25" x14ac:dyDescent="0.2">
      <c r="B15" s="45">
        <v>45909</v>
      </c>
      <c r="C15" s="44">
        <v>14960</v>
      </c>
      <c r="D15" s="43">
        <v>14970</v>
      </c>
      <c r="E15" s="42">
        <f t="shared" si="0"/>
        <v>14965</v>
      </c>
      <c r="F15" s="44">
        <v>15155</v>
      </c>
      <c r="G15" s="43">
        <v>15160</v>
      </c>
      <c r="H15" s="42">
        <f t="shared" si="1"/>
        <v>15157.5</v>
      </c>
      <c r="I15" s="44">
        <v>15820</v>
      </c>
      <c r="J15" s="43">
        <v>15870</v>
      </c>
      <c r="K15" s="42">
        <f t="shared" si="2"/>
        <v>15845</v>
      </c>
      <c r="L15" s="44">
        <v>16470</v>
      </c>
      <c r="M15" s="43">
        <v>16520</v>
      </c>
      <c r="N15" s="42">
        <f t="shared" si="3"/>
        <v>16495</v>
      </c>
      <c r="O15" s="44">
        <v>17155</v>
      </c>
      <c r="P15" s="43">
        <v>17205</v>
      </c>
      <c r="Q15" s="42">
        <f t="shared" si="4"/>
        <v>17180</v>
      </c>
      <c r="R15" s="50">
        <v>14970</v>
      </c>
      <c r="S15" s="49">
        <v>1.3557999999999999</v>
      </c>
      <c r="T15" s="49">
        <v>1.1741999999999999</v>
      </c>
      <c r="U15" s="48">
        <v>146.74</v>
      </c>
      <c r="V15" s="41">
        <f t="shared" si="6"/>
        <v>11041.451541525299</v>
      </c>
      <c r="W15" s="41">
        <f t="shared" si="7"/>
        <v>11181.590205044993</v>
      </c>
      <c r="X15" s="47">
        <f t="shared" si="5"/>
        <v>12749.105774144098</v>
      </c>
      <c r="Y15" s="46">
        <v>1.3562000000000001</v>
      </c>
    </row>
    <row r="16" spans="1:25" x14ac:dyDescent="0.2">
      <c r="B16" s="45">
        <v>45910</v>
      </c>
      <c r="C16" s="44">
        <v>14930</v>
      </c>
      <c r="D16" s="43">
        <v>14940</v>
      </c>
      <c r="E16" s="42">
        <f t="shared" si="0"/>
        <v>14935</v>
      </c>
      <c r="F16" s="44">
        <v>15090</v>
      </c>
      <c r="G16" s="43">
        <v>15095</v>
      </c>
      <c r="H16" s="42">
        <f t="shared" si="1"/>
        <v>15092.5</v>
      </c>
      <c r="I16" s="44">
        <v>15755</v>
      </c>
      <c r="J16" s="43">
        <v>15805</v>
      </c>
      <c r="K16" s="42">
        <f t="shared" si="2"/>
        <v>15780</v>
      </c>
      <c r="L16" s="44">
        <v>16405</v>
      </c>
      <c r="M16" s="43">
        <v>16455</v>
      </c>
      <c r="N16" s="42">
        <f t="shared" si="3"/>
        <v>16430</v>
      </c>
      <c r="O16" s="44">
        <v>17090</v>
      </c>
      <c r="P16" s="43">
        <v>17140</v>
      </c>
      <c r="Q16" s="42">
        <f t="shared" si="4"/>
        <v>17115</v>
      </c>
      <c r="R16" s="50">
        <v>14940</v>
      </c>
      <c r="S16" s="49">
        <v>1.3533999999999999</v>
      </c>
      <c r="T16" s="49">
        <v>1.1705000000000001</v>
      </c>
      <c r="U16" s="48">
        <v>147.53</v>
      </c>
      <c r="V16" s="41">
        <f t="shared" si="6"/>
        <v>11038.865080537906</v>
      </c>
      <c r="W16" s="41">
        <f>G16/S16</f>
        <v>11153.39145854884</v>
      </c>
      <c r="X16" s="47">
        <f t="shared" si="5"/>
        <v>12763.776164032464</v>
      </c>
      <c r="Y16" s="46">
        <v>1.3537999999999999</v>
      </c>
    </row>
    <row r="17" spans="2:25" x14ac:dyDescent="0.2">
      <c r="B17" s="45">
        <v>45911</v>
      </c>
      <c r="C17" s="44">
        <v>14890</v>
      </c>
      <c r="D17" s="43">
        <v>14900</v>
      </c>
      <c r="E17" s="42">
        <f t="shared" si="0"/>
        <v>14895</v>
      </c>
      <c r="F17" s="44">
        <v>15065</v>
      </c>
      <c r="G17" s="43">
        <v>15070</v>
      </c>
      <c r="H17" s="42">
        <f t="shared" si="1"/>
        <v>15067.5</v>
      </c>
      <c r="I17" s="44">
        <v>15715</v>
      </c>
      <c r="J17" s="43">
        <v>15765</v>
      </c>
      <c r="K17" s="42">
        <f t="shared" si="2"/>
        <v>15740</v>
      </c>
      <c r="L17" s="44">
        <v>16360</v>
      </c>
      <c r="M17" s="43">
        <v>16410</v>
      </c>
      <c r="N17" s="42">
        <f t="shared" si="3"/>
        <v>16385</v>
      </c>
      <c r="O17" s="44">
        <v>17045</v>
      </c>
      <c r="P17" s="43">
        <v>17095</v>
      </c>
      <c r="Q17" s="42">
        <f t="shared" si="4"/>
        <v>17070</v>
      </c>
      <c r="R17" s="50">
        <v>14900</v>
      </c>
      <c r="S17" s="49">
        <v>1.3508</v>
      </c>
      <c r="T17" s="49">
        <v>1.1684000000000001</v>
      </c>
      <c r="U17" s="48">
        <v>147.97</v>
      </c>
      <c r="V17" s="41">
        <f t="shared" si="6"/>
        <v>11030.500444181225</v>
      </c>
      <c r="W17" s="41">
        <f>G17/S17</f>
        <v>11156.351791530944</v>
      </c>
      <c r="X17" s="47">
        <f t="shared" si="5"/>
        <v>12752.482026703183</v>
      </c>
      <c r="Y17" s="46">
        <v>1.3511</v>
      </c>
    </row>
    <row r="18" spans="2:25" x14ac:dyDescent="0.2">
      <c r="B18" s="45">
        <v>45912</v>
      </c>
      <c r="C18" s="44">
        <v>15160</v>
      </c>
      <c r="D18" s="43">
        <v>15175</v>
      </c>
      <c r="E18" s="42">
        <f t="shared" si="0"/>
        <v>15167.5</v>
      </c>
      <c r="F18" s="44">
        <v>15340</v>
      </c>
      <c r="G18" s="43">
        <v>15345</v>
      </c>
      <c r="H18" s="42">
        <f t="shared" si="1"/>
        <v>15342.5</v>
      </c>
      <c r="I18" s="44">
        <v>15985</v>
      </c>
      <c r="J18" s="43">
        <v>16035</v>
      </c>
      <c r="K18" s="42">
        <f t="shared" si="2"/>
        <v>16010</v>
      </c>
      <c r="L18" s="44">
        <v>16630</v>
      </c>
      <c r="M18" s="43">
        <v>16680</v>
      </c>
      <c r="N18" s="42">
        <f t="shared" si="3"/>
        <v>16655</v>
      </c>
      <c r="O18" s="44">
        <v>17315</v>
      </c>
      <c r="P18" s="43">
        <v>17365</v>
      </c>
      <c r="Q18" s="42">
        <f t="shared" si="4"/>
        <v>17340</v>
      </c>
      <c r="R18" s="50">
        <v>15175</v>
      </c>
      <c r="S18" s="49">
        <v>1.355</v>
      </c>
      <c r="T18" s="49">
        <v>1.1721999999999999</v>
      </c>
      <c r="U18" s="48">
        <v>147.84</v>
      </c>
      <c r="V18" s="41">
        <f>D18/S18</f>
        <v>11199.261992619926</v>
      </c>
      <c r="W18" s="41">
        <f t="shared" si="7"/>
        <v>11324.723247232472</v>
      </c>
      <c r="X18" s="47">
        <f t="shared" si="5"/>
        <v>12945.74304726156</v>
      </c>
      <c r="Y18" s="46">
        <v>1.3552</v>
      </c>
    </row>
    <row r="19" spans="2:25" x14ac:dyDescent="0.2">
      <c r="B19" s="45">
        <v>45915</v>
      </c>
      <c r="C19" s="44">
        <v>15280</v>
      </c>
      <c r="D19" s="43">
        <v>15285</v>
      </c>
      <c r="E19" s="42">
        <f t="shared" si="0"/>
        <v>15282.5</v>
      </c>
      <c r="F19" s="44">
        <v>15460</v>
      </c>
      <c r="G19" s="43">
        <v>15465</v>
      </c>
      <c r="H19" s="42">
        <f t="shared" si="1"/>
        <v>15462.5</v>
      </c>
      <c r="I19" s="44">
        <v>16100</v>
      </c>
      <c r="J19" s="43">
        <v>16150</v>
      </c>
      <c r="K19" s="42">
        <f t="shared" si="2"/>
        <v>16125</v>
      </c>
      <c r="L19" s="44">
        <v>16745</v>
      </c>
      <c r="M19" s="43">
        <v>16795</v>
      </c>
      <c r="N19" s="42">
        <f t="shared" si="3"/>
        <v>16770</v>
      </c>
      <c r="O19" s="44">
        <v>17430</v>
      </c>
      <c r="P19" s="43">
        <v>17480</v>
      </c>
      <c r="Q19" s="42">
        <f t="shared" si="4"/>
        <v>17455</v>
      </c>
      <c r="R19" s="50">
        <v>15285</v>
      </c>
      <c r="S19" s="49">
        <v>1.3614999999999999</v>
      </c>
      <c r="T19" s="49">
        <v>1.1761999999999999</v>
      </c>
      <c r="U19" s="48">
        <v>147.41999999999999</v>
      </c>
      <c r="V19" s="41">
        <f t="shared" si="6"/>
        <v>11226.588321704003</v>
      </c>
      <c r="W19" s="41">
        <f t="shared" si="7"/>
        <v>11358.795446199047</v>
      </c>
      <c r="X19" s="47">
        <f t="shared" si="5"/>
        <v>12995.238904948139</v>
      </c>
      <c r="Y19" s="46">
        <v>1.3617999999999999</v>
      </c>
    </row>
    <row r="20" spans="2:25" x14ac:dyDescent="0.2">
      <c r="B20" s="45">
        <v>45916</v>
      </c>
      <c r="C20" s="44">
        <v>15230</v>
      </c>
      <c r="D20" s="43">
        <v>15235</v>
      </c>
      <c r="E20" s="42">
        <f t="shared" si="0"/>
        <v>15232.5</v>
      </c>
      <c r="F20" s="44">
        <v>15415</v>
      </c>
      <c r="G20" s="43">
        <v>15420</v>
      </c>
      <c r="H20" s="42">
        <f t="shared" si="1"/>
        <v>15417.5</v>
      </c>
      <c r="I20" s="44">
        <v>16050</v>
      </c>
      <c r="J20" s="43">
        <v>16100</v>
      </c>
      <c r="K20" s="42">
        <f t="shared" si="2"/>
        <v>16075</v>
      </c>
      <c r="L20" s="44">
        <v>16695</v>
      </c>
      <c r="M20" s="43">
        <v>16745</v>
      </c>
      <c r="N20" s="42">
        <f t="shared" si="3"/>
        <v>16720</v>
      </c>
      <c r="O20" s="44">
        <v>17380</v>
      </c>
      <c r="P20" s="43">
        <v>17430</v>
      </c>
      <c r="Q20" s="42">
        <f t="shared" si="4"/>
        <v>17405</v>
      </c>
      <c r="R20" s="50">
        <v>15235</v>
      </c>
      <c r="S20" s="49">
        <v>1.3643000000000001</v>
      </c>
      <c r="T20" s="49">
        <v>1.1814</v>
      </c>
      <c r="U20" s="48">
        <v>146.96</v>
      </c>
      <c r="V20" s="41">
        <f t="shared" si="6"/>
        <v>11166.898775929047</v>
      </c>
      <c r="W20" s="41">
        <f t="shared" si="7"/>
        <v>11302.499450267536</v>
      </c>
      <c r="X20" s="47">
        <f t="shared" si="5"/>
        <v>12895.716945996275</v>
      </c>
      <c r="Y20" s="46">
        <v>1.3645</v>
      </c>
    </row>
    <row r="21" spans="2:25" x14ac:dyDescent="0.2">
      <c r="B21" s="45">
        <v>45917</v>
      </c>
      <c r="C21" s="44">
        <v>15050</v>
      </c>
      <c r="D21" s="43">
        <v>15075</v>
      </c>
      <c r="E21" s="42">
        <f t="shared" si="0"/>
        <v>15062.5</v>
      </c>
      <c r="F21" s="44">
        <v>15250</v>
      </c>
      <c r="G21" s="43">
        <v>15255</v>
      </c>
      <c r="H21" s="42">
        <f t="shared" si="1"/>
        <v>15252.5</v>
      </c>
      <c r="I21" s="44">
        <v>15900</v>
      </c>
      <c r="J21" s="43">
        <v>15950</v>
      </c>
      <c r="K21" s="42">
        <f t="shared" si="2"/>
        <v>15925</v>
      </c>
      <c r="L21" s="44">
        <v>16555</v>
      </c>
      <c r="M21" s="43">
        <v>16605</v>
      </c>
      <c r="N21" s="42">
        <f t="shared" si="3"/>
        <v>16580</v>
      </c>
      <c r="O21" s="44">
        <v>17240</v>
      </c>
      <c r="P21" s="43">
        <v>17290</v>
      </c>
      <c r="Q21" s="42">
        <f t="shared" si="4"/>
        <v>17265</v>
      </c>
      <c r="R21" s="50">
        <v>15075</v>
      </c>
      <c r="S21" s="49">
        <v>1.3647</v>
      </c>
      <c r="T21" s="49">
        <v>1.1839999999999999</v>
      </c>
      <c r="U21" s="48">
        <v>146.35</v>
      </c>
      <c r="V21" s="41">
        <f t="shared" si="6"/>
        <v>11046.383820619916</v>
      </c>
      <c r="W21" s="41">
        <f t="shared" si="7"/>
        <v>11178.280940866125</v>
      </c>
      <c r="X21" s="47">
        <f t="shared" si="5"/>
        <v>12732.263513513513</v>
      </c>
      <c r="Y21" s="46">
        <v>1.3649</v>
      </c>
    </row>
    <row r="22" spans="2:25" x14ac:dyDescent="0.2">
      <c r="B22" s="45">
        <v>45918</v>
      </c>
      <c r="C22" s="44">
        <v>15095</v>
      </c>
      <c r="D22" s="43">
        <v>15100</v>
      </c>
      <c r="E22" s="42">
        <f t="shared" si="0"/>
        <v>15097.5</v>
      </c>
      <c r="F22" s="44">
        <v>15280</v>
      </c>
      <c r="G22" s="43">
        <v>15285</v>
      </c>
      <c r="H22" s="42">
        <f t="shared" si="1"/>
        <v>15282.5</v>
      </c>
      <c r="I22" s="44">
        <v>15915</v>
      </c>
      <c r="J22" s="43">
        <v>15965</v>
      </c>
      <c r="K22" s="42">
        <f t="shared" si="2"/>
        <v>15940</v>
      </c>
      <c r="L22" s="44">
        <v>16570</v>
      </c>
      <c r="M22" s="43">
        <v>16620</v>
      </c>
      <c r="N22" s="42">
        <f t="shared" si="3"/>
        <v>16595</v>
      </c>
      <c r="O22" s="44">
        <v>17255</v>
      </c>
      <c r="P22" s="43">
        <v>17305</v>
      </c>
      <c r="Q22" s="42">
        <f t="shared" si="4"/>
        <v>17280</v>
      </c>
      <c r="R22" s="50">
        <v>15100</v>
      </c>
      <c r="S22" s="49">
        <v>1.3622000000000001</v>
      </c>
      <c r="T22" s="49">
        <v>1.1826000000000001</v>
      </c>
      <c r="U22" s="48">
        <v>147.38999999999999</v>
      </c>
      <c r="V22" s="41">
        <f t="shared" si="6"/>
        <v>11085.009543385699</v>
      </c>
      <c r="W22" s="41">
        <f t="shared" si="7"/>
        <v>11220.81926295698</v>
      </c>
      <c r="X22" s="47">
        <f t="shared" si="5"/>
        <v>12768.476238795873</v>
      </c>
      <c r="Y22" s="46">
        <v>1.3624000000000001</v>
      </c>
    </row>
    <row r="23" spans="2:25" x14ac:dyDescent="0.2">
      <c r="B23" s="45">
        <v>45919</v>
      </c>
      <c r="C23" s="44">
        <v>15130</v>
      </c>
      <c r="D23" s="43">
        <v>15135</v>
      </c>
      <c r="E23" s="42">
        <f t="shared" si="0"/>
        <v>15132.5</v>
      </c>
      <c r="F23" s="44">
        <v>15320</v>
      </c>
      <c r="G23" s="43">
        <v>15325</v>
      </c>
      <c r="H23" s="42">
        <f t="shared" si="1"/>
        <v>15322.5</v>
      </c>
      <c r="I23" s="44">
        <v>15970</v>
      </c>
      <c r="J23" s="43">
        <v>16020</v>
      </c>
      <c r="K23" s="42">
        <f t="shared" si="2"/>
        <v>15995</v>
      </c>
      <c r="L23" s="44">
        <v>16625</v>
      </c>
      <c r="M23" s="43">
        <v>16675</v>
      </c>
      <c r="N23" s="42">
        <f t="shared" si="3"/>
        <v>16650</v>
      </c>
      <c r="O23" s="44">
        <v>17310</v>
      </c>
      <c r="P23" s="43">
        <v>17360</v>
      </c>
      <c r="Q23" s="42">
        <f t="shared" si="4"/>
        <v>17335</v>
      </c>
      <c r="R23" s="50">
        <v>15135</v>
      </c>
      <c r="S23" s="49">
        <v>1.3478000000000001</v>
      </c>
      <c r="T23" s="49">
        <v>1.1737</v>
      </c>
      <c r="U23" s="48">
        <v>148.16999999999999</v>
      </c>
      <c r="V23" s="41">
        <f t="shared" si="6"/>
        <v>11229.410891823713</v>
      </c>
      <c r="W23" s="41">
        <f t="shared" si="7"/>
        <v>11370.381362219912</v>
      </c>
      <c r="X23" s="47">
        <f t="shared" si="5"/>
        <v>12895.118002896823</v>
      </c>
      <c r="Y23" s="46">
        <v>1.3480000000000001</v>
      </c>
    </row>
    <row r="24" spans="2:25" x14ac:dyDescent="0.2">
      <c r="B24" s="45">
        <v>45922</v>
      </c>
      <c r="C24" s="44">
        <v>15010</v>
      </c>
      <c r="D24" s="43">
        <v>15020</v>
      </c>
      <c r="E24" s="42">
        <f t="shared" si="0"/>
        <v>15015</v>
      </c>
      <c r="F24" s="44">
        <v>15240</v>
      </c>
      <c r="G24" s="43">
        <v>15250</v>
      </c>
      <c r="H24" s="42">
        <f t="shared" si="1"/>
        <v>15245</v>
      </c>
      <c r="I24" s="44">
        <v>15880</v>
      </c>
      <c r="J24" s="43">
        <v>15930</v>
      </c>
      <c r="K24" s="42">
        <f t="shared" si="2"/>
        <v>15905</v>
      </c>
      <c r="L24" s="44">
        <v>16540</v>
      </c>
      <c r="M24" s="43">
        <v>16590</v>
      </c>
      <c r="N24" s="42">
        <f t="shared" si="3"/>
        <v>16565</v>
      </c>
      <c r="O24" s="44">
        <v>17210</v>
      </c>
      <c r="P24" s="43">
        <v>17260</v>
      </c>
      <c r="Q24" s="42">
        <f t="shared" si="4"/>
        <v>17235</v>
      </c>
      <c r="R24" s="50">
        <v>15020</v>
      </c>
      <c r="S24" s="49">
        <v>1.3499000000000001</v>
      </c>
      <c r="T24" s="49">
        <v>1.1778999999999999</v>
      </c>
      <c r="U24" s="48">
        <v>147.85</v>
      </c>
      <c r="V24" s="41">
        <f t="shared" si="6"/>
        <v>11126.750129639231</v>
      </c>
      <c r="W24" s="41">
        <f t="shared" si="7"/>
        <v>11297.133120971923</v>
      </c>
      <c r="X24" s="47">
        <f t="shared" si="5"/>
        <v>12751.506919093303</v>
      </c>
      <c r="Y24" s="46">
        <v>1.3501000000000001</v>
      </c>
    </row>
    <row r="25" spans="2:25" x14ac:dyDescent="0.2">
      <c r="B25" s="45">
        <v>45923</v>
      </c>
      <c r="C25" s="44">
        <v>15095</v>
      </c>
      <c r="D25" s="43">
        <v>15100</v>
      </c>
      <c r="E25" s="42">
        <f t="shared" si="0"/>
        <v>15097.5</v>
      </c>
      <c r="F25" s="44">
        <v>15270</v>
      </c>
      <c r="G25" s="43">
        <v>15275</v>
      </c>
      <c r="H25" s="42">
        <f t="shared" si="1"/>
        <v>15272.5</v>
      </c>
      <c r="I25" s="44">
        <v>15905</v>
      </c>
      <c r="J25" s="43">
        <v>15955</v>
      </c>
      <c r="K25" s="42">
        <f t="shared" si="2"/>
        <v>15930</v>
      </c>
      <c r="L25" s="44">
        <v>16560</v>
      </c>
      <c r="M25" s="43">
        <v>16610</v>
      </c>
      <c r="N25" s="42">
        <f t="shared" si="3"/>
        <v>16585</v>
      </c>
      <c r="O25" s="44">
        <v>17230</v>
      </c>
      <c r="P25" s="43">
        <v>17280</v>
      </c>
      <c r="Q25" s="42">
        <f t="shared" si="4"/>
        <v>17255</v>
      </c>
      <c r="R25" s="50">
        <v>15100</v>
      </c>
      <c r="S25" s="49">
        <v>1.3514999999999999</v>
      </c>
      <c r="T25" s="49">
        <v>1.1792</v>
      </c>
      <c r="U25" s="48">
        <v>147.77000000000001</v>
      </c>
      <c r="V25" s="41">
        <f t="shared" si="6"/>
        <v>11172.770995190529</v>
      </c>
      <c r="W25" s="41">
        <f t="shared" si="7"/>
        <v>11302.256751757308</v>
      </c>
      <c r="X25" s="47">
        <f t="shared" si="5"/>
        <v>12805.29172320217</v>
      </c>
      <c r="Y25" s="46">
        <v>1.3515999999999999</v>
      </c>
    </row>
    <row r="26" spans="2:25" x14ac:dyDescent="0.2">
      <c r="B26" s="45">
        <v>45924</v>
      </c>
      <c r="C26" s="44">
        <v>15075</v>
      </c>
      <c r="D26" s="43">
        <v>15100</v>
      </c>
      <c r="E26" s="42">
        <f t="shared" si="0"/>
        <v>15087.5</v>
      </c>
      <c r="F26" s="44">
        <v>15275</v>
      </c>
      <c r="G26" s="43">
        <v>15280</v>
      </c>
      <c r="H26" s="42">
        <f t="shared" si="1"/>
        <v>15277.5</v>
      </c>
      <c r="I26" s="44">
        <v>15915</v>
      </c>
      <c r="J26" s="43">
        <v>15965</v>
      </c>
      <c r="K26" s="42">
        <f t="shared" si="2"/>
        <v>15940</v>
      </c>
      <c r="L26" s="44">
        <v>16560</v>
      </c>
      <c r="M26" s="43">
        <v>16610</v>
      </c>
      <c r="N26" s="42">
        <f t="shared" si="3"/>
        <v>16585</v>
      </c>
      <c r="O26" s="44">
        <v>17220</v>
      </c>
      <c r="P26" s="43">
        <v>17270</v>
      </c>
      <c r="Q26" s="42">
        <f t="shared" si="4"/>
        <v>17245</v>
      </c>
      <c r="R26" s="50">
        <v>15100</v>
      </c>
      <c r="S26" s="49">
        <v>1.3456999999999999</v>
      </c>
      <c r="T26" s="49">
        <v>1.1749000000000001</v>
      </c>
      <c r="U26" s="48">
        <v>148.5</v>
      </c>
      <c r="V26" s="41">
        <f t="shared" si="6"/>
        <v>11220.925912164674</v>
      </c>
      <c r="W26" s="41">
        <f t="shared" si="7"/>
        <v>11354.685293899087</v>
      </c>
      <c r="X26" s="47">
        <f t="shared" si="5"/>
        <v>12852.157630436632</v>
      </c>
      <c r="Y26" s="46">
        <v>1.3458000000000001</v>
      </c>
    </row>
    <row r="27" spans="2:25" x14ac:dyDescent="0.2">
      <c r="B27" s="45">
        <v>45925</v>
      </c>
      <c r="C27" s="44">
        <v>15275</v>
      </c>
      <c r="D27" s="43">
        <v>15285</v>
      </c>
      <c r="E27" s="42">
        <f t="shared" si="0"/>
        <v>15280</v>
      </c>
      <c r="F27" s="44">
        <v>15470</v>
      </c>
      <c r="G27" s="43">
        <v>15480</v>
      </c>
      <c r="H27" s="42">
        <f t="shared" si="1"/>
        <v>15475</v>
      </c>
      <c r="I27" s="44">
        <v>16100</v>
      </c>
      <c r="J27" s="43">
        <v>16150</v>
      </c>
      <c r="K27" s="42">
        <f t="shared" si="2"/>
        <v>16125</v>
      </c>
      <c r="L27" s="44">
        <v>16745</v>
      </c>
      <c r="M27" s="43">
        <v>16795</v>
      </c>
      <c r="N27" s="42">
        <f t="shared" si="3"/>
        <v>16770</v>
      </c>
      <c r="O27" s="44">
        <v>17400</v>
      </c>
      <c r="P27" s="43">
        <v>17450</v>
      </c>
      <c r="Q27" s="42">
        <f t="shared" si="4"/>
        <v>17425</v>
      </c>
      <c r="R27" s="50">
        <v>15285</v>
      </c>
      <c r="S27" s="49">
        <v>1.3422000000000001</v>
      </c>
      <c r="T27" s="49">
        <v>1.1739999999999999</v>
      </c>
      <c r="U27" s="48">
        <v>148.84</v>
      </c>
      <c r="V27" s="41">
        <f t="shared" si="6"/>
        <v>11388.019669199821</v>
      </c>
      <c r="W27" s="41">
        <f t="shared" si="7"/>
        <v>11533.303531515421</v>
      </c>
      <c r="X27" s="47">
        <f t="shared" si="5"/>
        <v>13019.591141396935</v>
      </c>
      <c r="Y27" s="46">
        <v>1.3423</v>
      </c>
    </row>
    <row r="28" spans="2:25" x14ac:dyDescent="0.2">
      <c r="B28" s="45">
        <v>45926</v>
      </c>
      <c r="C28" s="44">
        <v>15025</v>
      </c>
      <c r="D28" s="43">
        <v>15035</v>
      </c>
      <c r="E28" s="42">
        <f t="shared" si="0"/>
        <v>15030</v>
      </c>
      <c r="F28" s="44">
        <v>15200</v>
      </c>
      <c r="G28" s="43">
        <v>15225</v>
      </c>
      <c r="H28" s="42">
        <f t="shared" si="1"/>
        <v>15212.5</v>
      </c>
      <c r="I28" s="44">
        <v>15830</v>
      </c>
      <c r="J28" s="43">
        <v>15880</v>
      </c>
      <c r="K28" s="42">
        <f t="shared" si="2"/>
        <v>15855</v>
      </c>
      <c r="L28" s="44">
        <v>16470</v>
      </c>
      <c r="M28" s="43">
        <v>16520</v>
      </c>
      <c r="N28" s="42">
        <f t="shared" si="3"/>
        <v>16495</v>
      </c>
      <c r="O28" s="44">
        <v>17125</v>
      </c>
      <c r="P28" s="43">
        <v>17175</v>
      </c>
      <c r="Q28" s="42">
        <f t="shared" si="4"/>
        <v>17150</v>
      </c>
      <c r="R28" s="50">
        <v>15035</v>
      </c>
      <c r="S28" s="49">
        <v>1.335</v>
      </c>
      <c r="T28" s="49">
        <v>1.1668000000000001</v>
      </c>
      <c r="U28" s="48">
        <v>149.79</v>
      </c>
      <c r="V28" s="41">
        <f t="shared" si="6"/>
        <v>11262.172284644195</v>
      </c>
      <c r="W28" s="41">
        <f t="shared" si="7"/>
        <v>11404.494382022473</v>
      </c>
      <c r="X28" s="47">
        <f t="shared" si="5"/>
        <v>12885.670209118956</v>
      </c>
      <c r="Y28" s="46">
        <v>1.3351</v>
      </c>
    </row>
    <row r="29" spans="2:25" x14ac:dyDescent="0.2">
      <c r="B29" s="45">
        <v>45929</v>
      </c>
      <c r="C29" s="44">
        <v>15060</v>
      </c>
      <c r="D29" s="43">
        <v>15065</v>
      </c>
      <c r="E29" s="42">
        <f t="shared" si="0"/>
        <v>15062.5</v>
      </c>
      <c r="F29" s="44">
        <v>15225</v>
      </c>
      <c r="G29" s="43">
        <v>15235</v>
      </c>
      <c r="H29" s="42">
        <f t="shared" si="1"/>
        <v>15230</v>
      </c>
      <c r="I29" s="44">
        <v>15855</v>
      </c>
      <c r="J29" s="43">
        <v>15905</v>
      </c>
      <c r="K29" s="42">
        <f t="shared" si="2"/>
        <v>15880</v>
      </c>
      <c r="L29" s="44">
        <v>16495</v>
      </c>
      <c r="M29" s="43">
        <v>16545</v>
      </c>
      <c r="N29" s="42">
        <f t="shared" si="3"/>
        <v>16520</v>
      </c>
      <c r="O29" s="44">
        <v>17150</v>
      </c>
      <c r="P29" s="43">
        <v>17200</v>
      </c>
      <c r="Q29" s="42">
        <f t="shared" si="4"/>
        <v>17175</v>
      </c>
      <c r="R29" s="50">
        <v>15065</v>
      </c>
      <c r="S29" s="49">
        <v>1.3447</v>
      </c>
      <c r="T29" s="49">
        <v>1.1729000000000001</v>
      </c>
      <c r="U29" s="48">
        <v>148.63</v>
      </c>
      <c r="V29" s="41">
        <f t="shared" si="6"/>
        <v>11203.242358890458</v>
      </c>
      <c r="W29" s="41">
        <f t="shared" si="7"/>
        <v>11329.664609206515</v>
      </c>
      <c r="X29" s="47">
        <f t="shared" si="5"/>
        <v>12844.232244863158</v>
      </c>
      <c r="Y29" s="46">
        <v>1.3448</v>
      </c>
    </row>
    <row r="30" spans="2:25" x14ac:dyDescent="0.2">
      <c r="B30" s="45">
        <v>45930</v>
      </c>
      <c r="C30" s="44">
        <v>15070</v>
      </c>
      <c r="D30" s="43">
        <v>15075</v>
      </c>
      <c r="E30" s="42">
        <f t="shared" si="0"/>
        <v>15072.5</v>
      </c>
      <c r="F30" s="44">
        <v>15265</v>
      </c>
      <c r="G30" s="43">
        <v>15270</v>
      </c>
      <c r="H30" s="42">
        <f t="shared" si="1"/>
        <v>15267.5</v>
      </c>
      <c r="I30" s="44">
        <v>15900</v>
      </c>
      <c r="J30" s="43">
        <v>15950</v>
      </c>
      <c r="K30" s="42">
        <f t="shared" si="2"/>
        <v>15925</v>
      </c>
      <c r="L30" s="44">
        <v>16540</v>
      </c>
      <c r="M30" s="43">
        <v>16590</v>
      </c>
      <c r="N30" s="42">
        <f t="shared" si="3"/>
        <v>16565</v>
      </c>
      <c r="O30" s="44">
        <v>17195</v>
      </c>
      <c r="P30" s="43">
        <v>17245</v>
      </c>
      <c r="Q30" s="42">
        <f t="shared" si="4"/>
        <v>17220</v>
      </c>
      <c r="R30" s="50">
        <v>15075</v>
      </c>
      <c r="S30" s="49">
        <v>1.3438000000000001</v>
      </c>
      <c r="T30" s="49">
        <v>1.1742999999999999</v>
      </c>
      <c r="U30" s="48">
        <v>147.97</v>
      </c>
      <c r="V30" s="41">
        <f t="shared" si="6"/>
        <v>11218.187230242595</v>
      </c>
      <c r="W30" s="41">
        <f t="shared" si="7"/>
        <v>11363.298109837773</v>
      </c>
      <c r="X30" s="47">
        <f t="shared" si="5"/>
        <v>12837.435067699907</v>
      </c>
      <c r="Y30" s="46">
        <v>1.3439000000000001</v>
      </c>
    </row>
    <row r="31" spans="2:25" x14ac:dyDescent="0.2">
      <c r="B31" s="40" t="s">
        <v>11</v>
      </c>
      <c r="C31" s="39">
        <f>ROUND(AVERAGE(C9:C30),2)</f>
        <v>15093.18</v>
      </c>
      <c r="D31" s="38">
        <f>ROUND(AVERAGE(D9:D30),2)</f>
        <v>15102.05</v>
      </c>
      <c r="E31" s="37">
        <f>ROUND(AVERAGE(C31:D31),2)</f>
        <v>15097.62</v>
      </c>
      <c r="F31" s="39">
        <f>ROUND(AVERAGE(F9:F30),2)</f>
        <v>15277.95</v>
      </c>
      <c r="G31" s="38">
        <f>ROUND(AVERAGE(G9:G30),2)</f>
        <v>15285</v>
      </c>
      <c r="H31" s="37">
        <f>ROUND(AVERAGE(F31:G31),2)</f>
        <v>15281.48</v>
      </c>
      <c r="I31" s="39">
        <f>ROUND(AVERAGE(I9:I30),2)</f>
        <v>15926.59</v>
      </c>
      <c r="J31" s="38">
        <f>ROUND(AVERAGE(J9:J30),2)</f>
        <v>15976.59</v>
      </c>
      <c r="K31" s="37">
        <f>ROUND(AVERAGE(I31:J31),2)</f>
        <v>15951.59</v>
      </c>
      <c r="L31" s="39">
        <f>ROUND(AVERAGE(L9:L30),2)</f>
        <v>16575.91</v>
      </c>
      <c r="M31" s="38">
        <f>ROUND(AVERAGE(M9:M30),2)</f>
        <v>16625.91</v>
      </c>
      <c r="N31" s="37">
        <f>ROUND(AVERAGE(L31:M31),2)</f>
        <v>16600.91</v>
      </c>
      <c r="O31" s="39">
        <f>ROUND(AVERAGE(O9:O30),2)</f>
        <v>17254.09</v>
      </c>
      <c r="P31" s="38">
        <f>ROUND(AVERAGE(P9:P30),2)</f>
        <v>17304.09</v>
      </c>
      <c r="Q31" s="37">
        <f>ROUND(AVERAGE(O31:P31),2)</f>
        <v>17279.09</v>
      </c>
      <c r="R31" s="36">
        <f>ROUND(AVERAGE(R9:R30),2)</f>
        <v>15102.05</v>
      </c>
      <c r="S31" s="35">
        <f>ROUND(AVERAGE(S9:S30),4)</f>
        <v>1.3501000000000001</v>
      </c>
      <c r="T31" s="34">
        <f>ROUND(AVERAGE(T9:T30),4)</f>
        <v>1.1732</v>
      </c>
      <c r="U31" s="167">
        <f>ROUND(AVERAGE(U9:U30),2)</f>
        <v>147.93</v>
      </c>
      <c r="V31" s="33">
        <f>AVERAGE(V9:V30)</f>
        <v>11185.899347763732</v>
      </c>
      <c r="W31" s="33">
        <f>AVERAGE(W9:W30)</f>
        <v>11321.419962069973</v>
      </c>
      <c r="X31" s="33">
        <f>AVERAGE(X9:X30)</f>
        <v>12872.615905227063</v>
      </c>
      <c r="Y31" s="32">
        <f>AVERAGE(Y9:Y30)</f>
        <v>1.3504500000000002</v>
      </c>
    </row>
    <row r="32" spans="2:25" x14ac:dyDescent="0.2">
      <c r="B32" s="31" t="s">
        <v>12</v>
      </c>
      <c r="C32" s="30">
        <f t="shared" ref="C32:Y32" si="8">MAX(C9:C30)</f>
        <v>15280</v>
      </c>
      <c r="D32" s="29">
        <f t="shared" si="8"/>
        <v>15285</v>
      </c>
      <c r="E32" s="28">
        <f t="shared" si="8"/>
        <v>15282.5</v>
      </c>
      <c r="F32" s="30">
        <f t="shared" si="8"/>
        <v>15470</v>
      </c>
      <c r="G32" s="29">
        <f t="shared" si="8"/>
        <v>15480</v>
      </c>
      <c r="H32" s="28">
        <f t="shared" si="8"/>
        <v>15475</v>
      </c>
      <c r="I32" s="30">
        <f t="shared" si="8"/>
        <v>16140</v>
      </c>
      <c r="J32" s="29">
        <f t="shared" si="8"/>
        <v>16190</v>
      </c>
      <c r="K32" s="28">
        <f t="shared" si="8"/>
        <v>16165</v>
      </c>
      <c r="L32" s="30">
        <f t="shared" si="8"/>
        <v>16785</v>
      </c>
      <c r="M32" s="29">
        <f t="shared" si="8"/>
        <v>16835</v>
      </c>
      <c r="N32" s="28">
        <f t="shared" si="8"/>
        <v>16810</v>
      </c>
      <c r="O32" s="30">
        <f t="shared" si="8"/>
        <v>17485</v>
      </c>
      <c r="P32" s="29">
        <f t="shared" si="8"/>
        <v>17535</v>
      </c>
      <c r="Q32" s="28">
        <f t="shared" si="8"/>
        <v>17510</v>
      </c>
      <c r="R32" s="27">
        <f t="shared" si="8"/>
        <v>15285</v>
      </c>
      <c r="S32" s="26">
        <f t="shared" si="8"/>
        <v>1.3647</v>
      </c>
      <c r="T32" s="25">
        <f t="shared" si="8"/>
        <v>1.1839999999999999</v>
      </c>
      <c r="U32" s="24">
        <f t="shared" si="8"/>
        <v>149.79</v>
      </c>
      <c r="V32" s="23">
        <f t="shared" si="8"/>
        <v>11388.019669199821</v>
      </c>
      <c r="W32" s="23">
        <f t="shared" si="8"/>
        <v>11533.303531515421</v>
      </c>
      <c r="X32" s="23">
        <f t="shared" si="8"/>
        <v>13030.30303030303</v>
      </c>
      <c r="Y32" s="22">
        <f t="shared" si="8"/>
        <v>1.3649</v>
      </c>
    </row>
    <row r="33" spans="2:25" ht="13.5" thickBot="1" x14ac:dyDescent="0.25">
      <c r="B33" s="21" t="s">
        <v>13</v>
      </c>
      <c r="C33" s="20">
        <f t="shared" ref="C33:Y33" si="9">MIN(C9:C30)</f>
        <v>14890</v>
      </c>
      <c r="D33" s="19">
        <f t="shared" si="9"/>
        <v>14900</v>
      </c>
      <c r="E33" s="18">
        <f t="shared" si="9"/>
        <v>14895</v>
      </c>
      <c r="F33" s="20">
        <f t="shared" si="9"/>
        <v>15065</v>
      </c>
      <c r="G33" s="19">
        <f t="shared" si="9"/>
        <v>15070</v>
      </c>
      <c r="H33" s="18">
        <f t="shared" si="9"/>
        <v>15067.5</v>
      </c>
      <c r="I33" s="20">
        <f t="shared" si="9"/>
        <v>15715</v>
      </c>
      <c r="J33" s="19">
        <f t="shared" si="9"/>
        <v>15765</v>
      </c>
      <c r="K33" s="18">
        <f t="shared" si="9"/>
        <v>15740</v>
      </c>
      <c r="L33" s="20">
        <f t="shared" si="9"/>
        <v>16360</v>
      </c>
      <c r="M33" s="19">
        <f t="shared" si="9"/>
        <v>16410</v>
      </c>
      <c r="N33" s="18">
        <f t="shared" si="9"/>
        <v>16385</v>
      </c>
      <c r="O33" s="20">
        <f t="shared" si="9"/>
        <v>17045</v>
      </c>
      <c r="P33" s="19">
        <f t="shared" si="9"/>
        <v>17095</v>
      </c>
      <c r="Q33" s="18">
        <f t="shared" si="9"/>
        <v>17070</v>
      </c>
      <c r="R33" s="17">
        <f t="shared" si="9"/>
        <v>14900</v>
      </c>
      <c r="S33" s="16">
        <f t="shared" si="9"/>
        <v>1.335</v>
      </c>
      <c r="T33" s="15">
        <f t="shared" si="9"/>
        <v>1.1642999999999999</v>
      </c>
      <c r="U33" s="14">
        <f t="shared" si="9"/>
        <v>146.35</v>
      </c>
      <c r="V33" s="13">
        <f t="shared" si="9"/>
        <v>11030.500444181225</v>
      </c>
      <c r="W33" s="13">
        <f t="shared" si="9"/>
        <v>11153.39145854884</v>
      </c>
      <c r="X33" s="13">
        <f t="shared" si="9"/>
        <v>12732.263513513513</v>
      </c>
      <c r="Y33" s="12">
        <f t="shared" si="9"/>
        <v>1.3351</v>
      </c>
    </row>
    <row r="35" spans="2:25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25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S36"/>
  <sheetViews>
    <sheetView workbookViewId="0">
      <pane ySplit="8" topLeftCell="A9" activePane="bottomLeft" state="frozen"/>
      <selection activeCell="C46" sqref="C46"/>
      <selection pane="bottomLeft" activeCell="Q17" sqref="Q17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33</v>
      </c>
    </row>
    <row r="6" spans="1:19" ht="13.5" thickBot="1" x14ac:dyDescent="0.25">
      <c r="B6" s="1">
        <v>45901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3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45901</v>
      </c>
      <c r="C9" s="44">
        <v>32395</v>
      </c>
      <c r="D9" s="43">
        <v>32895</v>
      </c>
      <c r="E9" s="42">
        <f t="shared" ref="E9:E30" si="0">AVERAGE(C9:D9)</f>
        <v>32645</v>
      </c>
      <c r="F9" s="44">
        <v>32835</v>
      </c>
      <c r="G9" s="43">
        <v>33335</v>
      </c>
      <c r="H9" s="42">
        <f t="shared" ref="H9:H30" si="1">AVERAGE(F9:G9)</f>
        <v>33085</v>
      </c>
      <c r="I9" s="44">
        <v>34470</v>
      </c>
      <c r="J9" s="43">
        <v>35470</v>
      </c>
      <c r="K9" s="42">
        <f t="shared" ref="K9:K30" si="2">AVERAGE(I9:J9)</f>
        <v>34970</v>
      </c>
      <c r="L9" s="50">
        <v>32895</v>
      </c>
      <c r="M9" s="49">
        <v>1.3524</v>
      </c>
      <c r="N9" s="51">
        <v>1.1715</v>
      </c>
      <c r="O9" s="48">
        <v>147.16</v>
      </c>
      <c r="P9" s="41">
        <f>D9/M9</f>
        <v>24323.425022182786</v>
      </c>
      <c r="Q9" s="41">
        <f>G9/M9</f>
        <v>24648.77255249926</v>
      </c>
      <c r="R9" s="47">
        <f t="shared" ref="R9:R30" si="3">L9/N9</f>
        <v>28079.385403329066</v>
      </c>
      <c r="S9" s="46">
        <v>1.3531</v>
      </c>
    </row>
    <row r="10" spans="1:19" x14ac:dyDescent="0.2">
      <c r="B10" s="45">
        <v>45902</v>
      </c>
      <c r="C10" s="44">
        <v>32395</v>
      </c>
      <c r="D10" s="43">
        <v>32895</v>
      </c>
      <c r="E10" s="42">
        <f t="shared" si="0"/>
        <v>32645</v>
      </c>
      <c r="F10" s="44">
        <v>32835</v>
      </c>
      <c r="G10" s="43">
        <v>33335</v>
      </c>
      <c r="H10" s="42">
        <f t="shared" si="1"/>
        <v>33085</v>
      </c>
      <c r="I10" s="44">
        <v>34465</v>
      </c>
      <c r="J10" s="43">
        <v>35465</v>
      </c>
      <c r="K10" s="42">
        <f t="shared" si="2"/>
        <v>34965</v>
      </c>
      <c r="L10" s="50">
        <v>32895</v>
      </c>
      <c r="M10" s="49">
        <v>1.3384</v>
      </c>
      <c r="N10" s="49">
        <v>1.1647000000000001</v>
      </c>
      <c r="O10" s="48">
        <v>148.62</v>
      </c>
      <c r="P10" s="41">
        <f t="shared" ref="P10:P30" si="4">D10/M10</f>
        <v>24577.854154213986</v>
      </c>
      <c r="Q10" s="41">
        <f t="shared" ref="Q10:Q30" si="5">G10/M10</f>
        <v>24906.604901374776</v>
      </c>
      <c r="R10" s="47">
        <f t="shared" si="3"/>
        <v>28243.32446123465</v>
      </c>
      <c r="S10" s="46">
        <v>1.3391</v>
      </c>
    </row>
    <row r="11" spans="1:19" x14ac:dyDescent="0.2">
      <c r="B11" s="45">
        <v>45903</v>
      </c>
      <c r="C11" s="44">
        <v>32395</v>
      </c>
      <c r="D11" s="43">
        <v>32895</v>
      </c>
      <c r="E11" s="42">
        <f t="shared" si="0"/>
        <v>32645</v>
      </c>
      <c r="F11" s="44">
        <v>32835</v>
      </c>
      <c r="G11" s="43">
        <v>33335</v>
      </c>
      <c r="H11" s="42">
        <f t="shared" si="1"/>
        <v>33085</v>
      </c>
      <c r="I11" s="44">
        <v>34460</v>
      </c>
      <c r="J11" s="43">
        <v>35460</v>
      </c>
      <c r="K11" s="42">
        <f t="shared" si="2"/>
        <v>34960</v>
      </c>
      <c r="L11" s="50">
        <v>32895</v>
      </c>
      <c r="M11" s="49">
        <v>1.3411999999999999</v>
      </c>
      <c r="N11" s="49">
        <v>1.1652</v>
      </c>
      <c r="O11" s="48">
        <v>148.62</v>
      </c>
      <c r="P11" s="41">
        <f t="shared" si="4"/>
        <v>24526.543393975546</v>
      </c>
      <c r="Q11" s="41">
        <f t="shared" si="5"/>
        <v>24854.607813898001</v>
      </c>
      <c r="R11" s="47">
        <f t="shared" si="3"/>
        <v>28231.204943357363</v>
      </c>
      <c r="S11" s="46">
        <v>1.3419000000000001</v>
      </c>
    </row>
    <row r="12" spans="1:19" x14ac:dyDescent="0.2">
      <c r="B12" s="45">
        <v>45904</v>
      </c>
      <c r="C12" s="44">
        <v>32405</v>
      </c>
      <c r="D12" s="43">
        <v>32905</v>
      </c>
      <c r="E12" s="42">
        <f t="shared" si="0"/>
        <v>32655</v>
      </c>
      <c r="F12" s="44">
        <v>32835</v>
      </c>
      <c r="G12" s="43">
        <v>33335</v>
      </c>
      <c r="H12" s="42">
        <f t="shared" si="1"/>
        <v>33085</v>
      </c>
      <c r="I12" s="44">
        <v>34455</v>
      </c>
      <c r="J12" s="43">
        <v>35455</v>
      </c>
      <c r="K12" s="42">
        <f t="shared" si="2"/>
        <v>34955</v>
      </c>
      <c r="L12" s="50">
        <v>32905</v>
      </c>
      <c r="M12" s="49">
        <v>1.3433999999999999</v>
      </c>
      <c r="N12" s="49">
        <v>1.1642999999999999</v>
      </c>
      <c r="O12" s="48">
        <v>148.35</v>
      </c>
      <c r="P12" s="41">
        <f t="shared" si="4"/>
        <v>24493.821646568409</v>
      </c>
      <c r="Q12" s="41">
        <f t="shared" si="5"/>
        <v>24813.905017120738</v>
      </c>
      <c r="R12" s="47">
        <f t="shared" si="3"/>
        <v>28261.616421884395</v>
      </c>
      <c r="S12" s="46">
        <v>1.3440000000000001</v>
      </c>
    </row>
    <row r="13" spans="1:19" x14ac:dyDescent="0.2">
      <c r="B13" s="45">
        <v>45905</v>
      </c>
      <c r="C13" s="44">
        <v>32405</v>
      </c>
      <c r="D13" s="43">
        <v>32905</v>
      </c>
      <c r="E13" s="42">
        <f t="shared" si="0"/>
        <v>32655</v>
      </c>
      <c r="F13" s="44">
        <v>32835</v>
      </c>
      <c r="G13" s="43">
        <v>33335</v>
      </c>
      <c r="H13" s="42">
        <f t="shared" si="1"/>
        <v>33085</v>
      </c>
      <c r="I13" s="44">
        <v>34450</v>
      </c>
      <c r="J13" s="43">
        <v>35450</v>
      </c>
      <c r="K13" s="42">
        <f t="shared" si="2"/>
        <v>34950</v>
      </c>
      <c r="L13" s="50">
        <v>32905</v>
      </c>
      <c r="M13" s="49">
        <v>1.3463000000000001</v>
      </c>
      <c r="N13" s="49">
        <v>1.1688000000000001</v>
      </c>
      <c r="O13" s="48">
        <v>148.19999999999999</v>
      </c>
      <c r="P13" s="41">
        <f t="shared" si="4"/>
        <v>24441.060684839929</v>
      </c>
      <c r="Q13" s="41">
        <f t="shared" si="5"/>
        <v>24760.454579217112</v>
      </c>
      <c r="R13" s="47">
        <f t="shared" si="3"/>
        <v>28152.80629705681</v>
      </c>
      <c r="S13" s="46">
        <v>1.3469</v>
      </c>
    </row>
    <row r="14" spans="1:19" x14ac:dyDescent="0.2">
      <c r="B14" s="45">
        <v>45908</v>
      </c>
      <c r="C14" s="44">
        <v>32395</v>
      </c>
      <c r="D14" s="43">
        <v>32895</v>
      </c>
      <c r="E14" s="42">
        <f t="shared" si="0"/>
        <v>32645</v>
      </c>
      <c r="F14" s="44">
        <v>32835</v>
      </c>
      <c r="G14" s="43">
        <v>33335</v>
      </c>
      <c r="H14" s="42">
        <f t="shared" si="1"/>
        <v>33085</v>
      </c>
      <c r="I14" s="44">
        <v>34435</v>
      </c>
      <c r="J14" s="43">
        <v>35435</v>
      </c>
      <c r="K14" s="42">
        <f t="shared" si="2"/>
        <v>34935</v>
      </c>
      <c r="L14" s="50">
        <v>32895</v>
      </c>
      <c r="M14" s="49">
        <v>1.353</v>
      </c>
      <c r="N14" s="49">
        <v>1.1729000000000001</v>
      </c>
      <c r="O14" s="48">
        <v>147.79</v>
      </c>
      <c r="P14" s="41">
        <f t="shared" si="4"/>
        <v>24312.638580931263</v>
      </c>
      <c r="Q14" s="41">
        <f>G14/M14</f>
        <v>24637.841832963786</v>
      </c>
      <c r="R14" s="47">
        <f t="shared" si="3"/>
        <v>28045.86921306164</v>
      </c>
      <c r="S14" s="46">
        <v>1.3533999999999999</v>
      </c>
    </row>
    <row r="15" spans="1:19" x14ac:dyDescent="0.2">
      <c r="B15" s="45">
        <v>45909</v>
      </c>
      <c r="C15" s="44">
        <v>32395</v>
      </c>
      <c r="D15" s="43">
        <v>32895</v>
      </c>
      <c r="E15" s="42">
        <f t="shared" si="0"/>
        <v>32645</v>
      </c>
      <c r="F15" s="44">
        <v>32835</v>
      </c>
      <c r="G15" s="43">
        <v>33335</v>
      </c>
      <c r="H15" s="42">
        <f t="shared" si="1"/>
        <v>33085</v>
      </c>
      <c r="I15" s="44">
        <v>34430</v>
      </c>
      <c r="J15" s="43">
        <v>35430</v>
      </c>
      <c r="K15" s="42">
        <f t="shared" si="2"/>
        <v>34930</v>
      </c>
      <c r="L15" s="50">
        <v>32895</v>
      </c>
      <c r="M15" s="49">
        <v>1.3557999999999999</v>
      </c>
      <c r="N15" s="49">
        <v>1.1741999999999999</v>
      </c>
      <c r="O15" s="48">
        <v>146.74</v>
      </c>
      <c r="P15" s="41">
        <f t="shared" si="4"/>
        <v>24262.428086738459</v>
      </c>
      <c r="Q15" s="41">
        <f t="shared" si="5"/>
        <v>24586.959728573536</v>
      </c>
      <c r="R15" s="47">
        <f t="shared" si="3"/>
        <v>28014.818599897804</v>
      </c>
      <c r="S15" s="46">
        <v>1.3562000000000001</v>
      </c>
    </row>
    <row r="16" spans="1:19" x14ac:dyDescent="0.2">
      <c r="B16" s="45">
        <v>45910</v>
      </c>
      <c r="C16" s="44">
        <v>32395</v>
      </c>
      <c r="D16" s="43">
        <v>32895</v>
      </c>
      <c r="E16" s="42">
        <f t="shared" si="0"/>
        <v>32645</v>
      </c>
      <c r="F16" s="44">
        <v>32835</v>
      </c>
      <c r="G16" s="43">
        <v>33335</v>
      </c>
      <c r="H16" s="42">
        <f t="shared" si="1"/>
        <v>33085</v>
      </c>
      <c r="I16" s="44">
        <v>34420</v>
      </c>
      <c r="J16" s="43">
        <v>35420</v>
      </c>
      <c r="K16" s="42">
        <f t="shared" si="2"/>
        <v>34920</v>
      </c>
      <c r="L16" s="50">
        <v>32895</v>
      </c>
      <c r="M16" s="49">
        <v>1.3533999999999999</v>
      </c>
      <c r="N16" s="49">
        <v>1.1705000000000001</v>
      </c>
      <c r="O16" s="48">
        <v>147.53</v>
      </c>
      <c r="P16" s="41">
        <f t="shared" si="4"/>
        <v>24305.452933353037</v>
      </c>
      <c r="Q16" s="41">
        <f>G16/M16</f>
        <v>24630.560070932468</v>
      </c>
      <c r="R16" s="47">
        <f t="shared" si="3"/>
        <v>28103.374626228106</v>
      </c>
      <c r="S16" s="46">
        <v>1.3537999999999999</v>
      </c>
    </row>
    <row r="17" spans="2:19" x14ac:dyDescent="0.2">
      <c r="B17" s="45">
        <v>45911</v>
      </c>
      <c r="C17" s="44">
        <v>32405</v>
      </c>
      <c r="D17" s="43">
        <v>32905</v>
      </c>
      <c r="E17" s="42">
        <f t="shared" si="0"/>
        <v>32655</v>
      </c>
      <c r="F17" s="44">
        <v>32835</v>
      </c>
      <c r="G17" s="43">
        <v>33335</v>
      </c>
      <c r="H17" s="42">
        <f t="shared" si="1"/>
        <v>33085</v>
      </c>
      <c r="I17" s="44">
        <v>34415</v>
      </c>
      <c r="J17" s="43">
        <v>35415</v>
      </c>
      <c r="K17" s="42">
        <f t="shared" si="2"/>
        <v>34915</v>
      </c>
      <c r="L17" s="50">
        <v>32905</v>
      </c>
      <c r="M17" s="49">
        <v>1.3508</v>
      </c>
      <c r="N17" s="49">
        <v>1.1684000000000001</v>
      </c>
      <c r="O17" s="48">
        <v>147.97</v>
      </c>
      <c r="P17" s="41">
        <f t="shared" si="4"/>
        <v>24359.638732602903</v>
      </c>
      <c r="Q17" s="41">
        <f t="shared" si="5"/>
        <v>24677.968611193366</v>
      </c>
      <c r="R17" s="47">
        <f t="shared" si="3"/>
        <v>28162.444368366996</v>
      </c>
      <c r="S17" s="46">
        <v>1.3511</v>
      </c>
    </row>
    <row r="18" spans="2:19" x14ac:dyDescent="0.2">
      <c r="B18" s="45">
        <v>45912</v>
      </c>
      <c r="C18" s="44">
        <v>32405</v>
      </c>
      <c r="D18" s="43">
        <v>32905</v>
      </c>
      <c r="E18" s="42">
        <f t="shared" si="0"/>
        <v>32655</v>
      </c>
      <c r="F18" s="44">
        <v>32835</v>
      </c>
      <c r="G18" s="43">
        <v>33335</v>
      </c>
      <c r="H18" s="42">
        <f t="shared" si="1"/>
        <v>33085</v>
      </c>
      <c r="I18" s="44">
        <v>34410</v>
      </c>
      <c r="J18" s="43">
        <v>35410</v>
      </c>
      <c r="K18" s="42">
        <f t="shared" si="2"/>
        <v>34910</v>
      </c>
      <c r="L18" s="50">
        <v>32905</v>
      </c>
      <c r="M18" s="49">
        <v>1.355</v>
      </c>
      <c r="N18" s="49">
        <v>1.1721999999999999</v>
      </c>
      <c r="O18" s="48">
        <v>147.84</v>
      </c>
      <c r="P18" s="41">
        <f t="shared" si="4"/>
        <v>24284.132841328414</v>
      </c>
      <c r="Q18" s="41">
        <f t="shared" si="5"/>
        <v>24601.476014760148</v>
      </c>
      <c r="R18" s="47">
        <f t="shared" si="3"/>
        <v>28071.148268213619</v>
      </c>
      <c r="S18" s="46">
        <v>1.3552</v>
      </c>
    </row>
    <row r="19" spans="2:19" x14ac:dyDescent="0.2">
      <c r="B19" s="45">
        <v>45915</v>
      </c>
      <c r="C19" s="44">
        <v>32395</v>
      </c>
      <c r="D19" s="43">
        <v>32895</v>
      </c>
      <c r="E19" s="42">
        <f t="shared" si="0"/>
        <v>32645</v>
      </c>
      <c r="F19" s="44">
        <v>32835</v>
      </c>
      <c r="G19" s="43">
        <v>33335</v>
      </c>
      <c r="H19" s="42">
        <f t="shared" si="1"/>
        <v>33085</v>
      </c>
      <c r="I19" s="44">
        <v>34395</v>
      </c>
      <c r="J19" s="43">
        <v>35395</v>
      </c>
      <c r="K19" s="42">
        <f t="shared" si="2"/>
        <v>34895</v>
      </c>
      <c r="L19" s="50">
        <v>32895</v>
      </c>
      <c r="M19" s="49">
        <v>1.3614999999999999</v>
      </c>
      <c r="N19" s="49">
        <v>1.1761999999999999</v>
      </c>
      <c r="O19" s="48">
        <v>147.41999999999999</v>
      </c>
      <c r="P19" s="41">
        <f t="shared" si="4"/>
        <v>24160.852001468968</v>
      </c>
      <c r="Q19" s="41">
        <f t="shared" si="5"/>
        <v>24484.024972456849</v>
      </c>
      <c r="R19" s="47">
        <f t="shared" si="3"/>
        <v>27967.182451963952</v>
      </c>
      <c r="S19" s="46">
        <v>1.3617999999999999</v>
      </c>
    </row>
    <row r="20" spans="2:19" x14ac:dyDescent="0.2">
      <c r="B20" s="45">
        <v>45916</v>
      </c>
      <c r="C20" s="44">
        <v>32395</v>
      </c>
      <c r="D20" s="43">
        <v>32895</v>
      </c>
      <c r="E20" s="42">
        <f t="shared" si="0"/>
        <v>32645</v>
      </c>
      <c r="F20" s="44">
        <v>32835</v>
      </c>
      <c r="G20" s="43">
        <v>33335</v>
      </c>
      <c r="H20" s="42">
        <f t="shared" si="1"/>
        <v>33085</v>
      </c>
      <c r="I20" s="44">
        <v>34390</v>
      </c>
      <c r="J20" s="43">
        <v>35390</v>
      </c>
      <c r="K20" s="42">
        <f t="shared" si="2"/>
        <v>34890</v>
      </c>
      <c r="L20" s="50">
        <v>32895</v>
      </c>
      <c r="M20" s="49">
        <v>1.3643000000000001</v>
      </c>
      <c r="N20" s="49">
        <v>1.1814</v>
      </c>
      <c r="O20" s="48">
        <v>146.96</v>
      </c>
      <c r="P20" s="41">
        <f t="shared" si="4"/>
        <v>24111.265850619366</v>
      </c>
      <c r="Q20" s="41">
        <f t="shared" si="5"/>
        <v>24433.775562559553</v>
      </c>
      <c r="R20" s="47">
        <f t="shared" si="3"/>
        <v>27844.083291010666</v>
      </c>
      <c r="S20" s="46">
        <v>1.3645</v>
      </c>
    </row>
    <row r="21" spans="2:19" x14ac:dyDescent="0.2">
      <c r="B21" s="45">
        <v>45917</v>
      </c>
      <c r="C21" s="44">
        <v>32395</v>
      </c>
      <c r="D21" s="43">
        <v>32895</v>
      </c>
      <c r="E21" s="42">
        <f t="shared" si="0"/>
        <v>32645</v>
      </c>
      <c r="F21" s="44">
        <v>32835</v>
      </c>
      <c r="G21" s="43">
        <v>33335</v>
      </c>
      <c r="H21" s="42">
        <f t="shared" si="1"/>
        <v>33085</v>
      </c>
      <c r="I21" s="44">
        <v>34385</v>
      </c>
      <c r="J21" s="43">
        <v>35385</v>
      </c>
      <c r="K21" s="42">
        <f t="shared" si="2"/>
        <v>34885</v>
      </c>
      <c r="L21" s="50">
        <v>32895</v>
      </c>
      <c r="M21" s="49">
        <v>1.3647</v>
      </c>
      <c r="N21" s="49">
        <v>1.1839999999999999</v>
      </c>
      <c r="O21" s="48">
        <v>146.35</v>
      </c>
      <c r="P21" s="41">
        <f t="shared" si="4"/>
        <v>24104.198724994505</v>
      </c>
      <c r="Q21" s="41">
        <f t="shared" si="5"/>
        <v>24426.613907818566</v>
      </c>
      <c r="R21" s="47">
        <f t="shared" si="3"/>
        <v>27782.93918918919</v>
      </c>
      <c r="S21" s="46">
        <v>1.3649</v>
      </c>
    </row>
    <row r="22" spans="2:19" x14ac:dyDescent="0.2">
      <c r="B22" s="45">
        <v>45918</v>
      </c>
      <c r="C22" s="44">
        <v>32410</v>
      </c>
      <c r="D22" s="43">
        <v>32910</v>
      </c>
      <c r="E22" s="42">
        <f t="shared" si="0"/>
        <v>32660</v>
      </c>
      <c r="F22" s="44">
        <v>32835</v>
      </c>
      <c r="G22" s="43">
        <v>33335</v>
      </c>
      <c r="H22" s="42">
        <f t="shared" si="1"/>
        <v>33085</v>
      </c>
      <c r="I22" s="44">
        <v>34380</v>
      </c>
      <c r="J22" s="43">
        <v>35380</v>
      </c>
      <c r="K22" s="42">
        <f t="shared" si="2"/>
        <v>34880</v>
      </c>
      <c r="L22" s="50">
        <v>32910</v>
      </c>
      <c r="M22" s="49">
        <v>1.3622000000000001</v>
      </c>
      <c r="N22" s="49">
        <v>1.1826000000000001</v>
      </c>
      <c r="O22" s="48">
        <v>147.38999999999999</v>
      </c>
      <c r="P22" s="41">
        <f t="shared" si="4"/>
        <v>24159.447951842605</v>
      </c>
      <c r="Q22" s="41">
        <f t="shared" si="5"/>
        <v>24471.443253560417</v>
      </c>
      <c r="R22" s="47">
        <f t="shared" si="3"/>
        <v>27828.513444951797</v>
      </c>
      <c r="S22" s="46">
        <v>1.3624000000000001</v>
      </c>
    </row>
    <row r="23" spans="2:19" x14ac:dyDescent="0.2">
      <c r="B23" s="45">
        <v>45919</v>
      </c>
      <c r="C23" s="44">
        <v>33625</v>
      </c>
      <c r="D23" s="43">
        <v>34125</v>
      </c>
      <c r="E23" s="42">
        <f t="shared" si="0"/>
        <v>33875</v>
      </c>
      <c r="F23" s="44">
        <v>34050</v>
      </c>
      <c r="G23" s="43">
        <v>34550</v>
      </c>
      <c r="H23" s="42">
        <f t="shared" si="1"/>
        <v>34300</v>
      </c>
      <c r="I23" s="44">
        <v>35590</v>
      </c>
      <c r="J23" s="43">
        <v>36590</v>
      </c>
      <c r="K23" s="42">
        <f t="shared" si="2"/>
        <v>36090</v>
      </c>
      <c r="L23" s="50">
        <v>34125</v>
      </c>
      <c r="M23" s="49">
        <v>1.3478000000000001</v>
      </c>
      <c r="N23" s="49">
        <v>1.1737</v>
      </c>
      <c r="O23" s="48">
        <v>148.16999999999999</v>
      </c>
      <c r="P23" s="41">
        <f t="shared" si="4"/>
        <v>25319.038433001926</v>
      </c>
      <c r="Q23" s="41">
        <f t="shared" si="5"/>
        <v>25634.367116782905</v>
      </c>
      <c r="R23" s="47">
        <f t="shared" si="3"/>
        <v>29074.720967879355</v>
      </c>
      <c r="S23" s="46">
        <v>1.3480000000000001</v>
      </c>
    </row>
    <row r="24" spans="2:19" x14ac:dyDescent="0.2">
      <c r="B24" s="45">
        <v>45922</v>
      </c>
      <c r="C24" s="44">
        <v>33620</v>
      </c>
      <c r="D24" s="43">
        <v>34120</v>
      </c>
      <c r="E24" s="42">
        <f t="shared" si="0"/>
        <v>33870</v>
      </c>
      <c r="F24" s="44">
        <v>34050</v>
      </c>
      <c r="G24" s="43">
        <v>34550</v>
      </c>
      <c r="H24" s="42">
        <f t="shared" si="1"/>
        <v>34300</v>
      </c>
      <c r="I24" s="44">
        <v>35580</v>
      </c>
      <c r="J24" s="43">
        <v>36580</v>
      </c>
      <c r="K24" s="42">
        <f t="shared" si="2"/>
        <v>36080</v>
      </c>
      <c r="L24" s="50">
        <v>34120</v>
      </c>
      <c r="M24" s="49">
        <v>1.3499000000000001</v>
      </c>
      <c r="N24" s="49">
        <v>1.1778999999999999</v>
      </c>
      <c r="O24" s="48">
        <v>147.85</v>
      </c>
      <c r="P24" s="41">
        <f t="shared" si="4"/>
        <v>25275.946366397508</v>
      </c>
      <c r="Q24" s="41">
        <f t="shared" si="5"/>
        <v>25594.488480628192</v>
      </c>
      <c r="R24" s="47">
        <f t="shared" si="3"/>
        <v>28966.805331522202</v>
      </c>
      <c r="S24" s="46">
        <v>1.3501000000000001</v>
      </c>
    </row>
    <row r="25" spans="2:19" x14ac:dyDescent="0.2">
      <c r="B25" s="45">
        <v>45923</v>
      </c>
      <c r="C25" s="44">
        <v>33620</v>
      </c>
      <c r="D25" s="43">
        <v>34120</v>
      </c>
      <c r="E25" s="42">
        <f t="shared" si="0"/>
        <v>33870</v>
      </c>
      <c r="F25" s="44">
        <v>34050</v>
      </c>
      <c r="G25" s="43">
        <v>34550</v>
      </c>
      <c r="H25" s="42">
        <f t="shared" si="1"/>
        <v>34300</v>
      </c>
      <c r="I25" s="44">
        <v>35575</v>
      </c>
      <c r="J25" s="43">
        <v>36575</v>
      </c>
      <c r="K25" s="42">
        <f t="shared" si="2"/>
        <v>36075</v>
      </c>
      <c r="L25" s="50">
        <v>34120</v>
      </c>
      <c r="M25" s="49">
        <v>1.3514999999999999</v>
      </c>
      <c r="N25" s="49">
        <v>1.1792</v>
      </c>
      <c r="O25" s="48">
        <v>147.77000000000001</v>
      </c>
      <c r="P25" s="41">
        <f t="shared" si="4"/>
        <v>25246.022937476879</v>
      </c>
      <c r="Q25" s="41">
        <f t="shared" si="5"/>
        <v>25564.187939326675</v>
      </c>
      <c r="R25" s="47">
        <f t="shared" si="3"/>
        <v>28934.871099050204</v>
      </c>
      <c r="S25" s="46">
        <v>1.3515999999999999</v>
      </c>
    </row>
    <row r="26" spans="2:19" x14ac:dyDescent="0.2">
      <c r="B26" s="45">
        <v>45924</v>
      </c>
      <c r="C26" s="44">
        <v>33620</v>
      </c>
      <c r="D26" s="43">
        <v>34120</v>
      </c>
      <c r="E26" s="42">
        <f t="shared" si="0"/>
        <v>33870</v>
      </c>
      <c r="F26" s="44">
        <v>34050</v>
      </c>
      <c r="G26" s="43">
        <v>34550</v>
      </c>
      <c r="H26" s="42">
        <f t="shared" si="1"/>
        <v>34300</v>
      </c>
      <c r="I26" s="44">
        <v>35570</v>
      </c>
      <c r="J26" s="43">
        <v>36570</v>
      </c>
      <c r="K26" s="42">
        <f t="shared" si="2"/>
        <v>36070</v>
      </c>
      <c r="L26" s="50">
        <v>34120</v>
      </c>
      <c r="M26" s="49">
        <v>1.3456999999999999</v>
      </c>
      <c r="N26" s="49">
        <v>1.1749000000000001</v>
      </c>
      <c r="O26" s="48">
        <v>148.5</v>
      </c>
      <c r="P26" s="41">
        <f t="shared" si="4"/>
        <v>25354.833915434348</v>
      </c>
      <c r="Q26" s="41">
        <f t="shared" si="5"/>
        <v>25674.370216244337</v>
      </c>
      <c r="R26" s="47">
        <f t="shared" si="3"/>
        <v>29040.769427185292</v>
      </c>
      <c r="S26" s="46">
        <v>1.3458000000000001</v>
      </c>
    </row>
    <row r="27" spans="2:19" x14ac:dyDescent="0.2">
      <c r="B27" s="45">
        <v>45925</v>
      </c>
      <c r="C27" s="44">
        <v>33635</v>
      </c>
      <c r="D27" s="43">
        <v>34135</v>
      </c>
      <c r="E27" s="42">
        <f t="shared" si="0"/>
        <v>33885</v>
      </c>
      <c r="F27" s="44">
        <v>34050</v>
      </c>
      <c r="G27" s="43">
        <v>34550</v>
      </c>
      <c r="H27" s="42">
        <f t="shared" si="1"/>
        <v>34300</v>
      </c>
      <c r="I27" s="44">
        <v>35570</v>
      </c>
      <c r="J27" s="43">
        <v>36570</v>
      </c>
      <c r="K27" s="42">
        <f t="shared" si="2"/>
        <v>36070</v>
      </c>
      <c r="L27" s="50">
        <v>34135</v>
      </c>
      <c r="M27" s="49">
        <v>1.3422000000000001</v>
      </c>
      <c r="N27" s="49">
        <v>1.1739999999999999</v>
      </c>
      <c r="O27" s="48">
        <v>148.84</v>
      </c>
      <c r="P27" s="41">
        <f t="shared" si="4"/>
        <v>25432.126359707941</v>
      </c>
      <c r="Q27" s="41">
        <f t="shared" si="5"/>
        <v>25741.320220533453</v>
      </c>
      <c r="R27" s="47">
        <f t="shared" si="3"/>
        <v>29075.80919931857</v>
      </c>
      <c r="S27" s="46">
        <v>1.3423</v>
      </c>
    </row>
    <row r="28" spans="2:19" x14ac:dyDescent="0.2">
      <c r="B28" s="45">
        <v>45926</v>
      </c>
      <c r="C28" s="44">
        <v>34070</v>
      </c>
      <c r="D28" s="43">
        <v>34570</v>
      </c>
      <c r="E28" s="42">
        <f t="shared" si="0"/>
        <v>34320</v>
      </c>
      <c r="F28" s="44">
        <v>34500</v>
      </c>
      <c r="G28" s="43">
        <v>35000</v>
      </c>
      <c r="H28" s="42">
        <f t="shared" si="1"/>
        <v>34750</v>
      </c>
      <c r="I28" s="44">
        <v>36000</v>
      </c>
      <c r="J28" s="43">
        <v>37000</v>
      </c>
      <c r="K28" s="42">
        <f t="shared" si="2"/>
        <v>36500</v>
      </c>
      <c r="L28" s="50">
        <v>34570</v>
      </c>
      <c r="M28" s="49">
        <v>1.335</v>
      </c>
      <c r="N28" s="49">
        <v>1.1668000000000001</v>
      </c>
      <c r="O28" s="48">
        <v>149.79</v>
      </c>
      <c r="P28" s="41">
        <f t="shared" si="4"/>
        <v>25895.131086142323</v>
      </c>
      <c r="Q28" s="41">
        <f t="shared" si="5"/>
        <v>26217.228464419477</v>
      </c>
      <c r="R28" s="47">
        <f t="shared" si="3"/>
        <v>29628.042509427494</v>
      </c>
      <c r="S28" s="46">
        <v>1.3351</v>
      </c>
    </row>
    <row r="29" spans="2:19" x14ac:dyDescent="0.2">
      <c r="B29" s="45">
        <v>45929</v>
      </c>
      <c r="C29" s="44">
        <v>34075</v>
      </c>
      <c r="D29" s="43">
        <v>34575</v>
      </c>
      <c r="E29" s="42">
        <f t="shared" si="0"/>
        <v>34325</v>
      </c>
      <c r="F29" s="44">
        <v>34500</v>
      </c>
      <c r="G29" s="43">
        <v>35000</v>
      </c>
      <c r="H29" s="42">
        <f t="shared" si="1"/>
        <v>34750</v>
      </c>
      <c r="I29" s="44">
        <v>36000</v>
      </c>
      <c r="J29" s="43">
        <v>37000</v>
      </c>
      <c r="K29" s="42">
        <f t="shared" si="2"/>
        <v>36500</v>
      </c>
      <c r="L29" s="50">
        <v>34575</v>
      </c>
      <c r="M29" s="49">
        <v>1.3447</v>
      </c>
      <c r="N29" s="49">
        <v>1.1729000000000001</v>
      </c>
      <c r="O29" s="48">
        <v>148.63</v>
      </c>
      <c r="P29" s="41">
        <f t="shared" si="4"/>
        <v>25712.054733397785</v>
      </c>
      <c r="Q29" s="41">
        <f t="shared" si="5"/>
        <v>26028.110359187922</v>
      </c>
      <c r="R29" s="47">
        <f t="shared" si="3"/>
        <v>29478.216386733737</v>
      </c>
      <c r="S29" s="46">
        <v>1.3448</v>
      </c>
    </row>
    <row r="30" spans="2:19" x14ac:dyDescent="0.2">
      <c r="B30" s="45">
        <v>45930</v>
      </c>
      <c r="C30" s="44">
        <v>34075</v>
      </c>
      <c r="D30" s="43">
        <v>34575</v>
      </c>
      <c r="E30" s="42">
        <f t="shared" si="0"/>
        <v>34325</v>
      </c>
      <c r="F30" s="44">
        <v>34500</v>
      </c>
      <c r="G30" s="43">
        <v>35000</v>
      </c>
      <c r="H30" s="42">
        <f t="shared" si="1"/>
        <v>34750</v>
      </c>
      <c r="I30" s="44">
        <v>35995</v>
      </c>
      <c r="J30" s="43">
        <v>36995</v>
      </c>
      <c r="K30" s="42">
        <f t="shared" si="2"/>
        <v>36495</v>
      </c>
      <c r="L30" s="50">
        <v>34575</v>
      </c>
      <c r="M30" s="49">
        <v>1.3438000000000001</v>
      </c>
      <c r="N30" s="49">
        <v>1.1742999999999999</v>
      </c>
      <c r="O30" s="48">
        <v>147.97</v>
      </c>
      <c r="P30" s="41">
        <f t="shared" si="4"/>
        <v>25729.275189760378</v>
      </c>
      <c r="Q30" s="41">
        <f t="shared" si="5"/>
        <v>26045.542491442178</v>
      </c>
      <c r="R30" s="47">
        <f t="shared" si="3"/>
        <v>29443.072468704762</v>
      </c>
      <c r="S30" s="46">
        <v>1.3439000000000001</v>
      </c>
    </row>
    <row r="31" spans="2:19" x14ac:dyDescent="0.2">
      <c r="B31" s="40" t="s">
        <v>11</v>
      </c>
      <c r="C31" s="39">
        <f>ROUND(AVERAGE(C9:C30),2)</f>
        <v>32905.68</v>
      </c>
      <c r="D31" s="38">
        <f>ROUND(AVERAGE(D9:D30),2)</f>
        <v>33405.68</v>
      </c>
      <c r="E31" s="37">
        <f>ROUND(AVERAGE(C31:D31),2)</f>
        <v>33155.68</v>
      </c>
      <c r="F31" s="39">
        <f>ROUND(AVERAGE(F9:F30),2)</f>
        <v>33338.18</v>
      </c>
      <c r="G31" s="38">
        <f>ROUND(AVERAGE(G9:G30),2)</f>
        <v>33838.18</v>
      </c>
      <c r="H31" s="37">
        <f>ROUND(AVERAGE(F31:G31),2)</f>
        <v>33588.18</v>
      </c>
      <c r="I31" s="39">
        <f>ROUND(AVERAGE(I9:I30),2)</f>
        <v>34901.82</v>
      </c>
      <c r="J31" s="38">
        <f>ROUND(AVERAGE(J9:J30),2)</f>
        <v>35901.82</v>
      </c>
      <c r="K31" s="37">
        <f>ROUND(AVERAGE(I31:J31),2)</f>
        <v>35401.82</v>
      </c>
      <c r="L31" s="36">
        <f>ROUND(AVERAGE(L9:L30),2)</f>
        <v>33405.68</v>
      </c>
      <c r="M31" s="35">
        <f>ROUND(AVERAGE(M9:M30),4)</f>
        <v>1.3501000000000001</v>
      </c>
      <c r="N31" s="34">
        <f>ROUND(AVERAGE(N9:N30),4)</f>
        <v>1.1732</v>
      </c>
      <c r="O31" s="167">
        <f>ROUND(AVERAGE(O9:O30),2)</f>
        <v>147.93</v>
      </c>
      <c r="P31" s="33">
        <f>AVERAGE(P9:P30)</f>
        <v>24744.872255771785</v>
      </c>
      <c r="Q31" s="33">
        <f>AVERAGE(Q9:Q30)</f>
        <v>25065.210186704258</v>
      </c>
      <c r="R31" s="33">
        <f>AVERAGE(R9:R30)</f>
        <v>28474.137198616707</v>
      </c>
      <c r="S31" s="32">
        <f>AVERAGE(S9:S30)</f>
        <v>1.3504500000000002</v>
      </c>
    </row>
    <row r="32" spans="2:19" x14ac:dyDescent="0.2">
      <c r="B32" s="31" t="s">
        <v>12</v>
      </c>
      <c r="C32" s="30">
        <f t="shared" ref="C32:S32" si="6">MAX(C9:C30)</f>
        <v>34075</v>
      </c>
      <c r="D32" s="29">
        <f t="shared" si="6"/>
        <v>34575</v>
      </c>
      <c r="E32" s="28">
        <f t="shared" si="6"/>
        <v>34325</v>
      </c>
      <c r="F32" s="30">
        <f t="shared" si="6"/>
        <v>34500</v>
      </c>
      <c r="G32" s="29">
        <f t="shared" si="6"/>
        <v>35000</v>
      </c>
      <c r="H32" s="28">
        <f t="shared" si="6"/>
        <v>34750</v>
      </c>
      <c r="I32" s="30">
        <f t="shared" si="6"/>
        <v>36000</v>
      </c>
      <c r="J32" s="29">
        <f t="shared" si="6"/>
        <v>37000</v>
      </c>
      <c r="K32" s="28">
        <f t="shared" si="6"/>
        <v>36500</v>
      </c>
      <c r="L32" s="27">
        <f t="shared" si="6"/>
        <v>34575</v>
      </c>
      <c r="M32" s="26">
        <f t="shared" si="6"/>
        <v>1.3647</v>
      </c>
      <c r="N32" s="25">
        <f t="shared" si="6"/>
        <v>1.1839999999999999</v>
      </c>
      <c r="O32" s="24">
        <f t="shared" si="6"/>
        <v>149.79</v>
      </c>
      <c r="P32" s="23">
        <f t="shared" si="6"/>
        <v>25895.131086142323</v>
      </c>
      <c r="Q32" s="23">
        <f t="shared" si="6"/>
        <v>26217.228464419477</v>
      </c>
      <c r="R32" s="23">
        <f t="shared" si="6"/>
        <v>29628.042509427494</v>
      </c>
      <c r="S32" s="22">
        <f t="shared" si="6"/>
        <v>1.3649</v>
      </c>
    </row>
    <row r="33" spans="2:19" ht="13.5" thickBot="1" x14ac:dyDescent="0.25">
      <c r="B33" s="21" t="s">
        <v>13</v>
      </c>
      <c r="C33" s="20">
        <f t="shared" ref="C33:S33" si="7">MIN(C9:C30)</f>
        <v>32395</v>
      </c>
      <c r="D33" s="19">
        <f t="shared" si="7"/>
        <v>32895</v>
      </c>
      <c r="E33" s="18">
        <f t="shared" si="7"/>
        <v>32645</v>
      </c>
      <c r="F33" s="20">
        <f t="shared" si="7"/>
        <v>32835</v>
      </c>
      <c r="G33" s="19">
        <f t="shared" si="7"/>
        <v>33335</v>
      </c>
      <c r="H33" s="18">
        <f t="shared" si="7"/>
        <v>33085</v>
      </c>
      <c r="I33" s="20">
        <f t="shared" si="7"/>
        <v>34380</v>
      </c>
      <c r="J33" s="19">
        <f t="shared" si="7"/>
        <v>35380</v>
      </c>
      <c r="K33" s="18">
        <f t="shared" si="7"/>
        <v>34880</v>
      </c>
      <c r="L33" s="17">
        <f t="shared" si="7"/>
        <v>32895</v>
      </c>
      <c r="M33" s="16">
        <f t="shared" si="7"/>
        <v>1.335</v>
      </c>
      <c r="N33" s="15">
        <f t="shared" si="7"/>
        <v>1.1642999999999999</v>
      </c>
      <c r="O33" s="14">
        <f t="shared" si="7"/>
        <v>146.35</v>
      </c>
      <c r="P33" s="13">
        <f t="shared" si="7"/>
        <v>24104.198724994505</v>
      </c>
      <c r="Q33" s="13">
        <f t="shared" si="7"/>
        <v>24426.613907818566</v>
      </c>
      <c r="R33" s="13">
        <f t="shared" si="7"/>
        <v>27782.93918918919</v>
      </c>
      <c r="S33" s="12">
        <f t="shared" si="7"/>
        <v>1.3351</v>
      </c>
    </row>
    <row r="35" spans="2:19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19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Copper</vt:lpstr>
      <vt:lpstr>Aluminium Alloy</vt:lpstr>
      <vt:lpstr>NA Alloy</vt:lpstr>
      <vt:lpstr>Primary Aluminium</vt:lpstr>
      <vt:lpstr>Zinc</vt:lpstr>
      <vt:lpstr>Lead</vt:lpstr>
      <vt:lpstr>Tin</vt:lpstr>
      <vt:lpstr>Nickel</vt:lpstr>
      <vt:lpstr>Cobalt</vt:lpstr>
      <vt:lpstr>ABR</vt:lpstr>
      <vt:lpstr>ABR Avg</vt:lpstr>
      <vt:lpstr>Averages Inc. Euro 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LMEprice Averages Export for Global Steel</dc:title>
  <dc:creator>kiran.kaur</dc:creator>
  <cp:lastModifiedBy>Patrick Heisch</cp:lastModifiedBy>
  <cp:lastPrinted>2011-08-25T10:07:39Z</cp:lastPrinted>
  <dcterms:created xsi:type="dcterms:W3CDTF">2012-05-31T12:49:12Z</dcterms:created>
  <dcterms:modified xsi:type="dcterms:W3CDTF">2025-10-01T05:44:42Z</dcterms:modified>
</cp:coreProperties>
</file>