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radingOperations\LMEPrice\Monthly Averages\Prices by Month\2024\"/>
    </mc:Choice>
  </mc:AlternateContent>
  <xr:revisionPtr revIDLastSave="0" documentId="8_{DFD37B6A-849D-46F9-9ACE-B7BBE80B1DF2}" xr6:coauthVersionLast="47" xr6:coauthVersionMax="47" xr10:uidLastSave="{00000000-0000-0000-0000-000000000000}"/>
  <bookViews>
    <workbookView xWindow="-120" yWindow="-120" windowWidth="38640" windowHeight="21240" tabRatio="993" activeTab="11" xr2:uid="{00000000-000D-0000-FFFF-FFFF00000000}"/>
  </bookViews>
  <sheets>
    <sheet name="Copper" sheetId="1" r:id="rId1"/>
    <sheet name="Aluminium Alloy" sheetId="2" r:id="rId2"/>
    <sheet name="NA Alloy" sheetId="3" r:id="rId3"/>
    <sheet name="Primary Aluminium" sheetId="4" r:id="rId4"/>
    <sheet name="Zinc" sheetId="5" r:id="rId5"/>
    <sheet name="Lead" sheetId="6" r:id="rId6"/>
    <sheet name="Tin" sheetId="7" r:id="rId7"/>
    <sheet name="Nickel" sheetId="8" r:id="rId8"/>
    <sheet name="Cobalt" sheetId="10" r:id="rId9"/>
    <sheet name="ABR" sheetId="12" r:id="rId10"/>
    <sheet name="ABR Avg" sheetId="13" r:id="rId11"/>
    <sheet name="Averages Inc. Euro Eq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3" l="1"/>
  <c r="C18" i="13"/>
  <c r="C17" i="13"/>
  <c r="J31" i="12"/>
  <c r="G31" i="12"/>
  <c r="D31" i="12"/>
  <c r="J30" i="12"/>
  <c r="G30" i="12"/>
  <c r="D30" i="12"/>
  <c r="J29" i="12"/>
  <c r="E11" i="13" s="1"/>
  <c r="G29" i="12"/>
  <c r="D11" i="13" s="1"/>
  <c r="D29" i="12"/>
  <c r="C11" i="13" s="1"/>
  <c r="I28" i="12"/>
  <c r="F28" i="12"/>
  <c r="I27" i="12"/>
  <c r="F27" i="12"/>
  <c r="I26" i="12"/>
  <c r="F26" i="12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I8" i="12"/>
  <c r="F8" i="12"/>
  <c r="S32" i="10"/>
  <c r="Q32" i="10"/>
  <c r="P32" i="10"/>
  <c r="O32" i="10"/>
  <c r="N32" i="10"/>
  <c r="M32" i="10"/>
  <c r="L32" i="10"/>
  <c r="J32" i="10"/>
  <c r="I32" i="10"/>
  <c r="G32" i="10"/>
  <c r="F32" i="10"/>
  <c r="D32" i="10"/>
  <c r="C32" i="10"/>
  <c r="S31" i="10"/>
  <c r="Q31" i="10"/>
  <c r="P31" i="10"/>
  <c r="O31" i="10"/>
  <c r="N31" i="10"/>
  <c r="M31" i="10"/>
  <c r="L31" i="10"/>
  <c r="J31" i="10"/>
  <c r="I31" i="10"/>
  <c r="H31" i="10"/>
  <c r="G31" i="10"/>
  <c r="F31" i="10"/>
  <c r="D31" i="10"/>
  <c r="C31" i="10"/>
  <c r="S30" i="10"/>
  <c r="Q30" i="10"/>
  <c r="P30" i="10"/>
  <c r="O30" i="10"/>
  <c r="N30" i="10"/>
  <c r="M30" i="10"/>
  <c r="L30" i="10"/>
  <c r="J30" i="10"/>
  <c r="I30" i="10"/>
  <c r="K30" i="10" s="1"/>
  <c r="G30" i="10"/>
  <c r="F30" i="10"/>
  <c r="H30" i="10" s="1"/>
  <c r="D30" i="10"/>
  <c r="C30" i="10"/>
  <c r="E30" i="10" s="1"/>
  <c r="R29" i="10"/>
  <c r="K29" i="10"/>
  <c r="H29" i="10"/>
  <c r="E29" i="10"/>
  <c r="R28" i="10"/>
  <c r="K28" i="10"/>
  <c r="H28" i="10"/>
  <c r="E28" i="10"/>
  <c r="R27" i="10"/>
  <c r="K27" i="10"/>
  <c r="H27" i="10"/>
  <c r="E27" i="10"/>
  <c r="R26" i="10"/>
  <c r="K26" i="10"/>
  <c r="H26" i="10"/>
  <c r="E26" i="10"/>
  <c r="R25" i="10"/>
  <c r="K25" i="10"/>
  <c r="H25" i="10"/>
  <c r="E25" i="10"/>
  <c r="R24" i="10"/>
  <c r="K24" i="10"/>
  <c r="H24" i="10"/>
  <c r="E24" i="10"/>
  <c r="R23" i="10"/>
  <c r="K23" i="10"/>
  <c r="H23" i="10"/>
  <c r="E23" i="10"/>
  <c r="R22" i="10"/>
  <c r="K22" i="10"/>
  <c r="H22" i="10"/>
  <c r="E22" i="10"/>
  <c r="R21" i="10"/>
  <c r="K21" i="10"/>
  <c r="H21" i="10"/>
  <c r="E21" i="10"/>
  <c r="R20" i="10"/>
  <c r="K20" i="10"/>
  <c r="H20" i="10"/>
  <c r="E20" i="10"/>
  <c r="R19" i="10"/>
  <c r="K19" i="10"/>
  <c r="H19" i="10"/>
  <c r="E19" i="10"/>
  <c r="R18" i="10"/>
  <c r="K18" i="10"/>
  <c r="H18" i="10"/>
  <c r="E18" i="10"/>
  <c r="R17" i="10"/>
  <c r="K17" i="10"/>
  <c r="H17" i="10"/>
  <c r="E17" i="10"/>
  <c r="R16" i="10"/>
  <c r="K16" i="10"/>
  <c r="H16" i="10"/>
  <c r="E16" i="10"/>
  <c r="R15" i="10"/>
  <c r="K15" i="10"/>
  <c r="H15" i="10"/>
  <c r="E15" i="10"/>
  <c r="R14" i="10"/>
  <c r="K14" i="10"/>
  <c r="H14" i="10"/>
  <c r="E14" i="10"/>
  <c r="R13" i="10"/>
  <c r="K13" i="10"/>
  <c r="H13" i="10"/>
  <c r="E13" i="10"/>
  <c r="R12" i="10"/>
  <c r="K12" i="10"/>
  <c r="H12" i="10"/>
  <c r="E12" i="10"/>
  <c r="R11" i="10"/>
  <c r="K11" i="10"/>
  <c r="H11" i="10"/>
  <c r="E11" i="10"/>
  <c r="R10" i="10"/>
  <c r="K10" i="10"/>
  <c r="H10" i="10"/>
  <c r="E10" i="10"/>
  <c r="R9" i="10"/>
  <c r="R32" i="10" s="1"/>
  <c r="K9" i="10"/>
  <c r="K31" i="10" s="1"/>
  <c r="H9" i="10"/>
  <c r="H32" i="10" s="1"/>
  <c r="E9" i="10"/>
  <c r="E32" i="10" s="1"/>
  <c r="Y32" i="8"/>
  <c r="W32" i="8"/>
  <c r="V32" i="8"/>
  <c r="U32" i="8"/>
  <c r="T32" i="8"/>
  <c r="S32" i="8"/>
  <c r="R32" i="8"/>
  <c r="P32" i="8"/>
  <c r="O32" i="8"/>
  <c r="M32" i="8"/>
  <c r="L32" i="8"/>
  <c r="J32" i="8"/>
  <c r="I32" i="8"/>
  <c r="G32" i="8"/>
  <c r="F32" i="8"/>
  <c r="D32" i="8"/>
  <c r="C32" i="8"/>
  <c r="Y31" i="8"/>
  <c r="X31" i="8"/>
  <c r="W31" i="8"/>
  <c r="V31" i="8"/>
  <c r="U31" i="8"/>
  <c r="T31" i="8"/>
  <c r="S31" i="8"/>
  <c r="R31" i="8"/>
  <c r="P31" i="8"/>
  <c r="O31" i="8"/>
  <c r="N31" i="8"/>
  <c r="M31" i="8"/>
  <c r="L31" i="8"/>
  <c r="J31" i="8"/>
  <c r="I31" i="8"/>
  <c r="G31" i="8"/>
  <c r="F31" i="8"/>
  <c r="D31" i="8"/>
  <c r="C31" i="8"/>
  <c r="Y30" i="8"/>
  <c r="W30" i="8"/>
  <c r="V30" i="8"/>
  <c r="U30" i="8"/>
  <c r="T30" i="8"/>
  <c r="S30" i="8"/>
  <c r="R30" i="8"/>
  <c r="P30" i="8"/>
  <c r="O30" i="8"/>
  <c r="Q30" i="8" s="1"/>
  <c r="M30" i="8"/>
  <c r="L30" i="8"/>
  <c r="N30" i="8" s="1"/>
  <c r="K30" i="8"/>
  <c r="J30" i="8"/>
  <c r="I30" i="8"/>
  <c r="G30" i="8"/>
  <c r="F30" i="8"/>
  <c r="H30" i="8" s="1"/>
  <c r="D30" i="8"/>
  <c r="C30" i="8"/>
  <c r="E30" i="8" s="1"/>
  <c r="X29" i="8"/>
  <c r="Q29" i="8"/>
  <c r="N29" i="8"/>
  <c r="K29" i="8"/>
  <c r="H29" i="8"/>
  <c r="E29" i="8"/>
  <c r="X28" i="8"/>
  <c r="Q28" i="8"/>
  <c r="N28" i="8"/>
  <c r="K28" i="8"/>
  <c r="H28" i="8"/>
  <c r="E28" i="8"/>
  <c r="X27" i="8"/>
  <c r="Q27" i="8"/>
  <c r="N27" i="8"/>
  <c r="K27" i="8"/>
  <c r="H27" i="8"/>
  <c r="E27" i="8"/>
  <c r="X26" i="8"/>
  <c r="Q26" i="8"/>
  <c r="N26" i="8"/>
  <c r="K26" i="8"/>
  <c r="H26" i="8"/>
  <c r="E26" i="8"/>
  <c r="X25" i="8"/>
  <c r="Q25" i="8"/>
  <c r="N25" i="8"/>
  <c r="K25" i="8"/>
  <c r="H25" i="8"/>
  <c r="E25" i="8"/>
  <c r="X24" i="8"/>
  <c r="Q24" i="8"/>
  <c r="N24" i="8"/>
  <c r="K24" i="8"/>
  <c r="H24" i="8"/>
  <c r="E24" i="8"/>
  <c r="X23" i="8"/>
  <c r="Q23" i="8"/>
  <c r="N23" i="8"/>
  <c r="K23" i="8"/>
  <c r="H23" i="8"/>
  <c r="E23" i="8"/>
  <c r="X22" i="8"/>
  <c r="Q22" i="8"/>
  <c r="N22" i="8"/>
  <c r="K22" i="8"/>
  <c r="H22" i="8"/>
  <c r="E22" i="8"/>
  <c r="X21" i="8"/>
  <c r="Q21" i="8"/>
  <c r="N21" i="8"/>
  <c r="K21" i="8"/>
  <c r="H21" i="8"/>
  <c r="E21" i="8"/>
  <c r="X20" i="8"/>
  <c r="Q20" i="8"/>
  <c r="N20" i="8"/>
  <c r="K20" i="8"/>
  <c r="H20" i="8"/>
  <c r="E20" i="8"/>
  <c r="X19" i="8"/>
  <c r="Q19" i="8"/>
  <c r="N19" i="8"/>
  <c r="K19" i="8"/>
  <c r="H19" i="8"/>
  <c r="E19" i="8"/>
  <c r="X18" i="8"/>
  <c r="Q18" i="8"/>
  <c r="N18" i="8"/>
  <c r="K18" i="8"/>
  <c r="H18" i="8"/>
  <c r="E18" i="8"/>
  <c r="X17" i="8"/>
  <c r="Q17" i="8"/>
  <c r="N17" i="8"/>
  <c r="K17" i="8"/>
  <c r="H17" i="8"/>
  <c r="E17" i="8"/>
  <c r="X16" i="8"/>
  <c r="Q16" i="8"/>
  <c r="N16" i="8"/>
  <c r="K16" i="8"/>
  <c r="H16" i="8"/>
  <c r="E16" i="8"/>
  <c r="X15" i="8"/>
  <c r="Q15" i="8"/>
  <c r="N15" i="8"/>
  <c r="K15" i="8"/>
  <c r="H15" i="8"/>
  <c r="E15" i="8"/>
  <c r="X14" i="8"/>
  <c r="Q14" i="8"/>
  <c r="N14" i="8"/>
  <c r="K14" i="8"/>
  <c r="H14" i="8"/>
  <c r="E14" i="8"/>
  <c r="X13" i="8"/>
  <c r="Q13" i="8"/>
  <c r="N13" i="8"/>
  <c r="K13" i="8"/>
  <c r="H13" i="8"/>
  <c r="E13" i="8"/>
  <c r="X12" i="8"/>
  <c r="Q12" i="8"/>
  <c r="N12" i="8"/>
  <c r="K12" i="8"/>
  <c r="H12" i="8"/>
  <c r="E12" i="8"/>
  <c r="X11" i="8"/>
  <c r="Q11" i="8"/>
  <c r="N11" i="8"/>
  <c r="K11" i="8"/>
  <c r="H11" i="8"/>
  <c r="E11" i="8"/>
  <c r="X10" i="8"/>
  <c r="Q10" i="8"/>
  <c r="N10" i="8"/>
  <c r="K10" i="8"/>
  <c r="H10" i="8"/>
  <c r="E10" i="8"/>
  <c r="E32" i="8" s="1"/>
  <c r="X9" i="8"/>
  <c r="X30" i="8" s="1"/>
  <c r="Q9" i="8"/>
  <c r="Q31" i="8" s="1"/>
  <c r="N9" i="8"/>
  <c r="N32" i="8" s="1"/>
  <c r="K9" i="8"/>
  <c r="K31" i="8" s="1"/>
  <c r="H9" i="8"/>
  <c r="H31" i="8" s="1"/>
  <c r="E9" i="8"/>
  <c r="E31" i="8" s="1"/>
  <c r="S32" i="7"/>
  <c r="Q32" i="7"/>
  <c r="P32" i="7"/>
  <c r="O32" i="7"/>
  <c r="N32" i="7"/>
  <c r="M32" i="7"/>
  <c r="L32" i="7"/>
  <c r="J32" i="7"/>
  <c r="I32" i="7"/>
  <c r="G32" i="7"/>
  <c r="F32" i="7"/>
  <c r="D32" i="7"/>
  <c r="C32" i="7"/>
  <c r="S31" i="7"/>
  <c r="Q31" i="7"/>
  <c r="P31" i="7"/>
  <c r="O31" i="7"/>
  <c r="N31" i="7"/>
  <c r="M31" i="7"/>
  <c r="L31" i="7"/>
  <c r="J31" i="7"/>
  <c r="I31" i="7"/>
  <c r="G31" i="7"/>
  <c r="F31" i="7"/>
  <c r="E31" i="7"/>
  <c r="D31" i="7"/>
  <c r="C31" i="7"/>
  <c r="S30" i="7"/>
  <c r="Q30" i="7"/>
  <c r="P30" i="7"/>
  <c r="O30" i="7"/>
  <c r="N30" i="7"/>
  <c r="M30" i="7"/>
  <c r="L30" i="7"/>
  <c r="J30" i="7"/>
  <c r="I30" i="7"/>
  <c r="K30" i="7" s="1"/>
  <c r="H30" i="7"/>
  <c r="G30" i="7"/>
  <c r="F30" i="7"/>
  <c r="D30" i="7"/>
  <c r="C30" i="7"/>
  <c r="E30" i="7" s="1"/>
  <c r="R29" i="7"/>
  <c r="K29" i="7"/>
  <c r="H29" i="7"/>
  <c r="E29" i="7"/>
  <c r="R28" i="7"/>
  <c r="K28" i="7"/>
  <c r="H28" i="7"/>
  <c r="E28" i="7"/>
  <c r="R27" i="7"/>
  <c r="K27" i="7"/>
  <c r="H27" i="7"/>
  <c r="E27" i="7"/>
  <c r="R26" i="7"/>
  <c r="K26" i="7"/>
  <c r="H26" i="7"/>
  <c r="E26" i="7"/>
  <c r="R25" i="7"/>
  <c r="K25" i="7"/>
  <c r="H25" i="7"/>
  <c r="E25" i="7"/>
  <c r="R24" i="7"/>
  <c r="K24" i="7"/>
  <c r="H24" i="7"/>
  <c r="E24" i="7"/>
  <c r="R23" i="7"/>
  <c r="K23" i="7"/>
  <c r="H23" i="7"/>
  <c r="E23" i="7"/>
  <c r="R22" i="7"/>
  <c r="K22" i="7"/>
  <c r="H22" i="7"/>
  <c r="E22" i="7"/>
  <c r="R21" i="7"/>
  <c r="K21" i="7"/>
  <c r="H21" i="7"/>
  <c r="E21" i="7"/>
  <c r="R20" i="7"/>
  <c r="K20" i="7"/>
  <c r="H20" i="7"/>
  <c r="E20" i="7"/>
  <c r="R19" i="7"/>
  <c r="K19" i="7"/>
  <c r="H19" i="7"/>
  <c r="E19" i="7"/>
  <c r="R18" i="7"/>
  <c r="K18" i="7"/>
  <c r="H18" i="7"/>
  <c r="E18" i="7"/>
  <c r="R17" i="7"/>
  <c r="K17" i="7"/>
  <c r="H17" i="7"/>
  <c r="E17" i="7"/>
  <c r="R16" i="7"/>
  <c r="K16" i="7"/>
  <c r="H16" i="7"/>
  <c r="E16" i="7"/>
  <c r="R15" i="7"/>
  <c r="K15" i="7"/>
  <c r="H15" i="7"/>
  <c r="E15" i="7"/>
  <c r="R14" i="7"/>
  <c r="K14" i="7"/>
  <c r="H14" i="7"/>
  <c r="E14" i="7"/>
  <c r="R13" i="7"/>
  <c r="K13" i="7"/>
  <c r="H13" i="7"/>
  <c r="E13" i="7"/>
  <c r="R12" i="7"/>
  <c r="K12" i="7"/>
  <c r="H12" i="7"/>
  <c r="E12" i="7"/>
  <c r="R11" i="7"/>
  <c r="K11" i="7"/>
  <c r="H11" i="7"/>
  <c r="E11" i="7"/>
  <c r="R10" i="7"/>
  <c r="K10" i="7"/>
  <c r="K32" i="7" s="1"/>
  <c r="H10" i="7"/>
  <c r="E10" i="7"/>
  <c r="R9" i="7"/>
  <c r="R31" i="7" s="1"/>
  <c r="K9" i="7"/>
  <c r="H9" i="7"/>
  <c r="H31" i="7" s="1"/>
  <c r="E9" i="7"/>
  <c r="E32" i="7" s="1"/>
  <c r="Y32" i="6"/>
  <c r="W32" i="6"/>
  <c r="V32" i="6"/>
  <c r="U32" i="6"/>
  <c r="T32" i="6"/>
  <c r="S32" i="6"/>
  <c r="R32" i="6"/>
  <c r="P32" i="6"/>
  <c r="O32" i="6"/>
  <c r="M32" i="6"/>
  <c r="L32" i="6"/>
  <c r="K32" i="6"/>
  <c r="J32" i="6"/>
  <c r="I32" i="6"/>
  <c r="G32" i="6"/>
  <c r="F32" i="6"/>
  <c r="D32" i="6"/>
  <c r="C32" i="6"/>
  <c r="Y31" i="6"/>
  <c r="X31" i="6"/>
  <c r="W31" i="6"/>
  <c r="V31" i="6"/>
  <c r="U31" i="6"/>
  <c r="T31" i="6"/>
  <c r="S31" i="6"/>
  <c r="R31" i="6"/>
  <c r="P31" i="6"/>
  <c r="O31" i="6"/>
  <c r="M31" i="6"/>
  <c r="L31" i="6"/>
  <c r="J31" i="6"/>
  <c r="I31" i="6"/>
  <c r="H31" i="6"/>
  <c r="G31" i="6"/>
  <c r="F31" i="6"/>
  <c r="D31" i="6"/>
  <c r="C31" i="6"/>
  <c r="Y30" i="6"/>
  <c r="W30" i="6"/>
  <c r="V30" i="6"/>
  <c r="U30" i="6"/>
  <c r="T30" i="6"/>
  <c r="S30" i="6"/>
  <c r="R30" i="6"/>
  <c r="Q30" i="6"/>
  <c r="P30" i="6"/>
  <c r="O30" i="6"/>
  <c r="M30" i="6"/>
  <c r="L30" i="6"/>
  <c r="N30" i="6" s="1"/>
  <c r="J30" i="6"/>
  <c r="I30" i="6"/>
  <c r="K30" i="6" s="1"/>
  <c r="G30" i="6"/>
  <c r="F30" i="6"/>
  <c r="H30" i="6" s="1"/>
  <c r="E30" i="6"/>
  <c r="D30" i="6"/>
  <c r="C30" i="6"/>
  <c r="X29" i="6"/>
  <c r="Q29" i="6"/>
  <c r="N29" i="6"/>
  <c r="K29" i="6"/>
  <c r="H29" i="6"/>
  <c r="E29" i="6"/>
  <c r="X28" i="6"/>
  <c r="Q28" i="6"/>
  <c r="N28" i="6"/>
  <c r="K28" i="6"/>
  <c r="H28" i="6"/>
  <c r="E28" i="6"/>
  <c r="X27" i="6"/>
  <c r="Q27" i="6"/>
  <c r="N27" i="6"/>
  <c r="K27" i="6"/>
  <c r="H27" i="6"/>
  <c r="E27" i="6"/>
  <c r="X26" i="6"/>
  <c r="Q26" i="6"/>
  <c r="N26" i="6"/>
  <c r="K26" i="6"/>
  <c r="H26" i="6"/>
  <c r="E26" i="6"/>
  <c r="X25" i="6"/>
  <c r="Q25" i="6"/>
  <c r="N25" i="6"/>
  <c r="K25" i="6"/>
  <c r="H25" i="6"/>
  <c r="E25" i="6"/>
  <c r="X24" i="6"/>
  <c r="Q24" i="6"/>
  <c r="N24" i="6"/>
  <c r="K24" i="6"/>
  <c r="H24" i="6"/>
  <c r="E24" i="6"/>
  <c r="X23" i="6"/>
  <c r="Q23" i="6"/>
  <c r="N23" i="6"/>
  <c r="K23" i="6"/>
  <c r="H23" i="6"/>
  <c r="E23" i="6"/>
  <c r="X22" i="6"/>
  <c r="Q22" i="6"/>
  <c r="N22" i="6"/>
  <c r="K22" i="6"/>
  <c r="H22" i="6"/>
  <c r="E22" i="6"/>
  <c r="X21" i="6"/>
  <c r="Q21" i="6"/>
  <c r="N21" i="6"/>
  <c r="K21" i="6"/>
  <c r="H21" i="6"/>
  <c r="E21" i="6"/>
  <c r="X20" i="6"/>
  <c r="Q20" i="6"/>
  <c r="N20" i="6"/>
  <c r="K20" i="6"/>
  <c r="H20" i="6"/>
  <c r="E20" i="6"/>
  <c r="X19" i="6"/>
  <c r="Q19" i="6"/>
  <c r="N19" i="6"/>
  <c r="K19" i="6"/>
  <c r="H19" i="6"/>
  <c r="E19" i="6"/>
  <c r="X18" i="6"/>
  <c r="Q18" i="6"/>
  <c r="N18" i="6"/>
  <c r="K18" i="6"/>
  <c r="H18" i="6"/>
  <c r="E18" i="6"/>
  <c r="X17" i="6"/>
  <c r="Q17" i="6"/>
  <c r="N17" i="6"/>
  <c r="K17" i="6"/>
  <c r="H17" i="6"/>
  <c r="E17" i="6"/>
  <c r="X16" i="6"/>
  <c r="Q16" i="6"/>
  <c r="N16" i="6"/>
  <c r="K16" i="6"/>
  <c r="H16" i="6"/>
  <c r="E16" i="6"/>
  <c r="X15" i="6"/>
  <c r="Q15" i="6"/>
  <c r="N15" i="6"/>
  <c r="K15" i="6"/>
  <c r="H15" i="6"/>
  <c r="E15" i="6"/>
  <c r="X14" i="6"/>
  <c r="Q14" i="6"/>
  <c r="N14" i="6"/>
  <c r="K14" i="6"/>
  <c r="H14" i="6"/>
  <c r="E14" i="6"/>
  <c r="X13" i="6"/>
  <c r="Q13" i="6"/>
  <c r="N13" i="6"/>
  <c r="K13" i="6"/>
  <c r="H13" i="6"/>
  <c r="E13" i="6"/>
  <c r="X12" i="6"/>
  <c r="Q12" i="6"/>
  <c r="N12" i="6"/>
  <c r="K12" i="6"/>
  <c r="H12" i="6"/>
  <c r="E12" i="6"/>
  <c r="X11" i="6"/>
  <c r="Q11" i="6"/>
  <c r="N11" i="6"/>
  <c r="K11" i="6"/>
  <c r="H11" i="6"/>
  <c r="E11" i="6"/>
  <c r="X10" i="6"/>
  <c r="Q10" i="6"/>
  <c r="N10" i="6"/>
  <c r="K10" i="6"/>
  <c r="H10" i="6"/>
  <c r="E10" i="6"/>
  <c r="X9" i="6"/>
  <c r="X32" i="6" s="1"/>
  <c r="Q9" i="6"/>
  <c r="Q31" i="6" s="1"/>
  <c r="N9" i="6"/>
  <c r="N31" i="6" s="1"/>
  <c r="K9" i="6"/>
  <c r="K31" i="6" s="1"/>
  <c r="H9" i="6"/>
  <c r="H32" i="6" s="1"/>
  <c r="E9" i="6"/>
  <c r="E31" i="6" s="1"/>
  <c r="Y32" i="5"/>
  <c r="X32" i="5"/>
  <c r="W32" i="5"/>
  <c r="V32" i="5"/>
  <c r="U32" i="5"/>
  <c r="T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W31" i="5"/>
  <c r="V31" i="5"/>
  <c r="U31" i="5"/>
  <c r="T31" i="5"/>
  <c r="S31" i="5"/>
  <c r="R31" i="5"/>
  <c r="P31" i="5"/>
  <c r="O31" i="5"/>
  <c r="M31" i="5"/>
  <c r="L31" i="5"/>
  <c r="K31" i="5"/>
  <c r="J31" i="5"/>
  <c r="I31" i="5"/>
  <c r="G31" i="5"/>
  <c r="F31" i="5"/>
  <c r="D31" i="5"/>
  <c r="C31" i="5"/>
  <c r="Y30" i="5"/>
  <c r="X30" i="5"/>
  <c r="W30" i="5"/>
  <c r="V30" i="5"/>
  <c r="U30" i="5"/>
  <c r="T30" i="5"/>
  <c r="S30" i="5"/>
  <c r="R30" i="5"/>
  <c r="P30" i="5"/>
  <c r="O30" i="5"/>
  <c r="Q30" i="5" s="1"/>
  <c r="M30" i="5"/>
  <c r="L30" i="5"/>
  <c r="N30" i="5" s="1"/>
  <c r="J30" i="5"/>
  <c r="I30" i="5"/>
  <c r="K30" i="5" s="1"/>
  <c r="H30" i="5"/>
  <c r="G30" i="5"/>
  <c r="F30" i="5"/>
  <c r="D30" i="5"/>
  <c r="C30" i="5"/>
  <c r="E30" i="5" s="1"/>
  <c r="X29" i="5"/>
  <c r="Q29" i="5"/>
  <c r="N29" i="5"/>
  <c r="K29" i="5"/>
  <c r="H29" i="5"/>
  <c r="E29" i="5"/>
  <c r="X28" i="5"/>
  <c r="Q28" i="5"/>
  <c r="N28" i="5"/>
  <c r="K28" i="5"/>
  <c r="H28" i="5"/>
  <c r="E28" i="5"/>
  <c r="X27" i="5"/>
  <c r="Q27" i="5"/>
  <c r="N27" i="5"/>
  <c r="K27" i="5"/>
  <c r="H27" i="5"/>
  <c r="E27" i="5"/>
  <c r="X26" i="5"/>
  <c r="Q26" i="5"/>
  <c r="N26" i="5"/>
  <c r="K26" i="5"/>
  <c r="H26" i="5"/>
  <c r="E26" i="5"/>
  <c r="X25" i="5"/>
  <c r="Q25" i="5"/>
  <c r="N25" i="5"/>
  <c r="K25" i="5"/>
  <c r="H25" i="5"/>
  <c r="E25" i="5"/>
  <c r="X24" i="5"/>
  <c r="Q24" i="5"/>
  <c r="N24" i="5"/>
  <c r="K24" i="5"/>
  <c r="H24" i="5"/>
  <c r="E24" i="5"/>
  <c r="X23" i="5"/>
  <c r="Q23" i="5"/>
  <c r="N23" i="5"/>
  <c r="K23" i="5"/>
  <c r="H23" i="5"/>
  <c r="E23" i="5"/>
  <c r="X22" i="5"/>
  <c r="Q22" i="5"/>
  <c r="N22" i="5"/>
  <c r="K22" i="5"/>
  <c r="H22" i="5"/>
  <c r="E22" i="5"/>
  <c r="X21" i="5"/>
  <c r="Q21" i="5"/>
  <c r="N21" i="5"/>
  <c r="K21" i="5"/>
  <c r="H21" i="5"/>
  <c r="E21" i="5"/>
  <c r="X20" i="5"/>
  <c r="Q20" i="5"/>
  <c r="N20" i="5"/>
  <c r="K20" i="5"/>
  <c r="H20" i="5"/>
  <c r="E20" i="5"/>
  <c r="X19" i="5"/>
  <c r="Q19" i="5"/>
  <c r="N19" i="5"/>
  <c r="K19" i="5"/>
  <c r="H19" i="5"/>
  <c r="E19" i="5"/>
  <c r="X18" i="5"/>
  <c r="Q18" i="5"/>
  <c r="N18" i="5"/>
  <c r="K18" i="5"/>
  <c r="H18" i="5"/>
  <c r="E18" i="5"/>
  <c r="X17" i="5"/>
  <c r="Q17" i="5"/>
  <c r="N17" i="5"/>
  <c r="K17" i="5"/>
  <c r="H17" i="5"/>
  <c r="E17" i="5"/>
  <c r="X16" i="5"/>
  <c r="Q16" i="5"/>
  <c r="N16" i="5"/>
  <c r="K16" i="5"/>
  <c r="H16" i="5"/>
  <c r="E16" i="5"/>
  <c r="X15" i="5"/>
  <c r="Q15" i="5"/>
  <c r="N15" i="5"/>
  <c r="K15" i="5"/>
  <c r="H15" i="5"/>
  <c r="E15" i="5"/>
  <c r="X14" i="5"/>
  <c r="Q14" i="5"/>
  <c r="N14" i="5"/>
  <c r="K14" i="5"/>
  <c r="H14" i="5"/>
  <c r="E14" i="5"/>
  <c r="X13" i="5"/>
  <c r="Q13" i="5"/>
  <c r="N13" i="5"/>
  <c r="K13" i="5"/>
  <c r="H13" i="5"/>
  <c r="E13" i="5"/>
  <c r="X12" i="5"/>
  <c r="Q12" i="5"/>
  <c r="N12" i="5"/>
  <c r="K12" i="5"/>
  <c r="H12" i="5"/>
  <c r="E12" i="5"/>
  <c r="X11" i="5"/>
  <c r="Q11" i="5"/>
  <c r="N11" i="5"/>
  <c r="K11" i="5"/>
  <c r="H11" i="5"/>
  <c r="E11" i="5"/>
  <c r="X10" i="5"/>
  <c r="Q10" i="5"/>
  <c r="N10" i="5"/>
  <c r="K10" i="5"/>
  <c r="H10" i="5"/>
  <c r="E10" i="5"/>
  <c r="X9" i="5"/>
  <c r="X31" i="5" s="1"/>
  <c r="Q9" i="5"/>
  <c r="Q31" i="5" s="1"/>
  <c r="N9" i="5"/>
  <c r="N31" i="5" s="1"/>
  <c r="K9" i="5"/>
  <c r="K32" i="5" s="1"/>
  <c r="H9" i="5"/>
  <c r="H31" i="5" s="1"/>
  <c r="E9" i="5"/>
  <c r="E31" i="5" s="1"/>
  <c r="Y32" i="4"/>
  <c r="W32" i="4"/>
  <c r="V32" i="4"/>
  <c r="U32" i="4"/>
  <c r="T32" i="4"/>
  <c r="S32" i="4"/>
  <c r="R32" i="4"/>
  <c r="P32" i="4"/>
  <c r="O32" i="4"/>
  <c r="M32" i="4"/>
  <c r="L32" i="4"/>
  <c r="J32" i="4"/>
  <c r="I32" i="4"/>
  <c r="G32" i="4"/>
  <c r="F32" i="4"/>
  <c r="D32" i="4"/>
  <c r="C32" i="4"/>
  <c r="Y31" i="4"/>
  <c r="X31" i="4"/>
  <c r="W31" i="4"/>
  <c r="V31" i="4"/>
  <c r="U31" i="4"/>
  <c r="T31" i="4"/>
  <c r="S31" i="4"/>
  <c r="R31" i="4"/>
  <c r="P31" i="4"/>
  <c r="O31" i="4"/>
  <c r="N31" i="4"/>
  <c r="M31" i="4"/>
  <c r="L31" i="4"/>
  <c r="J31" i="4"/>
  <c r="I31" i="4"/>
  <c r="G31" i="4"/>
  <c r="F31" i="4"/>
  <c r="D31" i="4"/>
  <c r="C31" i="4"/>
  <c r="Y30" i="4"/>
  <c r="W30" i="4"/>
  <c r="V30" i="4"/>
  <c r="U30" i="4"/>
  <c r="T30" i="4"/>
  <c r="S30" i="4"/>
  <c r="R30" i="4"/>
  <c r="P30" i="4"/>
  <c r="O30" i="4"/>
  <c r="Q30" i="4" s="1"/>
  <c r="M30" i="4"/>
  <c r="L30" i="4"/>
  <c r="N30" i="4" s="1"/>
  <c r="K30" i="4"/>
  <c r="J30" i="4"/>
  <c r="I30" i="4"/>
  <c r="G30" i="4"/>
  <c r="F30" i="4"/>
  <c r="H30" i="4" s="1"/>
  <c r="D30" i="4"/>
  <c r="C30" i="4"/>
  <c r="E30" i="4" s="1"/>
  <c r="X29" i="4"/>
  <c r="Q29" i="4"/>
  <c r="N29" i="4"/>
  <c r="K29" i="4"/>
  <c r="H29" i="4"/>
  <c r="E29" i="4"/>
  <c r="X28" i="4"/>
  <c r="Q28" i="4"/>
  <c r="N28" i="4"/>
  <c r="K28" i="4"/>
  <c r="H28" i="4"/>
  <c r="E28" i="4"/>
  <c r="X27" i="4"/>
  <c r="Q27" i="4"/>
  <c r="N27" i="4"/>
  <c r="K27" i="4"/>
  <c r="H27" i="4"/>
  <c r="E27" i="4"/>
  <c r="X26" i="4"/>
  <c r="Q26" i="4"/>
  <c r="N26" i="4"/>
  <c r="K26" i="4"/>
  <c r="H26" i="4"/>
  <c r="E26" i="4"/>
  <c r="X25" i="4"/>
  <c r="Q25" i="4"/>
  <c r="N25" i="4"/>
  <c r="K25" i="4"/>
  <c r="H25" i="4"/>
  <c r="E25" i="4"/>
  <c r="X24" i="4"/>
  <c r="Q24" i="4"/>
  <c r="N24" i="4"/>
  <c r="K24" i="4"/>
  <c r="H24" i="4"/>
  <c r="E24" i="4"/>
  <c r="X23" i="4"/>
  <c r="Q23" i="4"/>
  <c r="N23" i="4"/>
  <c r="K23" i="4"/>
  <c r="H23" i="4"/>
  <c r="E23" i="4"/>
  <c r="X22" i="4"/>
  <c r="Q22" i="4"/>
  <c r="N22" i="4"/>
  <c r="K22" i="4"/>
  <c r="H22" i="4"/>
  <c r="E22" i="4"/>
  <c r="X21" i="4"/>
  <c r="Q21" i="4"/>
  <c r="N21" i="4"/>
  <c r="K21" i="4"/>
  <c r="H21" i="4"/>
  <c r="E21" i="4"/>
  <c r="X20" i="4"/>
  <c r="Q20" i="4"/>
  <c r="N20" i="4"/>
  <c r="K20" i="4"/>
  <c r="H20" i="4"/>
  <c r="E20" i="4"/>
  <c r="X19" i="4"/>
  <c r="Q19" i="4"/>
  <c r="N19" i="4"/>
  <c r="K19" i="4"/>
  <c r="H19" i="4"/>
  <c r="E19" i="4"/>
  <c r="X18" i="4"/>
  <c r="Q18" i="4"/>
  <c r="N18" i="4"/>
  <c r="K18" i="4"/>
  <c r="H18" i="4"/>
  <c r="E18" i="4"/>
  <c r="X17" i="4"/>
  <c r="Q17" i="4"/>
  <c r="N17" i="4"/>
  <c r="K17" i="4"/>
  <c r="H17" i="4"/>
  <c r="E17" i="4"/>
  <c r="X16" i="4"/>
  <c r="Q16" i="4"/>
  <c r="N16" i="4"/>
  <c r="K16" i="4"/>
  <c r="H16" i="4"/>
  <c r="E16" i="4"/>
  <c r="X15" i="4"/>
  <c r="Q15" i="4"/>
  <c r="N15" i="4"/>
  <c r="K15" i="4"/>
  <c r="H15" i="4"/>
  <c r="E15" i="4"/>
  <c r="X14" i="4"/>
  <c r="Q14" i="4"/>
  <c r="N14" i="4"/>
  <c r="K14" i="4"/>
  <c r="H14" i="4"/>
  <c r="E14" i="4"/>
  <c r="X13" i="4"/>
  <c r="Q13" i="4"/>
  <c r="N13" i="4"/>
  <c r="K13" i="4"/>
  <c r="H13" i="4"/>
  <c r="E13" i="4"/>
  <c r="X12" i="4"/>
  <c r="Q12" i="4"/>
  <c r="N12" i="4"/>
  <c r="K12" i="4"/>
  <c r="H12" i="4"/>
  <c r="E12" i="4"/>
  <c r="X11" i="4"/>
  <c r="Q11" i="4"/>
  <c r="N11" i="4"/>
  <c r="K11" i="4"/>
  <c r="H11" i="4"/>
  <c r="E11" i="4"/>
  <c r="X10" i="4"/>
  <c r="Q10" i="4"/>
  <c r="N10" i="4"/>
  <c r="K10" i="4"/>
  <c r="H10" i="4"/>
  <c r="E10" i="4"/>
  <c r="E32" i="4" s="1"/>
  <c r="X9" i="4"/>
  <c r="X30" i="4" s="1"/>
  <c r="Q9" i="4"/>
  <c r="Q31" i="4" s="1"/>
  <c r="N9" i="4"/>
  <c r="N32" i="4" s="1"/>
  <c r="K9" i="4"/>
  <c r="K31" i="4" s="1"/>
  <c r="H9" i="4"/>
  <c r="H31" i="4" s="1"/>
  <c r="E9" i="4"/>
  <c r="E31" i="4" s="1"/>
  <c r="S32" i="3"/>
  <c r="Q32" i="3"/>
  <c r="P32" i="3"/>
  <c r="O32" i="3"/>
  <c r="N32" i="3"/>
  <c r="M32" i="3"/>
  <c r="L32" i="3"/>
  <c r="J32" i="3"/>
  <c r="I32" i="3"/>
  <c r="G32" i="3"/>
  <c r="F32" i="3"/>
  <c r="D32" i="3"/>
  <c r="C32" i="3"/>
  <c r="S31" i="3"/>
  <c r="Q31" i="3"/>
  <c r="P31" i="3"/>
  <c r="O31" i="3"/>
  <c r="N31" i="3"/>
  <c r="M31" i="3"/>
  <c r="L31" i="3"/>
  <c r="J31" i="3"/>
  <c r="I31" i="3"/>
  <c r="G31" i="3"/>
  <c r="F31" i="3"/>
  <c r="E31" i="3"/>
  <c r="D31" i="3"/>
  <c r="C31" i="3"/>
  <c r="S30" i="3"/>
  <c r="Q30" i="3"/>
  <c r="P30" i="3"/>
  <c r="O30" i="3"/>
  <c r="N30" i="3"/>
  <c r="M30" i="3"/>
  <c r="L30" i="3"/>
  <c r="J30" i="3"/>
  <c r="I30" i="3"/>
  <c r="K30" i="3" s="1"/>
  <c r="H30" i="3"/>
  <c r="G30" i="3"/>
  <c r="F30" i="3"/>
  <c r="D30" i="3"/>
  <c r="C30" i="3"/>
  <c r="E30" i="3" s="1"/>
  <c r="R29" i="3"/>
  <c r="K29" i="3"/>
  <c r="H29" i="3"/>
  <c r="E29" i="3"/>
  <c r="R28" i="3"/>
  <c r="K28" i="3"/>
  <c r="H28" i="3"/>
  <c r="E28" i="3"/>
  <c r="R27" i="3"/>
  <c r="K27" i="3"/>
  <c r="H27" i="3"/>
  <c r="E27" i="3"/>
  <c r="R26" i="3"/>
  <c r="K26" i="3"/>
  <c r="H26" i="3"/>
  <c r="E26" i="3"/>
  <c r="R25" i="3"/>
  <c r="K25" i="3"/>
  <c r="H25" i="3"/>
  <c r="E25" i="3"/>
  <c r="R24" i="3"/>
  <c r="K24" i="3"/>
  <c r="H24" i="3"/>
  <c r="E24" i="3"/>
  <c r="R23" i="3"/>
  <c r="K23" i="3"/>
  <c r="H23" i="3"/>
  <c r="E23" i="3"/>
  <c r="R22" i="3"/>
  <c r="K22" i="3"/>
  <c r="H22" i="3"/>
  <c r="E22" i="3"/>
  <c r="R21" i="3"/>
  <c r="K21" i="3"/>
  <c r="H21" i="3"/>
  <c r="E21" i="3"/>
  <c r="R20" i="3"/>
  <c r="K20" i="3"/>
  <c r="H20" i="3"/>
  <c r="E20" i="3"/>
  <c r="R19" i="3"/>
  <c r="K19" i="3"/>
  <c r="H19" i="3"/>
  <c r="E19" i="3"/>
  <c r="R18" i="3"/>
  <c r="K18" i="3"/>
  <c r="H18" i="3"/>
  <c r="E18" i="3"/>
  <c r="R17" i="3"/>
  <c r="K17" i="3"/>
  <c r="H17" i="3"/>
  <c r="E17" i="3"/>
  <c r="R16" i="3"/>
  <c r="K16" i="3"/>
  <c r="H16" i="3"/>
  <c r="E16" i="3"/>
  <c r="R15" i="3"/>
  <c r="K15" i="3"/>
  <c r="H15" i="3"/>
  <c r="E15" i="3"/>
  <c r="R14" i="3"/>
  <c r="K14" i="3"/>
  <c r="H14" i="3"/>
  <c r="E14" i="3"/>
  <c r="R13" i="3"/>
  <c r="K13" i="3"/>
  <c r="H13" i="3"/>
  <c r="E13" i="3"/>
  <c r="R12" i="3"/>
  <c r="K12" i="3"/>
  <c r="H12" i="3"/>
  <c r="E12" i="3"/>
  <c r="R11" i="3"/>
  <c r="K11" i="3"/>
  <c r="H11" i="3"/>
  <c r="E11" i="3"/>
  <c r="R10" i="3"/>
  <c r="K10" i="3"/>
  <c r="H10" i="3"/>
  <c r="E10" i="3"/>
  <c r="R9" i="3"/>
  <c r="R31" i="3" s="1"/>
  <c r="K9" i="3"/>
  <c r="K32" i="3" s="1"/>
  <c r="H9" i="3"/>
  <c r="H31" i="3" s="1"/>
  <c r="E9" i="3"/>
  <c r="E32" i="3" s="1"/>
  <c r="S32" i="2"/>
  <c r="Q32" i="2"/>
  <c r="P32" i="2"/>
  <c r="O32" i="2"/>
  <c r="N32" i="2"/>
  <c r="M32" i="2"/>
  <c r="L32" i="2"/>
  <c r="J32" i="2"/>
  <c r="I32" i="2"/>
  <c r="G32" i="2"/>
  <c r="F32" i="2"/>
  <c r="D32" i="2"/>
  <c r="C32" i="2"/>
  <c r="S31" i="2"/>
  <c r="R31" i="2"/>
  <c r="Q31" i="2"/>
  <c r="P31" i="2"/>
  <c r="O31" i="2"/>
  <c r="N31" i="2"/>
  <c r="M31" i="2"/>
  <c r="L31" i="2"/>
  <c r="J31" i="2"/>
  <c r="I31" i="2"/>
  <c r="H31" i="2"/>
  <c r="G31" i="2"/>
  <c r="F31" i="2"/>
  <c r="D31" i="2"/>
  <c r="C31" i="2"/>
  <c r="S30" i="2"/>
  <c r="Q30" i="2"/>
  <c r="P30" i="2"/>
  <c r="O30" i="2"/>
  <c r="N30" i="2"/>
  <c r="M30" i="2"/>
  <c r="L30" i="2"/>
  <c r="K30" i="2"/>
  <c r="J30" i="2"/>
  <c r="I30" i="2"/>
  <c r="G30" i="2"/>
  <c r="F30" i="2"/>
  <c r="H30" i="2" s="1"/>
  <c r="D30" i="2"/>
  <c r="C30" i="2"/>
  <c r="E30" i="2" s="1"/>
  <c r="R29" i="2"/>
  <c r="K29" i="2"/>
  <c r="H29" i="2"/>
  <c r="E29" i="2"/>
  <c r="R28" i="2"/>
  <c r="K28" i="2"/>
  <c r="H28" i="2"/>
  <c r="E28" i="2"/>
  <c r="R27" i="2"/>
  <c r="K27" i="2"/>
  <c r="H27" i="2"/>
  <c r="E27" i="2"/>
  <c r="R26" i="2"/>
  <c r="K26" i="2"/>
  <c r="H26" i="2"/>
  <c r="E26" i="2"/>
  <c r="R25" i="2"/>
  <c r="K25" i="2"/>
  <c r="H25" i="2"/>
  <c r="E25" i="2"/>
  <c r="R24" i="2"/>
  <c r="K24" i="2"/>
  <c r="H24" i="2"/>
  <c r="E24" i="2"/>
  <c r="R23" i="2"/>
  <c r="K23" i="2"/>
  <c r="H23" i="2"/>
  <c r="E23" i="2"/>
  <c r="R22" i="2"/>
  <c r="K22" i="2"/>
  <c r="H22" i="2"/>
  <c r="E22" i="2"/>
  <c r="R21" i="2"/>
  <c r="K21" i="2"/>
  <c r="H21" i="2"/>
  <c r="E21" i="2"/>
  <c r="R20" i="2"/>
  <c r="K20" i="2"/>
  <c r="H20" i="2"/>
  <c r="E20" i="2"/>
  <c r="R19" i="2"/>
  <c r="K19" i="2"/>
  <c r="H19" i="2"/>
  <c r="E19" i="2"/>
  <c r="R18" i="2"/>
  <c r="K18" i="2"/>
  <c r="H18" i="2"/>
  <c r="E18" i="2"/>
  <c r="R17" i="2"/>
  <c r="K17" i="2"/>
  <c r="H17" i="2"/>
  <c r="E17" i="2"/>
  <c r="R16" i="2"/>
  <c r="K16" i="2"/>
  <c r="H16" i="2"/>
  <c r="E16" i="2"/>
  <c r="R15" i="2"/>
  <c r="K15" i="2"/>
  <c r="H15" i="2"/>
  <c r="E15" i="2"/>
  <c r="R14" i="2"/>
  <c r="K14" i="2"/>
  <c r="H14" i="2"/>
  <c r="E14" i="2"/>
  <c r="R13" i="2"/>
  <c r="K13" i="2"/>
  <c r="H13" i="2"/>
  <c r="E13" i="2"/>
  <c r="R12" i="2"/>
  <c r="K12" i="2"/>
  <c r="H12" i="2"/>
  <c r="E12" i="2"/>
  <c r="R11" i="2"/>
  <c r="K11" i="2"/>
  <c r="H11" i="2"/>
  <c r="E11" i="2"/>
  <c r="R10" i="2"/>
  <c r="K10" i="2"/>
  <c r="H10" i="2"/>
  <c r="E10" i="2"/>
  <c r="R9" i="2"/>
  <c r="R32" i="2" s="1"/>
  <c r="K9" i="2"/>
  <c r="K31" i="2" s="1"/>
  <c r="H9" i="2"/>
  <c r="H32" i="2" s="1"/>
  <c r="E9" i="2"/>
  <c r="E32" i="2" s="1"/>
  <c r="Y32" i="1"/>
  <c r="X32" i="1"/>
  <c r="W32" i="1"/>
  <c r="V32" i="1"/>
  <c r="U32" i="1"/>
  <c r="T32" i="1"/>
  <c r="S32" i="1"/>
  <c r="R32" i="1"/>
  <c r="P32" i="1"/>
  <c r="O32" i="1"/>
  <c r="M32" i="1"/>
  <c r="L32" i="1"/>
  <c r="J32" i="1"/>
  <c r="I32" i="1"/>
  <c r="G32" i="1"/>
  <c r="F32" i="1"/>
  <c r="D32" i="1"/>
  <c r="C32" i="1"/>
  <c r="Y31" i="1"/>
  <c r="W31" i="1"/>
  <c r="V31" i="1"/>
  <c r="U31" i="1"/>
  <c r="T31" i="1"/>
  <c r="S31" i="1"/>
  <c r="R31" i="1"/>
  <c r="P31" i="1"/>
  <c r="O31" i="1"/>
  <c r="M31" i="1"/>
  <c r="L31" i="1"/>
  <c r="K31" i="1"/>
  <c r="J31" i="1"/>
  <c r="I31" i="1"/>
  <c r="G31" i="1"/>
  <c r="F31" i="1"/>
  <c r="D31" i="1"/>
  <c r="C31" i="1"/>
  <c r="Y30" i="1"/>
  <c r="X30" i="1"/>
  <c r="W30" i="1"/>
  <c r="V30" i="1"/>
  <c r="U30" i="1"/>
  <c r="T30" i="1"/>
  <c r="S30" i="1"/>
  <c r="R30" i="1"/>
  <c r="Q30" i="1"/>
  <c r="P30" i="1"/>
  <c r="O30" i="1"/>
  <c r="M30" i="1"/>
  <c r="L30" i="1"/>
  <c r="N30" i="1" s="1"/>
  <c r="J30" i="1"/>
  <c r="I30" i="1"/>
  <c r="K30" i="1" s="1"/>
  <c r="H30" i="1"/>
  <c r="G30" i="1"/>
  <c r="F30" i="1"/>
  <c r="E30" i="1"/>
  <c r="D30" i="1"/>
  <c r="C30" i="1"/>
  <c r="X29" i="1"/>
  <c r="Q29" i="1"/>
  <c r="N29" i="1"/>
  <c r="K29" i="1"/>
  <c r="H29" i="1"/>
  <c r="E29" i="1"/>
  <c r="X28" i="1"/>
  <c r="Q28" i="1"/>
  <c r="N28" i="1"/>
  <c r="K28" i="1"/>
  <c r="H28" i="1"/>
  <c r="E28" i="1"/>
  <c r="X27" i="1"/>
  <c r="Q27" i="1"/>
  <c r="N27" i="1"/>
  <c r="K27" i="1"/>
  <c r="H27" i="1"/>
  <c r="E27" i="1"/>
  <c r="X26" i="1"/>
  <c r="Q26" i="1"/>
  <c r="N26" i="1"/>
  <c r="K26" i="1"/>
  <c r="H26" i="1"/>
  <c r="E26" i="1"/>
  <c r="X25" i="1"/>
  <c r="Q25" i="1"/>
  <c r="N25" i="1"/>
  <c r="K25" i="1"/>
  <c r="H25" i="1"/>
  <c r="E25" i="1"/>
  <c r="X24" i="1"/>
  <c r="Q24" i="1"/>
  <c r="N24" i="1"/>
  <c r="K24" i="1"/>
  <c r="H24" i="1"/>
  <c r="E24" i="1"/>
  <c r="X23" i="1"/>
  <c r="Q23" i="1"/>
  <c r="N23" i="1"/>
  <c r="K23" i="1"/>
  <c r="H23" i="1"/>
  <c r="E23" i="1"/>
  <c r="X22" i="1"/>
  <c r="Q22" i="1"/>
  <c r="N22" i="1"/>
  <c r="K22" i="1"/>
  <c r="H22" i="1"/>
  <c r="E22" i="1"/>
  <c r="X21" i="1"/>
  <c r="Q21" i="1"/>
  <c r="N21" i="1"/>
  <c r="K21" i="1"/>
  <c r="H21" i="1"/>
  <c r="E21" i="1"/>
  <c r="X20" i="1"/>
  <c r="Q20" i="1"/>
  <c r="N20" i="1"/>
  <c r="K20" i="1"/>
  <c r="H20" i="1"/>
  <c r="E20" i="1"/>
  <c r="X19" i="1"/>
  <c r="Q19" i="1"/>
  <c r="N19" i="1"/>
  <c r="K19" i="1"/>
  <c r="H19" i="1"/>
  <c r="E19" i="1"/>
  <c r="X18" i="1"/>
  <c r="Q18" i="1"/>
  <c r="N18" i="1"/>
  <c r="K18" i="1"/>
  <c r="H18" i="1"/>
  <c r="E18" i="1"/>
  <c r="X17" i="1"/>
  <c r="Q17" i="1"/>
  <c r="N17" i="1"/>
  <c r="K17" i="1"/>
  <c r="H17" i="1"/>
  <c r="E17" i="1"/>
  <c r="X16" i="1"/>
  <c r="Q16" i="1"/>
  <c r="N16" i="1"/>
  <c r="K16" i="1"/>
  <c r="H16" i="1"/>
  <c r="E16" i="1"/>
  <c r="X15" i="1"/>
  <c r="Q15" i="1"/>
  <c r="N15" i="1"/>
  <c r="K15" i="1"/>
  <c r="H15" i="1"/>
  <c r="E15" i="1"/>
  <c r="X14" i="1"/>
  <c r="Q14" i="1"/>
  <c r="N14" i="1"/>
  <c r="K14" i="1"/>
  <c r="H14" i="1"/>
  <c r="E14" i="1"/>
  <c r="X13" i="1"/>
  <c r="Q13" i="1"/>
  <c r="N13" i="1"/>
  <c r="K13" i="1"/>
  <c r="H13" i="1"/>
  <c r="E13" i="1"/>
  <c r="X12" i="1"/>
  <c r="Q12" i="1"/>
  <c r="N12" i="1"/>
  <c r="K12" i="1"/>
  <c r="H12" i="1"/>
  <c r="E12" i="1"/>
  <c r="X11" i="1"/>
  <c r="Q11" i="1"/>
  <c r="N11" i="1"/>
  <c r="K11" i="1"/>
  <c r="H11" i="1"/>
  <c r="E11" i="1"/>
  <c r="X10" i="1"/>
  <c r="Q10" i="1"/>
  <c r="N10" i="1"/>
  <c r="K10" i="1"/>
  <c r="H10" i="1"/>
  <c r="E10" i="1"/>
  <c r="X9" i="1"/>
  <c r="X31" i="1" s="1"/>
  <c r="Q9" i="1"/>
  <c r="Q31" i="1" s="1"/>
  <c r="N9" i="1"/>
  <c r="N31" i="1" s="1"/>
  <c r="K9" i="1"/>
  <c r="K32" i="1" s="1"/>
  <c r="H9" i="1"/>
  <c r="H31" i="1" s="1"/>
  <c r="E9" i="1"/>
  <c r="E31" i="1" s="1"/>
  <c r="N32" i="1" l="1"/>
  <c r="Q32" i="4"/>
  <c r="E32" i="1"/>
  <c r="Q32" i="1"/>
  <c r="R30" i="2"/>
  <c r="H32" i="4"/>
  <c r="E32" i="5"/>
  <c r="Q32" i="5"/>
  <c r="X30" i="6"/>
  <c r="N32" i="6"/>
  <c r="H32" i="8"/>
  <c r="R30" i="10"/>
  <c r="K31" i="3"/>
  <c r="R32" i="3"/>
  <c r="K31" i="7"/>
  <c r="R32" i="7"/>
  <c r="H32" i="1"/>
  <c r="K32" i="2"/>
  <c r="R30" i="3"/>
  <c r="H32" i="3"/>
  <c r="K32" i="4"/>
  <c r="H32" i="5"/>
  <c r="E32" i="6"/>
  <c r="Q32" i="6"/>
  <c r="R30" i="7"/>
  <c r="H32" i="7"/>
  <c r="K32" i="8"/>
  <c r="K32" i="10"/>
  <c r="E31" i="2"/>
  <c r="X32" i="4"/>
  <c r="X32" i="8"/>
  <c r="E31" i="10"/>
  <c r="R31" i="10"/>
  <c r="N32" i="5"/>
  <c r="Q32" i="8"/>
</calcChain>
</file>

<file path=xl/sharedStrings.xml><?xml version="1.0" encoding="utf-8"?>
<sst xmlns="http://schemas.openxmlformats.org/spreadsheetml/2006/main" count="429" uniqueCount="99">
  <si>
    <t>CASH</t>
  </si>
  <si>
    <t>Mean</t>
  </si>
  <si>
    <t>3-MONTHS</t>
  </si>
  <si>
    <t>15-MONTHS</t>
  </si>
  <si>
    <t>SETTLEMENT</t>
  </si>
  <si>
    <t xml:space="preserve">    Sterling Equivalents</t>
  </si>
  <si>
    <t>BUYER</t>
  </si>
  <si>
    <t>SELLER</t>
  </si>
  <si>
    <t>Cash Seller's</t>
  </si>
  <si>
    <t>3mths Seller's</t>
  </si>
  <si>
    <t>Stg/$</t>
  </si>
  <si>
    <t>Average</t>
  </si>
  <si>
    <t>High</t>
  </si>
  <si>
    <t>Low</t>
  </si>
  <si>
    <t xml:space="preserve">Neither the LME nor any of its directors, officers or employees shall, except in the case of fraud or wilful neglect, be under any liability whatsoever either in </t>
  </si>
  <si>
    <t xml:space="preserve">contract or in tort in respect of any act or omission (including negligence) in relation to the preparation or publication of the data contained in the report </t>
  </si>
  <si>
    <t>EURO</t>
  </si>
  <si>
    <t>Yen</t>
  </si>
  <si>
    <t>Euro Equivalents</t>
  </si>
  <si>
    <t>LME DAILY OFFICIAL AND SETTLEMENT PRICES</t>
  </si>
  <si>
    <t>3MStg/$</t>
  </si>
  <si>
    <t xml:space="preserve">Exchange Rate </t>
  </si>
  <si>
    <t>DECEMBER 3</t>
  </si>
  <si>
    <t>DECEMBER 2</t>
  </si>
  <si>
    <t>DECEMBER 1</t>
  </si>
  <si>
    <t>LME NICKEL $USD/Tonne</t>
  </si>
  <si>
    <t>LME PRIMARY ALUMINIUM $USD/Tonne</t>
  </si>
  <si>
    <t>LME ZINC $USD/Tonne</t>
  </si>
  <si>
    <t>LME LEAD $USD/Tonne</t>
  </si>
  <si>
    <t>LME TIN $USD/Tonne</t>
  </si>
  <si>
    <t>LME NA ALLOY $USD/Tonne</t>
  </si>
  <si>
    <t>LME ALUMINIUM ALLOY $USD/Tonne</t>
  </si>
  <si>
    <t>LME COPPER $USD/Tonne</t>
  </si>
  <si>
    <t>LME COBALT $USD/Tonne</t>
  </si>
  <si>
    <t>TWAP - Trade weighted average price</t>
  </si>
  <si>
    <t>TWAP</t>
  </si>
  <si>
    <t xml:space="preserve"> LME ABR ZINC $USD/Tonne</t>
  </si>
  <si>
    <t xml:space="preserve"> LME ABR ALUMINIUM $USD/Tonne</t>
  </si>
  <si>
    <t xml:space="preserve"> LME ABR COPPER $USD/Tonne</t>
  </si>
  <si>
    <t>LME DAILY ASIAN BENCHMARK REFERENCE PRICES</t>
  </si>
  <si>
    <t>Market Operations</t>
  </si>
  <si>
    <t>Euro</t>
  </si>
  <si>
    <t xml:space="preserve">   Lead  3-months Seller:</t>
  </si>
  <si>
    <t>$/JY</t>
  </si>
  <si>
    <t xml:space="preserve">   Lead  Cash Seller &amp; Settlement:</t>
  </si>
  <si>
    <t xml:space="preserve">   Copper  3-months Seller:</t>
  </si>
  <si>
    <t xml:space="preserve">                    Exchange Rates  </t>
  </si>
  <si>
    <t xml:space="preserve">   Copper  Cash Seller &amp; Settlement:</t>
  </si>
  <si>
    <t xml:space="preserve">             Settlement Conversion</t>
  </si>
  <si>
    <t xml:space="preserve">  The following sterling equivalents have been calculated, on the basis of daily conversions: </t>
  </si>
  <si>
    <t>Nasaac</t>
  </si>
  <si>
    <t>SHG Zinc</t>
  </si>
  <si>
    <t>Tin</t>
  </si>
  <si>
    <t>Nickel</t>
  </si>
  <si>
    <t>Lead</t>
  </si>
  <si>
    <t>Copper</t>
  </si>
  <si>
    <t>Aluminium Alloy</t>
  </si>
  <si>
    <t>Primary Aluminium</t>
  </si>
  <si>
    <t>Conversion Rate</t>
  </si>
  <si>
    <t>Euro Settlement</t>
  </si>
  <si>
    <t>Metal</t>
  </si>
  <si>
    <t>LME AVERAGE SETTLEMENT PRICES IN EURO</t>
  </si>
  <si>
    <t>15-months Mean</t>
  </si>
  <si>
    <t>15-months Seller</t>
  </si>
  <si>
    <t>15-months Buyer</t>
  </si>
  <si>
    <t>December 3 Mean</t>
  </si>
  <si>
    <t>December 3 Seller</t>
  </si>
  <si>
    <t>December 3 Buyer</t>
  </si>
  <si>
    <t>December 2 Mean</t>
  </si>
  <si>
    <t>December 2 Seller</t>
  </si>
  <si>
    <t>December 1 Mean</t>
  </si>
  <si>
    <t>December 1 Seller</t>
  </si>
  <si>
    <t>December 1 Buyer</t>
  </si>
  <si>
    <t>3-months Mean</t>
  </si>
  <si>
    <t>3-months Seller</t>
  </si>
  <si>
    <t xml:space="preserve">Cash Mean  </t>
  </si>
  <si>
    <t xml:space="preserve"> &amp; Settlement</t>
  </si>
  <si>
    <t>Cash Seller</t>
  </si>
  <si>
    <t xml:space="preserve">Cash Buyer </t>
  </si>
  <si>
    <t>(dollars)</t>
  </si>
  <si>
    <t>Zinc</t>
  </si>
  <si>
    <t>Alloy</t>
  </si>
  <si>
    <t>Aluminium</t>
  </si>
  <si>
    <t>Molybdenum</t>
  </si>
  <si>
    <t xml:space="preserve">Cobalt </t>
  </si>
  <si>
    <t>Steel Billet</t>
  </si>
  <si>
    <t>NASAAC</t>
  </si>
  <si>
    <t>Special Hg</t>
  </si>
  <si>
    <t>Primary</t>
  </si>
  <si>
    <t xml:space="preserve">                AVERAGE OFFICIAL AND SETTLEMENT PRICES US$/TONNE</t>
  </si>
  <si>
    <t xml:space="preserve">             THE  LONDON  METAL  EXCHANGE  LIMITED</t>
  </si>
  <si>
    <t>TWAP Mean</t>
  </si>
  <si>
    <t>ABR</t>
  </si>
  <si>
    <t>AVERAGE OFFICIAL PRICES US$/TONNE</t>
  </si>
  <si>
    <t>THE  LONDON  METAL  EXCHANGE  LIMITED</t>
  </si>
  <si>
    <t>FOR THE MONTH OF FEBRUARY 2024</t>
  </si>
  <si>
    <t>contract or in tort in respect of any act or omission (including negligence) in relation to the preparation or publication of the data contained in the report.</t>
  </si>
  <si>
    <t>3-months Buyer</t>
  </si>
  <si>
    <t>December 2 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</si>
</sst>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8" formatCode="&quot;£&quot;#,##0.00;[Red]\-&quot;£&quot;#,##0.00"/>
    <numFmt numFmtId="164" formatCode="\$#,##0.00\ ;\(\$#,##0.00\)"/>
    <numFmt numFmtId="165" formatCode="\$#,##0.00\ "/>
    <numFmt numFmtId="166" formatCode="\$#,###.00"/>
    <numFmt numFmtId="167" formatCode="0.0000"/>
    <numFmt numFmtId="168" formatCode="#,##0.0000"/>
    <numFmt numFmtId="169" formatCode="[$$-409]#,##0.00"/>
    <numFmt numFmtId="170" formatCode="mmm/yyyy"/>
    <numFmt numFmtId="171" formatCode="&quot;$&quot;#,##0.00_);[Red]\(&quot;$&quot;#,##0.00\)"/>
    <numFmt numFmtId="172" formatCode="&quot;$&quot;#,##0.00_);\(&quot;$&quot;#,##0.00\)"/>
    <numFmt numFmtId="173" formatCode="\$#,##0.00"/>
    <numFmt numFmtId="174" formatCode="\£#,##0.00"/>
    <numFmt numFmtId="176" formatCode="mmm\-yyyy"/>
    <numFmt numFmtId="177" formatCode="mmmm\-yyyy"/>
  </numFmts>
  <fonts count="15" x14ac:knownFonts="1">
    <font>
      <sz val="10"/>
      <name val="Arial"/>
    </font>
    <font>
      <b/>
      <sz val="10"/>
      <name val="Times New Roman"/>
    </font>
    <font>
      <sz val="10"/>
      <name val="Times New Roman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</font>
    <font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  <font>
      <i/>
      <sz val="10"/>
      <name val="Times New Roman"/>
    </font>
    <font>
      <sz val="8.5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17" fontId="6" fillId="0" borderId="0" xfId="0" applyNumberFormat="1" applyFont="1" applyBorder="1"/>
    <xf numFmtId="0" fontId="4" fillId="0" borderId="0" xfId="0" applyFont="1" applyBorder="1"/>
    <xf numFmtId="0" fontId="2" fillId="0" borderId="1" xfId="0" applyFont="1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Protection="1"/>
    <xf numFmtId="164" fontId="5" fillId="0" borderId="0" xfId="0" applyNumberFormat="1" applyFont="1" applyBorder="1"/>
    <xf numFmtId="0" fontId="3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 applyAlignment="1" applyProtection="1">
      <alignment horizontal="centerContinuous"/>
      <protection locked="0"/>
    </xf>
    <xf numFmtId="0" fontId="0" fillId="0" borderId="0" xfId="0" applyFill="1" applyProtection="1"/>
    <xf numFmtId="0" fontId="6" fillId="0" borderId="5" xfId="0" applyFont="1" applyFill="1" applyBorder="1" applyAlignment="1">
      <alignment horizontal="center"/>
    </xf>
    <xf numFmtId="0" fontId="4" fillId="0" borderId="8" xfId="0" applyFont="1" applyFill="1" applyBorder="1" applyAlignment="1" applyProtection="1">
      <alignment horizontal="center"/>
      <protection locked="0"/>
    </xf>
    <xf numFmtId="0" fontId="4" fillId="0" borderId="9" xfId="0" applyFont="1" applyFill="1" applyBorder="1" applyAlignment="1">
      <alignment horizontal="center"/>
    </xf>
    <xf numFmtId="167" fontId="4" fillId="0" borderId="19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 applyProtection="1">
      <alignment horizontal="center"/>
    </xf>
    <xf numFmtId="2" fontId="4" fillId="0" borderId="8" xfId="0" applyNumberFormat="1" applyFont="1" applyFill="1" applyBorder="1" applyAlignment="1" applyProtection="1">
      <alignment horizontal="center"/>
    </xf>
    <xf numFmtId="167" fontId="4" fillId="0" borderId="20" xfId="0" applyNumberFormat="1" applyFont="1" applyFill="1" applyBorder="1" applyAlignment="1" applyProtection="1">
      <alignment horizontal="center"/>
    </xf>
    <xf numFmtId="167" fontId="4" fillId="0" borderId="7" xfId="0" applyNumberFormat="1" applyFont="1" applyFill="1" applyBorder="1" applyAlignment="1" applyProtection="1">
      <alignment horizontal="center"/>
    </xf>
    <xf numFmtId="169" fontId="4" fillId="0" borderId="9" xfId="0" applyNumberFormat="1" applyFont="1" applyFill="1" applyBorder="1" applyAlignment="1" applyProtection="1">
      <alignment horizontal="center"/>
    </xf>
    <xf numFmtId="169" fontId="4" fillId="0" borderId="19" xfId="0" applyNumberFormat="1" applyFont="1" applyBorder="1" applyAlignment="1" applyProtection="1">
      <alignment horizontal="center"/>
    </xf>
    <xf numFmtId="169" fontId="4" fillId="0" borderId="8" xfId="0" applyNumberFormat="1" applyFont="1" applyBorder="1" applyAlignment="1" applyProtection="1">
      <alignment horizontal="center"/>
    </xf>
    <xf numFmtId="169" fontId="4" fillId="0" borderId="6" xfId="0" applyNumberFormat="1" applyFont="1" applyBorder="1" applyAlignment="1" applyProtection="1">
      <alignment horizontal="center"/>
    </xf>
    <xf numFmtId="164" fontId="6" fillId="0" borderId="6" xfId="0" applyNumberFormat="1" applyFont="1" applyBorder="1" applyAlignment="1" applyProtection="1">
      <alignment horizontal="center"/>
    </xf>
    <xf numFmtId="167" fontId="4" fillId="0" borderId="12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 applyProtection="1">
      <alignment horizontal="center"/>
    </xf>
    <xf numFmtId="2" fontId="4" fillId="0" borderId="3" xfId="0" applyNumberFormat="1" applyFont="1" applyFill="1" applyBorder="1" applyAlignment="1" applyProtection="1">
      <alignment horizontal="center"/>
    </xf>
    <xf numFmtId="167" fontId="4" fillId="0" borderId="18" xfId="0" applyNumberFormat="1" applyFont="1" applyFill="1" applyBorder="1" applyAlignment="1" applyProtection="1">
      <alignment horizontal="center"/>
    </xf>
    <xf numFmtId="167" fontId="4" fillId="0" borderId="2" xfId="0" applyNumberFormat="1" applyFont="1" applyFill="1" applyBorder="1" applyAlignment="1" applyProtection="1">
      <alignment horizontal="center"/>
    </xf>
    <xf numFmtId="169" fontId="4" fillId="0" borderId="11" xfId="0" applyNumberFormat="1" applyFont="1" applyFill="1" applyBorder="1" applyAlignment="1" applyProtection="1">
      <alignment horizontal="center"/>
    </xf>
    <xf numFmtId="169" fontId="4" fillId="0" borderId="12" xfId="0" applyNumberFormat="1" applyFont="1" applyBorder="1" applyAlignment="1" applyProtection="1">
      <alignment horizontal="center"/>
    </xf>
    <xf numFmtId="169" fontId="4" fillId="0" borderId="18" xfId="0" applyNumberFormat="1" applyFont="1" applyBorder="1" applyAlignment="1" applyProtection="1">
      <alignment horizontal="center"/>
    </xf>
    <xf numFmtId="169" fontId="4" fillId="0" borderId="17" xfId="0" applyNumberFormat="1" applyFont="1" applyBorder="1" applyAlignment="1" applyProtection="1">
      <alignment horizontal="center"/>
    </xf>
    <xf numFmtId="164" fontId="6" fillId="0" borderId="10" xfId="0" applyNumberFormat="1" applyFont="1" applyBorder="1" applyAlignment="1" applyProtection="1">
      <alignment horizontal="center"/>
    </xf>
    <xf numFmtId="167" fontId="4" fillId="0" borderId="14" xfId="0" applyNumberFormat="1" applyFont="1" applyFill="1" applyBorder="1" applyAlignment="1">
      <alignment horizontal="center"/>
    </xf>
    <xf numFmtId="2" fontId="4" fillId="0" borderId="16" xfId="0" applyNumberFormat="1" applyFont="1" applyFill="1" applyBorder="1" applyAlignment="1" applyProtection="1">
      <alignment horizontal="center"/>
    </xf>
    <xf numFmtId="167" fontId="4" fillId="0" borderId="15" xfId="0" applyNumberFormat="1" applyFont="1" applyFill="1" applyBorder="1" applyAlignment="1" applyProtection="1">
      <alignment horizontal="center"/>
    </xf>
    <xf numFmtId="167" fontId="4" fillId="0" borderId="21" xfId="0" applyNumberFormat="1" applyFont="1" applyFill="1" applyBorder="1" applyAlignment="1" applyProtection="1">
      <alignment horizontal="center"/>
    </xf>
    <xf numFmtId="169" fontId="4" fillId="0" borderId="16" xfId="0" applyNumberFormat="1" applyFont="1" applyFill="1" applyBorder="1" applyAlignment="1" applyProtection="1">
      <alignment horizontal="center"/>
    </xf>
    <xf numFmtId="169" fontId="4" fillId="0" borderId="14" xfId="0" applyNumberFormat="1" applyFont="1" applyBorder="1" applyAlignment="1" applyProtection="1">
      <alignment horizontal="center"/>
    </xf>
    <xf numFmtId="169" fontId="4" fillId="0" borderId="13" xfId="0" applyNumberFormat="1" applyFont="1" applyBorder="1" applyAlignment="1" applyProtection="1">
      <alignment horizontal="center"/>
    </xf>
    <xf numFmtId="169" fontId="4" fillId="0" borderId="4" xfId="0" applyNumberFormat="1" applyFont="1" applyBorder="1" applyAlignment="1" applyProtection="1">
      <alignment horizontal="center"/>
    </xf>
    <xf numFmtId="164" fontId="6" fillId="0" borderId="4" xfId="0" applyNumberFormat="1" applyFont="1" applyBorder="1" applyAlignment="1" applyProtection="1">
      <alignment horizontal="center"/>
    </xf>
    <xf numFmtId="4" fontId="8" fillId="0" borderId="11" xfId="0" applyNumberFormat="1" applyFont="1" applyFill="1" applyBorder="1" applyAlignment="1" applyProtection="1">
      <alignment horizontal="center"/>
      <protection locked="0"/>
    </xf>
    <xf numFmtId="165" fontId="8" fillId="0" borderId="1" xfId="0" applyNumberFormat="1" applyFont="1" applyBorder="1" applyAlignment="1">
      <alignment horizontal="center"/>
    </xf>
    <xf numFmtId="165" fontId="8" fillId="0" borderId="0" xfId="0" applyNumberFormat="1" applyFont="1" applyBorder="1" applyAlignment="1" applyProtection="1">
      <alignment horizontal="center"/>
      <protection locked="0"/>
    </xf>
    <xf numFmtId="165" fontId="8" fillId="0" borderId="10" xfId="0" applyNumberFormat="1" applyFont="1" applyBorder="1" applyAlignment="1" applyProtection="1">
      <alignment horizontal="center"/>
      <protection locked="0"/>
    </xf>
    <xf numFmtId="15" fontId="4" fillId="0" borderId="10" xfId="0" applyNumberFormat="1" applyFont="1" applyBorder="1"/>
    <xf numFmtId="168" fontId="8" fillId="0" borderId="12" xfId="0" applyNumberFormat="1" applyFont="1" applyFill="1" applyBorder="1" applyAlignment="1">
      <alignment horizontal="center"/>
    </xf>
    <xf numFmtId="4" fontId="8" fillId="0" borderId="11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 applyProtection="1">
      <alignment horizontal="center"/>
      <protection locked="0"/>
    </xf>
    <xf numFmtId="167" fontId="8" fillId="0" borderId="0" xfId="0" applyNumberFormat="1" applyFont="1" applyFill="1" applyBorder="1" applyAlignment="1" applyProtection="1">
      <alignment horizontal="center"/>
      <protection locked="0"/>
    </xf>
    <xf numFmtId="166" fontId="8" fillId="0" borderId="11" xfId="0" applyNumberFormat="1" applyFont="1" applyFill="1" applyBorder="1" applyAlignment="1">
      <alignment horizontal="center"/>
    </xf>
    <xf numFmtId="167" fontId="8" fillId="0" borderId="15" xfId="0" applyNumberFormat="1" applyFont="1" applyFill="1" applyBorder="1" applyAlignment="1" applyProtection="1">
      <alignment horizontal="center"/>
      <protection locked="0"/>
    </xf>
    <xf numFmtId="4" fontId="4" fillId="0" borderId="5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4" fontId="4" fillId="0" borderId="7" xfId="0" applyNumberFormat="1" applyFont="1" applyFill="1" applyBorder="1" applyAlignment="1" applyProtection="1">
      <alignment horizontal="center"/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>
      <alignment horizontal="center"/>
    </xf>
    <xf numFmtId="164" fontId="4" fillId="0" borderId="6" xfId="0" applyNumberFormat="1" applyFont="1" applyBorder="1"/>
    <xf numFmtId="164" fontId="4" fillId="0" borderId="4" xfId="0" applyNumberFormat="1" applyFont="1" applyBorder="1"/>
    <xf numFmtId="164" fontId="6" fillId="0" borderId="0" xfId="0" applyNumberFormat="1" applyFont="1" applyBorder="1"/>
    <xf numFmtId="165" fontId="2" fillId="0" borderId="19" xfId="0" applyNumberFormat="1" applyFont="1" applyBorder="1" applyAlignment="1" applyProtection="1">
      <alignment horizontal="right"/>
    </xf>
    <xf numFmtId="164" fontId="1" fillId="0" borderId="24" xfId="0" applyNumberFormat="1" applyFont="1" applyBorder="1" applyAlignment="1" applyProtection="1">
      <alignment horizontal="center"/>
    </xf>
    <xf numFmtId="165" fontId="2" fillId="0" borderId="12" xfId="0" applyNumberFormat="1" applyFont="1" applyBorder="1" applyAlignment="1" applyProtection="1">
      <alignment horizontal="right"/>
    </xf>
    <xf numFmtId="164" fontId="1" fillId="0" borderId="17" xfId="0" applyNumberFormat="1" applyFont="1" applyBorder="1" applyAlignment="1" applyProtection="1">
      <alignment horizontal="center"/>
    </xf>
    <xf numFmtId="165" fontId="2" fillId="0" borderId="14" xfId="0" applyNumberFormat="1" applyFont="1" applyBorder="1" applyAlignment="1" applyProtection="1">
      <alignment horizontal="right"/>
    </xf>
    <xf numFmtId="164" fontId="1" fillId="0" borderId="21" xfId="0" applyNumberFormat="1" applyFont="1" applyBorder="1" applyAlignment="1" applyProtection="1">
      <alignment horizontal="center"/>
    </xf>
    <xf numFmtId="165" fontId="8" fillId="0" borderId="1" xfId="0" applyNumberFormat="1" applyFont="1" applyBorder="1" applyAlignment="1">
      <alignment horizontal="right"/>
    </xf>
    <xf numFmtId="14" fontId="2" fillId="0" borderId="17" xfId="0" applyNumberFormat="1" applyFont="1" applyBorder="1"/>
    <xf numFmtId="4" fontId="2" fillId="0" borderId="26" xfId="0" applyNumberFormat="1" applyFont="1" applyBorder="1" applyAlignment="1" applyProtection="1">
      <alignment horizontal="center"/>
      <protection locked="0"/>
    </xf>
    <xf numFmtId="164" fontId="2" fillId="0" borderId="27" xfId="0" applyNumberFormat="1" applyFont="1" applyBorder="1"/>
    <xf numFmtId="4" fontId="6" fillId="0" borderId="28" xfId="0" applyNumberFormat="1" applyFont="1" applyBorder="1" applyAlignment="1" applyProtection="1">
      <alignment horizontal="center"/>
      <protection locked="0"/>
    </xf>
    <xf numFmtId="164" fontId="2" fillId="0" borderId="29" xfId="0" applyNumberFormat="1" applyFont="1" applyBorder="1"/>
    <xf numFmtId="4" fontId="2" fillId="0" borderId="1" xfId="0" applyNumberFormat="1" applyFont="1" applyBorder="1" applyProtection="1">
      <protection locked="0"/>
    </xf>
    <xf numFmtId="170" fontId="1" fillId="0" borderId="10" xfId="0" applyNumberFormat="1" applyFont="1" applyBorder="1"/>
    <xf numFmtId="0" fontId="6" fillId="0" borderId="0" xfId="0" applyFont="1"/>
    <xf numFmtId="0" fontId="9" fillId="0" borderId="30" xfId="0" applyFont="1" applyBorder="1" applyAlignment="1">
      <alignment horizontal="centerContinuous"/>
    </xf>
    <xf numFmtId="0" fontId="9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Continuous"/>
    </xf>
    <xf numFmtId="0" fontId="10" fillId="0" borderId="33" xfId="0" applyFont="1" applyBorder="1" applyAlignment="1">
      <alignment horizontal="centerContinuous"/>
    </xf>
    <xf numFmtId="165" fontId="9" fillId="0" borderId="34" xfId="0" applyNumberFormat="1" applyFont="1" applyBorder="1" applyAlignment="1">
      <alignment horizontal="centerContinuous"/>
    </xf>
    <xf numFmtId="0" fontId="9" fillId="0" borderId="34" xfId="0" applyFont="1" applyBorder="1" applyAlignment="1">
      <alignment horizontal="centerContinuous"/>
    </xf>
    <xf numFmtId="165" fontId="10" fillId="0" borderId="34" xfId="0" applyNumberFormat="1" applyFont="1" applyBorder="1" applyAlignment="1">
      <alignment horizontal="centerContinuous"/>
    </xf>
    <xf numFmtId="171" fontId="10" fillId="0" borderId="34" xfId="0" applyNumberFormat="1" applyFont="1" applyBorder="1" applyAlignment="1">
      <alignment horizontal="centerContinuous"/>
    </xf>
    <xf numFmtId="172" fontId="10" fillId="0" borderId="34" xfId="0" applyNumberFormat="1" applyFont="1" applyBorder="1" applyAlignment="1">
      <alignment horizontal="centerContinuous"/>
    </xf>
    <xf numFmtId="173" fontId="10" fillId="0" borderId="34" xfId="0" applyNumberFormat="1" applyFont="1" applyBorder="1" applyAlignment="1">
      <alignment horizontal="centerContinuous"/>
    </xf>
    <xf numFmtId="0" fontId="9" fillId="0" borderId="35" xfId="0" applyFont="1" applyBorder="1" applyAlignment="1">
      <alignment horizontal="centerContinuous"/>
    </xf>
    <xf numFmtId="171" fontId="4" fillId="0" borderId="0" xfId="0" applyNumberFormat="1" applyFont="1" applyAlignment="1">
      <alignment horizontal="left"/>
    </xf>
    <xf numFmtId="0" fontId="11" fillId="0" borderId="0" xfId="0" applyFont="1"/>
    <xf numFmtId="167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8" fontId="4" fillId="0" borderId="0" xfId="0" applyNumberFormat="1" applyFont="1" applyAlignment="1">
      <alignment horizontal="right"/>
    </xf>
    <xf numFmtId="0" fontId="4" fillId="0" borderId="0" xfId="0" applyFont="1"/>
    <xf numFmtId="2" fontId="4" fillId="0" borderId="0" xfId="0" applyNumberFormat="1" applyFont="1" applyAlignment="1">
      <alignment horizontal="right"/>
    </xf>
    <xf numFmtId="174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2" fontId="4" fillId="0" borderId="36" xfId="0" applyNumberFormat="1" applyFont="1" applyBorder="1" applyAlignment="1">
      <alignment horizontal="right"/>
    </xf>
    <xf numFmtId="0" fontId="4" fillId="0" borderId="37" xfId="0" applyFont="1" applyBorder="1"/>
    <xf numFmtId="0" fontId="4" fillId="0" borderId="29" xfId="0" applyFont="1" applyBorder="1"/>
    <xf numFmtId="0" fontId="4" fillId="0" borderId="38" xfId="0" applyFont="1" applyBorder="1"/>
    <xf numFmtId="2" fontId="4" fillId="0" borderId="39" xfId="0" applyNumberFormat="1" applyFont="1" applyBorder="1" applyAlignment="1">
      <alignment horizontal="right"/>
    </xf>
    <xf numFmtId="4" fontId="4" fillId="0" borderId="39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left"/>
    </xf>
    <xf numFmtId="0" fontId="6" fillId="0" borderId="0" xfId="0" applyFont="1" applyBorder="1"/>
    <xf numFmtId="2" fontId="4" fillId="0" borderId="40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0" fontId="4" fillId="0" borderId="24" xfId="0" applyFont="1" applyBorder="1"/>
    <xf numFmtId="2" fontId="4" fillId="0" borderId="26" xfId="0" applyNumberFormat="1" applyFont="1" applyBorder="1" applyAlignment="1">
      <alignment horizontal="right"/>
    </xf>
    <xf numFmtId="2" fontId="4" fillId="0" borderId="41" xfId="0" applyNumberFormat="1" applyFont="1" applyBorder="1" applyAlignment="1">
      <alignment horizontal="right"/>
    </xf>
    <xf numFmtId="0" fontId="4" fillId="0" borderId="27" xfId="0" applyFont="1" applyBorder="1"/>
    <xf numFmtId="4" fontId="4" fillId="0" borderId="25" xfId="0" applyNumberFormat="1" applyFont="1" applyBorder="1"/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176" fontId="4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Border="1"/>
    <xf numFmtId="177" fontId="4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 applyBorder="1"/>
    <xf numFmtId="0" fontId="0" fillId="2" borderId="0" xfId="0" applyFill="1" applyBorder="1"/>
    <xf numFmtId="0" fontId="9" fillId="2" borderId="30" xfId="0" applyFont="1" applyFill="1" applyBorder="1" applyAlignment="1">
      <alignment horizontal="centerContinuous"/>
    </xf>
    <xf numFmtId="0" fontId="9" fillId="2" borderId="31" xfId="0" applyFont="1" applyFill="1" applyBorder="1" applyAlignment="1">
      <alignment horizontal="centerContinuous"/>
    </xf>
    <xf numFmtId="0" fontId="9" fillId="2" borderId="32" xfId="0" applyFont="1" applyFill="1" applyBorder="1" applyAlignment="1">
      <alignment horizontal="centerContinuous"/>
    </xf>
    <xf numFmtId="0" fontId="10" fillId="2" borderId="33" xfId="0" applyFont="1" applyFill="1" applyBorder="1" applyAlignment="1">
      <alignment horizontal="centerContinuous"/>
    </xf>
    <xf numFmtId="165" fontId="9" fillId="2" borderId="34" xfId="0" applyNumberFormat="1" applyFont="1" applyFill="1" applyBorder="1" applyAlignment="1">
      <alignment horizontal="centerContinuous"/>
    </xf>
    <xf numFmtId="0" fontId="9" fillId="2" borderId="34" xfId="0" applyFont="1" applyFill="1" applyBorder="1" applyAlignment="1">
      <alignment horizontal="centerContinuous"/>
    </xf>
    <xf numFmtId="165" fontId="10" fillId="2" borderId="34" xfId="0" applyNumberFormat="1" applyFont="1" applyFill="1" applyBorder="1" applyAlignment="1">
      <alignment horizontal="centerContinuous"/>
    </xf>
    <xf numFmtId="171" fontId="10" fillId="2" borderId="34" xfId="0" applyNumberFormat="1" applyFont="1" applyFill="1" applyBorder="1" applyAlignment="1">
      <alignment horizontal="centerContinuous"/>
    </xf>
    <xf numFmtId="172" fontId="10" fillId="2" borderId="34" xfId="0" applyNumberFormat="1" applyFont="1" applyFill="1" applyBorder="1" applyAlignment="1">
      <alignment horizontal="centerContinuous"/>
    </xf>
    <xf numFmtId="173" fontId="10" fillId="2" borderId="34" xfId="0" applyNumberFormat="1" applyFont="1" applyFill="1" applyBorder="1" applyAlignment="1">
      <alignment horizontal="centerContinuous"/>
    </xf>
    <xf numFmtId="0" fontId="9" fillId="2" borderId="35" xfId="0" applyFont="1" applyFill="1" applyBorder="1" applyAlignment="1">
      <alignment horizontal="centerContinuous"/>
    </xf>
    <xf numFmtId="0" fontId="2" fillId="2" borderId="0" xfId="0" applyFont="1" applyFill="1" applyBorder="1"/>
    <xf numFmtId="171" fontId="2" fillId="2" borderId="0" xfId="0" applyNumberFormat="1" applyFont="1" applyFill="1" applyBorder="1" applyAlignment="1">
      <alignment horizontal="left"/>
    </xf>
    <xf numFmtId="167" fontId="2" fillId="2" borderId="43" xfId="0" applyNumberFormat="1" applyFont="1" applyFill="1" applyBorder="1" applyAlignment="1"/>
    <xf numFmtId="2" fontId="2" fillId="2" borderId="43" xfId="0" applyNumberFormat="1" applyFont="1" applyFill="1" applyBorder="1" applyAlignment="1"/>
    <xf numFmtId="174" fontId="2" fillId="2" borderId="43" xfId="0" applyNumberFormat="1" applyFont="1" applyFill="1" applyBorder="1" applyAlignment="1"/>
    <xf numFmtId="0" fontId="2" fillId="2" borderId="43" xfId="0" applyFont="1" applyFill="1" applyBorder="1" applyAlignment="1"/>
    <xf numFmtId="0" fontId="6" fillId="2" borderId="43" xfId="0" applyFont="1" applyFill="1" applyBorder="1" applyAlignment="1"/>
    <xf numFmtId="0" fontId="13" fillId="2" borderId="43" xfId="0" applyFont="1" applyFill="1" applyBorder="1" applyAlignment="1"/>
    <xf numFmtId="4" fontId="2" fillId="2" borderId="41" xfId="0" applyNumberFormat="1" applyFont="1" applyFill="1" applyBorder="1" applyAlignment="1">
      <alignment horizontal="right"/>
    </xf>
    <xf numFmtId="0" fontId="2" fillId="2" borderId="41" xfId="0" applyFont="1" applyFill="1" applyBorder="1"/>
    <xf numFmtId="4" fontId="2" fillId="2" borderId="25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76" fontId="4" fillId="2" borderId="0" xfId="0" applyNumberFormat="1" applyFont="1" applyFill="1" applyBorder="1" applyAlignment="1">
      <alignment horizontal="center"/>
    </xf>
    <xf numFmtId="177" fontId="6" fillId="2" borderId="0" xfId="0" applyNumberFormat="1" applyFont="1" applyFill="1" applyBorder="1" applyAlignment="1">
      <alignment horizontal="center"/>
    </xf>
    <xf numFmtId="17" fontId="6" fillId="2" borderId="0" xfId="0" applyNumberFormat="1" applyFont="1" applyFill="1" applyBorder="1" applyAlignment="1"/>
    <xf numFmtId="0" fontId="1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14" fillId="2" borderId="0" xfId="0" applyFont="1" applyFill="1" applyBorder="1"/>
    <xf numFmtId="0" fontId="6" fillId="2" borderId="0" xfId="0" applyFont="1" applyFill="1" applyBorder="1" applyAlignment="1"/>
    <xf numFmtId="177" fontId="2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Border="1" applyAlignment="1"/>
    <xf numFmtId="2" fontId="8" fillId="0" borderId="14" xfId="0" applyNumberFormat="1" applyFont="1" applyFill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4" fontId="6" fillId="0" borderId="15" xfId="0" applyNumberFormat="1" applyFont="1" applyBorder="1" applyAlignment="1" applyProtection="1">
      <alignment horizontal="center"/>
      <protection locked="0"/>
    </xf>
    <xf numFmtId="4" fontId="6" fillId="0" borderId="44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Fill="1" applyBorder="1" applyAlignment="1">
      <alignment horizontal="center"/>
    </xf>
    <xf numFmtId="49" fontId="6" fillId="0" borderId="15" xfId="0" applyNumberFormat="1" applyFont="1" applyFill="1" applyBorder="1" applyAlignment="1">
      <alignment horizontal="center"/>
    </xf>
    <xf numFmtId="49" fontId="6" fillId="0" borderId="44" xfId="0" applyNumberFormat="1" applyFont="1" applyFill="1" applyBorder="1" applyAlignment="1">
      <alignment horizontal="center"/>
    </xf>
    <xf numFmtId="4" fontId="6" fillId="0" borderId="16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/>
    </xf>
    <xf numFmtId="4" fontId="6" fillId="0" borderId="23" xfId="0" applyNumberFormat="1" applyFont="1" applyFill="1" applyBorder="1" applyAlignment="1" applyProtection="1">
      <alignment horizontal="center"/>
      <protection locked="0"/>
    </xf>
    <xf numFmtId="4" fontId="6" fillId="0" borderId="45" xfId="0" applyNumberFormat="1" applyFont="1" applyFill="1" applyBorder="1" applyAlignment="1" applyProtection="1">
      <alignment horizontal="center"/>
      <protection locked="0"/>
    </xf>
    <xf numFmtId="4" fontId="6" fillId="0" borderId="22" xfId="0" applyNumberFormat="1" applyFont="1" applyFill="1" applyBorder="1" applyAlignment="1" applyProtection="1">
      <alignment horizontal="center"/>
      <protection locked="0"/>
    </xf>
    <xf numFmtId="4" fontId="6" fillId="0" borderId="4" xfId="0" applyNumberFormat="1" applyFont="1" applyFill="1" applyBorder="1" applyAlignment="1" applyProtection="1">
      <alignment horizontal="center"/>
      <protection locked="0"/>
    </xf>
    <xf numFmtId="4" fontId="6" fillId="0" borderId="44" xfId="0" applyNumberFormat="1" applyFont="1" applyFill="1" applyBorder="1" applyAlignment="1" applyProtection="1">
      <alignment horizontal="center"/>
      <protection locked="0"/>
    </xf>
    <xf numFmtId="164" fontId="1" fillId="0" borderId="4" xfId="0" applyNumberFormat="1" applyFont="1" applyBorder="1" applyAlignment="1"/>
    <xf numFmtId="0" fontId="0" fillId="0" borderId="44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 activeCell="F31" sqref="F31"/>
    </sheetView>
  </sheetViews>
  <sheetFormatPr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6" t="s">
        <v>19</v>
      </c>
    </row>
    <row r="4" spans="1:25" x14ac:dyDescent="0.2">
      <c r="B4" s="61" t="s">
        <v>32</v>
      </c>
    </row>
    <row r="6" spans="1:25" ht="13.5" thickBot="1" x14ac:dyDescent="0.25">
      <c r="B6" s="1">
        <v>45323</v>
      </c>
    </row>
    <row r="7" spans="1:25" ht="13.5" thickBot="1" x14ac:dyDescent="0.25">
      <c r="B7" s="60"/>
      <c r="C7" s="176" t="s">
        <v>0</v>
      </c>
      <c r="D7" s="177"/>
      <c r="E7" s="178"/>
      <c r="F7" s="176" t="s">
        <v>2</v>
      </c>
      <c r="G7" s="177"/>
      <c r="H7" s="178"/>
      <c r="I7" s="179" t="s">
        <v>24</v>
      </c>
      <c r="J7" s="180"/>
      <c r="K7" s="181"/>
      <c r="L7" s="179" t="s">
        <v>23</v>
      </c>
      <c r="M7" s="180"/>
      <c r="N7" s="181"/>
      <c r="O7" s="179" t="s">
        <v>22</v>
      </c>
      <c r="P7" s="180"/>
      <c r="Q7" s="181"/>
      <c r="R7" s="182" t="s">
        <v>4</v>
      </c>
      <c r="S7" s="184" t="s">
        <v>21</v>
      </c>
      <c r="T7" s="185"/>
      <c r="U7" s="186"/>
      <c r="V7" s="187" t="s">
        <v>5</v>
      </c>
      <c r="W7" s="188"/>
      <c r="X7" s="11" t="s">
        <v>18</v>
      </c>
      <c r="Y7" s="182" t="s">
        <v>20</v>
      </c>
    </row>
    <row r="8" spans="1:25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83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83" t="s">
        <v>20</v>
      </c>
    </row>
    <row r="9" spans="1:25" x14ac:dyDescent="0.2">
      <c r="B9" s="47">
        <v>45323</v>
      </c>
      <c r="C9" s="46">
        <v>8435</v>
      </c>
      <c r="D9" s="45">
        <v>8437</v>
      </c>
      <c r="E9" s="44">
        <f t="shared" ref="E9:E29" si="0">AVERAGE(C9:D9)</f>
        <v>8436</v>
      </c>
      <c r="F9" s="46">
        <v>8540</v>
      </c>
      <c r="G9" s="45">
        <v>8545</v>
      </c>
      <c r="H9" s="44">
        <f t="shared" ref="H9:H29" si="1">AVERAGE(F9:G9)</f>
        <v>8542.5</v>
      </c>
      <c r="I9" s="46">
        <v>8660</v>
      </c>
      <c r="J9" s="45">
        <v>8670</v>
      </c>
      <c r="K9" s="44">
        <f t="shared" ref="K9:K29" si="2">AVERAGE(I9:J9)</f>
        <v>8665</v>
      </c>
      <c r="L9" s="46">
        <v>8685</v>
      </c>
      <c r="M9" s="45">
        <v>8695</v>
      </c>
      <c r="N9" s="44">
        <f t="shared" ref="N9:N29" si="3">AVERAGE(L9:M9)</f>
        <v>8690</v>
      </c>
      <c r="O9" s="46">
        <v>8685</v>
      </c>
      <c r="P9" s="45">
        <v>8695</v>
      </c>
      <c r="Q9" s="44">
        <f t="shared" ref="Q9:Q29" si="4">AVERAGE(O9:P9)</f>
        <v>8690</v>
      </c>
      <c r="R9" s="52">
        <v>8437</v>
      </c>
      <c r="S9" s="51">
        <v>1.2673000000000001</v>
      </c>
      <c r="T9" s="53">
        <v>1.0814999999999999</v>
      </c>
      <c r="U9" s="50">
        <v>146.97</v>
      </c>
      <c r="V9" s="43">
        <v>6657.46</v>
      </c>
      <c r="W9" s="43">
        <v>6738.96</v>
      </c>
      <c r="X9" s="49">
        <f t="shared" ref="X9:X29" si="5">R9/T9</f>
        <v>7801.2020342117439</v>
      </c>
      <c r="Y9" s="48">
        <v>1.268</v>
      </c>
    </row>
    <row r="10" spans="1:25" x14ac:dyDescent="0.2">
      <c r="B10" s="47">
        <v>45324</v>
      </c>
      <c r="C10" s="46">
        <v>8399.5</v>
      </c>
      <c r="D10" s="45">
        <v>8400</v>
      </c>
      <c r="E10" s="44">
        <f t="shared" si="0"/>
        <v>8399.75</v>
      </c>
      <c r="F10" s="46">
        <v>8513</v>
      </c>
      <c r="G10" s="45">
        <v>8515</v>
      </c>
      <c r="H10" s="44">
        <f t="shared" si="1"/>
        <v>8514</v>
      </c>
      <c r="I10" s="46">
        <v>8645</v>
      </c>
      <c r="J10" s="45">
        <v>8655</v>
      </c>
      <c r="K10" s="44">
        <f t="shared" si="2"/>
        <v>8650</v>
      </c>
      <c r="L10" s="46">
        <v>8670</v>
      </c>
      <c r="M10" s="45">
        <v>8680</v>
      </c>
      <c r="N10" s="44">
        <f t="shared" si="3"/>
        <v>8675</v>
      </c>
      <c r="O10" s="46">
        <v>8670</v>
      </c>
      <c r="P10" s="45">
        <v>8680</v>
      </c>
      <c r="Q10" s="44">
        <f t="shared" si="4"/>
        <v>8675</v>
      </c>
      <c r="R10" s="52">
        <v>8400</v>
      </c>
      <c r="S10" s="51">
        <v>1.2756000000000001</v>
      </c>
      <c r="T10" s="51">
        <v>1.0881000000000001</v>
      </c>
      <c r="U10" s="50">
        <v>146.59</v>
      </c>
      <c r="V10" s="43">
        <v>6585.14</v>
      </c>
      <c r="W10" s="43">
        <v>6672.15</v>
      </c>
      <c r="X10" s="49">
        <f t="shared" si="5"/>
        <v>7719.8786876206223</v>
      </c>
      <c r="Y10" s="48">
        <v>1.2762</v>
      </c>
    </row>
    <row r="11" spans="1:25" x14ac:dyDescent="0.2">
      <c r="B11" s="47">
        <v>45327</v>
      </c>
      <c r="C11" s="46">
        <v>8328</v>
      </c>
      <c r="D11" s="45">
        <v>8329</v>
      </c>
      <c r="E11" s="44">
        <f t="shared" si="0"/>
        <v>8328.5</v>
      </c>
      <c r="F11" s="46">
        <v>8432</v>
      </c>
      <c r="G11" s="45">
        <v>8432.5</v>
      </c>
      <c r="H11" s="44">
        <f t="shared" si="1"/>
        <v>8432.25</v>
      </c>
      <c r="I11" s="46">
        <v>8565</v>
      </c>
      <c r="J11" s="45">
        <v>8575</v>
      </c>
      <c r="K11" s="44">
        <f t="shared" si="2"/>
        <v>8570</v>
      </c>
      <c r="L11" s="46">
        <v>8590</v>
      </c>
      <c r="M11" s="45">
        <v>8600</v>
      </c>
      <c r="N11" s="44">
        <f t="shared" si="3"/>
        <v>8595</v>
      </c>
      <c r="O11" s="46">
        <v>8600</v>
      </c>
      <c r="P11" s="45">
        <v>8610</v>
      </c>
      <c r="Q11" s="44">
        <f t="shared" si="4"/>
        <v>8605</v>
      </c>
      <c r="R11" s="52">
        <v>8329</v>
      </c>
      <c r="S11" s="51">
        <v>1.2556</v>
      </c>
      <c r="T11" s="51">
        <v>1.075</v>
      </c>
      <c r="U11" s="50">
        <v>148.63</v>
      </c>
      <c r="V11" s="43">
        <v>6633.48</v>
      </c>
      <c r="W11" s="43">
        <v>6712.17</v>
      </c>
      <c r="X11" s="49">
        <f t="shared" si="5"/>
        <v>7747.9069767441861</v>
      </c>
      <c r="Y11" s="48">
        <v>1.2563</v>
      </c>
    </row>
    <row r="12" spans="1:25" x14ac:dyDescent="0.2">
      <c r="B12" s="47">
        <v>45328</v>
      </c>
      <c r="C12" s="46">
        <v>8275</v>
      </c>
      <c r="D12" s="45">
        <v>8280</v>
      </c>
      <c r="E12" s="44">
        <f t="shared" si="0"/>
        <v>8277.5</v>
      </c>
      <c r="F12" s="46">
        <v>8382</v>
      </c>
      <c r="G12" s="45">
        <v>8385</v>
      </c>
      <c r="H12" s="44">
        <f t="shared" si="1"/>
        <v>8383.5</v>
      </c>
      <c r="I12" s="46">
        <v>8530</v>
      </c>
      <c r="J12" s="45">
        <v>8540</v>
      </c>
      <c r="K12" s="44">
        <f t="shared" si="2"/>
        <v>8535</v>
      </c>
      <c r="L12" s="46">
        <v>8555</v>
      </c>
      <c r="M12" s="45">
        <v>8565</v>
      </c>
      <c r="N12" s="44">
        <f t="shared" si="3"/>
        <v>8560</v>
      </c>
      <c r="O12" s="46">
        <v>8570</v>
      </c>
      <c r="P12" s="45">
        <v>8580</v>
      </c>
      <c r="Q12" s="44">
        <f t="shared" si="4"/>
        <v>8575</v>
      </c>
      <c r="R12" s="52">
        <v>8280</v>
      </c>
      <c r="S12" s="51">
        <v>1.2564</v>
      </c>
      <c r="T12" s="51">
        <v>1.0736000000000001</v>
      </c>
      <c r="U12" s="50">
        <v>148.61000000000001</v>
      </c>
      <c r="V12" s="43">
        <v>6590.26</v>
      </c>
      <c r="W12" s="43">
        <v>6670.64</v>
      </c>
      <c r="X12" s="49">
        <f t="shared" si="5"/>
        <v>7712.3695976154986</v>
      </c>
      <c r="Y12" s="48">
        <v>1.2569999999999999</v>
      </c>
    </row>
    <row r="13" spans="1:25" x14ac:dyDescent="0.2">
      <c r="B13" s="47">
        <v>45329</v>
      </c>
      <c r="C13" s="46">
        <v>8280</v>
      </c>
      <c r="D13" s="45">
        <v>8280.5</v>
      </c>
      <c r="E13" s="44">
        <f t="shared" si="0"/>
        <v>8280.25</v>
      </c>
      <c r="F13" s="46">
        <v>8390</v>
      </c>
      <c r="G13" s="45">
        <v>8393</v>
      </c>
      <c r="H13" s="44">
        <f t="shared" si="1"/>
        <v>8391.5</v>
      </c>
      <c r="I13" s="46">
        <v>8530</v>
      </c>
      <c r="J13" s="45">
        <v>8540</v>
      </c>
      <c r="K13" s="44">
        <f t="shared" si="2"/>
        <v>8535</v>
      </c>
      <c r="L13" s="46">
        <v>8550</v>
      </c>
      <c r="M13" s="45">
        <v>8560</v>
      </c>
      <c r="N13" s="44">
        <f t="shared" si="3"/>
        <v>8555</v>
      </c>
      <c r="O13" s="46">
        <v>8555</v>
      </c>
      <c r="P13" s="45">
        <v>8565</v>
      </c>
      <c r="Q13" s="44">
        <f t="shared" si="4"/>
        <v>8560</v>
      </c>
      <c r="R13" s="52">
        <v>8280.5</v>
      </c>
      <c r="S13" s="51">
        <v>1.2632000000000001</v>
      </c>
      <c r="T13" s="51">
        <v>1.0773999999999999</v>
      </c>
      <c r="U13" s="50">
        <v>148.22</v>
      </c>
      <c r="V13" s="43">
        <v>6555.18</v>
      </c>
      <c r="W13" s="43">
        <v>6641.08</v>
      </c>
      <c r="X13" s="49">
        <f t="shared" si="5"/>
        <v>7685.6320772229446</v>
      </c>
      <c r="Y13" s="48">
        <v>1.2638</v>
      </c>
    </row>
    <row r="14" spans="1:25" x14ac:dyDescent="0.2">
      <c r="B14" s="47">
        <v>45330</v>
      </c>
      <c r="C14" s="46">
        <v>8200</v>
      </c>
      <c r="D14" s="45">
        <v>8202</v>
      </c>
      <c r="E14" s="44">
        <f t="shared" si="0"/>
        <v>8201</v>
      </c>
      <c r="F14" s="46">
        <v>8302</v>
      </c>
      <c r="G14" s="45">
        <v>8304</v>
      </c>
      <c r="H14" s="44">
        <f t="shared" si="1"/>
        <v>8303</v>
      </c>
      <c r="I14" s="46">
        <v>8445</v>
      </c>
      <c r="J14" s="45">
        <v>8455</v>
      </c>
      <c r="K14" s="44">
        <f t="shared" si="2"/>
        <v>8450</v>
      </c>
      <c r="L14" s="46">
        <v>8465</v>
      </c>
      <c r="M14" s="45">
        <v>8475</v>
      </c>
      <c r="N14" s="44">
        <f t="shared" si="3"/>
        <v>8470</v>
      </c>
      <c r="O14" s="46">
        <v>8470</v>
      </c>
      <c r="P14" s="45">
        <v>8480</v>
      </c>
      <c r="Q14" s="44">
        <f t="shared" si="4"/>
        <v>8475</v>
      </c>
      <c r="R14" s="52">
        <v>8202</v>
      </c>
      <c r="S14" s="51">
        <v>1.2598</v>
      </c>
      <c r="T14" s="51">
        <v>1.0757000000000001</v>
      </c>
      <c r="U14" s="50">
        <v>149.26</v>
      </c>
      <c r="V14" s="43">
        <v>6510.56</v>
      </c>
      <c r="W14" s="43">
        <v>6588.38</v>
      </c>
      <c r="X14" s="49">
        <f t="shared" si="5"/>
        <v>7624.8024542158591</v>
      </c>
      <c r="Y14" s="48">
        <v>1.2604</v>
      </c>
    </row>
    <row r="15" spans="1:25" x14ac:dyDescent="0.2">
      <c r="B15" s="47">
        <v>45331</v>
      </c>
      <c r="C15" s="46">
        <v>8091</v>
      </c>
      <c r="D15" s="45">
        <v>8091.5</v>
      </c>
      <c r="E15" s="44">
        <f t="shared" si="0"/>
        <v>8091.25</v>
      </c>
      <c r="F15" s="46">
        <v>8198</v>
      </c>
      <c r="G15" s="45">
        <v>8199</v>
      </c>
      <c r="H15" s="44">
        <f t="shared" si="1"/>
        <v>8198.5</v>
      </c>
      <c r="I15" s="46">
        <v>8330</v>
      </c>
      <c r="J15" s="45">
        <v>8340</v>
      </c>
      <c r="K15" s="44">
        <f t="shared" si="2"/>
        <v>8335</v>
      </c>
      <c r="L15" s="46">
        <v>8345</v>
      </c>
      <c r="M15" s="45">
        <v>8355</v>
      </c>
      <c r="N15" s="44">
        <f t="shared" si="3"/>
        <v>8350</v>
      </c>
      <c r="O15" s="46">
        <v>8340</v>
      </c>
      <c r="P15" s="45">
        <v>8350</v>
      </c>
      <c r="Q15" s="44">
        <f t="shared" si="4"/>
        <v>8345</v>
      </c>
      <c r="R15" s="52">
        <v>8091.5</v>
      </c>
      <c r="S15" s="51">
        <v>1.2604</v>
      </c>
      <c r="T15" s="51">
        <v>1.0767</v>
      </c>
      <c r="U15" s="50">
        <v>149.5</v>
      </c>
      <c r="V15" s="43">
        <v>6419.79</v>
      </c>
      <c r="W15" s="43">
        <v>6501.98</v>
      </c>
      <c r="X15" s="49">
        <f t="shared" si="5"/>
        <v>7515.0924119996289</v>
      </c>
      <c r="Y15" s="48">
        <v>1.2609999999999999</v>
      </c>
    </row>
    <row r="16" spans="1:25" x14ac:dyDescent="0.2">
      <c r="B16" s="47">
        <v>45334</v>
      </c>
      <c r="C16" s="46">
        <v>8085</v>
      </c>
      <c r="D16" s="45">
        <v>8085.5</v>
      </c>
      <c r="E16" s="44">
        <f t="shared" si="0"/>
        <v>8085.25</v>
      </c>
      <c r="F16" s="46">
        <v>8190</v>
      </c>
      <c r="G16" s="45">
        <v>8191</v>
      </c>
      <c r="H16" s="44">
        <f t="shared" si="1"/>
        <v>8190.5</v>
      </c>
      <c r="I16" s="46">
        <v>8330</v>
      </c>
      <c r="J16" s="45">
        <v>8340</v>
      </c>
      <c r="K16" s="44">
        <f t="shared" si="2"/>
        <v>8335</v>
      </c>
      <c r="L16" s="46">
        <v>8340</v>
      </c>
      <c r="M16" s="45">
        <v>8350</v>
      </c>
      <c r="N16" s="44">
        <f t="shared" si="3"/>
        <v>8345</v>
      </c>
      <c r="O16" s="46">
        <v>8345</v>
      </c>
      <c r="P16" s="45">
        <v>8355</v>
      </c>
      <c r="Q16" s="44">
        <f t="shared" si="4"/>
        <v>8350</v>
      </c>
      <c r="R16" s="52">
        <v>8085.5</v>
      </c>
      <c r="S16" s="51">
        <v>1.2615000000000001</v>
      </c>
      <c r="T16" s="51">
        <v>1.077</v>
      </c>
      <c r="U16" s="50">
        <v>148.97999999999999</v>
      </c>
      <c r="V16" s="43">
        <v>6409.43</v>
      </c>
      <c r="W16" s="43">
        <v>6489.98</v>
      </c>
      <c r="X16" s="49">
        <f t="shared" si="5"/>
        <v>7507.4280408542254</v>
      </c>
      <c r="Y16" s="48">
        <v>1.2621</v>
      </c>
    </row>
    <row r="17" spans="2:25" x14ac:dyDescent="0.2">
      <c r="B17" s="47">
        <v>45335</v>
      </c>
      <c r="C17" s="46">
        <v>8180</v>
      </c>
      <c r="D17" s="45">
        <v>8185</v>
      </c>
      <c r="E17" s="44">
        <f t="shared" si="0"/>
        <v>8182.5</v>
      </c>
      <c r="F17" s="46">
        <v>8286.5</v>
      </c>
      <c r="G17" s="45">
        <v>8287.5</v>
      </c>
      <c r="H17" s="44">
        <f t="shared" si="1"/>
        <v>8287</v>
      </c>
      <c r="I17" s="46">
        <v>8430</v>
      </c>
      <c r="J17" s="45">
        <v>8440</v>
      </c>
      <c r="K17" s="44">
        <f t="shared" si="2"/>
        <v>8435</v>
      </c>
      <c r="L17" s="46">
        <v>8440</v>
      </c>
      <c r="M17" s="45">
        <v>8450</v>
      </c>
      <c r="N17" s="44">
        <f t="shared" si="3"/>
        <v>8445</v>
      </c>
      <c r="O17" s="46">
        <v>8440</v>
      </c>
      <c r="P17" s="45">
        <v>8450</v>
      </c>
      <c r="Q17" s="44">
        <f t="shared" si="4"/>
        <v>8445</v>
      </c>
      <c r="R17" s="52">
        <v>8185</v>
      </c>
      <c r="S17" s="51">
        <v>1.2676000000000001</v>
      </c>
      <c r="T17" s="51">
        <v>1.0786</v>
      </c>
      <c r="U17" s="50">
        <v>149.35</v>
      </c>
      <c r="V17" s="43">
        <v>6457.08</v>
      </c>
      <c r="W17" s="43">
        <v>6534.85</v>
      </c>
      <c r="X17" s="49">
        <f t="shared" si="5"/>
        <v>7588.5407009085848</v>
      </c>
      <c r="Y17" s="48">
        <v>1.2682</v>
      </c>
    </row>
    <row r="18" spans="2:25" x14ac:dyDescent="0.2">
      <c r="B18" s="47">
        <v>45336</v>
      </c>
      <c r="C18" s="46">
        <v>8133</v>
      </c>
      <c r="D18" s="45">
        <v>8133.5</v>
      </c>
      <c r="E18" s="44">
        <f t="shared" si="0"/>
        <v>8133.25</v>
      </c>
      <c r="F18" s="46">
        <v>8233.5</v>
      </c>
      <c r="G18" s="45">
        <v>8234</v>
      </c>
      <c r="H18" s="44">
        <f t="shared" si="1"/>
        <v>8233.75</v>
      </c>
      <c r="I18" s="46">
        <v>8370</v>
      </c>
      <c r="J18" s="45">
        <v>8380</v>
      </c>
      <c r="K18" s="44">
        <f t="shared" si="2"/>
        <v>8375</v>
      </c>
      <c r="L18" s="46">
        <v>8390</v>
      </c>
      <c r="M18" s="45">
        <v>8400</v>
      </c>
      <c r="N18" s="44">
        <f t="shared" si="3"/>
        <v>8395</v>
      </c>
      <c r="O18" s="46">
        <v>8390</v>
      </c>
      <c r="P18" s="45">
        <v>8400</v>
      </c>
      <c r="Q18" s="44">
        <f t="shared" si="4"/>
        <v>8395</v>
      </c>
      <c r="R18" s="52">
        <v>8133.5</v>
      </c>
      <c r="S18" s="51">
        <v>1.2553000000000001</v>
      </c>
      <c r="T18" s="51">
        <v>1.0706</v>
      </c>
      <c r="U18" s="50">
        <v>150.61000000000001</v>
      </c>
      <c r="V18" s="43">
        <v>6479.33</v>
      </c>
      <c r="W18" s="43">
        <v>6556.25</v>
      </c>
      <c r="X18" s="49">
        <f t="shared" si="5"/>
        <v>7597.1417896506628</v>
      </c>
      <c r="Y18" s="48">
        <v>1.2559</v>
      </c>
    </row>
    <row r="19" spans="2:25" x14ac:dyDescent="0.2">
      <c r="B19" s="47">
        <v>45337</v>
      </c>
      <c r="C19" s="46">
        <v>8152</v>
      </c>
      <c r="D19" s="45">
        <v>8153</v>
      </c>
      <c r="E19" s="44">
        <f t="shared" si="0"/>
        <v>8152.5</v>
      </c>
      <c r="F19" s="46">
        <v>8252</v>
      </c>
      <c r="G19" s="45">
        <v>8255</v>
      </c>
      <c r="H19" s="44">
        <f t="shared" si="1"/>
        <v>8253.5</v>
      </c>
      <c r="I19" s="46">
        <v>8385</v>
      </c>
      <c r="J19" s="45">
        <v>8395</v>
      </c>
      <c r="K19" s="44">
        <f t="shared" si="2"/>
        <v>8390</v>
      </c>
      <c r="L19" s="46">
        <v>8405</v>
      </c>
      <c r="M19" s="45">
        <v>8415</v>
      </c>
      <c r="N19" s="44">
        <f t="shared" si="3"/>
        <v>8410</v>
      </c>
      <c r="O19" s="46">
        <v>8405</v>
      </c>
      <c r="P19" s="45">
        <v>8415</v>
      </c>
      <c r="Q19" s="44">
        <f t="shared" si="4"/>
        <v>8410</v>
      </c>
      <c r="R19" s="52">
        <v>8153</v>
      </c>
      <c r="S19" s="51">
        <v>1.2549999999999999</v>
      </c>
      <c r="T19" s="51">
        <v>1.0745</v>
      </c>
      <c r="U19" s="50">
        <v>150.07</v>
      </c>
      <c r="V19" s="43">
        <v>6496.41</v>
      </c>
      <c r="W19" s="43">
        <v>6574.55</v>
      </c>
      <c r="X19" s="49">
        <f t="shared" si="5"/>
        <v>7587.7152163797118</v>
      </c>
      <c r="Y19" s="48">
        <v>1.2556</v>
      </c>
    </row>
    <row r="20" spans="2:25" x14ac:dyDescent="0.2">
      <c r="B20" s="47">
        <v>45338</v>
      </c>
      <c r="C20" s="46">
        <v>8320</v>
      </c>
      <c r="D20" s="45">
        <v>8322</v>
      </c>
      <c r="E20" s="44">
        <f t="shared" si="0"/>
        <v>8321</v>
      </c>
      <c r="F20" s="46">
        <v>8405</v>
      </c>
      <c r="G20" s="45">
        <v>8410</v>
      </c>
      <c r="H20" s="44">
        <f t="shared" si="1"/>
        <v>8407.5</v>
      </c>
      <c r="I20" s="46">
        <v>8525</v>
      </c>
      <c r="J20" s="45">
        <v>8535</v>
      </c>
      <c r="K20" s="44">
        <f t="shared" si="2"/>
        <v>8530</v>
      </c>
      <c r="L20" s="46">
        <v>8540</v>
      </c>
      <c r="M20" s="45">
        <v>8550</v>
      </c>
      <c r="N20" s="44">
        <f t="shared" si="3"/>
        <v>8545</v>
      </c>
      <c r="O20" s="46">
        <v>8540</v>
      </c>
      <c r="P20" s="45">
        <v>8550</v>
      </c>
      <c r="Q20" s="44">
        <f t="shared" si="4"/>
        <v>8545</v>
      </c>
      <c r="R20" s="52">
        <v>8322</v>
      </c>
      <c r="S20" s="51">
        <v>1.2583</v>
      </c>
      <c r="T20" s="51">
        <v>1.0768</v>
      </c>
      <c r="U20" s="50">
        <v>150.30000000000001</v>
      </c>
      <c r="V20" s="43">
        <v>6613.69</v>
      </c>
      <c r="W20" s="43">
        <v>6680.44</v>
      </c>
      <c r="X20" s="49">
        <f t="shared" si="5"/>
        <v>7728.4546805349182</v>
      </c>
      <c r="Y20" s="48">
        <v>1.2588999999999999</v>
      </c>
    </row>
    <row r="21" spans="2:25" x14ac:dyDescent="0.2">
      <c r="B21" s="47">
        <v>45341</v>
      </c>
      <c r="C21" s="46">
        <v>8364</v>
      </c>
      <c r="D21" s="45">
        <v>8364.5</v>
      </c>
      <c r="E21" s="44">
        <f t="shared" si="0"/>
        <v>8364.25</v>
      </c>
      <c r="F21" s="46">
        <v>8440</v>
      </c>
      <c r="G21" s="45">
        <v>8445</v>
      </c>
      <c r="H21" s="44">
        <f t="shared" si="1"/>
        <v>8442.5</v>
      </c>
      <c r="I21" s="46">
        <v>8510</v>
      </c>
      <c r="J21" s="45">
        <v>8520</v>
      </c>
      <c r="K21" s="44">
        <f t="shared" si="2"/>
        <v>8515</v>
      </c>
      <c r="L21" s="46">
        <v>8520</v>
      </c>
      <c r="M21" s="45">
        <v>8530</v>
      </c>
      <c r="N21" s="44">
        <f t="shared" si="3"/>
        <v>8525</v>
      </c>
      <c r="O21" s="46">
        <v>8500</v>
      </c>
      <c r="P21" s="45">
        <v>8510</v>
      </c>
      <c r="Q21" s="44">
        <f t="shared" si="4"/>
        <v>8505</v>
      </c>
      <c r="R21" s="52">
        <v>8364.5</v>
      </c>
      <c r="S21" s="51">
        <v>1.2606999999999999</v>
      </c>
      <c r="T21" s="51">
        <v>1.077</v>
      </c>
      <c r="U21" s="50">
        <v>150.03</v>
      </c>
      <c r="V21" s="43">
        <v>6634.81</v>
      </c>
      <c r="W21" s="43">
        <v>6695.47</v>
      </c>
      <c r="X21" s="49">
        <f t="shared" si="5"/>
        <v>7766.4809656453117</v>
      </c>
      <c r="Y21" s="48">
        <v>1.2613000000000001</v>
      </c>
    </row>
    <row r="22" spans="2:25" x14ac:dyDescent="0.2">
      <c r="B22" s="47">
        <v>45342</v>
      </c>
      <c r="C22" s="46">
        <v>8366</v>
      </c>
      <c r="D22" s="45">
        <v>8366.5</v>
      </c>
      <c r="E22" s="44">
        <f t="shared" si="0"/>
        <v>8366.25</v>
      </c>
      <c r="F22" s="46">
        <v>8447</v>
      </c>
      <c r="G22" s="45">
        <v>8449</v>
      </c>
      <c r="H22" s="44">
        <f t="shared" si="1"/>
        <v>8448</v>
      </c>
      <c r="I22" s="46">
        <v>8525</v>
      </c>
      <c r="J22" s="45">
        <v>8535</v>
      </c>
      <c r="K22" s="44">
        <f t="shared" si="2"/>
        <v>8530</v>
      </c>
      <c r="L22" s="46">
        <v>8535</v>
      </c>
      <c r="M22" s="45">
        <v>8545</v>
      </c>
      <c r="N22" s="44">
        <f t="shared" si="3"/>
        <v>8540</v>
      </c>
      <c r="O22" s="46">
        <v>8515</v>
      </c>
      <c r="P22" s="45">
        <v>8525</v>
      </c>
      <c r="Q22" s="44">
        <f t="shared" si="4"/>
        <v>8520</v>
      </c>
      <c r="R22" s="52">
        <v>8366.5</v>
      </c>
      <c r="S22" s="51">
        <v>1.26</v>
      </c>
      <c r="T22" s="51">
        <v>1.0798000000000001</v>
      </c>
      <c r="U22" s="50">
        <v>150.16</v>
      </c>
      <c r="V22" s="43">
        <v>6640.08</v>
      </c>
      <c r="W22" s="43">
        <v>6702.36</v>
      </c>
      <c r="X22" s="49">
        <f t="shared" si="5"/>
        <v>7748.194110020373</v>
      </c>
      <c r="Y22" s="48">
        <v>1.2605999999999999</v>
      </c>
    </row>
    <row r="23" spans="2:25" x14ac:dyDescent="0.2">
      <c r="B23" s="47">
        <v>45343</v>
      </c>
      <c r="C23" s="46">
        <v>8470</v>
      </c>
      <c r="D23" s="45">
        <v>8472</v>
      </c>
      <c r="E23" s="44">
        <f t="shared" si="0"/>
        <v>8471</v>
      </c>
      <c r="F23" s="46">
        <v>8550</v>
      </c>
      <c r="G23" s="45">
        <v>8551</v>
      </c>
      <c r="H23" s="44">
        <f t="shared" si="1"/>
        <v>8550.5</v>
      </c>
      <c r="I23" s="46">
        <v>8610</v>
      </c>
      <c r="J23" s="45">
        <v>8620</v>
      </c>
      <c r="K23" s="44">
        <f t="shared" si="2"/>
        <v>8615</v>
      </c>
      <c r="L23" s="46">
        <v>8605</v>
      </c>
      <c r="M23" s="45">
        <v>8615</v>
      </c>
      <c r="N23" s="44">
        <f t="shared" si="3"/>
        <v>8610</v>
      </c>
      <c r="O23" s="46">
        <v>8585</v>
      </c>
      <c r="P23" s="45">
        <v>8595</v>
      </c>
      <c r="Q23" s="44">
        <f t="shared" si="4"/>
        <v>8590</v>
      </c>
      <c r="R23" s="52">
        <v>8472</v>
      </c>
      <c r="S23" s="51">
        <v>1.2617</v>
      </c>
      <c r="T23" s="51">
        <v>1.0803</v>
      </c>
      <c r="U23" s="50">
        <v>150.03</v>
      </c>
      <c r="V23" s="43">
        <v>6714.75</v>
      </c>
      <c r="W23" s="43">
        <v>6774.14</v>
      </c>
      <c r="X23" s="49">
        <f t="shared" si="5"/>
        <v>7842.2660372118853</v>
      </c>
      <c r="Y23" s="48">
        <v>1.2623</v>
      </c>
    </row>
    <row r="24" spans="2:25" x14ac:dyDescent="0.2">
      <c r="B24" s="47">
        <v>45344</v>
      </c>
      <c r="C24" s="46">
        <v>8480</v>
      </c>
      <c r="D24" s="45">
        <v>8482</v>
      </c>
      <c r="E24" s="44">
        <f t="shared" si="0"/>
        <v>8481</v>
      </c>
      <c r="F24" s="46">
        <v>8573</v>
      </c>
      <c r="G24" s="45">
        <v>8575</v>
      </c>
      <c r="H24" s="44">
        <f t="shared" si="1"/>
        <v>8574</v>
      </c>
      <c r="I24" s="46">
        <v>8645</v>
      </c>
      <c r="J24" s="45">
        <v>8655</v>
      </c>
      <c r="K24" s="44">
        <f t="shared" si="2"/>
        <v>8650</v>
      </c>
      <c r="L24" s="46">
        <v>8640</v>
      </c>
      <c r="M24" s="45">
        <v>8650</v>
      </c>
      <c r="N24" s="44">
        <f t="shared" si="3"/>
        <v>8645</v>
      </c>
      <c r="O24" s="46">
        <v>8620</v>
      </c>
      <c r="P24" s="45">
        <v>8630</v>
      </c>
      <c r="Q24" s="44">
        <f t="shared" si="4"/>
        <v>8625</v>
      </c>
      <c r="R24" s="52">
        <v>8482</v>
      </c>
      <c r="S24" s="51">
        <v>1.2668999999999999</v>
      </c>
      <c r="T24" s="51">
        <v>1.0845</v>
      </c>
      <c r="U24" s="50">
        <v>150.41</v>
      </c>
      <c r="V24" s="43">
        <v>6695.08</v>
      </c>
      <c r="W24" s="43">
        <v>6764.75</v>
      </c>
      <c r="X24" s="49">
        <f t="shared" si="5"/>
        <v>7821.1157215306594</v>
      </c>
      <c r="Y24" s="48">
        <v>1.2676000000000001</v>
      </c>
    </row>
    <row r="25" spans="2:25" x14ac:dyDescent="0.2">
      <c r="B25" s="47">
        <v>45345</v>
      </c>
      <c r="C25" s="46">
        <v>8442</v>
      </c>
      <c r="D25" s="45">
        <v>8442.5</v>
      </c>
      <c r="E25" s="44">
        <f t="shared" si="0"/>
        <v>8442.25</v>
      </c>
      <c r="F25" s="46">
        <v>8537</v>
      </c>
      <c r="G25" s="45">
        <v>8539</v>
      </c>
      <c r="H25" s="44">
        <f t="shared" si="1"/>
        <v>8538</v>
      </c>
      <c r="I25" s="46">
        <v>8630</v>
      </c>
      <c r="J25" s="45">
        <v>8640</v>
      </c>
      <c r="K25" s="44">
        <f t="shared" si="2"/>
        <v>8635</v>
      </c>
      <c r="L25" s="46">
        <v>8635</v>
      </c>
      <c r="M25" s="45">
        <v>8645</v>
      </c>
      <c r="N25" s="44">
        <f t="shared" si="3"/>
        <v>8640</v>
      </c>
      <c r="O25" s="46">
        <v>8615</v>
      </c>
      <c r="P25" s="45">
        <v>8625</v>
      </c>
      <c r="Q25" s="44">
        <f t="shared" si="4"/>
        <v>8620</v>
      </c>
      <c r="R25" s="52">
        <v>8442.5</v>
      </c>
      <c r="S25" s="51">
        <v>1.2699</v>
      </c>
      <c r="T25" s="51">
        <v>1.0835999999999999</v>
      </c>
      <c r="U25" s="50">
        <v>150.43</v>
      </c>
      <c r="V25" s="43">
        <v>6648.16</v>
      </c>
      <c r="W25" s="43">
        <v>6720.45</v>
      </c>
      <c r="X25" s="49">
        <f t="shared" si="5"/>
        <v>7791.1590992986348</v>
      </c>
      <c r="Y25" s="48">
        <v>1.2706</v>
      </c>
    </row>
    <row r="26" spans="2:25" x14ac:dyDescent="0.2">
      <c r="B26" s="47">
        <v>45348</v>
      </c>
      <c r="C26" s="46">
        <v>8372</v>
      </c>
      <c r="D26" s="45">
        <v>8373</v>
      </c>
      <c r="E26" s="44">
        <f t="shared" si="0"/>
        <v>8372.5</v>
      </c>
      <c r="F26" s="46">
        <v>8477</v>
      </c>
      <c r="G26" s="45">
        <v>8478</v>
      </c>
      <c r="H26" s="44">
        <f t="shared" si="1"/>
        <v>8477.5</v>
      </c>
      <c r="I26" s="46">
        <v>8590</v>
      </c>
      <c r="J26" s="45">
        <v>8600</v>
      </c>
      <c r="K26" s="44">
        <f t="shared" si="2"/>
        <v>8595</v>
      </c>
      <c r="L26" s="46">
        <v>8595</v>
      </c>
      <c r="M26" s="45">
        <v>8605</v>
      </c>
      <c r="N26" s="44">
        <f t="shared" si="3"/>
        <v>8600</v>
      </c>
      <c r="O26" s="46">
        <v>8575</v>
      </c>
      <c r="P26" s="45">
        <v>8585</v>
      </c>
      <c r="Q26" s="44">
        <f t="shared" si="4"/>
        <v>8580</v>
      </c>
      <c r="R26" s="52">
        <v>8373</v>
      </c>
      <c r="S26" s="51">
        <v>1.2684</v>
      </c>
      <c r="T26" s="51">
        <v>1.085</v>
      </c>
      <c r="U26" s="50">
        <v>150.62</v>
      </c>
      <c r="V26" s="43">
        <v>6601.23</v>
      </c>
      <c r="W26" s="43">
        <v>6680.32</v>
      </c>
      <c r="X26" s="49">
        <f t="shared" si="5"/>
        <v>7717.0506912442397</v>
      </c>
      <c r="Y26" s="48">
        <v>1.2690999999999999</v>
      </c>
    </row>
    <row r="27" spans="2:25" x14ac:dyDescent="0.2">
      <c r="B27" s="47">
        <v>45349</v>
      </c>
      <c r="C27" s="46">
        <v>8396</v>
      </c>
      <c r="D27" s="45">
        <v>8396.5</v>
      </c>
      <c r="E27" s="44">
        <f t="shared" si="0"/>
        <v>8396.25</v>
      </c>
      <c r="F27" s="46">
        <v>8493</v>
      </c>
      <c r="G27" s="45">
        <v>8495</v>
      </c>
      <c r="H27" s="44">
        <f t="shared" si="1"/>
        <v>8494</v>
      </c>
      <c r="I27" s="46">
        <v>8605</v>
      </c>
      <c r="J27" s="45">
        <v>8615</v>
      </c>
      <c r="K27" s="44">
        <f t="shared" si="2"/>
        <v>8610</v>
      </c>
      <c r="L27" s="46">
        <v>8595</v>
      </c>
      <c r="M27" s="45">
        <v>8605</v>
      </c>
      <c r="N27" s="44">
        <f t="shared" si="3"/>
        <v>8600</v>
      </c>
      <c r="O27" s="46">
        <v>8550</v>
      </c>
      <c r="P27" s="45">
        <v>8560</v>
      </c>
      <c r="Q27" s="44">
        <f t="shared" si="4"/>
        <v>8555</v>
      </c>
      <c r="R27" s="52">
        <v>8396.5</v>
      </c>
      <c r="S27" s="51">
        <v>1.2681</v>
      </c>
      <c r="T27" s="51">
        <v>1.0857000000000001</v>
      </c>
      <c r="U27" s="50">
        <v>150.22999999999999</v>
      </c>
      <c r="V27" s="43">
        <v>6621.32</v>
      </c>
      <c r="W27" s="43">
        <v>6695.3</v>
      </c>
      <c r="X27" s="49">
        <f t="shared" si="5"/>
        <v>7733.7201805286904</v>
      </c>
      <c r="Y27" s="48">
        <v>1.2687999999999999</v>
      </c>
    </row>
    <row r="28" spans="2:25" x14ac:dyDescent="0.2">
      <c r="B28" s="47">
        <v>45350</v>
      </c>
      <c r="C28" s="46">
        <v>8340</v>
      </c>
      <c r="D28" s="45">
        <v>8340.5</v>
      </c>
      <c r="E28" s="44">
        <f t="shared" si="0"/>
        <v>8340.25</v>
      </c>
      <c r="F28" s="46">
        <v>8439</v>
      </c>
      <c r="G28" s="45">
        <v>8439.5</v>
      </c>
      <c r="H28" s="44">
        <f t="shared" si="1"/>
        <v>8439.25</v>
      </c>
      <c r="I28" s="46">
        <v>8525</v>
      </c>
      <c r="J28" s="45">
        <v>8535</v>
      </c>
      <c r="K28" s="44">
        <f t="shared" si="2"/>
        <v>8530</v>
      </c>
      <c r="L28" s="46">
        <v>8510</v>
      </c>
      <c r="M28" s="45">
        <v>8520</v>
      </c>
      <c r="N28" s="44">
        <f t="shared" si="3"/>
        <v>8515</v>
      </c>
      <c r="O28" s="46">
        <v>8470</v>
      </c>
      <c r="P28" s="45">
        <v>8480</v>
      </c>
      <c r="Q28" s="44">
        <f t="shared" si="4"/>
        <v>8475</v>
      </c>
      <c r="R28" s="52">
        <v>8340.5</v>
      </c>
      <c r="S28" s="51">
        <v>1.2630999999999999</v>
      </c>
      <c r="T28" s="51">
        <v>1.0809</v>
      </c>
      <c r="U28" s="50">
        <v>150.74</v>
      </c>
      <c r="V28" s="43">
        <v>6603.2</v>
      </c>
      <c r="W28" s="43">
        <v>6677.88</v>
      </c>
      <c r="X28" s="49">
        <f t="shared" si="5"/>
        <v>7716.2549727079286</v>
      </c>
      <c r="Y28" s="48">
        <v>1.2638</v>
      </c>
    </row>
    <row r="29" spans="2:25" x14ac:dyDescent="0.2">
      <c r="B29" s="47">
        <v>45351</v>
      </c>
      <c r="C29" s="46">
        <v>8388</v>
      </c>
      <c r="D29" s="45">
        <v>8389</v>
      </c>
      <c r="E29" s="44">
        <f t="shared" si="0"/>
        <v>8388.5</v>
      </c>
      <c r="F29" s="46">
        <v>8470</v>
      </c>
      <c r="G29" s="45">
        <v>8475</v>
      </c>
      <c r="H29" s="44">
        <f t="shared" si="1"/>
        <v>8472.5</v>
      </c>
      <c r="I29" s="46">
        <v>8555</v>
      </c>
      <c r="J29" s="45">
        <v>8565</v>
      </c>
      <c r="K29" s="44">
        <f t="shared" si="2"/>
        <v>8560</v>
      </c>
      <c r="L29" s="46">
        <v>8525</v>
      </c>
      <c r="M29" s="45">
        <v>8535</v>
      </c>
      <c r="N29" s="44">
        <f t="shared" si="3"/>
        <v>8530</v>
      </c>
      <c r="O29" s="46">
        <v>8465</v>
      </c>
      <c r="P29" s="45">
        <v>8475</v>
      </c>
      <c r="Q29" s="44">
        <f t="shared" si="4"/>
        <v>8470</v>
      </c>
      <c r="R29" s="52">
        <v>8389</v>
      </c>
      <c r="S29" s="51">
        <v>1.2643</v>
      </c>
      <c r="T29" s="51">
        <v>1.0829</v>
      </c>
      <c r="U29" s="50">
        <v>150.08000000000001</v>
      </c>
      <c r="V29" s="43">
        <v>6635.29</v>
      </c>
      <c r="W29" s="43">
        <v>6699.6</v>
      </c>
      <c r="X29" s="49">
        <f t="shared" si="5"/>
        <v>7746.791024101949</v>
      </c>
      <c r="Y29" s="48">
        <v>1.2649999999999999</v>
      </c>
    </row>
    <row r="30" spans="2:25" s="10" customFormat="1" x14ac:dyDescent="0.2">
      <c r="B30" s="42" t="s">
        <v>11</v>
      </c>
      <c r="C30" s="41">
        <f>ROUND(AVERAGE(C9:C29),2)</f>
        <v>8309.36</v>
      </c>
      <c r="D30" s="40">
        <f>ROUND(AVERAGE(D9:D29),2)</f>
        <v>8310.74</v>
      </c>
      <c r="E30" s="39">
        <f>ROUND(AVERAGE(C30:D30),2)</f>
        <v>8310.0499999999993</v>
      </c>
      <c r="F30" s="41">
        <f>ROUND(AVERAGE(F9:F29),2)</f>
        <v>8407.14</v>
      </c>
      <c r="G30" s="40">
        <f>ROUND(AVERAGE(G9:G29),2)</f>
        <v>8409.4</v>
      </c>
      <c r="H30" s="39">
        <f>ROUND(AVERAGE(F30:G30),2)</f>
        <v>8408.27</v>
      </c>
      <c r="I30" s="41">
        <f>ROUND(AVERAGE(I9:I29),2)</f>
        <v>8520.9500000000007</v>
      </c>
      <c r="J30" s="40">
        <f>ROUND(AVERAGE(J9:J29),2)</f>
        <v>8530.9500000000007</v>
      </c>
      <c r="K30" s="39">
        <f>ROUND(AVERAGE(I30:J30),2)</f>
        <v>8525.9500000000007</v>
      </c>
      <c r="L30" s="41">
        <f>ROUND(AVERAGE(L9:L29),2)</f>
        <v>8530.24</v>
      </c>
      <c r="M30" s="40">
        <f>ROUND(AVERAGE(M9:M29),2)</f>
        <v>8540.24</v>
      </c>
      <c r="N30" s="39">
        <f>ROUND(AVERAGE(L30:M30),2)</f>
        <v>8535.24</v>
      </c>
      <c r="O30" s="41">
        <f>ROUND(AVERAGE(O9:O29),2)</f>
        <v>8519.2900000000009</v>
      </c>
      <c r="P30" s="40">
        <f>ROUND(AVERAGE(P9:P29),2)</f>
        <v>8529.2900000000009</v>
      </c>
      <c r="Q30" s="39">
        <f>ROUND(AVERAGE(O30:P30),2)</f>
        <v>8524.2900000000009</v>
      </c>
      <c r="R30" s="38">
        <f>ROUND(AVERAGE(R9:R29),2)</f>
        <v>8310.74</v>
      </c>
      <c r="S30" s="37">
        <f>ROUND(AVERAGE(S9:S29),4)</f>
        <v>1.2627999999999999</v>
      </c>
      <c r="T30" s="36">
        <f>ROUND(AVERAGE(T9:T29),4)</f>
        <v>1.0792999999999999</v>
      </c>
      <c r="U30" s="175">
        <f>ROUND(AVERAGE(U9:U29),2)</f>
        <v>149.52000000000001</v>
      </c>
      <c r="V30" s="35">
        <f>AVERAGE(V9:V29)</f>
        <v>6581.0347619047634</v>
      </c>
      <c r="W30" s="35">
        <f>AVERAGE(W9:W29)</f>
        <v>6655.7952380952383</v>
      </c>
      <c r="X30" s="35">
        <f>AVERAGE(X9:X29)</f>
        <v>7699.9617842975367</v>
      </c>
      <c r="Y30" s="34">
        <f>AVERAGE(Y9:Y29)</f>
        <v>1.263452380952381</v>
      </c>
    </row>
    <row r="31" spans="2:25" s="5" customFormat="1" x14ac:dyDescent="0.2">
      <c r="B31" s="33" t="s">
        <v>12</v>
      </c>
      <c r="C31" s="32">
        <f t="shared" ref="C31:Y31" si="6">MAX(C9:C29)</f>
        <v>8480</v>
      </c>
      <c r="D31" s="31">
        <f t="shared" si="6"/>
        <v>8482</v>
      </c>
      <c r="E31" s="30">
        <f t="shared" si="6"/>
        <v>8481</v>
      </c>
      <c r="F31" s="32">
        <f t="shared" si="6"/>
        <v>8573</v>
      </c>
      <c r="G31" s="31">
        <f t="shared" si="6"/>
        <v>8575</v>
      </c>
      <c r="H31" s="30">
        <f t="shared" si="6"/>
        <v>8574</v>
      </c>
      <c r="I31" s="32">
        <f t="shared" si="6"/>
        <v>8660</v>
      </c>
      <c r="J31" s="31">
        <f t="shared" si="6"/>
        <v>8670</v>
      </c>
      <c r="K31" s="30">
        <f t="shared" si="6"/>
        <v>8665</v>
      </c>
      <c r="L31" s="32">
        <f t="shared" si="6"/>
        <v>8685</v>
      </c>
      <c r="M31" s="31">
        <f t="shared" si="6"/>
        <v>8695</v>
      </c>
      <c r="N31" s="30">
        <f t="shared" si="6"/>
        <v>8690</v>
      </c>
      <c r="O31" s="32">
        <f t="shared" si="6"/>
        <v>8685</v>
      </c>
      <c r="P31" s="31">
        <f t="shared" si="6"/>
        <v>8695</v>
      </c>
      <c r="Q31" s="30">
        <f t="shared" si="6"/>
        <v>8690</v>
      </c>
      <c r="R31" s="29">
        <f t="shared" si="6"/>
        <v>8482</v>
      </c>
      <c r="S31" s="28">
        <f t="shared" si="6"/>
        <v>1.2756000000000001</v>
      </c>
      <c r="T31" s="27">
        <f t="shared" si="6"/>
        <v>1.0881000000000001</v>
      </c>
      <c r="U31" s="26">
        <f t="shared" si="6"/>
        <v>150.74</v>
      </c>
      <c r="V31" s="25">
        <f t="shared" si="6"/>
        <v>6714.75</v>
      </c>
      <c r="W31" s="25">
        <f t="shared" si="6"/>
        <v>6774.14</v>
      </c>
      <c r="X31" s="25">
        <f t="shared" si="6"/>
        <v>7842.2660372118853</v>
      </c>
      <c r="Y31" s="24">
        <f t="shared" si="6"/>
        <v>1.2762</v>
      </c>
    </row>
    <row r="32" spans="2:25" s="5" customFormat="1" ht="13.5" thickBot="1" x14ac:dyDescent="0.25">
      <c r="B32" s="23" t="s">
        <v>13</v>
      </c>
      <c r="C32" s="22">
        <f t="shared" ref="C32:Y32" si="7">MIN(C9:C29)</f>
        <v>8085</v>
      </c>
      <c r="D32" s="21">
        <f t="shared" si="7"/>
        <v>8085.5</v>
      </c>
      <c r="E32" s="20">
        <f t="shared" si="7"/>
        <v>8085.25</v>
      </c>
      <c r="F32" s="22">
        <f t="shared" si="7"/>
        <v>8190</v>
      </c>
      <c r="G32" s="21">
        <f t="shared" si="7"/>
        <v>8191</v>
      </c>
      <c r="H32" s="20">
        <f t="shared" si="7"/>
        <v>8190.5</v>
      </c>
      <c r="I32" s="22">
        <f t="shared" si="7"/>
        <v>8330</v>
      </c>
      <c r="J32" s="21">
        <f t="shared" si="7"/>
        <v>8340</v>
      </c>
      <c r="K32" s="20">
        <f t="shared" si="7"/>
        <v>8335</v>
      </c>
      <c r="L32" s="22">
        <f t="shared" si="7"/>
        <v>8340</v>
      </c>
      <c r="M32" s="21">
        <f t="shared" si="7"/>
        <v>8350</v>
      </c>
      <c r="N32" s="20">
        <f t="shared" si="7"/>
        <v>8345</v>
      </c>
      <c r="O32" s="22">
        <f t="shared" si="7"/>
        <v>8340</v>
      </c>
      <c r="P32" s="21">
        <f t="shared" si="7"/>
        <v>8350</v>
      </c>
      <c r="Q32" s="20">
        <f t="shared" si="7"/>
        <v>8345</v>
      </c>
      <c r="R32" s="19">
        <f t="shared" si="7"/>
        <v>8085.5</v>
      </c>
      <c r="S32" s="18">
        <f t="shared" si="7"/>
        <v>1.2549999999999999</v>
      </c>
      <c r="T32" s="17">
        <f t="shared" si="7"/>
        <v>1.0706</v>
      </c>
      <c r="U32" s="16">
        <f t="shared" si="7"/>
        <v>146.59</v>
      </c>
      <c r="V32" s="15">
        <f t="shared" si="7"/>
        <v>6409.43</v>
      </c>
      <c r="W32" s="15">
        <f t="shared" si="7"/>
        <v>6489.98</v>
      </c>
      <c r="X32" s="15">
        <f t="shared" si="7"/>
        <v>7507.4280408542254</v>
      </c>
      <c r="Y32" s="14">
        <f t="shared" si="7"/>
        <v>1.2556</v>
      </c>
    </row>
    <row r="34" spans="2:14" x14ac:dyDescent="0.2">
      <c r="B34" s="7" t="s">
        <v>14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  <row r="35" spans="2:14" x14ac:dyDescent="0.2">
      <c r="B35" s="7" t="s">
        <v>15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J34"/>
  <sheetViews>
    <sheetView workbookViewId="0">
      <selection activeCell="K40" sqref="K40"/>
    </sheetView>
  </sheetViews>
  <sheetFormatPr defaultRowHeight="12.75" x14ac:dyDescent="0.2"/>
  <cols>
    <col min="3" max="3" width="12.140625" customWidth="1"/>
    <col min="4" max="4" width="19.7109375" customWidth="1"/>
    <col min="6" max="6" width="12.140625" customWidth="1"/>
    <col min="7" max="7" width="19.7109375" customWidth="1"/>
    <col min="9" max="9" width="12.140625" customWidth="1"/>
    <col min="10" max="10" width="19.7109375" customWidth="1"/>
  </cols>
  <sheetData>
    <row r="2" spans="2:10" x14ac:dyDescent="0.2">
      <c r="B2" s="76" t="s">
        <v>39</v>
      </c>
    </row>
    <row r="3" spans="2:10" ht="13.5" thickBot="1" x14ac:dyDescent="0.25"/>
    <row r="4" spans="2:10" x14ac:dyDescent="0.2">
      <c r="C4" s="189" t="s">
        <v>38</v>
      </c>
      <c r="D4" s="190"/>
      <c r="F4" s="189" t="s">
        <v>37</v>
      </c>
      <c r="G4" s="190"/>
      <c r="I4" s="189" t="s">
        <v>36</v>
      </c>
      <c r="J4" s="190"/>
    </row>
    <row r="5" spans="2:10" x14ac:dyDescent="0.2">
      <c r="C5" s="75">
        <v>45351</v>
      </c>
      <c r="D5" s="74"/>
      <c r="F5" s="75">
        <v>45351</v>
      </c>
      <c r="G5" s="74"/>
      <c r="I5" s="75">
        <v>45351</v>
      </c>
      <c r="J5" s="74"/>
    </row>
    <row r="6" spans="2:10" x14ac:dyDescent="0.2">
      <c r="C6" s="73"/>
      <c r="D6" s="72" t="s">
        <v>35</v>
      </c>
      <c r="F6" s="73"/>
      <c r="G6" s="72" t="s">
        <v>35</v>
      </c>
      <c r="I6" s="73"/>
      <c r="J6" s="72" t="s">
        <v>35</v>
      </c>
    </row>
    <row r="7" spans="2:10" x14ac:dyDescent="0.2">
      <c r="C7" s="71"/>
      <c r="D7" s="70"/>
      <c r="F7" s="71"/>
      <c r="G7" s="70"/>
      <c r="I7" s="71"/>
      <c r="J7" s="70"/>
    </row>
    <row r="8" spans="2:10" x14ac:dyDescent="0.2">
      <c r="C8" s="69">
        <v>45323</v>
      </c>
      <c r="D8" s="68">
        <v>8545.14</v>
      </c>
      <c r="F8" s="69">
        <f t="shared" ref="F8:F28" si="0">C8</f>
        <v>45323</v>
      </c>
      <c r="G8" s="68">
        <v>2255.23</v>
      </c>
      <c r="I8" s="69">
        <f t="shared" ref="I8:I28" si="1">C8</f>
        <v>45323</v>
      </c>
      <c r="J8" s="68">
        <v>2497.75</v>
      </c>
    </row>
    <row r="9" spans="2:10" x14ac:dyDescent="0.2">
      <c r="C9" s="69">
        <v>45324</v>
      </c>
      <c r="D9" s="68">
        <v>8485.61</v>
      </c>
      <c r="F9" s="69">
        <f t="shared" si="0"/>
        <v>45324</v>
      </c>
      <c r="G9" s="68">
        <v>2237.94</v>
      </c>
      <c r="I9" s="69">
        <f t="shared" si="1"/>
        <v>45324</v>
      </c>
      <c r="J9" s="68">
        <v>2467</v>
      </c>
    </row>
    <row r="10" spans="2:10" x14ac:dyDescent="0.2">
      <c r="C10" s="69">
        <v>45327</v>
      </c>
      <c r="D10" s="68">
        <v>8463</v>
      </c>
      <c r="F10" s="69">
        <f t="shared" si="0"/>
        <v>45327</v>
      </c>
      <c r="G10" s="68">
        <v>2231.02</v>
      </c>
      <c r="I10" s="69">
        <f t="shared" si="1"/>
        <v>45327</v>
      </c>
      <c r="J10" s="68">
        <v>2436.62</v>
      </c>
    </row>
    <row r="11" spans="2:10" x14ac:dyDescent="0.2">
      <c r="C11" s="69">
        <v>45328</v>
      </c>
      <c r="D11" s="68">
        <v>8403</v>
      </c>
      <c r="F11" s="69">
        <f t="shared" si="0"/>
        <v>45328</v>
      </c>
      <c r="G11" s="68">
        <v>2213.44</v>
      </c>
      <c r="I11" s="69">
        <f t="shared" si="1"/>
        <v>45328</v>
      </c>
      <c r="J11" s="68">
        <v>2437.3000000000002</v>
      </c>
    </row>
    <row r="12" spans="2:10" x14ac:dyDescent="0.2">
      <c r="C12" s="69">
        <v>45329</v>
      </c>
      <c r="D12" s="68">
        <v>8406.5300000000007</v>
      </c>
      <c r="F12" s="69">
        <f t="shared" si="0"/>
        <v>45329</v>
      </c>
      <c r="G12" s="68">
        <v>2226.5</v>
      </c>
      <c r="I12" s="69">
        <f t="shared" si="1"/>
        <v>45329</v>
      </c>
      <c r="J12" s="68">
        <v>2428.1</v>
      </c>
    </row>
    <row r="13" spans="2:10" x14ac:dyDescent="0.2">
      <c r="C13" s="69">
        <v>45330</v>
      </c>
      <c r="D13" s="68">
        <v>8360.68</v>
      </c>
      <c r="F13" s="69">
        <f t="shared" si="0"/>
        <v>45330</v>
      </c>
      <c r="G13" s="68">
        <v>2229.65</v>
      </c>
      <c r="I13" s="69">
        <f t="shared" si="1"/>
        <v>45330</v>
      </c>
      <c r="J13" s="68">
        <v>2416.5</v>
      </c>
    </row>
    <row r="14" spans="2:10" x14ac:dyDescent="0.2">
      <c r="C14" s="69">
        <v>45331</v>
      </c>
      <c r="D14" s="68">
        <v>8230.5</v>
      </c>
      <c r="F14" s="69">
        <f t="shared" si="0"/>
        <v>45331</v>
      </c>
      <c r="G14" s="68">
        <v>2213.8200000000002</v>
      </c>
      <c r="I14" s="69">
        <f t="shared" si="1"/>
        <v>45331</v>
      </c>
      <c r="J14" s="68">
        <v>2326.52</v>
      </c>
    </row>
    <row r="15" spans="2:10" x14ac:dyDescent="0.2">
      <c r="C15" s="69">
        <v>45334</v>
      </c>
      <c r="D15" s="68">
        <v>8151.16</v>
      </c>
      <c r="F15" s="69">
        <f t="shared" si="0"/>
        <v>45334</v>
      </c>
      <c r="G15" s="68">
        <v>2207.35</v>
      </c>
      <c r="I15" s="69">
        <f t="shared" si="1"/>
        <v>45334</v>
      </c>
      <c r="J15" s="68">
        <v>2283.14</v>
      </c>
    </row>
    <row r="16" spans="2:10" x14ac:dyDescent="0.2">
      <c r="C16" s="69">
        <v>45335</v>
      </c>
      <c r="D16" s="68">
        <v>8316</v>
      </c>
      <c r="F16" s="69">
        <f t="shared" si="0"/>
        <v>45335</v>
      </c>
      <c r="G16" s="68">
        <v>2241.5</v>
      </c>
      <c r="I16" s="69">
        <f t="shared" si="1"/>
        <v>45335</v>
      </c>
      <c r="J16" s="68">
        <v>2343.54</v>
      </c>
    </row>
    <row r="17" spans="2:10" x14ac:dyDescent="0.2">
      <c r="C17" s="69">
        <v>45336</v>
      </c>
      <c r="D17" s="68">
        <v>8207</v>
      </c>
      <c r="F17" s="69">
        <f t="shared" si="0"/>
        <v>45336</v>
      </c>
      <c r="G17" s="68">
        <v>2214</v>
      </c>
      <c r="I17" s="69">
        <f t="shared" si="1"/>
        <v>45336</v>
      </c>
      <c r="J17" s="68">
        <v>2295.5</v>
      </c>
    </row>
    <row r="18" spans="2:10" x14ac:dyDescent="0.2">
      <c r="C18" s="69">
        <v>45337</v>
      </c>
      <c r="D18" s="68">
        <v>8220</v>
      </c>
      <c r="F18" s="69">
        <f t="shared" si="0"/>
        <v>45337</v>
      </c>
      <c r="G18" s="68">
        <v>2240.36</v>
      </c>
      <c r="I18" s="69">
        <f t="shared" si="1"/>
        <v>45337</v>
      </c>
      <c r="J18" s="68">
        <v>2327</v>
      </c>
    </row>
    <row r="19" spans="2:10" x14ac:dyDescent="0.2">
      <c r="C19" s="69">
        <v>45338</v>
      </c>
      <c r="D19" s="68">
        <v>8338.82</v>
      </c>
      <c r="F19" s="69">
        <f t="shared" si="0"/>
        <v>45338</v>
      </c>
      <c r="G19" s="68">
        <v>2223.27</v>
      </c>
      <c r="I19" s="69">
        <f t="shared" si="1"/>
        <v>45338</v>
      </c>
      <c r="J19" s="68">
        <v>2357.5</v>
      </c>
    </row>
    <row r="20" spans="2:10" x14ac:dyDescent="0.2">
      <c r="C20" s="69">
        <v>45341</v>
      </c>
      <c r="D20" s="68">
        <v>8430.1200000000008</v>
      </c>
      <c r="F20" s="69">
        <f t="shared" si="0"/>
        <v>45341</v>
      </c>
      <c r="G20" s="68">
        <v>2212.77</v>
      </c>
      <c r="I20" s="69">
        <f t="shared" si="1"/>
        <v>45341</v>
      </c>
      <c r="J20" s="68">
        <v>2387.0300000000002</v>
      </c>
    </row>
    <row r="21" spans="2:10" x14ac:dyDescent="0.2">
      <c r="C21" s="69">
        <v>45342</v>
      </c>
      <c r="D21" s="68">
        <v>8425.5</v>
      </c>
      <c r="F21" s="69">
        <f t="shared" si="0"/>
        <v>45342</v>
      </c>
      <c r="G21" s="68">
        <v>2188.52</v>
      </c>
      <c r="I21" s="69">
        <f t="shared" si="1"/>
        <v>45342</v>
      </c>
      <c r="J21" s="68">
        <v>2383.54</v>
      </c>
    </row>
    <row r="22" spans="2:10" x14ac:dyDescent="0.2">
      <c r="C22" s="69">
        <v>45343</v>
      </c>
      <c r="D22" s="68">
        <v>8540.35</v>
      </c>
      <c r="F22" s="69">
        <f t="shared" si="0"/>
        <v>45343</v>
      </c>
      <c r="G22" s="68">
        <v>2250.7600000000002</v>
      </c>
      <c r="I22" s="69">
        <f t="shared" si="1"/>
        <v>45343</v>
      </c>
      <c r="J22" s="68">
        <v>2410.6799999999998</v>
      </c>
    </row>
    <row r="23" spans="2:10" x14ac:dyDescent="0.2">
      <c r="C23" s="69">
        <v>45344</v>
      </c>
      <c r="D23" s="68">
        <v>8559.86</v>
      </c>
      <c r="F23" s="69">
        <f t="shared" si="0"/>
        <v>45344</v>
      </c>
      <c r="G23" s="68">
        <v>2227.86</v>
      </c>
      <c r="I23" s="69">
        <f t="shared" si="1"/>
        <v>45344</v>
      </c>
      <c r="J23" s="68">
        <v>2403.5</v>
      </c>
    </row>
    <row r="24" spans="2:10" x14ac:dyDescent="0.2">
      <c r="C24" s="69">
        <v>45345</v>
      </c>
      <c r="D24" s="68">
        <v>8577.23</v>
      </c>
      <c r="F24" s="69">
        <f t="shared" si="0"/>
        <v>45345</v>
      </c>
      <c r="G24" s="68">
        <v>2207.3000000000002</v>
      </c>
      <c r="I24" s="69">
        <f t="shared" si="1"/>
        <v>45345</v>
      </c>
      <c r="J24" s="68">
        <v>2400.5</v>
      </c>
    </row>
    <row r="25" spans="2:10" x14ac:dyDescent="0.2">
      <c r="C25" s="69">
        <v>45348</v>
      </c>
      <c r="D25" s="68">
        <v>8527.2000000000007</v>
      </c>
      <c r="F25" s="69">
        <f t="shared" si="0"/>
        <v>45348</v>
      </c>
      <c r="G25" s="68">
        <v>2188.3200000000002</v>
      </c>
      <c r="I25" s="69">
        <f t="shared" si="1"/>
        <v>45348</v>
      </c>
      <c r="J25" s="68">
        <v>2414.1799999999998</v>
      </c>
    </row>
    <row r="26" spans="2:10" x14ac:dyDescent="0.2">
      <c r="C26" s="69">
        <v>45349</v>
      </c>
      <c r="D26" s="68">
        <v>8494.23</v>
      </c>
      <c r="F26" s="69">
        <f t="shared" si="0"/>
        <v>45349</v>
      </c>
      <c r="G26" s="68">
        <v>2196.23</v>
      </c>
      <c r="I26" s="69">
        <f t="shared" si="1"/>
        <v>45349</v>
      </c>
      <c r="J26" s="68">
        <v>2438.2800000000002</v>
      </c>
    </row>
    <row r="27" spans="2:10" x14ac:dyDescent="0.2">
      <c r="C27" s="69">
        <v>45350</v>
      </c>
      <c r="D27" s="68">
        <v>8461.5</v>
      </c>
      <c r="F27" s="69">
        <f t="shared" si="0"/>
        <v>45350</v>
      </c>
      <c r="G27" s="68">
        <v>2186.86</v>
      </c>
      <c r="I27" s="69">
        <f t="shared" si="1"/>
        <v>45350</v>
      </c>
      <c r="J27" s="68">
        <v>2404.14</v>
      </c>
    </row>
    <row r="28" spans="2:10" ht="13.5" thickBot="1" x14ac:dyDescent="0.25">
      <c r="C28" s="69">
        <v>45351</v>
      </c>
      <c r="D28" s="68">
        <v>8492.39</v>
      </c>
      <c r="F28" s="69">
        <f t="shared" si="0"/>
        <v>45351</v>
      </c>
      <c r="G28" s="68">
        <v>2201.91</v>
      </c>
      <c r="I28" s="69">
        <f t="shared" si="1"/>
        <v>45351</v>
      </c>
      <c r="J28" s="68">
        <v>2425.4</v>
      </c>
    </row>
    <row r="29" spans="2:10" x14ac:dyDescent="0.2">
      <c r="B29" s="5"/>
      <c r="C29" s="67" t="s">
        <v>11</v>
      </c>
      <c r="D29" s="66">
        <f>ROUND(AVERAGE(D8:D28),2)</f>
        <v>8411.23</v>
      </c>
      <c r="F29" s="67" t="s">
        <v>11</v>
      </c>
      <c r="G29" s="66">
        <f>ROUND(AVERAGE(G8:G28),2)</f>
        <v>2218.79</v>
      </c>
      <c r="I29" s="67" t="s">
        <v>11</v>
      </c>
      <c r="J29" s="66">
        <f>ROUND(AVERAGE(J8:J28),2)</f>
        <v>2394.46</v>
      </c>
    </row>
    <row r="30" spans="2:10" x14ac:dyDescent="0.2">
      <c r="B30" s="5"/>
      <c r="C30" s="65" t="s">
        <v>12</v>
      </c>
      <c r="D30" s="64">
        <f>MAX(D8:D28)</f>
        <v>8577.23</v>
      </c>
      <c r="F30" s="65" t="s">
        <v>12</v>
      </c>
      <c r="G30" s="64">
        <f>MAX(G8:G28)</f>
        <v>2255.23</v>
      </c>
      <c r="I30" s="65" t="s">
        <v>12</v>
      </c>
      <c r="J30" s="64">
        <f>MAX(J8:J28)</f>
        <v>2497.75</v>
      </c>
    </row>
    <row r="31" spans="2:10" x14ac:dyDescent="0.2">
      <c r="B31" s="5"/>
      <c r="C31" s="63" t="s">
        <v>13</v>
      </c>
      <c r="D31" s="62">
        <f>MIN(D8:D28)</f>
        <v>8151.16</v>
      </c>
      <c r="F31" s="63" t="s">
        <v>13</v>
      </c>
      <c r="G31" s="62">
        <f>MIN(G8:G28)</f>
        <v>2186.86</v>
      </c>
      <c r="I31" s="63" t="s">
        <v>13</v>
      </c>
      <c r="J31" s="62">
        <f>MIN(J8:J28)</f>
        <v>2283.14</v>
      </c>
    </row>
    <row r="34" spans="2:2" x14ac:dyDescent="0.2">
      <c r="B34" t="s">
        <v>34</v>
      </c>
    </row>
  </sheetData>
  <mergeCells count="3">
    <mergeCell ref="C4:D4"/>
    <mergeCell ref="F4:G4"/>
    <mergeCell ref="I4:J4"/>
  </mergeCells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I25"/>
  <sheetViews>
    <sheetView workbookViewId="0"/>
  </sheetViews>
  <sheetFormatPr defaultRowHeight="12.75" x14ac:dyDescent="0.2"/>
  <cols>
    <col min="1" max="1" width="9.140625" style="135"/>
    <col min="2" max="2" width="15.5703125" style="135" customWidth="1"/>
    <col min="3" max="10" width="12.7109375" style="135" customWidth="1"/>
    <col min="11" max="16384" width="9.140625" style="135"/>
  </cols>
  <sheetData>
    <row r="3" spans="2:9" ht="15.75" x14ac:dyDescent="0.25">
      <c r="B3" s="174" t="s">
        <v>94</v>
      </c>
      <c r="C3" s="147"/>
      <c r="D3" s="173"/>
      <c r="G3" s="159"/>
      <c r="H3" s="159"/>
      <c r="I3" s="172"/>
    </row>
    <row r="4" spans="2:9" x14ac:dyDescent="0.2">
      <c r="B4" s="171" t="s">
        <v>93</v>
      </c>
      <c r="C4" s="170"/>
      <c r="D4" s="169"/>
      <c r="G4" s="168"/>
      <c r="H4" s="167"/>
      <c r="I4" s="159"/>
    </row>
    <row r="5" spans="2:9" x14ac:dyDescent="0.2">
      <c r="B5" s="166" t="s">
        <v>95</v>
      </c>
      <c r="C5" s="147"/>
      <c r="D5" s="165"/>
      <c r="G5" s="164"/>
      <c r="H5" s="159"/>
      <c r="I5" s="147"/>
    </row>
    <row r="6" spans="2:9" x14ac:dyDescent="0.2">
      <c r="B6" s="147"/>
      <c r="C6" s="147"/>
      <c r="D6" s="147"/>
      <c r="E6" s="147"/>
      <c r="F6" s="147"/>
      <c r="G6" s="147"/>
      <c r="H6" s="147"/>
      <c r="I6" s="147"/>
    </row>
    <row r="7" spans="2:9" x14ac:dyDescent="0.2">
      <c r="B7" s="158"/>
      <c r="C7" s="163" t="s">
        <v>92</v>
      </c>
      <c r="D7" s="163" t="s">
        <v>92</v>
      </c>
      <c r="E7" s="163" t="s">
        <v>92</v>
      </c>
    </row>
    <row r="8" spans="2:9" x14ac:dyDescent="0.2">
      <c r="B8" s="161"/>
      <c r="C8" s="162" t="s">
        <v>55</v>
      </c>
      <c r="D8" s="162" t="s">
        <v>82</v>
      </c>
      <c r="E8" s="162" t="s">
        <v>80</v>
      </c>
    </row>
    <row r="9" spans="2:9" x14ac:dyDescent="0.2">
      <c r="B9" s="161"/>
      <c r="C9" s="160" t="s">
        <v>79</v>
      </c>
      <c r="D9" s="160" t="s">
        <v>79</v>
      </c>
      <c r="E9" s="160" t="s">
        <v>79</v>
      </c>
    </row>
    <row r="10" spans="2:9" x14ac:dyDescent="0.2">
      <c r="B10" s="158"/>
      <c r="C10" s="157"/>
      <c r="D10" s="157"/>
      <c r="E10" s="157"/>
    </row>
    <row r="11" spans="2:9" x14ac:dyDescent="0.2">
      <c r="B11" s="156" t="s">
        <v>91</v>
      </c>
      <c r="C11" s="155">
        <f>ABR!D29</f>
        <v>8411.23</v>
      </c>
      <c r="D11" s="155">
        <f>ABR!G29</f>
        <v>2218.79</v>
      </c>
      <c r="E11" s="155">
        <f>ABR!J29</f>
        <v>2394.46</v>
      </c>
    </row>
    <row r="15" spans="2:9" x14ac:dyDescent="0.2">
      <c r="B15" s="153" t="s">
        <v>48</v>
      </c>
      <c r="C15" s="154"/>
    </row>
    <row r="16" spans="2:9" x14ac:dyDescent="0.2">
      <c r="B16" s="153" t="s">
        <v>46</v>
      </c>
      <c r="C16" s="152"/>
    </row>
    <row r="17" spans="2:9" x14ac:dyDescent="0.2">
      <c r="B17" s="151" t="s">
        <v>10</v>
      </c>
      <c r="C17" s="149">
        <f>'Averages Inc. Euro Eq'!F66</f>
        <v>1.2627999999999999</v>
      </c>
    </row>
    <row r="18" spans="2:9" x14ac:dyDescent="0.2">
      <c r="B18" s="151" t="s">
        <v>43</v>
      </c>
      <c r="C18" s="150">
        <f>'Averages Inc. Euro Eq'!F67</f>
        <v>149.52000000000001</v>
      </c>
    </row>
    <row r="19" spans="2:9" x14ac:dyDescent="0.2">
      <c r="B19" s="151" t="s">
        <v>41</v>
      </c>
      <c r="C19" s="149">
        <f>'Averages Inc. Euro Eq'!F68</f>
        <v>1.0792999999999999</v>
      </c>
    </row>
    <row r="21" spans="2:9" x14ac:dyDescent="0.2">
      <c r="B21" s="148" t="s">
        <v>40</v>
      </c>
    </row>
    <row r="24" spans="2:9" x14ac:dyDescent="0.2">
      <c r="B24" s="146" t="s">
        <v>14</v>
      </c>
      <c r="C24" s="145"/>
      <c r="D24" s="144"/>
      <c r="E24" s="143"/>
      <c r="F24" s="142"/>
      <c r="G24" s="141"/>
      <c r="H24" s="140"/>
      <c r="I24" s="139"/>
    </row>
    <row r="25" spans="2:9" x14ac:dyDescent="0.2">
      <c r="B25" s="138" t="s">
        <v>96</v>
      </c>
      <c r="C25" s="137"/>
      <c r="D25" s="137"/>
      <c r="E25" s="137"/>
      <c r="F25" s="137"/>
      <c r="G25" s="137"/>
      <c r="H25" s="137"/>
      <c r="I25" s="136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5:M71"/>
  <sheetViews>
    <sheetView tabSelected="1" workbookViewId="0">
      <selection activeCell="H52" sqref="H52"/>
    </sheetView>
  </sheetViews>
  <sheetFormatPr defaultRowHeight="12.75" x14ac:dyDescent="0.2"/>
  <cols>
    <col min="2" max="2" width="27.28515625" customWidth="1"/>
    <col min="3" max="17" width="16.28515625" customWidth="1"/>
  </cols>
  <sheetData>
    <row r="5" spans="2:13" ht="15.75" x14ac:dyDescent="0.25">
      <c r="B5" s="134"/>
      <c r="C5" s="2"/>
      <c r="D5" s="133"/>
      <c r="F5" s="132" t="s">
        <v>90</v>
      </c>
      <c r="G5" s="128"/>
      <c r="H5" s="128"/>
      <c r="I5" s="131"/>
    </row>
    <row r="6" spans="2:13" x14ac:dyDescent="0.2">
      <c r="B6" s="130"/>
      <c r="C6" s="130"/>
      <c r="D6" s="76"/>
      <c r="F6" s="129" t="s">
        <v>89</v>
      </c>
      <c r="G6" s="128"/>
      <c r="H6" s="127"/>
      <c r="I6" s="119"/>
    </row>
    <row r="7" spans="2:13" x14ac:dyDescent="0.2">
      <c r="B7" s="2"/>
      <c r="C7" s="2"/>
      <c r="D7" s="126"/>
      <c r="F7" s="106" t="s">
        <v>95</v>
      </c>
      <c r="G7" s="125"/>
      <c r="H7" s="119"/>
      <c r="I7" s="2"/>
    </row>
    <row r="8" spans="2:13" ht="13.5" thickBot="1" x14ac:dyDescent="0.25"/>
    <row r="9" spans="2:13" x14ac:dyDescent="0.2">
      <c r="B9" s="124"/>
      <c r="C9" s="123" t="s">
        <v>88</v>
      </c>
      <c r="D9" s="122" t="s">
        <v>82</v>
      </c>
      <c r="E9" s="122" t="s">
        <v>55</v>
      </c>
      <c r="F9" s="122" t="s">
        <v>54</v>
      </c>
      <c r="G9" s="122" t="s">
        <v>53</v>
      </c>
      <c r="H9" s="122" t="s">
        <v>52</v>
      </c>
      <c r="I9" s="122" t="s">
        <v>87</v>
      </c>
      <c r="J9" s="122" t="s">
        <v>86</v>
      </c>
      <c r="K9" s="122" t="s">
        <v>85</v>
      </c>
      <c r="L9" s="122" t="s">
        <v>84</v>
      </c>
      <c r="M9" s="121" t="s">
        <v>83</v>
      </c>
    </row>
    <row r="10" spans="2:13" x14ac:dyDescent="0.2">
      <c r="B10" s="118"/>
      <c r="C10" s="120" t="s">
        <v>82</v>
      </c>
      <c r="D10" s="119" t="s">
        <v>81</v>
      </c>
      <c r="E10" s="119"/>
      <c r="F10" s="119"/>
      <c r="G10" s="119"/>
      <c r="H10" s="119"/>
      <c r="I10" s="119"/>
      <c r="J10" s="119"/>
      <c r="K10" s="119"/>
      <c r="L10" s="119"/>
      <c r="M10" s="3"/>
    </row>
    <row r="11" spans="2:13" x14ac:dyDescent="0.2">
      <c r="B11" s="118"/>
      <c r="C11" s="117" t="s">
        <v>79</v>
      </c>
      <c r="D11" s="117" t="s">
        <v>79</v>
      </c>
      <c r="E11" s="117" t="s">
        <v>79</v>
      </c>
      <c r="F11" s="117" t="s">
        <v>79</v>
      </c>
      <c r="G11" s="117" t="s">
        <v>79</v>
      </c>
      <c r="H11" s="117" t="s">
        <v>79</v>
      </c>
      <c r="I11" s="117" t="s">
        <v>79</v>
      </c>
      <c r="J11" s="117" t="s">
        <v>79</v>
      </c>
      <c r="K11" s="117" t="s">
        <v>79</v>
      </c>
      <c r="L11" s="117" t="s">
        <v>79</v>
      </c>
      <c r="M11" s="116" t="s">
        <v>79</v>
      </c>
    </row>
    <row r="12" spans="2:13" x14ac:dyDescent="0.2">
      <c r="B12" s="99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3"/>
    </row>
    <row r="13" spans="2:13" x14ac:dyDescent="0.2">
      <c r="B13" s="114" t="s">
        <v>78</v>
      </c>
      <c r="C13" s="113">
        <v>2181.9</v>
      </c>
      <c r="D13" s="113">
        <v>1810</v>
      </c>
      <c r="E13" s="113">
        <v>8309.36</v>
      </c>
      <c r="F13" s="113">
        <v>2083.02</v>
      </c>
      <c r="G13" s="113">
        <v>16298.57</v>
      </c>
      <c r="H13" s="113">
        <v>26124.29</v>
      </c>
      <c r="I13" s="113">
        <v>2363.2600000000002</v>
      </c>
      <c r="J13" s="113">
        <v>2295</v>
      </c>
      <c r="K13" s="113">
        <v>0.5</v>
      </c>
      <c r="L13" s="113">
        <v>27798.33</v>
      </c>
      <c r="M13" s="112">
        <v>0.5</v>
      </c>
    </row>
    <row r="14" spans="2:13" x14ac:dyDescent="0.2">
      <c r="B14" s="99" t="s">
        <v>77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3"/>
    </row>
    <row r="15" spans="2:13" x14ac:dyDescent="0.2">
      <c r="B15" s="114" t="s">
        <v>76</v>
      </c>
      <c r="C15" s="113">
        <v>2182.5500000000002</v>
      </c>
      <c r="D15" s="113">
        <v>1820</v>
      </c>
      <c r="E15" s="113">
        <v>8310.74</v>
      </c>
      <c r="F15" s="113">
        <v>2084.2399999999998</v>
      </c>
      <c r="G15" s="113">
        <v>16307.62</v>
      </c>
      <c r="H15" s="113">
        <v>26156.67</v>
      </c>
      <c r="I15" s="113">
        <v>2364.4499999999998</v>
      </c>
      <c r="J15" s="113">
        <v>2305</v>
      </c>
      <c r="K15" s="113">
        <v>1</v>
      </c>
      <c r="L15" s="113">
        <v>28298.33</v>
      </c>
      <c r="M15" s="112">
        <v>1</v>
      </c>
    </row>
    <row r="16" spans="2:13" x14ac:dyDescent="0.2">
      <c r="B16" s="99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3"/>
    </row>
    <row r="17" spans="2:13" x14ac:dyDescent="0.2">
      <c r="B17" s="114" t="s">
        <v>75</v>
      </c>
      <c r="C17" s="113">
        <v>2182.23</v>
      </c>
      <c r="D17" s="113">
        <v>1815</v>
      </c>
      <c r="E17" s="113">
        <v>8310.0499999999993</v>
      </c>
      <c r="F17" s="113">
        <v>2083.63</v>
      </c>
      <c r="G17" s="113">
        <v>16303.1</v>
      </c>
      <c r="H17" s="113">
        <v>26140.48</v>
      </c>
      <c r="I17" s="113">
        <v>2363.86</v>
      </c>
      <c r="J17" s="113">
        <v>2300</v>
      </c>
      <c r="K17" s="113">
        <v>0.75</v>
      </c>
      <c r="L17" s="113">
        <v>28048.33</v>
      </c>
      <c r="M17" s="112">
        <v>0.75</v>
      </c>
    </row>
    <row r="18" spans="2:13" x14ac:dyDescent="0.2">
      <c r="B18" s="99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3"/>
    </row>
    <row r="19" spans="2:13" x14ac:dyDescent="0.2">
      <c r="B19" s="114" t="s">
        <v>97</v>
      </c>
      <c r="C19" s="113">
        <v>2217.31</v>
      </c>
      <c r="D19" s="113">
        <v>1810</v>
      </c>
      <c r="E19" s="113">
        <v>8407.14</v>
      </c>
      <c r="F19" s="113">
        <v>2075.9</v>
      </c>
      <c r="G19" s="113">
        <v>16559.52</v>
      </c>
      <c r="H19" s="113">
        <v>26353.1</v>
      </c>
      <c r="I19" s="113">
        <v>2390.7399999999998</v>
      </c>
      <c r="J19" s="113">
        <v>2295</v>
      </c>
      <c r="K19" s="113">
        <v>0.5</v>
      </c>
      <c r="L19" s="113">
        <v>28217.14</v>
      </c>
      <c r="M19" s="112">
        <v>0.5</v>
      </c>
    </row>
    <row r="20" spans="2:13" x14ac:dyDescent="0.2">
      <c r="B20" s="99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3"/>
    </row>
    <row r="21" spans="2:13" x14ac:dyDescent="0.2">
      <c r="B21" s="114" t="s">
        <v>74</v>
      </c>
      <c r="C21" s="113">
        <v>2218.2399999999998</v>
      </c>
      <c r="D21" s="113">
        <v>1820</v>
      </c>
      <c r="E21" s="113">
        <v>8409.4</v>
      </c>
      <c r="F21" s="113">
        <v>2077.33</v>
      </c>
      <c r="G21" s="113">
        <v>16577.86</v>
      </c>
      <c r="H21" s="113">
        <v>26389.759999999998</v>
      </c>
      <c r="I21" s="113">
        <v>2391.9</v>
      </c>
      <c r="J21" s="113">
        <v>2305</v>
      </c>
      <c r="K21" s="113">
        <v>1</v>
      </c>
      <c r="L21" s="113">
        <v>28717.14</v>
      </c>
      <c r="M21" s="112">
        <v>1</v>
      </c>
    </row>
    <row r="22" spans="2:13" x14ac:dyDescent="0.2">
      <c r="B22" s="99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3"/>
    </row>
    <row r="23" spans="2:13" x14ac:dyDescent="0.2">
      <c r="B23" s="114" t="s">
        <v>73</v>
      </c>
      <c r="C23" s="113">
        <v>2217.77</v>
      </c>
      <c r="D23" s="113">
        <v>1815</v>
      </c>
      <c r="E23" s="113">
        <v>8408.27</v>
      </c>
      <c r="F23" s="113">
        <v>2076.62</v>
      </c>
      <c r="G23" s="113">
        <v>16568.689999999999</v>
      </c>
      <c r="H23" s="113">
        <v>26371.43</v>
      </c>
      <c r="I23" s="113">
        <v>2391.3200000000002</v>
      </c>
      <c r="J23" s="113">
        <v>2300</v>
      </c>
      <c r="K23" s="113">
        <v>0.75</v>
      </c>
      <c r="L23" s="113">
        <v>28467.14</v>
      </c>
      <c r="M23" s="112">
        <v>0.75</v>
      </c>
    </row>
    <row r="24" spans="2:13" x14ac:dyDescent="0.2">
      <c r="B24" s="99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3"/>
    </row>
    <row r="25" spans="2:13" x14ac:dyDescent="0.2">
      <c r="B25" s="114" t="s">
        <v>72</v>
      </c>
      <c r="C25" s="113">
        <v>2438.71</v>
      </c>
      <c r="D25" s="113">
        <v>1810</v>
      </c>
      <c r="E25" s="113">
        <v>8520.9500000000007</v>
      </c>
      <c r="F25" s="113">
        <v>2127.86</v>
      </c>
      <c r="G25" s="113">
        <v>17976.900000000001</v>
      </c>
      <c r="H25" s="113"/>
      <c r="I25" s="113">
        <v>2451.86</v>
      </c>
      <c r="J25" s="113">
        <v>2295</v>
      </c>
      <c r="K25" s="113"/>
      <c r="L25" s="113"/>
      <c r="M25" s="112"/>
    </row>
    <row r="26" spans="2:13" x14ac:dyDescent="0.2">
      <c r="B26" s="99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3"/>
    </row>
    <row r="27" spans="2:13" x14ac:dyDescent="0.2">
      <c r="B27" s="114" t="s">
        <v>71</v>
      </c>
      <c r="C27" s="113">
        <v>2443.71</v>
      </c>
      <c r="D27" s="113">
        <v>1820</v>
      </c>
      <c r="E27" s="113">
        <v>8530.9500000000007</v>
      </c>
      <c r="F27" s="113">
        <v>2132.86</v>
      </c>
      <c r="G27" s="113">
        <v>18026.900000000001</v>
      </c>
      <c r="H27" s="113"/>
      <c r="I27" s="113">
        <v>2456.86</v>
      </c>
      <c r="J27" s="113">
        <v>2305</v>
      </c>
      <c r="K27" s="113"/>
      <c r="L27" s="113"/>
      <c r="M27" s="112"/>
    </row>
    <row r="28" spans="2:13" x14ac:dyDescent="0.2">
      <c r="B28" s="99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3"/>
    </row>
    <row r="29" spans="2:13" x14ac:dyDescent="0.2">
      <c r="B29" s="114" t="s">
        <v>70</v>
      </c>
      <c r="C29" s="113">
        <v>2441.21</v>
      </c>
      <c r="D29" s="113">
        <v>1815</v>
      </c>
      <c r="E29" s="113">
        <v>8525.9500000000007</v>
      </c>
      <c r="F29" s="113">
        <v>2130.36</v>
      </c>
      <c r="G29" s="113">
        <v>18001.900000000001</v>
      </c>
      <c r="H29" s="113"/>
      <c r="I29" s="113">
        <v>2454.36</v>
      </c>
      <c r="J29" s="113">
        <v>2300</v>
      </c>
      <c r="K29" s="113"/>
      <c r="L29" s="113"/>
      <c r="M29" s="112"/>
    </row>
    <row r="30" spans="2:13" x14ac:dyDescent="0.2">
      <c r="B30" s="99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3"/>
    </row>
    <row r="31" spans="2:13" x14ac:dyDescent="0.2">
      <c r="B31" s="114" t="s">
        <v>98</v>
      </c>
      <c r="C31" s="113">
        <v>2534.71</v>
      </c>
      <c r="D31" s="113"/>
      <c r="E31" s="113">
        <v>8530.24</v>
      </c>
      <c r="F31" s="113">
        <v>2160.86</v>
      </c>
      <c r="G31" s="113">
        <v>18747.62</v>
      </c>
      <c r="H31" s="113"/>
      <c r="I31" s="113">
        <v>2463.29</v>
      </c>
      <c r="J31" s="113"/>
      <c r="K31" s="113"/>
      <c r="L31" s="113"/>
      <c r="M31" s="112"/>
    </row>
    <row r="32" spans="2:13" x14ac:dyDescent="0.2">
      <c r="B32" s="99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3"/>
    </row>
    <row r="33" spans="2:13" x14ac:dyDescent="0.2">
      <c r="B33" s="114" t="s">
        <v>69</v>
      </c>
      <c r="C33" s="113">
        <v>2539.71</v>
      </c>
      <c r="D33" s="113"/>
      <c r="E33" s="113">
        <v>8540.24</v>
      </c>
      <c r="F33" s="113">
        <v>2165.86</v>
      </c>
      <c r="G33" s="113">
        <v>18797.62</v>
      </c>
      <c r="H33" s="113"/>
      <c r="I33" s="113">
        <v>2468.29</v>
      </c>
      <c r="J33" s="113"/>
      <c r="K33" s="113"/>
      <c r="L33" s="113"/>
      <c r="M33" s="112"/>
    </row>
    <row r="34" spans="2:13" x14ac:dyDescent="0.2">
      <c r="B34" s="99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3"/>
    </row>
    <row r="35" spans="2:13" x14ac:dyDescent="0.2">
      <c r="B35" s="114" t="s">
        <v>68</v>
      </c>
      <c r="C35" s="113">
        <v>2537.21</v>
      </c>
      <c r="D35" s="113"/>
      <c r="E35" s="113">
        <v>8535.24</v>
      </c>
      <c r="F35" s="113">
        <v>2163.36</v>
      </c>
      <c r="G35" s="113">
        <v>18772.62</v>
      </c>
      <c r="H35" s="113"/>
      <c r="I35" s="113">
        <v>2465.79</v>
      </c>
      <c r="J35" s="113"/>
      <c r="K35" s="113"/>
      <c r="L35" s="113"/>
      <c r="M35" s="112"/>
    </row>
    <row r="36" spans="2:13" x14ac:dyDescent="0.2">
      <c r="B36" s="99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3"/>
    </row>
    <row r="37" spans="2:13" x14ac:dyDescent="0.2">
      <c r="B37" s="114" t="s">
        <v>67</v>
      </c>
      <c r="C37" s="113">
        <v>2622.38</v>
      </c>
      <c r="D37" s="113"/>
      <c r="E37" s="113">
        <v>8519.2900000000009</v>
      </c>
      <c r="F37" s="113">
        <v>2190.86</v>
      </c>
      <c r="G37" s="113">
        <v>19500.48</v>
      </c>
      <c r="H37" s="113"/>
      <c r="I37" s="113">
        <v>2468.29</v>
      </c>
      <c r="J37" s="113"/>
      <c r="K37" s="113"/>
      <c r="L37" s="113"/>
      <c r="M37" s="112"/>
    </row>
    <row r="38" spans="2:13" x14ac:dyDescent="0.2">
      <c r="B38" s="99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3"/>
    </row>
    <row r="39" spans="2:13" x14ac:dyDescent="0.2">
      <c r="B39" s="114" t="s">
        <v>66</v>
      </c>
      <c r="C39" s="113">
        <v>2627.38</v>
      </c>
      <c r="D39" s="113"/>
      <c r="E39" s="113">
        <v>8529.2900000000009</v>
      </c>
      <c r="F39" s="113">
        <v>2195.86</v>
      </c>
      <c r="G39" s="113">
        <v>19550.48</v>
      </c>
      <c r="H39" s="113"/>
      <c r="I39" s="113">
        <v>2473.29</v>
      </c>
      <c r="J39" s="113"/>
      <c r="K39" s="113"/>
      <c r="L39" s="113"/>
      <c r="M39" s="112"/>
    </row>
    <row r="40" spans="2:13" x14ac:dyDescent="0.2">
      <c r="B40" s="99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3"/>
    </row>
    <row r="41" spans="2:13" x14ac:dyDescent="0.2">
      <c r="B41" s="114" t="s">
        <v>65</v>
      </c>
      <c r="C41" s="113">
        <v>2624.88</v>
      </c>
      <c r="D41" s="113"/>
      <c r="E41" s="113">
        <v>8524.2900000000009</v>
      </c>
      <c r="F41" s="113">
        <v>2193.36</v>
      </c>
      <c r="G41" s="113">
        <v>19525.48</v>
      </c>
      <c r="H41" s="113"/>
      <c r="I41" s="113">
        <v>2470.79</v>
      </c>
      <c r="J41" s="113"/>
      <c r="K41" s="113"/>
      <c r="L41" s="113"/>
      <c r="M41" s="112"/>
    </row>
    <row r="42" spans="2:13" x14ac:dyDescent="0.2">
      <c r="B42" s="99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3"/>
    </row>
    <row r="43" spans="2:13" x14ac:dyDescent="0.2">
      <c r="B43" s="114" t="s">
        <v>64</v>
      </c>
      <c r="C43" s="113"/>
      <c r="D43" s="113"/>
      <c r="E43" s="113"/>
      <c r="F43" s="113"/>
      <c r="G43" s="113"/>
      <c r="H43" s="113">
        <v>26202.86</v>
      </c>
      <c r="I43" s="113"/>
      <c r="J43" s="113"/>
      <c r="K43" s="113">
        <v>0.5</v>
      </c>
      <c r="L43" s="113">
        <v>29567.86</v>
      </c>
      <c r="M43" s="112">
        <v>0.5</v>
      </c>
    </row>
    <row r="44" spans="2:13" x14ac:dyDescent="0.2">
      <c r="B44" s="99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3"/>
    </row>
    <row r="45" spans="2:13" x14ac:dyDescent="0.2">
      <c r="B45" s="114" t="s">
        <v>63</v>
      </c>
      <c r="C45" s="113"/>
      <c r="D45" s="113"/>
      <c r="E45" s="113"/>
      <c r="F45" s="113"/>
      <c r="G45" s="113"/>
      <c r="H45" s="113">
        <v>26252.86</v>
      </c>
      <c r="I45" s="113"/>
      <c r="J45" s="113"/>
      <c r="K45" s="113">
        <v>1</v>
      </c>
      <c r="L45" s="113">
        <v>30567.86</v>
      </c>
      <c r="M45" s="112">
        <v>1</v>
      </c>
    </row>
    <row r="46" spans="2:13" x14ac:dyDescent="0.2">
      <c r="B46" s="99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3"/>
    </row>
    <row r="47" spans="2:13" x14ac:dyDescent="0.2">
      <c r="B47" s="111" t="s">
        <v>62</v>
      </c>
      <c r="C47" s="110"/>
      <c r="D47" s="110"/>
      <c r="E47" s="110"/>
      <c r="F47" s="110"/>
      <c r="G47" s="110"/>
      <c r="H47" s="110">
        <v>26227.86</v>
      </c>
      <c r="I47" s="110"/>
      <c r="J47" s="110"/>
      <c r="K47" s="110">
        <v>0.75</v>
      </c>
      <c r="L47" s="110">
        <v>30067.86</v>
      </c>
      <c r="M47" s="109">
        <v>0.75</v>
      </c>
    </row>
    <row r="49" spans="2:5" x14ac:dyDescent="0.2">
      <c r="B49" s="108" t="s">
        <v>61</v>
      </c>
    </row>
    <row r="50" spans="2:5" x14ac:dyDescent="0.2">
      <c r="B50" s="107" t="s">
        <v>95</v>
      </c>
    </row>
    <row r="52" spans="2:5" x14ac:dyDescent="0.2">
      <c r="B52" s="105" t="s">
        <v>60</v>
      </c>
      <c r="C52" s="104" t="s">
        <v>59</v>
      </c>
    </row>
    <row r="53" spans="2:5" x14ac:dyDescent="0.2">
      <c r="B53" s="103"/>
      <c r="C53" s="102" t="s">
        <v>58</v>
      </c>
    </row>
    <row r="54" spans="2:5" x14ac:dyDescent="0.2">
      <c r="B54" s="100" t="s">
        <v>57</v>
      </c>
      <c r="C54" s="101">
        <v>2022.27</v>
      </c>
    </row>
    <row r="55" spans="2:5" x14ac:dyDescent="0.2">
      <c r="B55" s="100" t="s">
        <v>56</v>
      </c>
      <c r="C55" s="101">
        <v>1686.31</v>
      </c>
    </row>
    <row r="56" spans="2:5" x14ac:dyDescent="0.2">
      <c r="B56" s="100" t="s">
        <v>55</v>
      </c>
      <c r="C56" s="101">
        <v>7699.96</v>
      </c>
    </row>
    <row r="57" spans="2:5" x14ac:dyDescent="0.2">
      <c r="B57" s="100" t="s">
        <v>54</v>
      </c>
      <c r="C57" s="101">
        <v>1931.08</v>
      </c>
    </row>
    <row r="58" spans="2:5" x14ac:dyDescent="0.2">
      <c r="B58" s="100" t="s">
        <v>53</v>
      </c>
      <c r="C58" s="101">
        <v>15108.36</v>
      </c>
    </row>
    <row r="59" spans="2:5" x14ac:dyDescent="0.2">
      <c r="B59" s="100" t="s">
        <v>52</v>
      </c>
      <c r="C59" s="101">
        <v>24235.78</v>
      </c>
    </row>
    <row r="60" spans="2:5" x14ac:dyDescent="0.2">
      <c r="B60" s="100" t="s">
        <v>51</v>
      </c>
      <c r="C60" s="101">
        <v>2190.69</v>
      </c>
    </row>
    <row r="61" spans="2:5" x14ac:dyDescent="0.2">
      <c r="B61" s="98" t="s">
        <v>50</v>
      </c>
      <c r="C61" s="97">
        <v>2135.69</v>
      </c>
    </row>
    <row r="63" spans="2:5" x14ac:dyDescent="0.2">
      <c r="B63" s="89" t="s">
        <v>49</v>
      </c>
    </row>
    <row r="64" spans="2:5" x14ac:dyDescent="0.2">
      <c r="E64" s="96" t="s">
        <v>48</v>
      </c>
    </row>
    <row r="65" spans="2:9" x14ac:dyDescent="0.2">
      <c r="B65" s="93" t="s">
        <v>47</v>
      </c>
      <c r="D65" s="92">
        <v>6581.03</v>
      </c>
      <c r="E65" s="96" t="s">
        <v>46</v>
      </c>
    </row>
    <row r="66" spans="2:9" x14ac:dyDescent="0.2">
      <c r="B66" s="93" t="s">
        <v>45</v>
      </c>
      <c r="D66" s="92">
        <v>6655.8</v>
      </c>
      <c r="E66" s="95" t="s">
        <v>10</v>
      </c>
      <c r="F66" s="90">
        <v>1.2627999999999999</v>
      </c>
    </row>
    <row r="67" spans="2:9" x14ac:dyDescent="0.2">
      <c r="B67" s="93" t="s">
        <v>44</v>
      </c>
      <c r="D67" s="92">
        <v>1650.45</v>
      </c>
      <c r="E67" s="95" t="s">
        <v>43</v>
      </c>
      <c r="F67" s="94">
        <v>149.52000000000001</v>
      </c>
    </row>
    <row r="68" spans="2:9" x14ac:dyDescent="0.2">
      <c r="B68" s="93" t="s">
        <v>42</v>
      </c>
      <c r="D68" s="92">
        <v>1644.15</v>
      </c>
      <c r="E68" s="91" t="s">
        <v>41</v>
      </c>
      <c r="F68" s="90">
        <v>1.0792999999999999</v>
      </c>
    </row>
    <row r="69" spans="2:9" x14ac:dyDescent="0.2">
      <c r="H69" s="88" t="s">
        <v>40</v>
      </c>
    </row>
    <row r="70" spans="2:9" x14ac:dyDescent="0.2">
      <c r="B70" s="87" t="s">
        <v>14</v>
      </c>
      <c r="C70" s="86"/>
      <c r="D70" s="85"/>
      <c r="E70" s="84"/>
      <c r="F70" s="83"/>
      <c r="G70" s="82"/>
      <c r="H70" s="81"/>
      <c r="I70" s="80"/>
    </row>
    <row r="71" spans="2:9" x14ac:dyDescent="0.2">
      <c r="B71" s="79" t="s">
        <v>96</v>
      </c>
      <c r="C71" s="78"/>
      <c r="D71" s="78"/>
      <c r="E71" s="78"/>
      <c r="F71" s="78"/>
      <c r="G71" s="78"/>
      <c r="H71" s="78"/>
      <c r="I71" s="77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S35"/>
  <sheetViews>
    <sheetView workbookViewId="0">
      <pane ySplit="8" topLeftCell="A9" activePane="bottomLeft" state="frozen"/>
      <selection activeCell="C46" sqref="C46"/>
      <selection pane="bottomLeft"/>
    </sheetView>
  </sheetViews>
  <sheetFormatPr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6" t="s">
        <v>19</v>
      </c>
    </row>
    <row r="4" spans="1:19" x14ac:dyDescent="0.2">
      <c r="B4" s="61" t="s">
        <v>31</v>
      </c>
    </row>
    <row r="6" spans="1:19" ht="13.5" thickBot="1" x14ac:dyDescent="0.25">
      <c r="B6" s="1">
        <v>45323</v>
      </c>
    </row>
    <row r="7" spans="1:19" ht="13.5" thickBot="1" x14ac:dyDescent="0.25">
      <c r="B7" s="60"/>
      <c r="C7" s="176" t="s">
        <v>0</v>
      </c>
      <c r="D7" s="177"/>
      <c r="E7" s="178"/>
      <c r="F7" s="176" t="s">
        <v>2</v>
      </c>
      <c r="G7" s="177"/>
      <c r="H7" s="178"/>
      <c r="I7" s="179" t="s">
        <v>24</v>
      </c>
      <c r="J7" s="180"/>
      <c r="K7" s="181"/>
      <c r="L7" s="182" t="s">
        <v>4</v>
      </c>
      <c r="M7" s="184" t="s">
        <v>21</v>
      </c>
      <c r="N7" s="185"/>
      <c r="O7" s="186"/>
      <c r="P7" s="187" t="s">
        <v>5</v>
      </c>
      <c r="Q7" s="188"/>
      <c r="R7" s="11" t="s">
        <v>18</v>
      </c>
      <c r="S7" s="182" t="s">
        <v>20</v>
      </c>
    </row>
    <row r="8" spans="1:19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83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83" t="s">
        <v>20</v>
      </c>
    </row>
    <row r="9" spans="1:19" x14ac:dyDescent="0.2">
      <c r="B9" s="47">
        <v>45323</v>
      </c>
      <c r="C9" s="46">
        <v>1810</v>
      </c>
      <c r="D9" s="45">
        <v>1820</v>
      </c>
      <c r="E9" s="44">
        <f t="shared" ref="E9:E29" si="0">AVERAGE(C9:D9)</f>
        <v>1815</v>
      </c>
      <c r="F9" s="46">
        <v>1810</v>
      </c>
      <c r="G9" s="45">
        <v>1820</v>
      </c>
      <c r="H9" s="44">
        <f t="shared" ref="H9:H29" si="1">AVERAGE(F9:G9)</f>
        <v>1815</v>
      </c>
      <c r="I9" s="46">
        <v>1810</v>
      </c>
      <c r="J9" s="45">
        <v>1820</v>
      </c>
      <c r="K9" s="44">
        <f t="shared" ref="K9:K29" si="2">AVERAGE(I9:J9)</f>
        <v>1815</v>
      </c>
      <c r="L9" s="52">
        <v>1820</v>
      </c>
      <c r="M9" s="51">
        <v>1.2673000000000001</v>
      </c>
      <c r="N9" s="53">
        <v>1.0814999999999999</v>
      </c>
      <c r="O9" s="50">
        <v>146.97</v>
      </c>
      <c r="P9" s="43">
        <v>1436.12</v>
      </c>
      <c r="Q9" s="43">
        <v>1435.33</v>
      </c>
      <c r="R9" s="49">
        <f t="shared" ref="R9:R29" si="3">L9/N9</f>
        <v>1682.8478964401295</v>
      </c>
      <c r="S9" s="48">
        <v>1.268</v>
      </c>
    </row>
    <row r="10" spans="1:19" x14ac:dyDescent="0.2">
      <c r="B10" s="47">
        <v>45324</v>
      </c>
      <c r="C10" s="46">
        <v>1810</v>
      </c>
      <c r="D10" s="45">
        <v>1820</v>
      </c>
      <c r="E10" s="44">
        <f t="shared" si="0"/>
        <v>1815</v>
      </c>
      <c r="F10" s="46">
        <v>1810</v>
      </c>
      <c r="G10" s="45">
        <v>1820</v>
      </c>
      <c r="H10" s="44">
        <f t="shared" si="1"/>
        <v>1815</v>
      </c>
      <c r="I10" s="46">
        <v>1810</v>
      </c>
      <c r="J10" s="45">
        <v>1820</v>
      </c>
      <c r="K10" s="44">
        <f t="shared" si="2"/>
        <v>1815</v>
      </c>
      <c r="L10" s="52">
        <v>1820</v>
      </c>
      <c r="M10" s="51">
        <v>1.2756000000000001</v>
      </c>
      <c r="N10" s="51">
        <v>1.0881000000000001</v>
      </c>
      <c r="O10" s="50">
        <v>146.59</v>
      </c>
      <c r="P10" s="43">
        <v>1426.78</v>
      </c>
      <c r="Q10" s="43">
        <v>1426.11</v>
      </c>
      <c r="R10" s="49">
        <f t="shared" si="3"/>
        <v>1672.6403823178016</v>
      </c>
      <c r="S10" s="48">
        <v>1.2762</v>
      </c>
    </row>
    <row r="11" spans="1:19" x14ac:dyDescent="0.2">
      <c r="B11" s="47">
        <v>45327</v>
      </c>
      <c r="C11" s="46">
        <v>1810</v>
      </c>
      <c r="D11" s="45">
        <v>1820</v>
      </c>
      <c r="E11" s="44">
        <f t="shared" si="0"/>
        <v>1815</v>
      </c>
      <c r="F11" s="46">
        <v>1810</v>
      </c>
      <c r="G11" s="45">
        <v>1820</v>
      </c>
      <c r="H11" s="44">
        <f t="shared" si="1"/>
        <v>1815</v>
      </c>
      <c r="I11" s="46">
        <v>1810</v>
      </c>
      <c r="J11" s="45">
        <v>1820</v>
      </c>
      <c r="K11" s="44">
        <f t="shared" si="2"/>
        <v>1815</v>
      </c>
      <c r="L11" s="52">
        <v>1820</v>
      </c>
      <c r="M11" s="51">
        <v>1.2556</v>
      </c>
      <c r="N11" s="51">
        <v>1.075</v>
      </c>
      <c r="O11" s="50">
        <v>148.63</v>
      </c>
      <c r="P11" s="43">
        <v>1449.51</v>
      </c>
      <c r="Q11" s="43">
        <v>1448.7</v>
      </c>
      <c r="R11" s="49">
        <f t="shared" si="3"/>
        <v>1693.0232558139535</v>
      </c>
      <c r="S11" s="48">
        <v>1.2563</v>
      </c>
    </row>
    <row r="12" spans="1:19" x14ac:dyDescent="0.2">
      <c r="B12" s="47">
        <v>45328</v>
      </c>
      <c r="C12" s="46">
        <v>1810</v>
      </c>
      <c r="D12" s="45">
        <v>1820</v>
      </c>
      <c r="E12" s="44">
        <f t="shared" si="0"/>
        <v>1815</v>
      </c>
      <c r="F12" s="46">
        <v>1810</v>
      </c>
      <c r="G12" s="45">
        <v>1820</v>
      </c>
      <c r="H12" s="44">
        <f t="shared" si="1"/>
        <v>1815</v>
      </c>
      <c r="I12" s="46">
        <v>1810</v>
      </c>
      <c r="J12" s="45">
        <v>1820</v>
      </c>
      <c r="K12" s="44">
        <f t="shared" si="2"/>
        <v>1815</v>
      </c>
      <c r="L12" s="52">
        <v>1820</v>
      </c>
      <c r="M12" s="51">
        <v>1.2564</v>
      </c>
      <c r="N12" s="51">
        <v>1.0736000000000001</v>
      </c>
      <c r="O12" s="50">
        <v>148.61000000000001</v>
      </c>
      <c r="P12" s="43">
        <v>1448.58</v>
      </c>
      <c r="Q12" s="43">
        <v>1447.89</v>
      </c>
      <c r="R12" s="49">
        <f t="shared" si="3"/>
        <v>1695.230998509687</v>
      </c>
      <c r="S12" s="48">
        <v>1.2569999999999999</v>
      </c>
    </row>
    <row r="13" spans="1:19" x14ac:dyDescent="0.2">
      <c r="B13" s="47">
        <v>45329</v>
      </c>
      <c r="C13" s="46">
        <v>1810</v>
      </c>
      <c r="D13" s="45">
        <v>1820</v>
      </c>
      <c r="E13" s="44">
        <f t="shared" si="0"/>
        <v>1815</v>
      </c>
      <c r="F13" s="46">
        <v>1810</v>
      </c>
      <c r="G13" s="45">
        <v>1820</v>
      </c>
      <c r="H13" s="44">
        <f t="shared" si="1"/>
        <v>1815</v>
      </c>
      <c r="I13" s="46">
        <v>1810</v>
      </c>
      <c r="J13" s="45">
        <v>1820</v>
      </c>
      <c r="K13" s="44">
        <f t="shared" si="2"/>
        <v>1815</v>
      </c>
      <c r="L13" s="52">
        <v>1820</v>
      </c>
      <c r="M13" s="51">
        <v>1.2632000000000001</v>
      </c>
      <c r="N13" s="51">
        <v>1.0773999999999999</v>
      </c>
      <c r="O13" s="50">
        <v>148.22</v>
      </c>
      <c r="P13" s="43">
        <v>1440.79</v>
      </c>
      <c r="Q13" s="43">
        <v>1440.1</v>
      </c>
      <c r="R13" s="49">
        <f t="shared" si="3"/>
        <v>1689.2519027287917</v>
      </c>
      <c r="S13" s="48">
        <v>1.2638</v>
      </c>
    </row>
    <row r="14" spans="1:19" x14ac:dyDescent="0.2">
      <c r="B14" s="47">
        <v>45330</v>
      </c>
      <c r="C14" s="46">
        <v>1810</v>
      </c>
      <c r="D14" s="45">
        <v>1820</v>
      </c>
      <c r="E14" s="44">
        <f t="shared" si="0"/>
        <v>1815</v>
      </c>
      <c r="F14" s="46">
        <v>1810</v>
      </c>
      <c r="G14" s="45">
        <v>1820</v>
      </c>
      <c r="H14" s="44">
        <f t="shared" si="1"/>
        <v>1815</v>
      </c>
      <c r="I14" s="46">
        <v>1810</v>
      </c>
      <c r="J14" s="45">
        <v>1820</v>
      </c>
      <c r="K14" s="44">
        <f t="shared" si="2"/>
        <v>1815</v>
      </c>
      <c r="L14" s="52">
        <v>1820</v>
      </c>
      <c r="M14" s="51">
        <v>1.2598</v>
      </c>
      <c r="N14" s="51">
        <v>1.0757000000000001</v>
      </c>
      <c r="O14" s="50">
        <v>149.26</v>
      </c>
      <c r="P14" s="43">
        <v>1444.67</v>
      </c>
      <c r="Q14" s="43">
        <v>1443.99</v>
      </c>
      <c r="R14" s="49">
        <f t="shared" si="3"/>
        <v>1691.9215394626754</v>
      </c>
      <c r="S14" s="48">
        <v>1.2604</v>
      </c>
    </row>
    <row r="15" spans="1:19" x14ac:dyDescent="0.2">
      <c r="B15" s="47">
        <v>45331</v>
      </c>
      <c r="C15" s="46">
        <v>1810</v>
      </c>
      <c r="D15" s="45">
        <v>1820</v>
      </c>
      <c r="E15" s="44">
        <f t="shared" si="0"/>
        <v>1815</v>
      </c>
      <c r="F15" s="46">
        <v>1810</v>
      </c>
      <c r="G15" s="45">
        <v>1820</v>
      </c>
      <c r="H15" s="44">
        <f t="shared" si="1"/>
        <v>1815</v>
      </c>
      <c r="I15" s="46">
        <v>1810</v>
      </c>
      <c r="J15" s="45">
        <v>1820</v>
      </c>
      <c r="K15" s="44">
        <f t="shared" si="2"/>
        <v>1815</v>
      </c>
      <c r="L15" s="52">
        <v>1820</v>
      </c>
      <c r="M15" s="51">
        <v>1.2604</v>
      </c>
      <c r="N15" s="51">
        <v>1.0767</v>
      </c>
      <c r="O15" s="50">
        <v>149.5</v>
      </c>
      <c r="P15" s="43">
        <v>1443.99</v>
      </c>
      <c r="Q15" s="43">
        <v>1443.3</v>
      </c>
      <c r="R15" s="49">
        <f t="shared" si="3"/>
        <v>1690.3501439583913</v>
      </c>
      <c r="S15" s="48">
        <v>1.2609999999999999</v>
      </c>
    </row>
    <row r="16" spans="1:19" x14ac:dyDescent="0.2">
      <c r="B16" s="47">
        <v>45334</v>
      </c>
      <c r="C16" s="46">
        <v>1810</v>
      </c>
      <c r="D16" s="45">
        <v>1820</v>
      </c>
      <c r="E16" s="44">
        <f t="shared" si="0"/>
        <v>1815</v>
      </c>
      <c r="F16" s="46">
        <v>1810</v>
      </c>
      <c r="G16" s="45">
        <v>1820</v>
      </c>
      <c r="H16" s="44">
        <f t="shared" si="1"/>
        <v>1815</v>
      </c>
      <c r="I16" s="46">
        <v>1810</v>
      </c>
      <c r="J16" s="45">
        <v>1820</v>
      </c>
      <c r="K16" s="44">
        <f t="shared" si="2"/>
        <v>1815</v>
      </c>
      <c r="L16" s="52">
        <v>1820</v>
      </c>
      <c r="M16" s="51">
        <v>1.2615000000000001</v>
      </c>
      <c r="N16" s="51">
        <v>1.077</v>
      </c>
      <c r="O16" s="50">
        <v>148.97999999999999</v>
      </c>
      <c r="P16" s="43">
        <v>1442.73</v>
      </c>
      <c r="Q16" s="43">
        <v>1442.04</v>
      </c>
      <c r="R16" s="49">
        <f t="shared" si="3"/>
        <v>1689.8792943361188</v>
      </c>
      <c r="S16" s="48">
        <v>1.2621</v>
      </c>
    </row>
    <row r="17" spans="2:19" x14ac:dyDescent="0.2">
      <c r="B17" s="47">
        <v>45335</v>
      </c>
      <c r="C17" s="46">
        <v>1810</v>
      </c>
      <c r="D17" s="45">
        <v>1820</v>
      </c>
      <c r="E17" s="44">
        <f t="shared" si="0"/>
        <v>1815</v>
      </c>
      <c r="F17" s="46">
        <v>1810</v>
      </c>
      <c r="G17" s="45">
        <v>1820</v>
      </c>
      <c r="H17" s="44">
        <f t="shared" si="1"/>
        <v>1815</v>
      </c>
      <c r="I17" s="46">
        <v>1810</v>
      </c>
      <c r="J17" s="45">
        <v>1820</v>
      </c>
      <c r="K17" s="44">
        <f t="shared" si="2"/>
        <v>1815</v>
      </c>
      <c r="L17" s="52">
        <v>1820</v>
      </c>
      <c r="M17" s="51">
        <v>1.2676000000000001</v>
      </c>
      <c r="N17" s="51">
        <v>1.0786</v>
      </c>
      <c r="O17" s="50">
        <v>149.35</v>
      </c>
      <c r="P17" s="43">
        <v>1435.78</v>
      </c>
      <c r="Q17" s="43">
        <v>1435.1</v>
      </c>
      <c r="R17" s="49">
        <f t="shared" si="3"/>
        <v>1687.3725199332468</v>
      </c>
      <c r="S17" s="48">
        <v>1.2682</v>
      </c>
    </row>
    <row r="18" spans="2:19" x14ac:dyDescent="0.2">
      <c r="B18" s="47">
        <v>45336</v>
      </c>
      <c r="C18" s="46">
        <v>1810</v>
      </c>
      <c r="D18" s="45">
        <v>1820</v>
      </c>
      <c r="E18" s="44">
        <f t="shared" si="0"/>
        <v>1815</v>
      </c>
      <c r="F18" s="46">
        <v>1810</v>
      </c>
      <c r="G18" s="45">
        <v>1820</v>
      </c>
      <c r="H18" s="44">
        <f t="shared" si="1"/>
        <v>1815</v>
      </c>
      <c r="I18" s="46">
        <v>1810</v>
      </c>
      <c r="J18" s="45">
        <v>1820</v>
      </c>
      <c r="K18" s="44">
        <f t="shared" si="2"/>
        <v>1815</v>
      </c>
      <c r="L18" s="52">
        <v>1820</v>
      </c>
      <c r="M18" s="51">
        <v>1.2553000000000001</v>
      </c>
      <c r="N18" s="51">
        <v>1.0706</v>
      </c>
      <c r="O18" s="50">
        <v>150.61000000000001</v>
      </c>
      <c r="P18" s="43">
        <v>1449.85</v>
      </c>
      <c r="Q18" s="43">
        <v>1449.16</v>
      </c>
      <c r="R18" s="49">
        <f t="shared" si="3"/>
        <v>1699.9813188866055</v>
      </c>
      <c r="S18" s="48">
        <v>1.2559</v>
      </c>
    </row>
    <row r="19" spans="2:19" x14ac:dyDescent="0.2">
      <c r="B19" s="47">
        <v>45337</v>
      </c>
      <c r="C19" s="46">
        <v>1810</v>
      </c>
      <c r="D19" s="45">
        <v>1820</v>
      </c>
      <c r="E19" s="44">
        <f t="shared" si="0"/>
        <v>1815</v>
      </c>
      <c r="F19" s="46">
        <v>1810</v>
      </c>
      <c r="G19" s="45">
        <v>1820</v>
      </c>
      <c r="H19" s="44">
        <f t="shared" si="1"/>
        <v>1815</v>
      </c>
      <c r="I19" s="46">
        <v>1810</v>
      </c>
      <c r="J19" s="45">
        <v>1820</v>
      </c>
      <c r="K19" s="44">
        <f t="shared" si="2"/>
        <v>1815</v>
      </c>
      <c r="L19" s="52">
        <v>1820</v>
      </c>
      <c r="M19" s="51">
        <v>1.2549999999999999</v>
      </c>
      <c r="N19" s="51">
        <v>1.0745</v>
      </c>
      <c r="O19" s="50">
        <v>150.07</v>
      </c>
      <c r="P19" s="43">
        <v>1450.2</v>
      </c>
      <c r="Q19" s="43">
        <v>1449.51</v>
      </c>
      <c r="R19" s="49">
        <f t="shared" si="3"/>
        <v>1693.8110749185666</v>
      </c>
      <c r="S19" s="48">
        <v>1.2556</v>
      </c>
    </row>
    <row r="20" spans="2:19" x14ac:dyDescent="0.2">
      <c r="B20" s="47">
        <v>45338</v>
      </c>
      <c r="C20" s="46">
        <v>1810</v>
      </c>
      <c r="D20" s="45">
        <v>1820</v>
      </c>
      <c r="E20" s="44">
        <f t="shared" si="0"/>
        <v>1815</v>
      </c>
      <c r="F20" s="46">
        <v>1810</v>
      </c>
      <c r="G20" s="45">
        <v>1820</v>
      </c>
      <c r="H20" s="44">
        <f t="shared" si="1"/>
        <v>1815</v>
      </c>
      <c r="I20" s="46">
        <v>1810</v>
      </c>
      <c r="J20" s="45">
        <v>1820</v>
      </c>
      <c r="K20" s="44">
        <f t="shared" si="2"/>
        <v>1815</v>
      </c>
      <c r="L20" s="52">
        <v>1820</v>
      </c>
      <c r="M20" s="51">
        <v>1.2583</v>
      </c>
      <c r="N20" s="51">
        <v>1.0768</v>
      </c>
      <c r="O20" s="50">
        <v>150.30000000000001</v>
      </c>
      <c r="P20" s="43">
        <v>1446.4</v>
      </c>
      <c r="Q20" s="43">
        <v>1445.71</v>
      </c>
      <c r="R20" s="49">
        <f t="shared" si="3"/>
        <v>1690.1931649331352</v>
      </c>
      <c r="S20" s="48">
        <v>1.2588999999999999</v>
      </c>
    </row>
    <row r="21" spans="2:19" x14ac:dyDescent="0.2">
      <c r="B21" s="47">
        <v>45341</v>
      </c>
      <c r="C21" s="46">
        <v>1810</v>
      </c>
      <c r="D21" s="45">
        <v>1820</v>
      </c>
      <c r="E21" s="44">
        <f t="shared" si="0"/>
        <v>1815</v>
      </c>
      <c r="F21" s="46">
        <v>1810</v>
      </c>
      <c r="G21" s="45">
        <v>1820</v>
      </c>
      <c r="H21" s="44">
        <f t="shared" si="1"/>
        <v>1815</v>
      </c>
      <c r="I21" s="46">
        <v>1810</v>
      </c>
      <c r="J21" s="45">
        <v>1820</v>
      </c>
      <c r="K21" s="44">
        <f t="shared" si="2"/>
        <v>1815</v>
      </c>
      <c r="L21" s="52">
        <v>1820</v>
      </c>
      <c r="M21" s="51">
        <v>1.2606999999999999</v>
      </c>
      <c r="N21" s="51">
        <v>1.077</v>
      </c>
      <c r="O21" s="50">
        <v>150.03</v>
      </c>
      <c r="P21" s="43">
        <v>1443.64</v>
      </c>
      <c r="Q21" s="43">
        <v>1442.96</v>
      </c>
      <c r="R21" s="49">
        <f t="shared" si="3"/>
        <v>1689.8792943361188</v>
      </c>
      <c r="S21" s="48">
        <v>1.2613000000000001</v>
      </c>
    </row>
    <row r="22" spans="2:19" x14ac:dyDescent="0.2">
      <c r="B22" s="47">
        <v>45342</v>
      </c>
      <c r="C22" s="46">
        <v>1810</v>
      </c>
      <c r="D22" s="45">
        <v>1820</v>
      </c>
      <c r="E22" s="44">
        <f t="shared" si="0"/>
        <v>1815</v>
      </c>
      <c r="F22" s="46">
        <v>1810</v>
      </c>
      <c r="G22" s="45">
        <v>1820</v>
      </c>
      <c r="H22" s="44">
        <f t="shared" si="1"/>
        <v>1815</v>
      </c>
      <c r="I22" s="46">
        <v>1810</v>
      </c>
      <c r="J22" s="45">
        <v>1820</v>
      </c>
      <c r="K22" s="44">
        <f t="shared" si="2"/>
        <v>1815</v>
      </c>
      <c r="L22" s="52">
        <v>1820</v>
      </c>
      <c r="M22" s="51">
        <v>1.26</v>
      </c>
      <c r="N22" s="51">
        <v>1.0798000000000001</v>
      </c>
      <c r="O22" s="50">
        <v>150.16</v>
      </c>
      <c r="P22" s="43">
        <v>1444.44</v>
      </c>
      <c r="Q22" s="43">
        <v>1443.76</v>
      </c>
      <c r="R22" s="49">
        <f t="shared" si="3"/>
        <v>1685.4973143174661</v>
      </c>
      <c r="S22" s="48">
        <v>1.2605999999999999</v>
      </c>
    </row>
    <row r="23" spans="2:19" x14ac:dyDescent="0.2">
      <c r="B23" s="47">
        <v>45343</v>
      </c>
      <c r="C23" s="46">
        <v>1810</v>
      </c>
      <c r="D23" s="45">
        <v>1820</v>
      </c>
      <c r="E23" s="44">
        <f t="shared" si="0"/>
        <v>1815</v>
      </c>
      <c r="F23" s="46">
        <v>1810</v>
      </c>
      <c r="G23" s="45">
        <v>1820</v>
      </c>
      <c r="H23" s="44">
        <f t="shared" si="1"/>
        <v>1815</v>
      </c>
      <c r="I23" s="46">
        <v>1810</v>
      </c>
      <c r="J23" s="45">
        <v>1820</v>
      </c>
      <c r="K23" s="44">
        <f t="shared" si="2"/>
        <v>1815</v>
      </c>
      <c r="L23" s="52">
        <v>1820</v>
      </c>
      <c r="M23" s="51">
        <v>1.2617</v>
      </c>
      <c r="N23" s="51">
        <v>1.0803</v>
      </c>
      <c r="O23" s="50">
        <v>150.03</v>
      </c>
      <c r="P23" s="43">
        <v>1442.5</v>
      </c>
      <c r="Q23" s="43">
        <v>1441.81</v>
      </c>
      <c r="R23" s="49">
        <f t="shared" si="3"/>
        <v>1684.7172081829121</v>
      </c>
      <c r="S23" s="48">
        <v>1.2623</v>
      </c>
    </row>
    <row r="24" spans="2:19" x14ac:dyDescent="0.2">
      <c r="B24" s="47">
        <v>45344</v>
      </c>
      <c r="C24" s="46">
        <v>1810</v>
      </c>
      <c r="D24" s="45">
        <v>1820</v>
      </c>
      <c r="E24" s="44">
        <f t="shared" si="0"/>
        <v>1815</v>
      </c>
      <c r="F24" s="46">
        <v>1810</v>
      </c>
      <c r="G24" s="45">
        <v>1820</v>
      </c>
      <c r="H24" s="44">
        <f t="shared" si="1"/>
        <v>1815</v>
      </c>
      <c r="I24" s="46">
        <v>1810</v>
      </c>
      <c r="J24" s="45">
        <v>1820</v>
      </c>
      <c r="K24" s="44">
        <f t="shared" si="2"/>
        <v>1815</v>
      </c>
      <c r="L24" s="52">
        <v>1820</v>
      </c>
      <c r="M24" s="51">
        <v>1.2668999999999999</v>
      </c>
      <c r="N24" s="51">
        <v>1.0845</v>
      </c>
      <c r="O24" s="50">
        <v>150.41</v>
      </c>
      <c r="P24" s="43">
        <v>1436.58</v>
      </c>
      <c r="Q24" s="43">
        <v>1435.78</v>
      </c>
      <c r="R24" s="49">
        <f t="shared" si="3"/>
        <v>1678.1927155371138</v>
      </c>
      <c r="S24" s="48">
        <v>1.2676000000000001</v>
      </c>
    </row>
    <row r="25" spans="2:19" x14ac:dyDescent="0.2">
      <c r="B25" s="47">
        <v>45345</v>
      </c>
      <c r="C25" s="46">
        <v>1810</v>
      </c>
      <c r="D25" s="45">
        <v>1820</v>
      </c>
      <c r="E25" s="44">
        <f t="shared" si="0"/>
        <v>1815</v>
      </c>
      <c r="F25" s="46">
        <v>1810</v>
      </c>
      <c r="G25" s="45">
        <v>1820</v>
      </c>
      <c r="H25" s="44">
        <f t="shared" si="1"/>
        <v>1815</v>
      </c>
      <c r="I25" s="46">
        <v>1810</v>
      </c>
      <c r="J25" s="45">
        <v>1820</v>
      </c>
      <c r="K25" s="44">
        <f t="shared" si="2"/>
        <v>1815</v>
      </c>
      <c r="L25" s="52">
        <v>1820</v>
      </c>
      <c r="M25" s="51">
        <v>1.2699</v>
      </c>
      <c r="N25" s="51">
        <v>1.0835999999999999</v>
      </c>
      <c r="O25" s="50">
        <v>150.43</v>
      </c>
      <c r="P25" s="43">
        <v>1433.18</v>
      </c>
      <c r="Q25" s="43">
        <v>1432.39</v>
      </c>
      <c r="R25" s="49">
        <f t="shared" si="3"/>
        <v>1679.5865633074936</v>
      </c>
      <c r="S25" s="48">
        <v>1.2706</v>
      </c>
    </row>
    <row r="26" spans="2:19" x14ac:dyDescent="0.2">
      <c r="B26" s="47">
        <v>45348</v>
      </c>
      <c r="C26" s="46">
        <v>1810</v>
      </c>
      <c r="D26" s="45">
        <v>1820</v>
      </c>
      <c r="E26" s="44">
        <f t="shared" si="0"/>
        <v>1815</v>
      </c>
      <c r="F26" s="46">
        <v>1810</v>
      </c>
      <c r="G26" s="45">
        <v>1820</v>
      </c>
      <c r="H26" s="44">
        <f t="shared" si="1"/>
        <v>1815</v>
      </c>
      <c r="I26" s="46">
        <v>1810</v>
      </c>
      <c r="J26" s="45">
        <v>1820</v>
      </c>
      <c r="K26" s="44">
        <f t="shared" si="2"/>
        <v>1815</v>
      </c>
      <c r="L26" s="52">
        <v>1820</v>
      </c>
      <c r="M26" s="51">
        <v>1.2684</v>
      </c>
      <c r="N26" s="51">
        <v>1.085</v>
      </c>
      <c r="O26" s="50">
        <v>150.62</v>
      </c>
      <c r="P26" s="43">
        <v>1434.88</v>
      </c>
      <c r="Q26" s="43">
        <v>1434.09</v>
      </c>
      <c r="R26" s="49">
        <f t="shared" si="3"/>
        <v>1677.4193548387098</v>
      </c>
      <c r="S26" s="48">
        <v>1.2690999999999999</v>
      </c>
    </row>
    <row r="27" spans="2:19" x14ac:dyDescent="0.2">
      <c r="B27" s="47">
        <v>45349</v>
      </c>
      <c r="C27" s="46">
        <v>1810</v>
      </c>
      <c r="D27" s="45">
        <v>1820</v>
      </c>
      <c r="E27" s="44">
        <f t="shared" si="0"/>
        <v>1815</v>
      </c>
      <c r="F27" s="46">
        <v>1810</v>
      </c>
      <c r="G27" s="45">
        <v>1820</v>
      </c>
      <c r="H27" s="44">
        <f t="shared" si="1"/>
        <v>1815</v>
      </c>
      <c r="I27" s="46">
        <v>1810</v>
      </c>
      <c r="J27" s="45">
        <v>1820</v>
      </c>
      <c r="K27" s="44">
        <f t="shared" si="2"/>
        <v>1815</v>
      </c>
      <c r="L27" s="52">
        <v>1820</v>
      </c>
      <c r="M27" s="51">
        <v>1.2681</v>
      </c>
      <c r="N27" s="51">
        <v>1.0857000000000001</v>
      </c>
      <c r="O27" s="50">
        <v>150.22999999999999</v>
      </c>
      <c r="P27" s="43">
        <v>1435.22</v>
      </c>
      <c r="Q27" s="43">
        <v>1434.43</v>
      </c>
      <c r="R27" s="49">
        <f t="shared" si="3"/>
        <v>1676.3378465506123</v>
      </c>
      <c r="S27" s="48">
        <v>1.2687999999999999</v>
      </c>
    </row>
    <row r="28" spans="2:19" x14ac:dyDescent="0.2">
      <c r="B28" s="47">
        <v>45350</v>
      </c>
      <c r="C28" s="46">
        <v>1810</v>
      </c>
      <c r="D28" s="45">
        <v>1820</v>
      </c>
      <c r="E28" s="44">
        <f t="shared" si="0"/>
        <v>1815</v>
      </c>
      <c r="F28" s="46">
        <v>1810</v>
      </c>
      <c r="G28" s="45">
        <v>1820</v>
      </c>
      <c r="H28" s="44">
        <f t="shared" si="1"/>
        <v>1815</v>
      </c>
      <c r="I28" s="46">
        <v>1810</v>
      </c>
      <c r="J28" s="45">
        <v>1820</v>
      </c>
      <c r="K28" s="44">
        <f t="shared" si="2"/>
        <v>1815</v>
      </c>
      <c r="L28" s="52">
        <v>1820</v>
      </c>
      <c r="M28" s="51">
        <v>1.2630999999999999</v>
      </c>
      <c r="N28" s="51">
        <v>1.0809</v>
      </c>
      <c r="O28" s="50">
        <v>150.74</v>
      </c>
      <c r="P28" s="43">
        <v>1440.9</v>
      </c>
      <c r="Q28" s="43">
        <v>1440.1</v>
      </c>
      <c r="R28" s="49">
        <f t="shared" si="3"/>
        <v>1683.7820334906098</v>
      </c>
      <c r="S28" s="48">
        <v>1.2638</v>
      </c>
    </row>
    <row r="29" spans="2:19" x14ac:dyDescent="0.2">
      <c r="B29" s="47">
        <v>45351</v>
      </c>
      <c r="C29" s="46">
        <v>1810</v>
      </c>
      <c r="D29" s="45">
        <v>1820</v>
      </c>
      <c r="E29" s="44">
        <f t="shared" si="0"/>
        <v>1815</v>
      </c>
      <c r="F29" s="46">
        <v>1810</v>
      </c>
      <c r="G29" s="45">
        <v>1820</v>
      </c>
      <c r="H29" s="44">
        <f t="shared" si="1"/>
        <v>1815</v>
      </c>
      <c r="I29" s="46">
        <v>1810</v>
      </c>
      <c r="J29" s="45">
        <v>1820</v>
      </c>
      <c r="K29" s="44">
        <f t="shared" si="2"/>
        <v>1815</v>
      </c>
      <c r="L29" s="52">
        <v>1820</v>
      </c>
      <c r="M29" s="51">
        <v>1.2643</v>
      </c>
      <c r="N29" s="51">
        <v>1.0829</v>
      </c>
      <c r="O29" s="50">
        <v>150.08000000000001</v>
      </c>
      <c r="P29" s="43">
        <v>1439.53</v>
      </c>
      <c r="Q29" s="43">
        <v>1438.74</v>
      </c>
      <c r="R29" s="49">
        <f t="shared" si="3"/>
        <v>1680.672268907563</v>
      </c>
      <c r="S29" s="48">
        <v>1.2649999999999999</v>
      </c>
    </row>
    <row r="30" spans="2:19" s="10" customFormat="1" x14ac:dyDescent="0.2">
      <c r="B30" s="42" t="s">
        <v>11</v>
      </c>
      <c r="C30" s="41">
        <f>ROUND(AVERAGE(C9:C29),2)</f>
        <v>1810</v>
      </c>
      <c r="D30" s="40">
        <f>ROUND(AVERAGE(D9:D29),2)</f>
        <v>1820</v>
      </c>
      <c r="E30" s="39">
        <f>ROUND(AVERAGE(C30:D30),2)</f>
        <v>1815</v>
      </c>
      <c r="F30" s="41">
        <f>ROUND(AVERAGE(F9:F29),2)</f>
        <v>1810</v>
      </c>
      <c r="G30" s="40">
        <f>ROUND(AVERAGE(G9:G29),2)</f>
        <v>1820</v>
      </c>
      <c r="H30" s="39">
        <f>ROUND(AVERAGE(F30:G30),2)</f>
        <v>1815</v>
      </c>
      <c r="I30" s="41">
        <f>ROUND(AVERAGE(I9:I29),2)</f>
        <v>1810</v>
      </c>
      <c r="J30" s="40">
        <f>ROUND(AVERAGE(J9:J29),2)</f>
        <v>1820</v>
      </c>
      <c r="K30" s="39">
        <f>ROUND(AVERAGE(I30:J30),2)</f>
        <v>1815</v>
      </c>
      <c r="L30" s="38">
        <f>ROUND(AVERAGE(L9:L29),2)</f>
        <v>1820</v>
      </c>
      <c r="M30" s="37">
        <f>ROUND(AVERAGE(M9:M29),4)</f>
        <v>1.2627999999999999</v>
      </c>
      <c r="N30" s="36">
        <f>ROUND(AVERAGE(N9:N29),4)</f>
        <v>1.0792999999999999</v>
      </c>
      <c r="O30" s="175">
        <f>ROUND(AVERAGE(O9:O29),2)</f>
        <v>149.52000000000001</v>
      </c>
      <c r="P30" s="35">
        <f>AVERAGE(P9:P29)</f>
        <v>1441.2509523809524</v>
      </c>
      <c r="Q30" s="35">
        <f>AVERAGE(Q9:Q29)</f>
        <v>1440.5238095238094</v>
      </c>
      <c r="R30" s="35">
        <f>AVERAGE(R9:R29)</f>
        <v>1686.3137186527474</v>
      </c>
      <c r="S30" s="34">
        <f>AVERAGE(S9:S29)</f>
        <v>1.263452380952381</v>
      </c>
    </row>
    <row r="31" spans="2:19" s="5" customFormat="1" x14ac:dyDescent="0.2">
      <c r="B31" s="33" t="s">
        <v>12</v>
      </c>
      <c r="C31" s="32">
        <f t="shared" ref="C31:S31" si="4">MAX(C9:C29)</f>
        <v>1810</v>
      </c>
      <c r="D31" s="31">
        <f t="shared" si="4"/>
        <v>1820</v>
      </c>
      <c r="E31" s="30">
        <f t="shared" si="4"/>
        <v>1815</v>
      </c>
      <c r="F31" s="32">
        <f t="shared" si="4"/>
        <v>1810</v>
      </c>
      <c r="G31" s="31">
        <f t="shared" si="4"/>
        <v>1820</v>
      </c>
      <c r="H31" s="30">
        <f t="shared" si="4"/>
        <v>1815</v>
      </c>
      <c r="I31" s="32">
        <f t="shared" si="4"/>
        <v>1810</v>
      </c>
      <c r="J31" s="31">
        <f t="shared" si="4"/>
        <v>1820</v>
      </c>
      <c r="K31" s="30">
        <f t="shared" si="4"/>
        <v>1815</v>
      </c>
      <c r="L31" s="29">
        <f t="shared" si="4"/>
        <v>1820</v>
      </c>
      <c r="M31" s="28">
        <f t="shared" si="4"/>
        <v>1.2756000000000001</v>
      </c>
      <c r="N31" s="27">
        <f t="shared" si="4"/>
        <v>1.0881000000000001</v>
      </c>
      <c r="O31" s="26">
        <f t="shared" si="4"/>
        <v>150.74</v>
      </c>
      <c r="P31" s="25">
        <f t="shared" si="4"/>
        <v>1450.2</v>
      </c>
      <c r="Q31" s="25">
        <f t="shared" si="4"/>
        <v>1449.51</v>
      </c>
      <c r="R31" s="25">
        <f t="shared" si="4"/>
        <v>1699.9813188866055</v>
      </c>
      <c r="S31" s="24">
        <f t="shared" si="4"/>
        <v>1.2762</v>
      </c>
    </row>
    <row r="32" spans="2:19" s="5" customFormat="1" ht="13.5" thickBot="1" x14ac:dyDescent="0.25">
      <c r="B32" s="23" t="s">
        <v>13</v>
      </c>
      <c r="C32" s="22">
        <f t="shared" ref="C32:S32" si="5">MIN(C9:C29)</f>
        <v>1810</v>
      </c>
      <c r="D32" s="21">
        <f t="shared" si="5"/>
        <v>1820</v>
      </c>
      <c r="E32" s="20">
        <f t="shared" si="5"/>
        <v>1815</v>
      </c>
      <c r="F32" s="22">
        <f t="shared" si="5"/>
        <v>1810</v>
      </c>
      <c r="G32" s="21">
        <f t="shared" si="5"/>
        <v>1820</v>
      </c>
      <c r="H32" s="20">
        <f t="shared" si="5"/>
        <v>1815</v>
      </c>
      <c r="I32" s="22">
        <f t="shared" si="5"/>
        <v>1810</v>
      </c>
      <c r="J32" s="21">
        <f t="shared" si="5"/>
        <v>1820</v>
      </c>
      <c r="K32" s="20">
        <f t="shared" si="5"/>
        <v>1815</v>
      </c>
      <c r="L32" s="19">
        <f t="shared" si="5"/>
        <v>1820</v>
      </c>
      <c r="M32" s="18">
        <f t="shared" si="5"/>
        <v>1.2549999999999999</v>
      </c>
      <c r="N32" s="17">
        <f t="shared" si="5"/>
        <v>1.0706</v>
      </c>
      <c r="O32" s="16">
        <f t="shared" si="5"/>
        <v>146.59</v>
      </c>
      <c r="P32" s="15">
        <f t="shared" si="5"/>
        <v>1426.78</v>
      </c>
      <c r="Q32" s="15">
        <f t="shared" si="5"/>
        <v>1426.11</v>
      </c>
      <c r="R32" s="15">
        <f t="shared" si="5"/>
        <v>1672.6403823178016</v>
      </c>
      <c r="S32" s="14">
        <f t="shared" si="5"/>
        <v>1.2556</v>
      </c>
    </row>
    <row r="34" spans="2:14" x14ac:dyDescent="0.2">
      <c r="B34" s="7" t="s">
        <v>14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  <row r="35" spans="2:14" x14ac:dyDescent="0.2">
      <c r="B35" s="7" t="s">
        <v>15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S35"/>
  <sheetViews>
    <sheetView workbookViewId="0">
      <pane ySplit="8" topLeftCell="A9" activePane="bottomLeft" state="frozen"/>
      <selection activeCell="C46" sqref="C46"/>
      <selection pane="bottomLeft"/>
    </sheetView>
  </sheetViews>
  <sheetFormatPr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6" t="s">
        <v>19</v>
      </c>
    </row>
    <row r="4" spans="1:19" x14ac:dyDescent="0.2">
      <c r="B4" s="61" t="s">
        <v>30</v>
      </c>
    </row>
    <row r="6" spans="1:19" ht="13.5" thickBot="1" x14ac:dyDescent="0.25">
      <c r="B6" s="1">
        <v>45323</v>
      </c>
    </row>
    <row r="7" spans="1:19" ht="13.5" thickBot="1" x14ac:dyDescent="0.25">
      <c r="B7" s="60"/>
      <c r="C7" s="176" t="s">
        <v>0</v>
      </c>
      <c r="D7" s="177"/>
      <c r="E7" s="178"/>
      <c r="F7" s="176" t="s">
        <v>2</v>
      </c>
      <c r="G7" s="177"/>
      <c r="H7" s="178"/>
      <c r="I7" s="179" t="s">
        <v>24</v>
      </c>
      <c r="J7" s="180"/>
      <c r="K7" s="181"/>
      <c r="L7" s="182" t="s">
        <v>4</v>
      </c>
      <c r="M7" s="184" t="s">
        <v>21</v>
      </c>
      <c r="N7" s="185"/>
      <c r="O7" s="186"/>
      <c r="P7" s="187" t="s">
        <v>5</v>
      </c>
      <c r="Q7" s="188"/>
      <c r="R7" s="11" t="s">
        <v>18</v>
      </c>
      <c r="S7" s="182" t="s">
        <v>20</v>
      </c>
    </row>
    <row r="8" spans="1:19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83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83" t="s">
        <v>20</v>
      </c>
    </row>
    <row r="9" spans="1:19" x14ac:dyDescent="0.2">
      <c r="B9" s="47">
        <v>45323</v>
      </c>
      <c r="C9" s="46">
        <v>2295</v>
      </c>
      <c r="D9" s="45">
        <v>2305</v>
      </c>
      <c r="E9" s="44">
        <f t="shared" ref="E9:E29" si="0">AVERAGE(C9:D9)</f>
        <v>2300</v>
      </c>
      <c r="F9" s="46">
        <v>2295</v>
      </c>
      <c r="G9" s="45">
        <v>2305</v>
      </c>
      <c r="H9" s="44">
        <f t="shared" ref="H9:H29" si="1">AVERAGE(F9:G9)</f>
        <v>2300</v>
      </c>
      <c r="I9" s="46">
        <v>2295</v>
      </c>
      <c r="J9" s="45">
        <v>2305</v>
      </c>
      <c r="K9" s="44">
        <f t="shared" ref="K9:K29" si="2">AVERAGE(I9:J9)</f>
        <v>2300</v>
      </c>
      <c r="L9" s="52">
        <v>2305</v>
      </c>
      <c r="M9" s="51">
        <v>1.2673000000000001</v>
      </c>
      <c r="N9" s="53">
        <v>1.0814999999999999</v>
      </c>
      <c r="O9" s="50">
        <v>146.97</v>
      </c>
      <c r="P9" s="43">
        <v>1818.83</v>
      </c>
      <c r="Q9" s="43">
        <v>1817.82</v>
      </c>
      <c r="R9" s="49">
        <f t="shared" ref="R9:R29" si="3">L9/N9</f>
        <v>2131.2991215903839</v>
      </c>
      <c r="S9" s="48">
        <v>1.268</v>
      </c>
    </row>
    <row r="10" spans="1:19" x14ac:dyDescent="0.2">
      <c r="B10" s="47">
        <v>45324</v>
      </c>
      <c r="C10" s="46">
        <v>2295</v>
      </c>
      <c r="D10" s="45">
        <v>2305</v>
      </c>
      <c r="E10" s="44">
        <f t="shared" si="0"/>
        <v>2300</v>
      </c>
      <c r="F10" s="46">
        <v>2295</v>
      </c>
      <c r="G10" s="45">
        <v>2305</v>
      </c>
      <c r="H10" s="44">
        <f t="shared" si="1"/>
        <v>2300</v>
      </c>
      <c r="I10" s="46">
        <v>2295</v>
      </c>
      <c r="J10" s="45">
        <v>2305</v>
      </c>
      <c r="K10" s="44">
        <f t="shared" si="2"/>
        <v>2300</v>
      </c>
      <c r="L10" s="52">
        <v>2305</v>
      </c>
      <c r="M10" s="51">
        <v>1.2756000000000001</v>
      </c>
      <c r="N10" s="51">
        <v>1.0881000000000001</v>
      </c>
      <c r="O10" s="50">
        <v>146.59</v>
      </c>
      <c r="P10" s="43">
        <v>1806.99</v>
      </c>
      <c r="Q10" s="43">
        <v>1806.14</v>
      </c>
      <c r="R10" s="49">
        <f t="shared" si="3"/>
        <v>2118.3714732101826</v>
      </c>
      <c r="S10" s="48">
        <v>1.2762</v>
      </c>
    </row>
    <row r="11" spans="1:19" x14ac:dyDescent="0.2">
      <c r="B11" s="47">
        <v>45327</v>
      </c>
      <c r="C11" s="46">
        <v>2295</v>
      </c>
      <c r="D11" s="45">
        <v>2305</v>
      </c>
      <c r="E11" s="44">
        <f t="shared" si="0"/>
        <v>2300</v>
      </c>
      <c r="F11" s="46">
        <v>2295</v>
      </c>
      <c r="G11" s="45">
        <v>2305</v>
      </c>
      <c r="H11" s="44">
        <f t="shared" si="1"/>
        <v>2300</v>
      </c>
      <c r="I11" s="46">
        <v>2295</v>
      </c>
      <c r="J11" s="45">
        <v>2305</v>
      </c>
      <c r="K11" s="44">
        <f t="shared" si="2"/>
        <v>2300</v>
      </c>
      <c r="L11" s="52">
        <v>2305</v>
      </c>
      <c r="M11" s="51">
        <v>1.2556</v>
      </c>
      <c r="N11" s="51">
        <v>1.075</v>
      </c>
      <c r="O11" s="50">
        <v>148.63</v>
      </c>
      <c r="P11" s="43">
        <v>1835.78</v>
      </c>
      <c r="Q11" s="43">
        <v>1834.75</v>
      </c>
      <c r="R11" s="49">
        <f t="shared" si="3"/>
        <v>2144.1860465116279</v>
      </c>
      <c r="S11" s="48">
        <v>1.2563</v>
      </c>
    </row>
    <row r="12" spans="1:19" x14ac:dyDescent="0.2">
      <c r="B12" s="47">
        <v>45328</v>
      </c>
      <c r="C12" s="46">
        <v>2295</v>
      </c>
      <c r="D12" s="45">
        <v>2305</v>
      </c>
      <c r="E12" s="44">
        <f t="shared" si="0"/>
        <v>2300</v>
      </c>
      <c r="F12" s="46">
        <v>2295</v>
      </c>
      <c r="G12" s="45">
        <v>2305</v>
      </c>
      <c r="H12" s="44">
        <f t="shared" si="1"/>
        <v>2300</v>
      </c>
      <c r="I12" s="46">
        <v>2295</v>
      </c>
      <c r="J12" s="45">
        <v>2305</v>
      </c>
      <c r="K12" s="44">
        <f t="shared" si="2"/>
        <v>2300</v>
      </c>
      <c r="L12" s="52">
        <v>2305</v>
      </c>
      <c r="M12" s="51">
        <v>1.2564</v>
      </c>
      <c r="N12" s="51">
        <v>1.0736000000000001</v>
      </c>
      <c r="O12" s="50">
        <v>148.61000000000001</v>
      </c>
      <c r="P12" s="43">
        <v>1834.61</v>
      </c>
      <c r="Q12" s="43">
        <v>1833.73</v>
      </c>
      <c r="R12" s="49">
        <f t="shared" si="3"/>
        <v>2146.9821162444109</v>
      </c>
      <c r="S12" s="48">
        <v>1.2569999999999999</v>
      </c>
    </row>
    <row r="13" spans="1:19" x14ac:dyDescent="0.2">
      <c r="B13" s="47">
        <v>45329</v>
      </c>
      <c r="C13" s="46">
        <v>2295</v>
      </c>
      <c r="D13" s="45">
        <v>2305</v>
      </c>
      <c r="E13" s="44">
        <f t="shared" si="0"/>
        <v>2300</v>
      </c>
      <c r="F13" s="46">
        <v>2295</v>
      </c>
      <c r="G13" s="45">
        <v>2305</v>
      </c>
      <c r="H13" s="44">
        <f t="shared" si="1"/>
        <v>2300</v>
      </c>
      <c r="I13" s="46">
        <v>2295</v>
      </c>
      <c r="J13" s="45">
        <v>2305</v>
      </c>
      <c r="K13" s="44">
        <f t="shared" si="2"/>
        <v>2300</v>
      </c>
      <c r="L13" s="52">
        <v>2305</v>
      </c>
      <c r="M13" s="51">
        <v>1.2632000000000001</v>
      </c>
      <c r="N13" s="51">
        <v>1.0773999999999999</v>
      </c>
      <c r="O13" s="50">
        <v>148.22</v>
      </c>
      <c r="P13" s="43">
        <v>1824.73</v>
      </c>
      <c r="Q13" s="43">
        <v>1823.86</v>
      </c>
      <c r="R13" s="49">
        <f t="shared" si="3"/>
        <v>2139.4096899944311</v>
      </c>
      <c r="S13" s="48">
        <v>1.2638</v>
      </c>
    </row>
    <row r="14" spans="1:19" x14ac:dyDescent="0.2">
      <c r="B14" s="47">
        <v>45330</v>
      </c>
      <c r="C14" s="46">
        <v>2295</v>
      </c>
      <c r="D14" s="45">
        <v>2305</v>
      </c>
      <c r="E14" s="44">
        <f t="shared" si="0"/>
        <v>2300</v>
      </c>
      <c r="F14" s="46">
        <v>2295</v>
      </c>
      <c r="G14" s="45">
        <v>2305</v>
      </c>
      <c r="H14" s="44">
        <f t="shared" si="1"/>
        <v>2300</v>
      </c>
      <c r="I14" s="46">
        <v>2295</v>
      </c>
      <c r="J14" s="45">
        <v>2305</v>
      </c>
      <c r="K14" s="44">
        <f t="shared" si="2"/>
        <v>2300</v>
      </c>
      <c r="L14" s="52">
        <v>2305</v>
      </c>
      <c r="M14" s="51">
        <v>1.2598</v>
      </c>
      <c r="N14" s="51">
        <v>1.0757000000000001</v>
      </c>
      <c r="O14" s="50">
        <v>149.26</v>
      </c>
      <c r="P14" s="43">
        <v>1829.66</v>
      </c>
      <c r="Q14" s="43">
        <v>1828.78</v>
      </c>
      <c r="R14" s="49">
        <f t="shared" si="3"/>
        <v>2142.7907409128939</v>
      </c>
      <c r="S14" s="48">
        <v>1.2604</v>
      </c>
    </row>
    <row r="15" spans="1:19" x14ac:dyDescent="0.2">
      <c r="B15" s="47">
        <v>45331</v>
      </c>
      <c r="C15" s="46">
        <v>2295</v>
      </c>
      <c r="D15" s="45">
        <v>2305</v>
      </c>
      <c r="E15" s="44">
        <f t="shared" si="0"/>
        <v>2300</v>
      </c>
      <c r="F15" s="46">
        <v>2295</v>
      </c>
      <c r="G15" s="45">
        <v>2305</v>
      </c>
      <c r="H15" s="44">
        <f t="shared" si="1"/>
        <v>2300</v>
      </c>
      <c r="I15" s="46">
        <v>2295</v>
      </c>
      <c r="J15" s="45">
        <v>2305</v>
      </c>
      <c r="K15" s="44">
        <f t="shared" si="2"/>
        <v>2300</v>
      </c>
      <c r="L15" s="52">
        <v>2305</v>
      </c>
      <c r="M15" s="51">
        <v>1.2604</v>
      </c>
      <c r="N15" s="51">
        <v>1.0767</v>
      </c>
      <c r="O15" s="50">
        <v>149.5</v>
      </c>
      <c r="P15" s="43">
        <v>1828.78</v>
      </c>
      <c r="Q15" s="43">
        <v>1827.91</v>
      </c>
      <c r="R15" s="49">
        <f t="shared" si="3"/>
        <v>2140.8005944088418</v>
      </c>
      <c r="S15" s="48">
        <v>1.2609999999999999</v>
      </c>
    </row>
    <row r="16" spans="1:19" x14ac:dyDescent="0.2">
      <c r="B16" s="47">
        <v>45334</v>
      </c>
      <c r="C16" s="46">
        <v>2295</v>
      </c>
      <c r="D16" s="45">
        <v>2305</v>
      </c>
      <c r="E16" s="44">
        <f t="shared" si="0"/>
        <v>2300</v>
      </c>
      <c r="F16" s="46">
        <v>2295</v>
      </c>
      <c r="G16" s="45">
        <v>2305</v>
      </c>
      <c r="H16" s="44">
        <f t="shared" si="1"/>
        <v>2300</v>
      </c>
      <c r="I16" s="46">
        <v>2295</v>
      </c>
      <c r="J16" s="45">
        <v>2305</v>
      </c>
      <c r="K16" s="44">
        <f t="shared" si="2"/>
        <v>2300</v>
      </c>
      <c r="L16" s="52">
        <v>2305</v>
      </c>
      <c r="M16" s="51">
        <v>1.2615000000000001</v>
      </c>
      <c r="N16" s="51">
        <v>1.077</v>
      </c>
      <c r="O16" s="50">
        <v>148.97999999999999</v>
      </c>
      <c r="P16" s="43">
        <v>1827.19</v>
      </c>
      <c r="Q16" s="43">
        <v>1826.32</v>
      </c>
      <c r="R16" s="49">
        <f t="shared" si="3"/>
        <v>2140.2042711234913</v>
      </c>
      <c r="S16" s="48">
        <v>1.2621</v>
      </c>
    </row>
    <row r="17" spans="2:19" x14ac:dyDescent="0.2">
      <c r="B17" s="47">
        <v>45335</v>
      </c>
      <c r="C17" s="46">
        <v>2295</v>
      </c>
      <c r="D17" s="45">
        <v>2305</v>
      </c>
      <c r="E17" s="44">
        <f t="shared" si="0"/>
        <v>2300</v>
      </c>
      <c r="F17" s="46">
        <v>2295</v>
      </c>
      <c r="G17" s="45">
        <v>2305</v>
      </c>
      <c r="H17" s="44">
        <f t="shared" si="1"/>
        <v>2300</v>
      </c>
      <c r="I17" s="46">
        <v>2295</v>
      </c>
      <c r="J17" s="45">
        <v>2305</v>
      </c>
      <c r="K17" s="44">
        <f t="shared" si="2"/>
        <v>2300</v>
      </c>
      <c r="L17" s="52">
        <v>2305</v>
      </c>
      <c r="M17" s="51">
        <v>1.2676000000000001</v>
      </c>
      <c r="N17" s="51">
        <v>1.0786</v>
      </c>
      <c r="O17" s="50">
        <v>149.35</v>
      </c>
      <c r="P17" s="43">
        <v>1818.4</v>
      </c>
      <c r="Q17" s="43">
        <v>1817.54</v>
      </c>
      <c r="R17" s="49">
        <f t="shared" si="3"/>
        <v>2137.029482662711</v>
      </c>
      <c r="S17" s="48">
        <v>1.2682</v>
      </c>
    </row>
    <row r="18" spans="2:19" x14ac:dyDescent="0.2">
      <c r="B18" s="47">
        <v>45336</v>
      </c>
      <c r="C18" s="46">
        <v>2295</v>
      </c>
      <c r="D18" s="45">
        <v>2305</v>
      </c>
      <c r="E18" s="44">
        <f t="shared" si="0"/>
        <v>2300</v>
      </c>
      <c r="F18" s="46">
        <v>2295</v>
      </c>
      <c r="G18" s="45">
        <v>2305</v>
      </c>
      <c r="H18" s="44">
        <f t="shared" si="1"/>
        <v>2300</v>
      </c>
      <c r="I18" s="46">
        <v>2295</v>
      </c>
      <c r="J18" s="45">
        <v>2305</v>
      </c>
      <c r="K18" s="44">
        <f t="shared" si="2"/>
        <v>2300</v>
      </c>
      <c r="L18" s="52">
        <v>2305</v>
      </c>
      <c r="M18" s="51">
        <v>1.2553000000000001</v>
      </c>
      <c r="N18" s="51">
        <v>1.0706</v>
      </c>
      <c r="O18" s="50">
        <v>150.61000000000001</v>
      </c>
      <c r="P18" s="43">
        <v>1836.21</v>
      </c>
      <c r="Q18" s="43">
        <v>1835.34</v>
      </c>
      <c r="R18" s="49">
        <f t="shared" si="3"/>
        <v>2152.9983186997947</v>
      </c>
      <c r="S18" s="48">
        <v>1.2559</v>
      </c>
    </row>
    <row r="19" spans="2:19" x14ac:dyDescent="0.2">
      <c r="B19" s="47">
        <v>45337</v>
      </c>
      <c r="C19" s="46">
        <v>2295</v>
      </c>
      <c r="D19" s="45">
        <v>2305</v>
      </c>
      <c r="E19" s="44">
        <f t="shared" si="0"/>
        <v>2300</v>
      </c>
      <c r="F19" s="46">
        <v>2295</v>
      </c>
      <c r="G19" s="45">
        <v>2305</v>
      </c>
      <c r="H19" s="44">
        <f t="shared" si="1"/>
        <v>2300</v>
      </c>
      <c r="I19" s="46">
        <v>2295</v>
      </c>
      <c r="J19" s="45">
        <v>2305</v>
      </c>
      <c r="K19" s="44">
        <f t="shared" si="2"/>
        <v>2300</v>
      </c>
      <c r="L19" s="52">
        <v>2305</v>
      </c>
      <c r="M19" s="51">
        <v>1.2549999999999999</v>
      </c>
      <c r="N19" s="51">
        <v>1.0745</v>
      </c>
      <c r="O19" s="50">
        <v>150.07</v>
      </c>
      <c r="P19" s="43">
        <v>1836.65</v>
      </c>
      <c r="Q19" s="43">
        <v>1835.78</v>
      </c>
      <c r="R19" s="49">
        <f t="shared" si="3"/>
        <v>2145.1838064215913</v>
      </c>
      <c r="S19" s="48">
        <v>1.2556</v>
      </c>
    </row>
    <row r="20" spans="2:19" x14ac:dyDescent="0.2">
      <c r="B20" s="47">
        <v>45338</v>
      </c>
      <c r="C20" s="46">
        <v>2295</v>
      </c>
      <c r="D20" s="45">
        <v>2305</v>
      </c>
      <c r="E20" s="44">
        <f t="shared" si="0"/>
        <v>2300</v>
      </c>
      <c r="F20" s="46">
        <v>2295</v>
      </c>
      <c r="G20" s="45">
        <v>2305</v>
      </c>
      <c r="H20" s="44">
        <f t="shared" si="1"/>
        <v>2300</v>
      </c>
      <c r="I20" s="46">
        <v>2295</v>
      </c>
      <c r="J20" s="45">
        <v>2305</v>
      </c>
      <c r="K20" s="44">
        <f t="shared" si="2"/>
        <v>2300</v>
      </c>
      <c r="L20" s="52">
        <v>2305</v>
      </c>
      <c r="M20" s="51">
        <v>1.2583</v>
      </c>
      <c r="N20" s="51">
        <v>1.0768</v>
      </c>
      <c r="O20" s="50">
        <v>150.30000000000001</v>
      </c>
      <c r="P20" s="43">
        <v>1831.84</v>
      </c>
      <c r="Q20" s="43">
        <v>1830.96</v>
      </c>
      <c r="R20" s="49">
        <f t="shared" si="3"/>
        <v>2140.6017830609212</v>
      </c>
      <c r="S20" s="48">
        <v>1.2588999999999999</v>
      </c>
    </row>
    <row r="21" spans="2:19" x14ac:dyDescent="0.2">
      <c r="B21" s="47">
        <v>45341</v>
      </c>
      <c r="C21" s="46">
        <v>2295</v>
      </c>
      <c r="D21" s="45">
        <v>2305</v>
      </c>
      <c r="E21" s="44">
        <f t="shared" si="0"/>
        <v>2300</v>
      </c>
      <c r="F21" s="46">
        <v>2295</v>
      </c>
      <c r="G21" s="45">
        <v>2305</v>
      </c>
      <c r="H21" s="44">
        <f t="shared" si="1"/>
        <v>2300</v>
      </c>
      <c r="I21" s="46">
        <v>2295</v>
      </c>
      <c r="J21" s="45">
        <v>2305</v>
      </c>
      <c r="K21" s="44">
        <f t="shared" si="2"/>
        <v>2300</v>
      </c>
      <c r="L21" s="52">
        <v>2305</v>
      </c>
      <c r="M21" s="51">
        <v>1.2606999999999999</v>
      </c>
      <c r="N21" s="51">
        <v>1.077</v>
      </c>
      <c r="O21" s="50">
        <v>150.03</v>
      </c>
      <c r="P21" s="43">
        <v>1828.35</v>
      </c>
      <c r="Q21" s="43">
        <v>1827.48</v>
      </c>
      <c r="R21" s="49">
        <f t="shared" si="3"/>
        <v>2140.2042711234913</v>
      </c>
      <c r="S21" s="48">
        <v>1.2613000000000001</v>
      </c>
    </row>
    <row r="22" spans="2:19" x14ac:dyDescent="0.2">
      <c r="B22" s="47">
        <v>45342</v>
      </c>
      <c r="C22" s="46">
        <v>2295</v>
      </c>
      <c r="D22" s="45">
        <v>2305</v>
      </c>
      <c r="E22" s="44">
        <f t="shared" si="0"/>
        <v>2300</v>
      </c>
      <c r="F22" s="46">
        <v>2295</v>
      </c>
      <c r="G22" s="45">
        <v>2305</v>
      </c>
      <c r="H22" s="44">
        <f t="shared" si="1"/>
        <v>2300</v>
      </c>
      <c r="I22" s="46">
        <v>2295</v>
      </c>
      <c r="J22" s="45">
        <v>2305</v>
      </c>
      <c r="K22" s="44">
        <f t="shared" si="2"/>
        <v>2300</v>
      </c>
      <c r="L22" s="52">
        <v>2305</v>
      </c>
      <c r="M22" s="51">
        <v>1.26</v>
      </c>
      <c r="N22" s="51">
        <v>1.0798000000000001</v>
      </c>
      <c r="O22" s="50">
        <v>150.16</v>
      </c>
      <c r="P22" s="43">
        <v>1829.37</v>
      </c>
      <c r="Q22" s="43">
        <v>1828.49</v>
      </c>
      <c r="R22" s="49">
        <f t="shared" si="3"/>
        <v>2134.6545656603071</v>
      </c>
      <c r="S22" s="48">
        <v>1.2605999999999999</v>
      </c>
    </row>
    <row r="23" spans="2:19" x14ac:dyDescent="0.2">
      <c r="B23" s="47">
        <v>45343</v>
      </c>
      <c r="C23" s="46">
        <v>2295</v>
      </c>
      <c r="D23" s="45">
        <v>2305</v>
      </c>
      <c r="E23" s="44">
        <f t="shared" si="0"/>
        <v>2300</v>
      </c>
      <c r="F23" s="46">
        <v>2295</v>
      </c>
      <c r="G23" s="45">
        <v>2305</v>
      </c>
      <c r="H23" s="44">
        <f t="shared" si="1"/>
        <v>2300</v>
      </c>
      <c r="I23" s="46">
        <v>2295</v>
      </c>
      <c r="J23" s="45">
        <v>2305</v>
      </c>
      <c r="K23" s="44">
        <f t="shared" si="2"/>
        <v>2300</v>
      </c>
      <c r="L23" s="52">
        <v>2305</v>
      </c>
      <c r="M23" s="51">
        <v>1.2617</v>
      </c>
      <c r="N23" s="51">
        <v>1.0803</v>
      </c>
      <c r="O23" s="50">
        <v>150.03</v>
      </c>
      <c r="P23" s="43">
        <v>1826.9</v>
      </c>
      <c r="Q23" s="43">
        <v>1826.03</v>
      </c>
      <c r="R23" s="49">
        <f t="shared" si="3"/>
        <v>2133.6665740997869</v>
      </c>
      <c r="S23" s="48">
        <v>1.2623</v>
      </c>
    </row>
    <row r="24" spans="2:19" x14ac:dyDescent="0.2">
      <c r="B24" s="47">
        <v>45344</v>
      </c>
      <c r="C24" s="46">
        <v>2295</v>
      </c>
      <c r="D24" s="45">
        <v>2305</v>
      </c>
      <c r="E24" s="44">
        <f t="shared" si="0"/>
        <v>2300</v>
      </c>
      <c r="F24" s="46">
        <v>2295</v>
      </c>
      <c r="G24" s="45">
        <v>2305</v>
      </c>
      <c r="H24" s="44">
        <f t="shared" si="1"/>
        <v>2300</v>
      </c>
      <c r="I24" s="46">
        <v>2295</v>
      </c>
      <c r="J24" s="45">
        <v>2305</v>
      </c>
      <c r="K24" s="44">
        <f t="shared" si="2"/>
        <v>2300</v>
      </c>
      <c r="L24" s="52">
        <v>2305</v>
      </c>
      <c r="M24" s="51">
        <v>1.2668999999999999</v>
      </c>
      <c r="N24" s="51">
        <v>1.0845</v>
      </c>
      <c r="O24" s="50">
        <v>150.41</v>
      </c>
      <c r="P24" s="43">
        <v>1819.4</v>
      </c>
      <c r="Q24" s="43">
        <v>1818.4</v>
      </c>
      <c r="R24" s="49">
        <f t="shared" si="3"/>
        <v>2125.4034117104657</v>
      </c>
      <c r="S24" s="48">
        <v>1.2676000000000001</v>
      </c>
    </row>
    <row r="25" spans="2:19" x14ac:dyDescent="0.2">
      <c r="B25" s="47">
        <v>45345</v>
      </c>
      <c r="C25" s="46">
        <v>2295</v>
      </c>
      <c r="D25" s="45">
        <v>2305</v>
      </c>
      <c r="E25" s="44">
        <f t="shared" si="0"/>
        <v>2300</v>
      </c>
      <c r="F25" s="46">
        <v>2295</v>
      </c>
      <c r="G25" s="45">
        <v>2305</v>
      </c>
      <c r="H25" s="44">
        <f t="shared" si="1"/>
        <v>2300</v>
      </c>
      <c r="I25" s="46">
        <v>2295</v>
      </c>
      <c r="J25" s="45">
        <v>2305</v>
      </c>
      <c r="K25" s="44">
        <f t="shared" si="2"/>
        <v>2300</v>
      </c>
      <c r="L25" s="52">
        <v>2305</v>
      </c>
      <c r="M25" s="51">
        <v>1.2699</v>
      </c>
      <c r="N25" s="51">
        <v>1.0835999999999999</v>
      </c>
      <c r="O25" s="50">
        <v>150.43</v>
      </c>
      <c r="P25" s="43">
        <v>1815.1</v>
      </c>
      <c r="Q25" s="43">
        <v>1814.1</v>
      </c>
      <c r="R25" s="49">
        <f t="shared" si="3"/>
        <v>2127.168696936139</v>
      </c>
      <c r="S25" s="48">
        <v>1.2706</v>
      </c>
    </row>
    <row r="26" spans="2:19" x14ac:dyDescent="0.2">
      <c r="B26" s="47">
        <v>45348</v>
      </c>
      <c r="C26" s="46">
        <v>2295</v>
      </c>
      <c r="D26" s="45">
        <v>2305</v>
      </c>
      <c r="E26" s="44">
        <f t="shared" si="0"/>
        <v>2300</v>
      </c>
      <c r="F26" s="46">
        <v>2295</v>
      </c>
      <c r="G26" s="45">
        <v>2305</v>
      </c>
      <c r="H26" s="44">
        <f t="shared" si="1"/>
        <v>2300</v>
      </c>
      <c r="I26" s="46">
        <v>2295</v>
      </c>
      <c r="J26" s="45">
        <v>2305</v>
      </c>
      <c r="K26" s="44">
        <f t="shared" si="2"/>
        <v>2300</v>
      </c>
      <c r="L26" s="52">
        <v>2305</v>
      </c>
      <c r="M26" s="51">
        <v>1.2684</v>
      </c>
      <c r="N26" s="51">
        <v>1.085</v>
      </c>
      <c r="O26" s="50">
        <v>150.62</v>
      </c>
      <c r="P26" s="43">
        <v>1817.25</v>
      </c>
      <c r="Q26" s="43">
        <v>1816.25</v>
      </c>
      <c r="R26" s="49">
        <f t="shared" si="3"/>
        <v>2124.4239631336404</v>
      </c>
      <c r="S26" s="48">
        <v>1.2690999999999999</v>
      </c>
    </row>
    <row r="27" spans="2:19" x14ac:dyDescent="0.2">
      <c r="B27" s="47">
        <v>45349</v>
      </c>
      <c r="C27" s="46">
        <v>2295</v>
      </c>
      <c r="D27" s="45">
        <v>2305</v>
      </c>
      <c r="E27" s="44">
        <f t="shared" si="0"/>
        <v>2300</v>
      </c>
      <c r="F27" s="46">
        <v>2295</v>
      </c>
      <c r="G27" s="45">
        <v>2305</v>
      </c>
      <c r="H27" s="44">
        <f t="shared" si="1"/>
        <v>2300</v>
      </c>
      <c r="I27" s="46">
        <v>2295</v>
      </c>
      <c r="J27" s="45">
        <v>2305</v>
      </c>
      <c r="K27" s="44">
        <f t="shared" si="2"/>
        <v>2300</v>
      </c>
      <c r="L27" s="52">
        <v>2305</v>
      </c>
      <c r="M27" s="51">
        <v>1.2681</v>
      </c>
      <c r="N27" s="51">
        <v>1.0857000000000001</v>
      </c>
      <c r="O27" s="50">
        <v>150.22999999999999</v>
      </c>
      <c r="P27" s="43">
        <v>1817.68</v>
      </c>
      <c r="Q27" s="43">
        <v>1816.68</v>
      </c>
      <c r="R27" s="49">
        <f t="shared" si="3"/>
        <v>2123.0542507138248</v>
      </c>
      <c r="S27" s="48">
        <v>1.2687999999999999</v>
      </c>
    </row>
    <row r="28" spans="2:19" x14ac:dyDescent="0.2">
      <c r="B28" s="47">
        <v>45350</v>
      </c>
      <c r="C28" s="46">
        <v>2295</v>
      </c>
      <c r="D28" s="45">
        <v>2305</v>
      </c>
      <c r="E28" s="44">
        <f t="shared" si="0"/>
        <v>2300</v>
      </c>
      <c r="F28" s="46">
        <v>2295</v>
      </c>
      <c r="G28" s="45">
        <v>2305</v>
      </c>
      <c r="H28" s="44">
        <f t="shared" si="1"/>
        <v>2300</v>
      </c>
      <c r="I28" s="46">
        <v>2295</v>
      </c>
      <c r="J28" s="45">
        <v>2305</v>
      </c>
      <c r="K28" s="44">
        <f t="shared" si="2"/>
        <v>2300</v>
      </c>
      <c r="L28" s="52">
        <v>2305</v>
      </c>
      <c r="M28" s="51">
        <v>1.2630999999999999</v>
      </c>
      <c r="N28" s="51">
        <v>1.0809</v>
      </c>
      <c r="O28" s="50">
        <v>150.74</v>
      </c>
      <c r="P28" s="43">
        <v>1824.88</v>
      </c>
      <c r="Q28" s="43">
        <v>1823.86</v>
      </c>
      <c r="R28" s="49">
        <f t="shared" si="3"/>
        <v>2132.4821907669534</v>
      </c>
      <c r="S28" s="48">
        <v>1.2638</v>
      </c>
    </row>
    <row r="29" spans="2:19" x14ac:dyDescent="0.2">
      <c r="B29" s="47">
        <v>45351</v>
      </c>
      <c r="C29" s="46">
        <v>2295</v>
      </c>
      <c r="D29" s="45">
        <v>2305</v>
      </c>
      <c r="E29" s="44">
        <f t="shared" si="0"/>
        <v>2300</v>
      </c>
      <c r="F29" s="46">
        <v>2295</v>
      </c>
      <c r="G29" s="45">
        <v>2305</v>
      </c>
      <c r="H29" s="44">
        <f t="shared" si="1"/>
        <v>2300</v>
      </c>
      <c r="I29" s="46">
        <v>2295</v>
      </c>
      <c r="J29" s="45">
        <v>2305</v>
      </c>
      <c r="K29" s="44">
        <f t="shared" si="2"/>
        <v>2300</v>
      </c>
      <c r="L29" s="52">
        <v>2305</v>
      </c>
      <c r="M29" s="51">
        <v>1.2643</v>
      </c>
      <c r="N29" s="51">
        <v>1.0829</v>
      </c>
      <c r="O29" s="50">
        <v>150.08000000000001</v>
      </c>
      <c r="P29" s="43">
        <v>1823.14</v>
      </c>
      <c r="Q29" s="43">
        <v>1822.13</v>
      </c>
      <c r="R29" s="49">
        <f t="shared" si="3"/>
        <v>2128.5437251823805</v>
      </c>
      <c r="S29" s="48">
        <v>1.2649999999999999</v>
      </c>
    </row>
    <row r="30" spans="2:19" s="10" customFormat="1" x14ac:dyDescent="0.2">
      <c r="B30" s="42" t="s">
        <v>11</v>
      </c>
      <c r="C30" s="41">
        <f>ROUND(AVERAGE(C9:C29),2)</f>
        <v>2295</v>
      </c>
      <c r="D30" s="40">
        <f>ROUND(AVERAGE(D9:D29),2)</f>
        <v>2305</v>
      </c>
      <c r="E30" s="39">
        <f>ROUND(AVERAGE(C30:D30),2)</f>
        <v>2300</v>
      </c>
      <c r="F30" s="41">
        <f>ROUND(AVERAGE(F9:F29),2)</f>
        <v>2295</v>
      </c>
      <c r="G30" s="40">
        <f>ROUND(AVERAGE(G9:G29),2)</f>
        <v>2305</v>
      </c>
      <c r="H30" s="39">
        <f>ROUND(AVERAGE(F30:G30),2)</f>
        <v>2300</v>
      </c>
      <c r="I30" s="41">
        <f>ROUND(AVERAGE(I9:I29),2)</f>
        <v>2295</v>
      </c>
      <c r="J30" s="40">
        <f>ROUND(AVERAGE(J9:J29),2)</f>
        <v>2305</v>
      </c>
      <c r="K30" s="39">
        <f>ROUND(AVERAGE(I30:J30),2)</f>
        <v>2300</v>
      </c>
      <c r="L30" s="38">
        <f>ROUND(AVERAGE(L9:L29),2)</f>
        <v>2305</v>
      </c>
      <c r="M30" s="37">
        <f>ROUND(AVERAGE(M9:M29),4)</f>
        <v>1.2627999999999999</v>
      </c>
      <c r="N30" s="36">
        <f>ROUND(AVERAGE(N9:N29),4)</f>
        <v>1.0792999999999999</v>
      </c>
      <c r="O30" s="175">
        <f>ROUND(AVERAGE(O9:O29),2)</f>
        <v>149.52000000000001</v>
      </c>
      <c r="P30" s="35">
        <f>AVERAGE(P9:P29)</f>
        <v>1825.3209523809523</v>
      </c>
      <c r="Q30" s="35">
        <f>AVERAGE(Q9:Q29)</f>
        <v>1824.3976190476189</v>
      </c>
      <c r="R30" s="35">
        <f>AVERAGE(R9:R29)</f>
        <v>2135.6885282937269</v>
      </c>
      <c r="S30" s="34">
        <f>AVERAGE(S9:S29)</f>
        <v>1.263452380952381</v>
      </c>
    </row>
    <row r="31" spans="2:19" s="5" customFormat="1" x14ac:dyDescent="0.2">
      <c r="B31" s="33" t="s">
        <v>12</v>
      </c>
      <c r="C31" s="32">
        <f t="shared" ref="C31:S31" si="4">MAX(C9:C29)</f>
        <v>2295</v>
      </c>
      <c r="D31" s="31">
        <f t="shared" si="4"/>
        <v>2305</v>
      </c>
      <c r="E31" s="30">
        <f t="shared" si="4"/>
        <v>2300</v>
      </c>
      <c r="F31" s="32">
        <f t="shared" si="4"/>
        <v>2295</v>
      </c>
      <c r="G31" s="31">
        <f t="shared" si="4"/>
        <v>2305</v>
      </c>
      <c r="H31" s="30">
        <f t="shared" si="4"/>
        <v>2300</v>
      </c>
      <c r="I31" s="32">
        <f t="shared" si="4"/>
        <v>2295</v>
      </c>
      <c r="J31" s="31">
        <f t="shared" si="4"/>
        <v>2305</v>
      </c>
      <c r="K31" s="30">
        <f t="shared" si="4"/>
        <v>2300</v>
      </c>
      <c r="L31" s="29">
        <f t="shared" si="4"/>
        <v>2305</v>
      </c>
      <c r="M31" s="28">
        <f t="shared" si="4"/>
        <v>1.2756000000000001</v>
      </c>
      <c r="N31" s="27">
        <f t="shared" si="4"/>
        <v>1.0881000000000001</v>
      </c>
      <c r="O31" s="26">
        <f t="shared" si="4"/>
        <v>150.74</v>
      </c>
      <c r="P31" s="25">
        <f t="shared" si="4"/>
        <v>1836.65</v>
      </c>
      <c r="Q31" s="25">
        <f t="shared" si="4"/>
        <v>1835.78</v>
      </c>
      <c r="R31" s="25">
        <f t="shared" si="4"/>
        <v>2152.9983186997947</v>
      </c>
      <c r="S31" s="24">
        <f t="shared" si="4"/>
        <v>1.2762</v>
      </c>
    </row>
    <row r="32" spans="2:19" s="5" customFormat="1" ht="13.5" thickBot="1" x14ac:dyDescent="0.25">
      <c r="B32" s="23" t="s">
        <v>13</v>
      </c>
      <c r="C32" s="22">
        <f t="shared" ref="C32:S32" si="5">MIN(C9:C29)</f>
        <v>2295</v>
      </c>
      <c r="D32" s="21">
        <f t="shared" si="5"/>
        <v>2305</v>
      </c>
      <c r="E32" s="20">
        <f t="shared" si="5"/>
        <v>2300</v>
      </c>
      <c r="F32" s="22">
        <f t="shared" si="5"/>
        <v>2295</v>
      </c>
      <c r="G32" s="21">
        <f t="shared" si="5"/>
        <v>2305</v>
      </c>
      <c r="H32" s="20">
        <f t="shared" si="5"/>
        <v>2300</v>
      </c>
      <c r="I32" s="22">
        <f t="shared" si="5"/>
        <v>2295</v>
      </c>
      <c r="J32" s="21">
        <f t="shared" si="5"/>
        <v>2305</v>
      </c>
      <c r="K32" s="20">
        <f t="shared" si="5"/>
        <v>2300</v>
      </c>
      <c r="L32" s="19">
        <f t="shared" si="5"/>
        <v>2305</v>
      </c>
      <c r="M32" s="18">
        <f t="shared" si="5"/>
        <v>1.2549999999999999</v>
      </c>
      <c r="N32" s="17">
        <f t="shared" si="5"/>
        <v>1.0706</v>
      </c>
      <c r="O32" s="16">
        <f t="shared" si="5"/>
        <v>146.59</v>
      </c>
      <c r="P32" s="15">
        <f t="shared" si="5"/>
        <v>1806.99</v>
      </c>
      <c r="Q32" s="15">
        <f t="shared" si="5"/>
        <v>1806.14</v>
      </c>
      <c r="R32" s="15">
        <f t="shared" si="5"/>
        <v>2118.3714732101826</v>
      </c>
      <c r="S32" s="14">
        <f t="shared" si="5"/>
        <v>1.2556</v>
      </c>
    </row>
    <row r="34" spans="2:14" x14ac:dyDescent="0.2">
      <c r="B34" s="7" t="s">
        <v>14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  <row r="35" spans="2:14" x14ac:dyDescent="0.2">
      <c r="B35" s="7" t="s">
        <v>15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/>
    </sheetView>
  </sheetViews>
  <sheetFormatPr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6" t="s">
        <v>19</v>
      </c>
    </row>
    <row r="4" spans="1:25" x14ac:dyDescent="0.2">
      <c r="B4" s="61" t="s">
        <v>26</v>
      </c>
    </row>
    <row r="6" spans="1:25" ht="13.5" thickBot="1" x14ac:dyDescent="0.25">
      <c r="B6" s="1">
        <v>45323</v>
      </c>
    </row>
    <row r="7" spans="1:25" ht="13.5" thickBot="1" x14ac:dyDescent="0.25">
      <c r="B7" s="60"/>
      <c r="C7" s="176" t="s">
        <v>0</v>
      </c>
      <c r="D7" s="177"/>
      <c r="E7" s="178"/>
      <c r="F7" s="176" t="s">
        <v>2</v>
      </c>
      <c r="G7" s="177"/>
      <c r="H7" s="178"/>
      <c r="I7" s="179" t="s">
        <v>24</v>
      </c>
      <c r="J7" s="180"/>
      <c r="K7" s="181"/>
      <c r="L7" s="179" t="s">
        <v>23</v>
      </c>
      <c r="M7" s="180"/>
      <c r="N7" s="181"/>
      <c r="O7" s="179" t="s">
        <v>22</v>
      </c>
      <c r="P7" s="180"/>
      <c r="Q7" s="181"/>
      <c r="R7" s="182" t="s">
        <v>4</v>
      </c>
      <c r="S7" s="184" t="s">
        <v>21</v>
      </c>
      <c r="T7" s="185"/>
      <c r="U7" s="186"/>
      <c r="V7" s="187" t="s">
        <v>5</v>
      </c>
      <c r="W7" s="188"/>
      <c r="X7" s="11" t="s">
        <v>18</v>
      </c>
      <c r="Y7" s="182" t="s">
        <v>20</v>
      </c>
    </row>
    <row r="8" spans="1:25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83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83" t="s">
        <v>20</v>
      </c>
    </row>
    <row r="9" spans="1:25" x14ac:dyDescent="0.2">
      <c r="B9" s="47">
        <v>45323</v>
      </c>
      <c r="C9" s="46">
        <v>2212</v>
      </c>
      <c r="D9" s="45">
        <v>2212.5</v>
      </c>
      <c r="E9" s="44">
        <f t="shared" ref="E9:E29" si="0">AVERAGE(C9:D9)</f>
        <v>2212.25</v>
      </c>
      <c r="F9" s="46">
        <v>2250.5</v>
      </c>
      <c r="G9" s="45">
        <v>2251</v>
      </c>
      <c r="H9" s="44">
        <f t="shared" ref="H9:H29" si="1">AVERAGE(F9:G9)</f>
        <v>2250.75</v>
      </c>
      <c r="I9" s="46">
        <v>2485</v>
      </c>
      <c r="J9" s="45">
        <v>2490</v>
      </c>
      <c r="K9" s="44">
        <f t="shared" ref="K9:K29" si="2">AVERAGE(I9:J9)</f>
        <v>2487.5</v>
      </c>
      <c r="L9" s="46">
        <v>2585</v>
      </c>
      <c r="M9" s="45">
        <v>2590</v>
      </c>
      <c r="N9" s="44">
        <f t="shared" ref="N9:N29" si="3">AVERAGE(L9:M9)</f>
        <v>2587.5</v>
      </c>
      <c r="O9" s="46">
        <v>2670</v>
      </c>
      <c r="P9" s="45">
        <v>2675</v>
      </c>
      <c r="Q9" s="44">
        <f t="shared" ref="Q9:Q29" si="4">AVERAGE(O9:P9)</f>
        <v>2672.5</v>
      </c>
      <c r="R9" s="52">
        <v>2212.5</v>
      </c>
      <c r="S9" s="51">
        <v>1.2673000000000001</v>
      </c>
      <c r="T9" s="53">
        <v>1.0814999999999999</v>
      </c>
      <c r="U9" s="50">
        <v>146.97</v>
      </c>
      <c r="V9" s="43">
        <v>1745.84</v>
      </c>
      <c r="W9" s="43">
        <v>1775.24</v>
      </c>
      <c r="X9" s="49">
        <f t="shared" ref="X9:X29" si="5">R9/T9</f>
        <v>2045.7697642163664</v>
      </c>
      <c r="Y9" s="48">
        <v>1.268</v>
      </c>
    </row>
    <row r="10" spans="1:25" x14ac:dyDescent="0.2">
      <c r="B10" s="47">
        <v>45324</v>
      </c>
      <c r="C10" s="46">
        <v>2208.5</v>
      </c>
      <c r="D10" s="45">
        <v>2209.5</v>
      </c>
      <c r="E10" s="44">
        <f t="shared" si="0"/>
        <v>2209</v>
      </c>
      <c r="F10" s="46">
        <v>2245.5</v>
      </c>
      <c r="G10" s="45">
        <v>2246</v>
      </c>
      <c r="H10" s="44">
        <f t="shared" si="1"/>
        <v>2245.75</v>
      </c>
      <c r="I10" s="46">
        <v>2475</v>
      </c>
      <c r="J10" s="45">
        <v>2480</v>
      </c>
      <c r="K10" s="44">
        <f t="shared" si="2"/>
        <v>2477.5</v>
      </c>
      <c r="L10" s="46">
        <v>2572</v>
      </c>
      <c r="M10" s="45">
        <v>2577</v>
      </c>
      <c r="N10" s="44">
        <f t="shared" si="3"/>
        <v>2574.5</v>
      </c>
      <c r="O10" s="46">
        <v>2670</v>
      </c>
      <c r="P10" s="45">
        <v>2675</v>
      </c>
      <c r="Q10" s="44">
        <f t="shared" si="4"/>
        <v>2672.5</v>
      </c>
      <c r="R10" s="52">
        <v>2209.5</v>
      </c>
      <c r="S10" s="51">
        <v>1.2756000000000001</v>
      </c>
      <c r="T10" s="51">
        <v>1.0881000000000001</v>
      </c>
      <c r="U10" s="50">
        <v>146.59</v>
      </c>
      <c r="V10" s="43">
        <v>1732.13</v>
      </c>
      <c r="W10" s="43">
        <v>1759.91</v>
      </c>
      <c r="X10" s="49">
        <f t="shared" si="5"/>
        <v>2030.603804797353</v>
      </c>
      <c r="Y10" s="48">
        <v>1.2762</v>
      </c>
    </row>
    <row r="11" spans="1:25" x14ac:dyDescent="0.2">
      <c r="B11" s="47">
        <v>45327</v>
      </c>
      <c r="C11" s="46">
        <v>2183</v>
      </c>
      <c r="D11" s="45">
        <v>2183.5</v>
      </c>
      <c r="E11" s="44">
        <f t="shared" si="0"/>
        <v>2183.25</v>
      </c>
      <c r="F11" s="46">
        <v>2219</v>
      </c>
      <c r="G11" s="45">
        <v>2219.5</v>
      </c>
      <c r="H11" s="44">
        <f t="shared" si="1"/>
        <v>2219.25</v>
      </c>
      <c r="I11" s="46">
        <v>2445</v>
      </c>
      <c r="J11" s="45">
        <v>2450</v>
      </c>
      <c r="K11" s="44">
        <f t="shared" si="2"/>
        <v>2447.5</v>
      </c>
      <c r="L11" s="46">
        <v>2543</v>
      </c>
      <c r="M11" s="45">
        <v>2548</v>
      </c>
      <c r="N11" s="44">
        <f t="shared" si="3"/>
        <v>2545.5</v>
      </c>
      <c r="O11" s="46">
        <v>2633</v>
      </c>
      <c r="P11" s="45">
        <v>2638</v>
      </c>
      <c r="Q11" s="44">
        <f t="shared" si="4"/>
        <v>2635.5</v>
      </c>
      <c r="R11" s="52">
        <v>2183.5</v>
      </c>
      <c r="S11" s="51">
        <v>1.2556</v>
      </c>
      <c r="T11" s="51">
        <v>1.075</v>
      </c>
      <c r="U11" s="50">
        <v>148.63</v>
      </c>
      <c r="V11" s="43">
        <v>1739.01</v>
      </c>
      <c r="W11" s="43">
        <v>1766.7</v>
      </c>
      <c r="X11" s="49">
        <f t="shared" si="5"/>
        <v>2031.1627906976746</v>
      </c>
      <c r="Y11" s="48">
        <v>1.2563</v>
      </c>
    </row>
    <row r="12" spans="1:25" x14ac:dyDescent="0.2">
      <c r="B12" s="47">
        <v>45328</v>
      </c>
      <c r="C12" s="46">
        <v>2184</v>
      </c>
      <c r="D12" s="45">
        <v>2184.5</v>
      </c>
      <c r="E12" s="44">
        <f t="shared" si="0"/>
        <v>2184.25</v>
      </c>
      <c r="F12" s="46">
        <v>2220</v>
      </c>
      <c r="G12" s="45">
        <v>2221</v>
      </c>
      <c r="H12" s="44">
        <f t="shared" si="1"/>
        <v>2220.5</v>
      </c>
      <c r="I12" s="46">
        <v>2450</v>
      </c>
      <c r="J12" s="45">
        <v>2455</v>
      </c>
      <c r="K12" s="44">
        <f t="shared" si="2"/>
        <v>2452.5</v>
      </c>
      <c r="L12" s="46">
        <v>2548</v>
      </c>
      <c r="M12" s="45">
        <v>2553</v>
      </c>
      <c r="N12" s="44">
        <f t="shared" si="3"/>
        <v>2550.5</v>
      </c>
      <c r="O12" s="46">
        <v>2638</v>
      </c>
      <c r="P12" s="45">
        <v>2643</v>
      </c>
      <c r="Q12" s="44">
        <f t="shared" si="4"/>
        <v>2640.5</v>
      </c>
      <c r="R12" s="52">
        <v>2184.5</v>
      </c>
      <c r="S12" s="51">
        <v>1.2564</v>
      </c>
      <c r="T12" s="51">
        <v>1.0736000000000001</v>
      </c>
      <c r="U12" s="50">
        <v>148.61000000000001</v>
      </c>
      <c r="V12" s="43">
        <v>1738.7</v>
      </c>
      <c r="W12" s="43">
        <v>1766.91</v>
      </c>
      <c r="X12" s="49">
        <f t="shared" si="5"/>
        <v>2034.7429210134126</v>
      </c>
      <c r="Y12" s="48">
        <v>1.2569999999999999</v>
      </c>
    </row>
    <row r="13" spans="1:25" x14ac:dyDescent="0.2">
      <c r="B13" s="47">
        <v>45329</v>
      </c>
      <c r="C13" s="46">
        <v>2195</v>
      </c>
      <c r="D13" s="45">
        <v>2195.5</v>
      </c>
      <c r="E13" s="44">
        <f t="shared" si="0"/>
        <v>2195.25</v>
      </c>
      <c r="F13" s="46">
        <v>2228</v>
      </c>
      <c r="G13" s="45">
        <v>2230</v>
      </c>
      <c r="H13" s="44">
        <f t="shared" si="1"/>
        <v>2229</v>
      </c>
      <c r="I13" s="46">
        <v>2453</v>
      </c>
      <c r="J13" s="45">
        <v>2458</v>
      </c>
      <c r="K13" s="44">
        <f t="shared" si="2"/>
        <v>2455.5</v>
      </c>
      <c r="L13" s="46">
        <v>2553</v>
      </c>
      <c r="M13" s="45">
        <v>2558</v>
      </c>
      <c r="N13" s="44">
        <f t="shared" si="3"/>
        <v>2555.5</v>
      </c>
      <c r="O13" s="46">
        <v>2648</v>
      </c>
      <c r="P13" s="45">
        <v>2653</v>
      </c>
      <c r="Q13" s="44">
        <f t="shared" si="4"/>
        <v>2650.5</v>
      </c>
      <c r="R13" s="52">
        <v>2195.5</v>
      </c>
      <c r="S13" s="51">
        <v>1.2632000000000001</v>
      </c>
      <c r="T13" s="51">
        <v>1.0773999999999999</v>
      </c>
      <c r="U13" s="50">
        <v>148.22</v>
      </c>
      <c r="V13" s="43">
        <v>1738.05</v>
      </c>
      <c r="W13" s="43">
        <v>1764.52</v>
      </c>
      <c r="X13" s="49">
        <f t="shared" si="5"/>
        <v>2037.7761277148693</v>
      </c>
      <c r="Y13" s="48">
        <v>1.2638</v>
      </c>
    </row>
    <row r="14" spans="1:25" x14ac:dyDescent="0.2">
      <c r="B14" s="47">
        <v>45330</v>
      </c>
      <c r="C14" s="46">
        <v>2214</v>
      </c>
      <c r="D14" s="45">
        <v>2214.5</v>
      </c>
      <c r="E14" s="44">
        <f t="shared" si="0"/>
        <v>2214.25</v>
      </c>
      <c r="F14" s="46">
        <v>2237</v>
      </c>
      <c r="G14" s="45">
        <v>2238</v>
      </c>
      <c r="H14" s="44">
        <f t="shared" si="1"/>
        <v>2237.5</v>
      </c>
      <c r="I14" s="46">
        <v>2458</v>
      </c>
      <c r="J14" s="45">
        <v>2463</v>
      </c>
      <c r="K14" s="44">
        <f t="shared" si="2"/>
        <v>2460.5</v>
      </c>
      <c r="L14" s="46">
        <v>2555</v>
      </c>
      <c r="M14" s="45">
        <v>2560</v>
      </c>
      <c r="N14" s="44">
        <f t="shared" si="3"/>
        <v>2557.5</v>
      </c>
      <c r="O14" s="46">
        <v>2645</v>
      </c>
      <c r="P14" s="45">
        <v>2650</v>
      </c>
      <c r="Q14" s="44">
        <f t="shared" si="4"/>
        <v>2647.5</v>
      </c>
      <c r="R14" s="52">
        <v>2214.5</v>
      </c>
      <c r="S14" s="51">
        <v>1.2598</v>
      </c>
      <c r="T14" s="51">
        <v>1.0757000000000001</v>
      </c>
      <c r="U14" s="50">
        <v>149.26</v>
      </c>
      <c r="V14" s="43">
        <v>1757.82</v>
      </c>
      <c r="W14" s="43">
        <v>1775.63</v>
      </c>
      <c r="X14" s="49">
        <f t="shared" si="5"/>
        <v>2058.6594775495023</v>
      </c>
      <c r="Y14" s="48">
        <v>1.2604</v>
      </c>
    </row>
    <row r="15" spans="1:25" x14ac:dyDescent="0.2">
      <c r="B15" s="47">
        <v>45331</v>
      </c>
      <c r="C15" s="46">
        <v>2179.5</v>
      </c>
      <c r="D15" s="45">
        <v>2180.5</v>
      </c>
      <c r="E15" s="44">
        <f t="shared" si="0"/>
        <v>2180</v>
      </c>
      <c r="F15" s="46">
        <v>2212</v>
      </c>
      <c r="G15" s="45">
        <v>2213</v>
      </c>
      <c r="H15" s="44">
        <f t="shared" si="1"/>
        <v>2212.5</v>
      </c>
      <c r="I15" s="46">
        <v>2438</v>
      </c>
      <c r="J15" s="45">
        <v>2443</v>
      </c>
      <c r="K15" s="44">
        <f t="shared" si="2"/>
        <v>2440.5</v>
      </c>
      <c r="L15" s="46">
        <v>2533</v>
      </c>
      <c r="M15" s="45">
        <v>2538</v>
      </c>
      <c r="N15" s="44">
        <f t="shared" si="3"/>
        <v>2535.5</v>
      </c>
      <c r="O15" s="46">
        <v>2623</v>
      </c>
      <c r="P15" s="45">
        <v>2628</v>
      </c>
      <c r="Q15" s="44">
        <f t="shared" si="4"/>
        <v>2625.5</v>
      </c>
      <c r="R15" s="52">
        <v>2180.5</v>
      </c>
      <c r="S15" s="51">
        <v>1.2604</v>
      </c>
      <c r="T15" s="51">
        <v>1.0767</v>
      </c>
      <c r="U15" s="50">
        <v>149.5</v>
      </c>
      <c r="V15" s="43">
        <v>1730.01</v>
      </c>
      <c r="W15" s="43">
        <v>1754.96</v>
      </c>
      <c r="X15" s="49">
        <f t="shared" si="5"/>
        <v>2025.1694993963035</v>
      </c>
      <c r="Y15" s="48">
        <v>1.2609999999999999</v>
      </c>
    </row>
    <row r="16" spans="1:25" x14ac:dyDescent="0.2">
      <c r="B16" s="47">
        <v>45334</v>
      </c>
      <c r="C16" s="46">
        <v>2187.5</v>
      </c>
      <c r="D16" s="45">
        <v>2188</v>
      </c>
      <c r="E16" s="44">
        <f t="shared" si="0"/>
        <v>2187.75</v>
      </c>
      <c r="F16" s="46">
        <v>2214</v>
      </c>
      <c r="G16" s="45">
        <v>2216</v>
      </c>
      <c r="H16" s="44">
        <f t="shared" si="1"/>
        <v>2215</v>
      </c>
      <c r="I16" s="46">
        <v>2440</v>
      </c>
      <c r="J16" s="45">
        <v>2445</v>
      </c>
      <c r="K16" s="44">
        <f t="shared" si="2"/>
        <v>2442.5</v>
      </c>
      <c r="L16" s="46">
        <v>2535</v>
      </c>
      <c r="M16" s="45">
        <v>2540</v>
      </c>
      <c r="N16" s="44">
        <f t="shared" si="3"/>
        <v>2537.5</v>
      </c>
      <c r="O16" s="46">
        <v>2625</v>
      </c>
      <c r="P16" s="45">
        <v>2630</v>
      </c>
      <c r="Q16" s="44">
        <f t="shared" si="4"/>
        <v>2627.5</v>
      </c>
      <c r="R16" s="52">
        <v>2188</v>
      </c>
      <c r="S16" s="51">
        <v>1.2615000000000001</v>
      </c>
      <c r="T16" s="51">
        <v>1.077</v>
      </c>
      <c r="U16" s="50">
        <v>148.97999999999999</v>
      </c>
      <c r="V16" s="43">
        <v>1734.44</v>
      </c>
      <c r="W16" s="43">
        <v>1755.8</v>
      </c>
      <c r="X16" s="49">
        <f t="shared" si="5"/>
        <v>2031.569173630455</v>
      </c>
      <c r="Y16" s="48">
        <v>1.2621</v>
      </c>
    </row>
    <row r="17" spans="2:25" x14ac:dyDescent="0.2">
      <c r="B17" s="47">
        <v>45335</v>
      </c>
      <c r="C17" s="46">
        <v>2203</v>
      </c>
      <c r="D17" s="45">
        <v>2204</v>
      </c>
      <c r="E17" s="44">
        <f t="shared" si="0"/>
        <v>2203.5</v>
      </c>
      <c r="F17" s="46">
        <v>2232</v>
      </c>
      <c r="G17" s="45">
        <v>2234</v>
      </c>
      <c r="H17" s="44">
        <f t="shared" si="1"/>
        <v>2233</v>
      </c>
      <c r="I17" s="46">
        <v>2452</v>
      </c>
      <c r="J17" s="45">
        <v>2457</v>
      </c>
      <c r="K17" s="44">
        <f t="shared" si="2"/>
        <v>2454.5</v>
      </c>
      <c r="L17" s="46">
        <v>2545</v>
      </c>
      <c r="M17" s="45">
        <v>2550</v>
      </c>
      <c r="N17" s="44">
        <f t="shared" si="3"/>
        <v>2547.5</v>
      </c>
      <c r="O17" s="46">
        <v>2632</v>
      </c>
      <c r="P17" s="45">
        <v>2637</v>
      </c>
      <c r="Q17" s="44">
        <f t="shared" si="4"/>
        <v>2634.5</v>
      </c>
      <c r="R17" s="52">
        <v>2204</v>
      </c>
      <c r="S17" s="51">
        <v>1.2676000000000001</v>
      </c>
      <c r="T17" s="51">
        <v>1.0786</v>
      </c>
      <c r="U17" s="50">
        <v>149.35</v>
      </c>
      <c r="V17" s="43">
        <v>1738.72</v>
      </c>
      <c r="W17" s="43">
        <v>1761.55</v>
      </c>
      <c r="X17" s="49">
        <f t="shared" si="5"/>
        <v>2043.3895790839977</v>
      </c>
      <c r="Y17" s="48">
        <v>1.2682</v>
      </c>
    </row>
    <row r="18" spans="2:25" x14ac:dyDescent="0.2">
      <c r="B18" s="47">
        <v>45336</v>
      </c>
      <c r="C18" s="46">
        <v>2193</v>
      </c>
      <c r="D18" s="45">
        <v>2194</v>
      </c>
      <c r="E18" s="44">
        <f t="shared" si="0"/>
        <v>2193.5</v>
      </c>
      <c r="F18" s="46">
        <v>2222</v>
      </c>
      <c r="G18" s="45">
        <v>2223</v>
      </c>
      <c r="H18" s="44">
        <f t="shared" si="1"/>
        <v>2222.5</v>
      </c>
      <c r="I18" s="46">
        <v>2447</v>
      </c>
      <c r="J18" s="45">
        <v>2452</v>
      </c>
      <c r="K18" s="44">
        <f t="shared" si="2"/>
        <v>2449.5</v>
      </c>
      <c r="L18" s="46">
        <v>2543</v>
      </c>
      <c r="M18" s="45">
        <v>2548</v>
      </c>
      <c r="N18" s="44">
        <f t="shared" si="3"/>
        <v>2545.5</v>
      </c>
      <c r="O18" s="46">
        <v>2633</v>
      </c>
      <c r="P18" s="45">
        <v>2638</v>
      </c>
      <c r="Q18" s="44">
        <f t="shared" si="4"/>
        <v>2635.5</v>
      </c>
      <c r="R18" s="52">
        <v>2194</v>
      </c>
      <c r="S18" s="51">
        <v>1.2553000000000001</v>
      </c>
      <c r="T18" s="51">
        <v>1.0706</v>
      </c>
      <c r="U18" s="50">
        <v>150.61000000000001</v>
      </c>
      <c r="V18" s="43">
        <v>1747.79</v>
      </c>
      <c r="W18" s="43">
        <v>1770.05</v>
      </c>
      <c r="X18" s="49">
        <f t="shared" si="5"/>
        <v>2049.3181393611058</v>
      </c>
      <c r="Y18" s="48">
        <v>1.2559</v>
      </c>
    </row>
    <row r="19" spans="2:25" x14ac:dyDescent="0.2">
      <c r="B19" s="47">
        <v>45337</v>
      </c>
      <c r="C19" s="46">
        <v>2204.5</v>
      </c>
      <c r="D19" s="45">
        <v>2205</v>
      </c>
      <c r="E19" s="44">
        <f t="shared" si="0"/>
        <v>2204.75</v>
      </c>
      <c r="F19" s="46">
        <v>2225.5</v>
      </c>
      <c r="G19" s="45">
        <v>2226</v>
      </c>
      <c r="H19" s="44">
        <f t="shared" si="1"/>
        <v>2225.75</v>
      </c>
      <c r="I19" s="46">
        <v>2445</v>
      </c>
      <c r="J19" s="45">
        <v>2450</v>
      </c>
      <c r="K19" s="44">
        <f t="shared" si="2"/>
        <v>2447.5</v>
      </c>
      <c r="L19" s="46">
        <v>2543</v>
      </c>
      <c r="M19" s="45">
        <v>2548</v>
      </c>
      <c r="N19" s="44">
        <f t="shared" si="3"/>
        <v>2545.5</v>
      </c>
      <c r="O19" s="46">
        <v>2628</v>
      </c>
      <c r="P19" s="45">
        <v>2633</v>
      </c>
      <c r="Q19" s="44">
        <f t="shared" si="4"/>
        <v>2630.5</v>
      </c>
      <c r="R19" s="52">
        <v>2205</v>
      </c>
      <c r="S19" s="51">
        <v>1.2549999999999999</v>
      </c>
      <c r="T19" s="51">
        <v>1.0745</v>
      </c>
      <c r="U19" s="50">
        <v>150.07</v>
      </c>
      <c r="V19" s="43">
        <v>1756.97</v>
      </c>
      <c r="W19" s="43">
        <v>1772.86</v>
      </c>
      <c r="X19" s="49">
        <f t="shared" si="5"/>
        <v>2052.1172638436483</v>
      </c>
      <c r="Y19" s="48">
        <v>1.2556</v>
      </c>
    </row>
    <row r="20" spans="2:25" x14ac:dyDescent="0.2">
      <c r="B20" s="47">
        <v>45338</v>
      </c>
      <c r="C20" s="46">
        <v>2202</v>
      </c>
      <c r="D20" s="45">
        <v>2203</v>
      </c>
      <c r="E20" s="44">
        <f t="shared" si="0"/>
        <v>2202.5</v>
      </c>
      <c r="F20" s="46">
        <v>2230</v>
      </c>
      <c r="G20" s="45">
        <v>2232</v>
      </c>
      <c r="H20" s="44">
        <f t="shared" si="1"/>
        <v>2231</v>
      </c>
      <c r="I20" s="46">
        <v>2452</v>
      </c>
      <c r="J20" s="45">
        <v>2457</v>
      </c>
      <c r="K20" s="44">
        <f t="shared" si="2"/>
        <v>2454.5</v>
      </c>
      <c r="L20" s="46">
        <v>2552</v>
      </c>
      <c r="M20" s="45">
        <v>2557</v>
      </c>
      <c r="N20" s="44">
        <f t="shared" si="3"/>
        <v>2554.5</v>
      </c>
      <c r="O20" s="46">
        <v>2637</v>
      </c>
      <c r="P20" s="45">
        <v>2642</v>
      </c>
      <c r="Q20" s="44">
        <f t="shared" si="4"/>
        <v>2639.5</v>
      </c>
      <c r="R20" s="52">
        <v>2203</v>
      </c>
      <c r="S20" s="51">
        <v>1.2583</v>
      </c>
      <c r="T20" s="51">
        <v>1.0768</v>
      </c>
      <c r="U20" s="50">
        <v>150.30000000000001</v>
      </c>
      <c r="V20" s="43">
        <v>1750.77</v>
      </c>
      <c r="W20" s="43">
        <v>1772.98</v>
      </c>
      <c r="X20" s="49">
        <f t="shared" si="5"/>
        <v>2045.8766716196137</v>
      </c>
      <c r="Y20" s="48">
        <v>1.2588999999999999</v>
      </c>
    </row>
    <row r="21" spans="2:25" x14ac:dyDescent="0.2">
      <c r="B21" s="47">
        <v>45341</v>
      </c>
      <c r="C21" s="46">
        <v>2184.5</v>
      </c>
      <c r="D21" s="45">
        <v>2185</v>
      </c>
      <c r="E21" s="44">
        <f t="shared" si="0"/>
        <v>2184.75</v>
      </c>
      <c r="F21" s="46">
        <v>2203</v>
      </c>
      <c r="G21" s="45">
        <v>2203.5</v>
      </c>
      <c r="H21" s="44">
        <f t="shared" si="1"/>
        <v>2203.25</v>
      </c>
      <c r="I21" s="46">
        <v>2422</v>
      </c>
      <c r="J21" s="45">
        <v>2427</v>
      </c>
      <c r="K21" s="44">
        <f t="shared" si="2"/>
        <v>2424.5</v>
      </c>
      <c r="L21" s="46">
        <v>2512</v>
      </c>
      <c r="M21" s="45">
        <v>2517</v>
      </c>
      <c r="N21" s="44">
        <f t="shared" si="3"/>
        <v>2514.5</v>
      </c>
      <c r="O21" s="46">
        <v>2592</v>
      </c>
      <c r="P21" s="45">
        <v>2597</v>
      </c>
      <c r="Q21" s="44">
        <f t="shared" si="4"/>
        <v>2594.5</v>
      </c>
      <c r="R21" s="52">
        <v>2185</v>
      </c>
      <c r="S21" s="51">
        <v>1.2606999999999999</v>
      </c>
      <c r="T21" s="51">
        <v>1.077</v>
      </c>
      <c r="U21" s="50">
        <v>150.03</v>
      </c>
      <c r="V21" s="43">
        <v>1733.16</v>
      </c>
      <c r="W21" s="43">
        <v>1747.01</v>
      </c>
      <c r="X21" s="49">
        <f t="shared" si="5"/>
        <v>2028.7836583101207</v>
      </c>
      <c r="Y21" s="48">
        <v>1.2613000000000001</v>
      </c>
    </row>
    <row r="22" spans="2:25" x14ac:dyDescent="0.2">
      <c r="B22" s="47">
        <v>45342</v>
      </c>
      <c r="C22" s="46">
        <v>2147</v>
      </c>
      <c r="D22" s="45">
        <v>2147.5</v>
      </c>
      <c r="E22" s="44">
        <f t="shared" si="0"/>
        <v>2147.25</v>
      </c>
      <c r="F22" s="46">
        <v>2183</v>
      </c>
      <c r="G22" s="45">
        <v>2183.5</v>
      </c>
      <c r="H22" s="44">
        <f t="shared" si="1"/>
        <v>2183.25</v>
      </c>
      <c r="I22" s="46">
        <v>2400</v>
      </c>
      <c r="J22" s="45">
        <v>2405</v>
      </c>
      <c r="K22" s="44">
        <f t="shared" si="2"/>
        <v>2402.5</v>
      </c>
      <c r="L22" s="46">
        <v>2493</v>
      </c>
      <c r="M22" s="45">
        <v>2498</v>
      </c>
      <c r="N22" s="44">
        <f t="shared" si="3"/>
        <v>2495.5</v>
      </c>
      <c r="O22" s="46">
        <v>2585</v>
      </c>
      <c r="P22" s="45">
        <v>2590</v>
      </c>
      <c r="Q22" s="44">
        <f t="shared" si="4"/>
        <v>2587.5</v>
      </c>
      <c r="R22" s="52">
        <v>2147.5</v>
      </c>
      <c r="S22" s="51">
        <v>1.26</v>
      </c>
      <c r="T22" s="51">
        <v>1.0798000000000001</v>
      </c>
      <c r="U22" s="50">
        <v>150.16</v>
      </c>
      <c r="V22" s="43">
        <v>1704.37</v>
      </c>
      <c r="W22" s="43">
        <v>1732.11</v>
      </c>
      <c r="X22" s="49">
        <f t="shared" si="5"/>
        <v>1988.7942211520651</v>
      </c>
      <c r="Y22" s="48">
        <v>1.2605999999999999</v>
      </c>
    </row>
    <row r="23" spans="2:25" x14ac:dyDescent="0.2">
      <c r="B23" s="47">
        <v>45343</v>
      </c>
      <c r="C23" s="46">
        <v>2211</v>
      </c>
      <c r="D23" s="45">
        <v>2211.5</v>
      </c>
      <c r="E23" s="44">
        <f t="shared" si="0"/>
        <v>2211.25</v>
      </c>
      <c r="F23" s="46">
        <v>2253</v>
      </c>
      <c r="G23" s="45">
        <v>2254</v>
      </c>
      <c r="H23" s="44">
        <f t="shared" si="1"/>
        <v>2253.5</v>
      </c>
      <c r="I23" s="46">
        <v>2463</v>
      </c>
      <c r="J23" s="45">
        <v>2468</v>
      </c>
      <c r="K23" s="44">
        <f t="shared" si="2"/>
        <v>2465.5</v>
      </c>
      <c r="L23" s="46">
        <v>2560</v>
      </c>
      <c r="M23" s="45">
        <v>2565</v>
      </c>
      <c r="N23" s="44">
        <f t="shared" si="3"/>
        <v>2562.5</v>
      </c>
      <c r="O23" s="46">
        <v>2647</v>
      </c>
      <c r="P23" s="45">
        <v>2652</v>
      </c>
      <c r="Q23" s="44">
        <f t="shared" si="4"/>
        <v>2649.5</v>
      </c>
      <c r="R23" s="52">
        <v>2211.5</v>
      </c>
      <c r="S23" s="51">
        <v>1.2617</v>
      </c>
      <c r="T23" s="51">
        <v>1.0803</v>
      </c>
      <c r="U23" s="50">
        <v>150.03</v>
      </c>
      <c r="V23" s="43">
        <v>1752.79</v>
      </c>
      <c r="W23" s="43">
        <v>1785.63</v>
      </c>
      <c r="X23" s="49">
        <f t="shared" si="5"/>
        <v>2047.1165417013792</v>
      </c>
      <c r="Y23" s="48">
        <v>1.2623</v>
      </c>
    </row>
    <row r="24" spans="2:25" x14ac:dyDescent="0.2">
      <c r="B24" s="47">
        <v>45344</v>
      </c>
      <c r="C24" s="46">
        <v>2178</v>
      </c>
      <c r="D24" s="45">
        <v>2178.5</v>
      </c>
      <c r="E24" s="44">
        <f t="shared" si="0"/>
        <v>2178.25</v>
      </c>
      <c r="F24" s="46">
        <v>2223</v>
      </c>
      <c r="G24" s="45">
        <v>2223.5</v>
      </c>
      <c r="H24" s="44">
        <f t="shared" si="1"/>
        <v>2223.25</v>
      </c>
      <c r="I24" s="46">
        <v>2440</v>
      </c>
      <c r="J24" s="45">
        <v>2445</v>
      </c>
      <c r="K24" s="44">
        <f t="shared" si="2"/>
        <v>2442.5</v>
      </c>
      <c r="L24" s="46">
        <v>2530</v>
      </c>
      <c r="M24" s="45">
        <v>2535</v>
      </c>
      <c r="N24" s="44">
        <f t="shared" si="3"/>
        <v>2532.5</v>
      </c>
      <c r="O24" s="46">
        <v>2607</v>
      </c>
      <c r="P24" s="45">
        <v>2612</v>
      </c>
      <c r="Q24" s="44">
        <f t="shared" si="4"/>
        <v>2609.5</v>
      </c>
      <c r="R24" s="52">
        <v>2178.5</v>
      </c>
      <c r="S24" s="51">
        <v>1.2668999999999999</v>
      </c>
      <c r="T24" s="51">
        <v>1.0845</v>
      </c>
      <c r="U24" s="50">
        <v>150.41</v>
      </c>
      <c r="V24" s="43">
        <v>1719.55</v>
      </c>
      <c r="W24" s="43">
        <v>1754.1</v>
      </c>
      <c r="X24" s="49">
        <f t="shared" si="5"/>
        <v>2008.7597971415398</v>
      </c>
      <c r="Y24" s="48">
        <v>1.2676000000000001</v>
      </c>
    </row>
    <row r="25" spans="2:25" x14ac:dyDescent="0.2">
      <c r="B25" s="47">
        <v>45345</v>
      </c>
      <c r="C25" s="46">
        <v>2156.5</v>
      </c>
      <c r="D25" s="45">
        <v>2157</v>
      </c>
      <c r="E25" s="44">
        <f t="shared" si="0"/>
        <v>2156.75</v>
      </c>
      <c r="F25" s="46">
        <v>2196.5</v>
      </c>
      <c r="G25" s="45">
        <v>2197</v>
      </c>
      <c r="H25" s="44">
        <f t="shared" si="1"/>
        <v>2196.75</v>
      </c>
      <c r="I25" s="46">
        <v>2415</v>
      </c>
      <c r="J25" s="45">
        <v>2420</v>
      </c>
      <c r="K25" s="44">
        <f t="shared" si="2"/>
        <v>2417.5</v>
      </c>
      <c r="L25" s="46">
        <v>2515</v>
      </c>
      <c r="M25" s="45">
        <v>2520</v>
      </c>
      <c r="N25" s="44">
        <f t="shared" si="3"/>
        <v>2517.5</v>
      </c>
      <c r="O25" s="46">
        <v>2600</v>
      </c>
      <c r="P25" s="45">
        <v>2605</v>
      </c>
      <c r="Q25" s="44">
        <f t="shared" si="4"/>
        <v>2602.5</v>
      </c>
      <c r="R25" s="52">
        <v>2157</v>
      </c>
      <c r="S25" s="51">
        <v>1.2699</v>
      </c>
      <c r="T25" s="51">
        <v>1.0835999999999999</v>
      </c>
      <c r="U25" s="50">
        <v>150.43</v>
      </c>
      <c r="V25" s="43">
        <v>1698.56</v>
      </c>
      <c r="W25" s="43">
        <v>1729.1</v>
      </c>
      <c r="X25" s="49">
        <f t="shared" si="5"/>
        <v>1990.5869324473977</v>
      </c>
      <c r="Y25" s="48">
        <v>1.2706</v>
      </c>
    </row>
    <row r="26" spans="2:25" x14ac:dyDescent="0.2">
      <c r="B26" s="47">
        <v>45348</v>
      </c>
      <c r="C26" s="46">
        <v>2140</v>
      </c>
      <c r="D26" s="45">
        <v>2140.5</v>
      </c>
      <c r="E26" s="44">
        <f t="shared" si="0"/>
        <v>2140.25</v>
      </c>
      <c r="F26" s="46">
        <v>2185</v>
      </c>
      <c r="G26" s="45">
        <v>2185.5</v>
      </c>
      <c r="H26" s="44">
        <f t="shared" si="1"/>
        <v>2185.25</v>
      </c>
      <c r="I26" s="46">
        <v>2402</v>
      </c>
      <c r="J26" s="45">
        <v>2407</v>
      </c>
      <c r="K26" s="44">
        <f t="shared" si="2"/>
        <v>2404.5</v>
      </c>
      <c r="L26" s="46">
        <v>2492</v>
      </c>
      <c r="M26" s="45">
        <v>2497</v>
      </c>
      <c r="N26" s="44">
        <f t="shared" si="3"/>
        <v>2494.5</v>
      </c>
      <c r="O26" s="46">
        <v>2577</v>
      </c>
      <c r="P26" s="45">
        <v>2582</v>
      </c>
      <c r="Q26" s="44">
        <f t="shared" si="4"/>
        <v>2579.5</v>
      </c>
      <c r="R26" s="52">
        <v>2140.5</v>
      </c>
      <c r="S26" s="51">
        <v>1.2684</v>
      </c>
      <c r="T26" s="51">
        <v>1.085</v>
      </c>
      <c r="U26" s="50">
        <v>150.62</v>
      </c>
      <c r="V26" s="43">
        <v>1687.56</v>
      </c>
      <c r="W26" s="43">
        <v>1722.09</v>
      </c>
      <c r="X26" s="49">
        <f t="shared" si="5"/>
        <v>1972.8110599078341</v>
      </c>
      <c r="Y26" s="48">
        <v>1.2690999999999999</v>
      </c>
    </row>
    <row r="27" spans="2:25" x14ac:dyDescent="0.2">
      <c r="B27" s="47">
        <v>45349</v>
      </c>
      <c r="C27" s="46">
        <v>2145</v>
      </c>
      <c r="D27" s="45">
        <v>2146</v>
      </c>
      <c r="E27" s="44">
        <f t="shared" si="0"/>
        <v>2145.5</v>
      </c>
      <c r="F27" s="46">
        <v>2198</v>
      </c>
      <c r="G27" s="45">
        <v>2198.5</v>
      </c>
      <c r="H27" s="44">
        <f t="shared" si="1"/>
        <v>2198.25</v>
      </c>
      <c r="I27" s="46">
        <v>2413</v>
      </c>
      <c r="J27" s="45">
        <v>2418</v>
      </c>
      <c r="K27" s="44">
        <f t="shared" si="2"/>
        <v>2415.5</v>
      </c>
      <c r="L27" s="46">
        <v>2512</v>
      </c>
      <c r="M27" s="45">
        <v>2517</v>
      </c>
      <c r="N27" s="44">
        <f t="shared" si="3"/>
        <v>2514.5</v>
      </c>
      <c r="O27" s="46">
        <v>2597</v>
      </c>
      <c r="P27" s="45">
        <v>2602</v>
      </c>
      <c r="Q27" s="44">
        <f t="shared" si="4"/>
        <v>2599.5</v>
      </c>
      <c r="R27" s="52">
        <v>2146</v>
      </c>
      <c r="S27" s="51">
        <v>1.2681</v>
      </c>
      <c r="T27" s="51">
        <v>1.0857000000000001</v>
      </c>
      <c r="U27" s="50">
        <v>150.22999999999999</v>
      </c>
      <c r="V27" s="43">
        <v>1692.3</v>
      </c>
      <c r="W27" s="43">
        <v>1732.74</v>
      </c>
      <c r="X27" s="49">
        <f t="shared" si="5"/>
        <v>1976.6049553283594</v>
      </c>
      <c r="Y27" s="48">
        <v>1.2687999999999999</v>
      </c>
    </row>
    <row r="28" spans="2:25" x14ac:dyDescent="0.2">
      <c r="B28" s="47">
        <v>45350</v>
      </c>
      <c r="C28" s="46">
        <v>2129.5</v>
      </c>
      <c r="D28" s="45">
        <v>2130</v>
      </c>
      <c r="E28" s="44">
        <f t="shared" si="0"/>
        <v>2129.75</v>
      </c>
      <c r="F28" s="46">
        <v>2180</v>
      </c>
      <c r="G28" s="45">
        <v>2181</v>
      </c>
      <c r="H28" s="44">
        <f t="shared" si="1"/>
        <v>2180.5</v>
      </c>
      <c r="I28" s="46">
        <v>2398</v>
      </c>
      <c r="J28" s="45">
        <v>2403</v>
      </c>
      <c r="K28" s="44">
        <f t="shared" si="2"/>
        <v>2400.5</v>
      </c>
      <c r="L28" s="46">
        <v>2495</v>
      </c>
      <c r="M28" s="45">
        <v>2500</v>
      </c>
      <c r="N28" s="44">
        <f t="shared" si="3"/>
        <v>2497.5</v>
      </c>
      <c r="O28" s="46">
        <v>2580</v>
      </c>
      <c r="P28" s="45">
        <v>2585</v>
      </c>
      <c r="Q28" s="44">
        <f t="shared" si="4"/>
        <v>2582.5</v>
      </c>
      <c r="R28" s="52">
        <v>2130</v>
      </c>
      <c r="S28" s="51">
        <v>1.2630999999999999</v>
      </c>
      <c r="T28" s="51">
        <v>1.0809</v>
      </c>
      <c r="U28" s="50">
        <v>150.74</v>
      </c>
      <c r="V28" s="43">
        <v>1686.33</v>
      </c>
      <c r="W28" s="43">
        <v>1725.75</v>
      </c>
      <c r="X28" s="49">
        <f t="shared" si="5"/>
        <v>1970.5800721620872</v>
      </c>
      <c r="Y28" s="48">
        <v>1.2638</v>
      </c>
    </row>
    <row r="29" spans="2:25" x14ac:dyDescent="0.2">
      <c r="B29" s="47">
        <v>45351</v>
      </c>
      <c r="C29" s="46">
        <v>2162.5</v>
      </c>
      <c r="D29" s="45">
        <v>2163</v>
      </c>
      <c r="E29" s="44">
        <f t="shared" si="0"/>
        <v>2162.75</v>
      </c>
      <c r="F29" s="46">
        <v>2206.5</v>
      </c>
      <c r="G29" s="45">
        <v>2207</v>
      </c>
      <c r="H29" s="44">
        <f t="shared" si="1"/>
        <v>2206.75</v>
      </c>
      <c r="I29" s="46">
        <v>2420</v>
      </c>
      <c r="J29" s="45">
        <v>2425</v>
      </c>
      <c r="K29" s="44">
        <f t="shared" si="2"/>
        <v>2422.5</v>
      </c>
      <c r="L29" s="46">
        <v>2513</v>
      </c>
      <c r="M29" s="45">
        <v>2518</v>
      </c>
      <c r="N29" s="44">
        <f t="shared" si="3"/>
        <v>2515.5</v>
      </c>
      <c r="O29" s="46">
        <v>2603</v>
      </c>
      <c r="P29" s="45">
        <v>2608</v>
      </c>
      <c r="Q29" s="44">
        <f t="shared" si="4"/>
        <v>2605.5</v>
      </c>
      <c r="R29" s="52">
        <v>2163</v>
      </c>
      <c r="S29" s="51">
        <v>1.2643</v>
      </c>
      <c r="T29" s="51">
        <v>1.0829</v>
      </c>
      <c r="U29" s="50">
        <v>150.08000000000001</v>
      </c>
      <c r="V29" s="43">
        <v>1710.83</v>
      </c>
      <c r="W29" s="43">
        <v>1744.66</v>
      </c>
      <c r="X29" s="49">
        <f t="shared" si="5"/>
        <v>1997.4143503555269</v>
      </c>
      <c r="Y29" s="48">
        <v>1.2649999999999999</v>
      </c>
    </row>
    <row r="30" spans="2:25" s="10" customFormat="1" x14ac:dyDescent="0.2">
      <c r="B30" s="42" t="s">
        <v>11</v>
      </c>
      <c r="C30" s="41">
        <f>ROUND(AVERAGE(C9:C29),2)</f>
        <v>2181.9</v>
      </c>
      <c r="D30" s="40">
        <f>ROUND(AVERAGE(D9:D29),2)</f>
        <v>2182.5500000000002</v>
      </c>
      <c r="E30" s="39">
        <f>ROUND(AVERAGE(C30:D30),2)</f>
        <v>2182.23</v>
      </c>
      <c r="F30" s="41">
        <f>ROUND(AVERAGE(F9:F29),2)</f>
        <v>2217.31</v>
      </c>
      <c r="G30" s="40">
        <f>ROUND(AVERAGE(G9:G29),2)</f>
        <v>2218.2399999999998</v>
      </c>
      <c r="H30" s="39">
        <f>ROUND(AVERAGE(F30:G30),2)</f>
        <v>2217.7800000000002</v>
      </c>
      <c r="I30" s="41">
        <f>ROUND(AVERAGE(I9:I29),2)</f>
        <v>2438.71</v>
      </c>
      <c r="J30" s="40">
        <f>ROUND(AVERAGE(J9:J29),2)</f>
        <v>2443.71</v>
      </c>
      <c r="K30" s="39">
        <f>ROUND(AVERAGE(I30:J30),2)</f>
        <v>2441.21</v>
      </c>
      <c r="L30" s="41">
        <f>ROUND(AVERAGE(L9:L29),2)</f>
        <v>2534.71</v>
      </c>
      <c r="M30" s="40">
        <f>ROUND(AVERAGE(M9:M29),2)</f>
        <v>2539.71</v>
      </c>
      <c r="N30" s="39">
        <f>ROUND(AVERAGE(L30:M30),2)</f>
        <v>2537.21</v>
      </c>
      <c r="O30" s="41">
        <f>ROUND(AVERAGE(O9:O29),2)</f>
        <v>2622.38</v>
      </c>
      <c r="P30" s="40">
        <f>ROUND(AVERAGE(P9:P29),2)</f>
        <v>2627.38</v>
      </c>
      <c r="Q30" s="39">
        <f>ROUND(AVERAGE(O30:P30),2)</f>
        <v>2624.88</v>
      </c>
      <c r="R30" s="38">
        <f>ROUND(AVERAGE(R9:R29),2)</f>
        <v>2182.5500000000002</v>
      </c>
      <c r="S30" s="37">
        <f>ROUND(AVERAGE(S9:S29),4)</f>
        <v>1.2627999999999999</v>
      </c>
      <c r="T30" s="36">
        <f>ROUND(AVERAGE(T9:T29),4)</f>
        <v>1.0792999999999999</v>
      </c>
      <c r="U30" s="175">
        <f>ROUND(AVERAGE(U9:U29),2)</f>
        <v>149.52000000000001</v>
      </c>
      <c r="V30" s="35">
        <f>AVERAGE(V9:V29)</f>
        <v>1728.3666666666668</v>
      </c>
      <c r="W30" s="35">
        <f>AVERAGE(W9:W29)</f>
        <v>1755.7285714285713</v>
      </c>
      <c r="X30" s="35">
        <f>AVERAGE(X9:X29)</f>
        <v>2022.2669905443147</v>
      </c>
      <c r="Y30" s="34">
        <f>AVERAGE(Y9:Y29)</f>
        <v>1.263452380952381</v>
      </c>
    </row>
    <row r="31" spans="2:25" s="5" customFormat="1" x14ac:dyDescent="0.2">
      <c r="B31" s="33" t="s">
        <v>12</v>
      </c>
      <c r="C31" s="32">
        <f t="shared" ref="C31:Y31" si="6">MAX(C9:C29)</f>
        <v>2214</v>
      </c>
      <c r="D31" s="31">
        <f t="shared" si="6"/>
        <v>2214.5</v>
      </c>
      <c r="E31" s="30">
        <f t="shared" si="6"/>
        <v>2214.25</v>
      </c>
      <c r="F31" s="32">
        <f t="shared" si="6"/>
        <v>2253</v>
      </c>
      <c r="G31" s="31">
        <f t="shared" si="6"/>
        <v>2254</v>
      </c>
      <c r="H31" s="30">
        <f t="shared" si="6"/>
        <v>2253.5</v>
      </c>
      <c r="I31" s="32">
        <f t="shared" si="6"/>
        <v>2485</v>
      </c>
      <c r="J31" s="31">
        <f t="shared" si="6"/>
        <v>2490</v>
      </c>
      <c r="K31" s="30">
        <f t="shared" si="6"/>
        <v>2487.5</v>
      </c>
      <c r="L31" s="32">
        <f t="shared" si="6"/>
        <v>2585</v>
      </c>
      <c r="M31" s="31">
        <f t="shared" si="6"/>
        <v>2590</v>
      </c>
      <c r="N31" s="30">
        <f t="shared" si="6"/>
        <v>2587.5</v>
      </c>
      <c r="O31" s="32">
        <f t="shared" si="6"/>
        <v>2670</v>
      </c>
      <c r="P31" s="31">
        <f t="shared" si="6"/>
        <v>2675</v>
      </c>
      <c r="Q31" s="30">
        <f t="shared" si="6"/>
        <v>2672.5</v>
      </c>
      <c r="R31" s="29">
        <f t="shared" si="6"/>
        <v>2214.5</v>
      </c>
      <c r="S31" s="28">
        <f t="shared" si="6"/>
        <v>1.2756000000000001</v>
      </c>
      <c r="T31" s="27">
        <f t="shared" si="6"/>
        <v>1.0881000000000001</v>
      </c>
      <c r="U31" s="26">
        <f t="shared" si="6"/>
        <v>150.74</v>
      </c>
      <c r="V31" s="25">
        <f t="shared" si="6"/>
        <v>1757.82</v>
      </c>
      <c r="W31" s="25">
        <f t="shared" si="6"/>
        <v>1785.63</v>
      </c>
      <c r="X31" s="25">
        <f t="shared" si="6"/>
        <v>2058.6594775495023</v>
      </c>
      <c r="Y31" s="24">
        <f t="shared" si="6"/>
        <v>1.2762</v>
      </c>
    </row>
    <row r="32" spans="2:25" s="5" customFormat="1" ht="13.5" thickBot="1" x14ac:dyDescent="0.25">
      <c r="B32" s="23" t="s">
        <v>13</v>
      </c>
      <c r="C32" s="22">
        <f t="shared" ref="C32:Y32" si="7">MIN(C9:C29)</f>
        <v>2129.5</v>
      </c>
      <c r="D32" s="21">
        <f t="shared" si="7"/>
        <v>2130</v>
      </c>
      <c r="E32" s="20">
        <f t="shared" si="7"/>
        <v>2129.75</v>
      </c>
      <c r="F32" s="22">
        <f t="shared" si="7"/>
        <v>2180</v>
      </c>
      <c r="G32" s="21">
        <f t="shared" si="7"/>
        <v>2181</v>
      </c>
      <c r="H32" s="20">
        <f t="shared" si="7"/>
        <v>2180.5</v>
      </c>
      <c r="I32" s="22">
        <f t="shared" si="7"/>
        <v>2398</v>
      </c>
      <c r="J32" s="21">
        <f t="shared" si="7"/>
        <v>2403</v>
      </c>
      <c r="K32" s="20">
        <f t="shared" si="7"/>
        <v>2400.5</v>
      </c>
      <c r="L32" s="22">
        <f t="shared" si="7"/>
        <v>2492</v>
      </c>
      <c r="M32" s="21">
        <f t="shared" si="7"/>
        <v>2497</v>
      </c>
      <c r="N32" s="20">
        <f t="shared" si="7"/>
        <v>2494.5</v>
      </c>
      <c r="O32" s="22">
        <f t="shared" si="7"/>
        <v>2577</v>
      </c>
      <c r="P32" s="21">
        <f t="shared" si="7"/>
        <v>2582</v>
      </c>
      <c r="Q32" s="20">
        <f t="shared" si="7"/>
        <v>2579.5</v>
      </c>
      <c r="R32" s="19">
        <f t="shared" si="7"/>
        <v>2130</v>
      </c>
      <c r="S32" s="18">
        <f t="shared" si="7"/>
        <v>1.2549999999999999</v>
      </c>
      <c r="T32" s="17">
        <f t="shared" si="7"/>
        <v>1.0706</v>
      </c>
      <c r="U32" s="16">
        <f t="shared" si="7"/>
        <v>146.59</v>
      </c>
      <c r="V32" s="15">
        <f t="shared" si="7"/>
        <v>1686.33</v>
      </c>
      <c r="W32" s="15">
        <f t="shared" si="7"/>
        <v>1722.09</v>
      </c>
      <c r="X32" s="15">
        <f t="shared" si="7"/>
        <v>1970.5800721620872</v>
      </c>
      <c r="Y32" s="14">
        <f t="shared" si="7"/>
        <v>1.2556</v>
      </c>
    </row>
    <row r="34" spans="2:14" x14ac:dyDescent="0.2">
      <c r="B34" s="7" t="s">
        <v>14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  <row r="35" spans="2:14" x14ac:dyDescent="0.2">
      <c r="B35" s="7" t="s">
        <v>15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/>
    </sheetView>
  </sheetViews>
  <sheetFormatPr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6" t="s">
        <v>19</v>
      </c>
    </row>
    <row r="4" spans="1:25" x14ac:dyDescent="0.2">
      <c r="B4" s="61" t="s">
        <v>27</v>
      </c>
    </row>
    <row r="6" spans="1:25" ht="13.5" thickBot="1" x14ac:dyDescent="0.25">
      <c r="B6" s="1">
        <v>45323</v>
      </c>
    </row>
    <row r="7" spans="1:25" ht="13.5" thickBot="1" x14ac:dyDescent="0.25">
      <c r="B7" s="60"/>
      <c r="C7" s="176" t="s">
        <v>0</v>
      </c>
      <c r="D7" s="177"/>
      <c r="E7" s="178"/>
      <c r="F7" s="176" t="s">
        <v>2</v>
      </c>
      <c r="G7" s="177"/>
      <c r="H7" s="178"/>
      <c r="I7" s="179" t="s">
        <v>24</v>
      </c>
      <c r="J7" s="180"/>
      <c r="K7" s="181"/>
      <c r="L7" s="179" t="s">
        <v>23</v>
      </c>
      <c r="M7" s="180"/>
      <c r="N7" s="181"/>
      <c r="O7" s="179" t="s">
        <v>22</v>
      </c>
      <c r="P7" s="180"/>
      <c r="Q7" s="181"/>
      <c r="R7" s="182" t="s">
        <v>4</v>
      </c>
      <c r="S7" s="184" t="s">
        <v>21</v>
      </c>
      <c r="T7" s="185"/>
      <c r="U7" s="186"/>
      <c r="V7" s="187" t="s">
        <v>5</v>
      </c>
      <c r="W7" s="188"/>
      <c r="X7" s="11" t="s">
        <v>18</v>
      </c>
      <c r="Y7" s="182" t="s">
        <v>20</v>
      </c>
    </row>
    <row r="8" spans="1:25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83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83" t="s">
        <v>20</v>
      </c>
    </row>
    <row r="9" spans="1:25" x14ac:dyDescent="0.2">
      <c r="B9" s="47">
        <v>45323</v>
      </c>
      <c r="C9" s="46">
        <v>2477</v>
      </c>
      <c r="D9" s="45">
        <v>2478</v>
      </c>
      <c r="E9" s="44">
        <f t="shared" ref="E9:E29" si="0">AVERAGE(C9:D9)</f>
        <v>2477.5</v>
      </c>
      <c r="F9" s="46">
        <v>2488</v>
      </c>
      <c r="G9" s="45">
        <v>2488.5</v>
      </c>
      <c r="H9" s="44">
        <f t="shared" ref="H9:H29" si="1">AVERAGE(F9:G9)</f>
        <v>2488.25</v>
      </c>
      <c r="I9" s="46">
        <v>2538</v>
      </c>
      <c r="J9" s="45">
        <v>2543</v>
      </c>
      <c r="K9" s="44">
        <f t="shared" ref="K9:K29" si="2">AVERAGE(I9:J9)</f>
        <v>2540.5</v>
      </c>
      <c r="L9" s="46">
        <v>2538</v>
      </c>
      <c r="M9" s="45">
        <v>2543</v>
      </c>
      <c r="N9" s="44">
        <f t="shared" ref="N9:N29" si="3">AVERAGE(L9:M9)</f>
        <v>2540.5</v>
      </c>
      <c r="O9" s="46">
        <v>2543</v>
      </c>
      <c r="P9" s="45">
        <v>2548</v>
      </c>
      <c r="Q9" s="44">
        <f t="shared" ref="Q9:Q29" si="4">AVERAGE(O9:P9)</f>
        <v>2545.5</v>
      </c>
      <c r="R9" s="52">
        <v>2478</v>
      </c>
      <c r="S9" s="51">
        <v>1.2673000000000001</v>
      </c>
      <c r="T9" s="53">
        <v>1.0814999999999999</v>
      </c>
      <c r="U9" s="50">
        <v>146.97</v>
      </c>
      <c r="V9" s="43">
        <v>1955.34</v>
      </c>
      <c r="W9" s="43">
        <v>1962.54</v>
      </c>
      <c r="X9" s="49">
        <f t="shared" ref="X9:X29" si="5">R9/T9</f>
        <v>2291.2621359223303</v>
      </c>
      <c r="Y9" s="48">
        <v>1.268</v>
      </c>
    </row>
    <row r="10" spans="1:25" x14ac:dyDescent="0.2">
      <c r="B10" s="47">
        <v>45324</v>
      </c>
      <c r="C10" s="46">
        <v>2462</v>
      </c>
      <c r="D10" s="45">
        <v>2463</v>
      </c>
      <c r="E10" s="44">
        <f t="shared" si="0"/>
        <v>2462.5</v>
      </c>
      <c r="F10" s="46">
        <v>2467</v>
      </c>
      <c r="G10" s="45">
        <v>2468</v>
      </c>
      <c r="H10" s="44">
        <f t="shared" si="1"/>
        <v>2467.5</v>
      </c>
      <c r="I10" s="46">
        <v>2523</v>
      </c>
      <c r="J10" s="45">
        <v>2528</v>
      </c>
      <c r="K10" s="44">
        <f t="shared" si="2"/>
        <v>2525.5</v>
      </c>
      <c r="L10" s="46">
        <v>2523</v>
      </c>
      <c r="M10" s="45">
        <v>2528</v>
      </c>
      <c r="N10" s="44">
        <f t="shared" si="3"/>
        <v>2525.5</v>
      </c>
      <c r="O10" s="46">
        <v>2528</v>
      </c>
      <c r="P10" s="45">
        <v>2533</v>
      </c>
      <c r="Q10" s="44">
        <f t="shared" si="4"/>
        <v>2530.5</v>
      </c>
      <c r="R10" s="52">
        <v>2463</v>
      </c>
      <c r="S10" s="51">
        <v>1.2756000000000001</v>
      </c>
      <c r="T10" s="51">
        <v>1.0881000000000001</v>
      </c>
      <c r="U10" s="50">
        <v>146.59</v>
      </c>
      <c r="V10" s="43">
        <v>1930.86</v>
      </c>
      <c r="W10" s="43">
        <v>1933.87</v>
      </c>
      <c r="X10" s="49">
        <f t="shared" si="5"/>
        <v>2263.5787151916184</v>
      </c>
      <c r="Y10" s="48">
        <v>1.2762</v>
      </c>
    </row>
    <row r="11" spans="1:25" x14ac:dyDescent="0.2">
      <c r="B11" s="47">
        <v>45327</v>
      </c>
      <c r="C11" s="46">
        <v>2417</v>
      </c>
      <c r="D11" s="45">
        <v>2419</v>
      </c>
      <c r="E11" s="44">
        <f t="shared" si="0"/>
        <v>2418</v>
      </c>
      <c r="F11" s="46">
        <v>2426.5</v>
      </c>
      <c r="G11" s="45">
        <v>2427</v>
      </c>
      <c r="H11" s="44">
        <f t="shared" si="1"/>
        <v>2426.75</v>
      </c>
      <c r="I11" s="46">
        <v>2482</v>
      </c>
      <c r="J11" s="45">
        <v>2487</v>
      </c>
      <c r="K11" s="44">
        <f t="shared" si="2"/>
        <v>2484.5</v>
      </c>
      <c r="L11" s="46">
        <v>2480</v>
      </c>
      <c r="M11" s="45">
        <v>2485</v>
      </c>
      <c r="N11" s="44">
        <f t="shared" si="3"/>
        <v>2482.5</v>
      </c>
      <c r="O11" s="46">
        <v>2485</v>
      </c>
      <c r="P11" s="45">
        <v>2490</v>
      </c>
      <c r="Q11" s="44">
        <f t="shared" si="4"/>
        <v>2487.5</v>
      </c>
      <c r="R11" s="52">
        <v>2419</v>
      </c>
      <c r="S11" s="51">
        <v>1.2556</v>
      </c>
      <c r="T11" s="51">
        <v>1.075</v>
      </c>
      <c r="U11" s="50">
        <v>148.63</v>
      </c>
      <c r="V11" s="43">
        <v>1926.57</v>
      </c>
      <c r="W11" s="43">
        <v>1931.86</v>
      </c>
      <c r="X11" s="49">
        <f t="shared" si="5"/>
        <v>2250.2325581395348</v>
      </c>
      <c r="Y11" s="48">
        <v>1.2563</v>
      </c>
    </row>
    <row r="12" spans="1:25" x14ac:dyDescent="0.2">
      <c r="B12" s="47">
        <v>45328</v>
      </c>
      <c r="C12" s="46">
        <v>2416</v>
      </c>
      <c r="D12" s="45">
        <v>2417</v>
      </c>
      <c r="E12" s="44">
        <f t="shared" si="0"/>
        <v>2416.5</v>
      </c>
      <c r="F12" s="46">
        <v>2427</v>
      </c>
      <c r="G12" s="45">
        <v>2427.5</v>
      </c>
      <c r="H12" s="44">
        <f t="shared" si="1"/>
        <v>2427.25</v>
      </c>
      <c r="I12" s="46">
        <v>2483</v>
      </c>
      <c r="J12" s="45">
        <v>2488</v>
      </c>
      <c r="K12" s="44">
        <f t="shared" si="2"/>
        <v>2485.5</v>
      </c>
      <c r="L12" s="46">
        <v>2482</v>
      </c>
      <c r="M12" s="45">
        <v>2487</v>
      </c>
      <c r="N12" s="44">
        <f t="shared" si="3"/>
        <v>2484.5</v>
      </c>
      <c r="O12" s="46">
        <v>2487</v>
      </c>
      <c r="P12" s="45">
        <v>2492</v>
      </c>
      <c r="Q12" s="44">
        <f t="shared" si="4"/>
        <v>2489.5</v>
      </c>
      <c r="R12" s="52">
        <v>2417</v>
      </c>
      <c r="S12" s="51">
        <v>1.2564</v>
      </c>
      <c r="T12" s="51">
        <v>1.0736000000000001</v>
      </c>
      <c r="U12" s="50">
        <v>148.61000000000001</v>
      </c>
      <c r="V12" s="43">
        <v>1923.75</v>
      </c>
      <c r="W12" s="43">
        <v>1931.19</v>
      </c>
      <c r="X12" s="49">
        <f t="shared" si="5"/>
        <v>2251.3040238450071</v>
      </c>
      <c r="Y12" s="48">
        <v>1.2569999999999999</v>
      </c>
    </row>
    <row r="13" spans="1:25" x14ac:dyDescent="0.2">
      <c r="B13" s="47">
        <v>45329</v>
      </c>
      <c r="C13" s="46">
        <v>2400</v>
      </c>
      <c r="D13" s="45">
        <v>2401</v>
      </c>
      <c r="E13" s="44">
        <f t="shared" si="0"/>
        <v>2400.5</v>
      </c>
      <c r="F13" s="46">
        <v>2414</v>
      </c>
      <c r="G13" s="45">
        <v>2415</v>
      </c>
      <c r="H13" s="44">
        <f t="shared" si="1"/>
        <v>2414.5</v>
      </c>
      <c r="I13" s="46">
        <v>2473</v>
      </c>
      <c r="J13" s="45">
        <v>2478</v>
      </c>
      <c r="K13" s="44">
        <f t="shared" si="2"/>
        <v>2475.5</v>
      </c>
      <c r="L13" s="46">
        <v>2472</v>
      </c>
      <c r="M13" s="45">
        <v>2477</v>
      </c>
      <c r="N13" s="44">
        <f t="shared" si="3"/>
        <v>2474.5</v>
      </c>
      <c r="O13" s="46">
        <v>2477</v>
      </c>
      <c r="P13" s="45">
        <v>2482</v>
      </c>
      <c r="Q13" s="44">
        <f t="shared" si="4"/>
        <v>2479.5</v>
      </c>
      <c r="R13" s="52">
        <v>2401</v>
      </c>
      <c r="S13" s="51">
        <v>1.2632000000000001</v>
      </c>
      <c r="T13" s="51">
        <v>1.0773999999999999</v>
      </c>
      <c r="U13" s="50">
        <v>148.22</v>
      </c>
      <c r="V13" s="43">
        <v>1900.73</v>
      </c>
      <c r="W13" s="43">
        <v>1910.9</v>
      </c>
      <c r="X13" s="49">
        <f t="shared" si="5"/>
        <v>2228.5130870614444</v>
      </c>
      <c r="Y13" s="48">
        <v>1.2638</v>
      </c>
    </row>
    <row r="14" spans="1:25" x14ac:dyDescent="0.2">
      <c r="B14" s="47">
        <v>45330</v>
      </c>
      <c r="C14" s="46">
        <v>2372</v>
      </c>
      <c r="D14" s="45">
        <v>2374</v>
      </c>
      <c r="E14" s="44">
        <f t="shared" si="0"/>
        <v>2373</v>
      </c>
      <c r="F14" s="46">
        <v>2382</v>
      </c>
      <c r="G14" s="45">
        <v>2383</v>
      </c>
      <c r="H14" s="44">
        <f t="shared" si="1"/>
        <v>2382.5</v>
      </c>
      <c r="I14" s="46">
        <v>2443</v>
      </c>
      <c r="J14" s="45">
        <v>2448</v>
      </c>
      <c r="K14" s="44">
        <f t="shared" si="2"/>
        <v>2445.5</v>
      </c>
      <c r="L14" s="46">
        <v>2443</v>
      </c>
      <c r="M14" s="45">
        <v>2448</v>
      </c>
      <c r="N14" s="44">
        <f t="shared" si="3"/>
        <v>2445.5</v>
      </c>
      <c r="O14" s="46">
        <v>2448</v>
      </c>
      <c r="P14" s="45">
        <v>2453</v>
      </c>
      <c r="Q14" s="44">
        <f t="shared" si="4"/>
        <v>2450.5</v>
      </c>
      <c r="R14" s="52">
        <v>2374</v>
      </c>
      <c r="S14" s="51">
        <v>1.2598</v>
      </c>
      <c r="T14" s="51">
        <v>1.0757000000000001</v>
      </c>
      <c r="U14" s="50">
        <v>149.26</v>
      </c>
      <c r="V14" s="43">
        <v>1884.43</v>
      </c>
      <c r="W14" s="43">
        <v>1890.67</v>
      </c>
      <c r="X14" s="49">
        <f t="shared" si="5"/>
        <v>2206.9350190573577</v>
      </c>
      <c r="Y14" s="48">
        <v>1.2604</v>
      </c>
    </row>
    <row r="15" spans="1:25" x14ac:dyDescent="0.2">
      <c r="B15" s="47">
        <v>45331</v>
      </c>
      <c r="C15" s="46">
        <v>2321</v>
      </c>
      <c r="D15" s="45">
        <v>2322</v>
      </c>
      <c r="E15" s="44">
        <f t="shared" si="0"/>
        <v>2321.5</v>
      </c>
      <c r="F15" s="46">
        <v>2330</v>
      </c>
      <c r="G15" s="45">
        <v>2332</v>
      </c>
      <c r="H15" s="44">
        <f t="shared" si="1"/>
        <v>2331</v>
      </c>
      <c r="I15" s="46">
        <v>2393</v>
      </c>
      <c r="J15" s="45">
        <v>2398</v>
      </c>
      <c r="K15" s="44">
        <f t="shared" si="2"/>
        <v>2395.5</v>
      </c>
      <c r="L15" s="46">
        <v>2395</v>
      </c>
      <c r="M15" s="45">
        <v>2400</v>
      </c>
      <c r="N15" s="44">
        <f t="shared" si="3"/>
        <v>2397.5</v>
      </c>
      <c r="O15" s="46">
        <v>2400</v>
      </c>
      <c r="P15" s="45">
        <v>2405</v>
      </c>
      <c r="Q15" s="44">
        <f t="shared" si="4"/>
        <v>2402.5</v>
      </c>
      <c r="R15" s="52">
        <v>2322</v>
      </c>
      <c r="S15" s="51">
        <v>1.2604</v>
      </c>
      <c r="T15" s="51">
        <v>1.0767</v>
      </c>
      <c r="U15" s="50">
        <v>149.5</v>
      </c>
      <c r="V15" s="43">
        <v>1842.27</v>
      </c>
      <c r="W15" s="43">
        <v>1849.33</v>
      </c>
      <c r="X15" s="49">
        <f t="shared" si="5"/>
        <v>2156.5895792699916</v>
      </c>
      <c r="Y15" s="48">
        <v>1.2609999999999999</v>
      </c>
    </row>
    <row r="16" spans="1:25" x14ac:dyDescent="0.2">
      <c r="B16" s="47">
        <v>45334</v>
      </c>
      <c r="C16" s="46">
        <v>2293</v>
      </c>
      <c r="D16" s="45">
        <v>2295</v>
      </c>
      <c r="E16" s="44">
        <f t="shared" si="0"/>
        <v>2294</v>
      </c>
      <c r="F16" s="46">
        <v>2312</v>
      </c>
      <c r="G16" s="45">
        <v>2312.5</v>
      </c>
      <c r="H16" s="44">
        <f t="shared" si="1"/>
        <v>2312.25</v>
      </c>
      <c r="I16" s="46">
        <v>2377</v>
      </c>
      <c r="J16" s="45">
        <v>2382</v>
      </c>
      <c r="K16" s="44">
        <f t="shared" si="2"/>
        <v>2379.5</v>
      </c>
      <c r="L16" s="46">
        <v>2383</v>
      </c>
      <c r="M16" s="45">
        <v>2388</v>
      </c>
      <c r="N16" s="44">
        <f t="shared" si="3"/>
        <v>2385.5</v>
      </c>
      <c r="O16" s="46">
        <v>2388</v>
      </c>
      <c r="P16" s="45">
        <v>2393</v>
      </c>
      <c r="Q16" s="44">
        <f t="shared" si="4"/>
        <v>2390.5</v>
      </c>
      <c r="R16" s="52">
        <v>2295</v>
      </c>
      <c r="S16" s="51">
        <v>1.2615000000000001</v>
      </c>
      <c r="T16" s="51">
        <v>1.077</v>
      </c>
      <c r="U16" s="50">
        <v>148.97999999999999</v>
      </c>
      <c r="V16" s="43">
        <v>1819.26</v>
      </c>
      <c r="W16" s="43">
        <v>1832.26</v>
      </c>
      <c r="X16" s="49">
        <f t="shared" si="5"/>
        <v>2130.9192200557104</v>
      </c>
      <c r="Y16" s="48">
        <v>1.2621</v>
      </c>
    </row>
    <row r="17" spans="2:25" x14ac:dyDescent="0.2">
      <c r="B17" s="47">
        <v>45335</v>
      </c>
      <c r="C17" s="46">
        <v>2296</v>
      </c>
      <c r="D17" s="45">
        <v>2297</v>
      </c>
      <c r="E17" s="44">
        <f t="shared" si="0"/>
        <v>2296.5</v>
      </c>
      <c r="F17" s="46">
        <v>2313</v>
      </c>
      <c r="G17" s="45">
        <v>2315</v>
      </c>
      <c r="H17" s="44">
        <f t="shared" si="1"/>
        <v>2314</v>
      </c>
      <c r="I17" s="46">
        <v>2377</v>
      </c>
      <c r="J17" s="45">
        <v>2382</v>
      </c>
      <c r="K17" s="44">
        <f t="shared" si="2"/>
        <v>2379.5</v>
      </c>
      <c r="L17" s="46">
        <v>2383</v>
      </c>
      <c r="M17" s="45">
        <v>2388</v>
      </c>
      <c r="N17" s="44">
        <f t="shared" si="3"/>
        <v>2385.5</v>
      </c>
      <c r="O17" s="46">
        <v>2388</v>
      </c>
      <c r="P17" s="45">
        <v>2393</v>
      </c>
      <c r="Q17" s="44">
        <f t="shared" si="4"/>
        <v>2390.5</v>
      </c>
      <c r="R17" s="52">
        <v>2297</v>
      </c>
      <c r="S17" s="51">
        <v>1.2676000000000001</v>
      </c>
      <c r="T17" s="51">
        <v>1.0786</v>
      </c>
      <c r="U17" s="50">
        <v>149.35</v>
      </c>
      <c r="V17" s="43">
        <v>1812.09</v>
      </c>
      <c r="W17" s="43">
        <v>1825.42</v>
      </c>
      <c r="X17" s="49">
        <f t="shared" si="5"/>
        <v>2129.6124605970704</v>
      </c>
      <c r="Y17" s="48">
        <v>1.2682</v>
      </c>
    </row>
    <row r="18" spans="2:25" x14ac:dyDescent="0.2">
      <c r="B18" s="47">
        <v>45336</v>
      </c>
      <c r="C18" s="46">
        <v>2285</v>
      </c>
      <c r="D18" s="45">
        <v>2285.5</v>
      </c>
      <c r="E18" s="44">
        <f t="shared" si="0"/>
        <v>2285.25</v>
      </c>
      <c r="F18" s="46">
        <v>2310</v>
      </c>
      <c r="G18" s="45">
        <v>2311</v>
      </c>
      <c r="H18" s="44">
        <f t="shared" si="1"/>
        <v>2310.5</v>
      </c>
      <c r="I18" s="46">
        <v>2378</v>
      </c>
      <c r="J18" s="45">
        <v>2383</v>
      </c>
      <c r="K18" s="44">
        <f t="shared" si="2"/>
        <v>2380.5</v>
      </c>
      <c r="L18" s="46">
        <v>2388</v>
      </c>
      <c r="M18" s="45">
        <v>2393</v>
      </c>
      <c r="N18" s="44">
        <f t="shared" si="3"/>
        <v>2390.5</v>
      </c>
      <c r="O18" s="46">
        <v>2393</v>
      </c>
      <c r="P18" s="45">
        <v>2398</v>
      </c>
      <c r="Q18" s="44">
        <f t="shared" si="4"/>
        <v>2395.5</v>
      </c>
      <c r="R18" s="52">
        <v>2285.5</v>
      </c>
      <c r="S18" s="51">
        <v>1.2553000000000001</v>
      </c>
      <c r="T18" s="51">
        <v>1.0706</v>
      </c>
      <c r="U18" s="50">
        <v>150.61000000000001</v>
      </c>
      <c r="V18" s="43">
        <v>1820.68</v>
      </c>
      <c r="W18" s="43">
        <v>1840.11</v>
      </c>
      <c r="X18" s="49">
        <f t="shared" si="5"/>
        <v>2134.7842331402953</v>
      </c>
      <c r="Y18" s="48">
        <v>1.2559</v>
      </c>
    </row>
    <row r="19" spans="2:25" x14ac:dyDescent="0.2">
      <c r="B19" s="47">
        <v>45337</v>
      </c>
      <c r="C19" s="46">
        <v>2321</v>
      </c>
      <c r="D19" s="45">
        <v>2321.5</v>
      </c>
      <c r="E19" s="44">
        <f t="shared" si="0"/>
        <v>2321.25</v>
      </c>
      <c r="F19" s="46">
        <v>2347</v>
      </c>
      <c r="G19" s="45">
        <v>2348</v>
      </c>
      <c r="H19" s="44">
        <f t="shared" si="1"/>
        <v>2347.5</v>
      </c>
      <c r="I19" s="46">
        <v>2415</v>
      </c>
      <c r="J19" s="45">
        <v>2420</v>
      </c>
      <c r="K19" s="44">
        <f t="shared" si="2"/>
        <v>2417.5</v>
      </c>
      <c r="L19" s="46">
        <v>2435</v>
      </c>
      <c r="M19" s="45">
        <v>2440</v>
      </c>
      <c r="N19" s="44">
        <f t="shared" si="3"/>
        <v>2437.5</v>
      </c>
      <c r="O19" s="46">
        <v>2440</v>
      </c>
      <c r="P19" s="45">
        <v>2445</v>
      </c>
      <c r="Q19" s="44">
        <f t="shared" si="4"/>
        <v>2442.5</v>
      </c>
      <c r="R19" s="52">
        <v>2321.5</v>
      </c>
      <c r="S19" s="51">
        <v>1.2549999999999999</v>
      </c>
      <c r="T19" s="51">
        <v>1.0745</v>
      </c>
      <c r="U19" s="50">
        <v>150.07</v>
      </c>
      <c r="V19" s="43">
        <v>1849.8</v>
      </c>
      <c r="W19" s="43">
        <v>1870.02</v>
      </c>
      <c r="X19" s="49">
        <f t="shared" si="5"/>
        <v>2160.5397859469522</v>
      </c>
      <c r="Y19" s="48">
        <v>1.2556</v>
      </c>
    </row>
    <row r="20" spans="2:25" x14ac:dyDescent="0.2">
      <c r="B20" s="47">
        <v>45338</v>
      </c>
      <c r="C20" s="46">
        <v>2341</v>
      </c>
      <c r="D20" s="45">
        <v>2342</v>
      </c>
      <c r="E20" s="44">
        <f t="shared" si="0"/>
        <v>2341.5</v>
      </c>
      <c r="F20" s="46">
        <v>2369</v>
      </c>
      <c r="G20" s="45">
        <v>2370</v>
      </c>
      <c r="H20" s="44">
        <f t="shared" si="1"/>
        <v>2369.5</v>
      </c>
      <c r="I20" s="46">
        <v>2435</v>
      </c>
      <c r="J20" s="45">
        <v>2440</v>
      </c>
      <c r="K20" s="44">
        <f t="shared" si="2"/>
        <v>2437.5</v>
      </c>
      <c r="L20" s="46">
        <v>2455</v>
      </c>
      <c r="M20" s="45">
        <v>2460</v>
      </c>
      <c r="N20" s="44">
        <f t="shared" si="3"/>
        <v>2457.5</v>
      </c>
      <c r="O20" s="46">
        <v>2460</v>
      </c>
      <c r="P20" s="45">
        <v>2465</v>
      </c>
      <c r="Q20" s="44">
        <f t="shared" si="4"/>
        <v>2462.5</v>
      </c>
      <c r="R20" s="52">
        <v>2342</v>
      </c>
      <c r="S20" s="51">
        <v>1.2583</v>
      </c>
      <c r="T20" s="51">
        <v>1.0768</v>
      </c>
      <c r="U20" s="50">
        <v>150.30000000000001</v>
      </c>
      <c r="V20" s="43">
        <v>1861.24</v>
      </c>
      <c r="W20" s="43">
        <v>1882.6</v>
      </c>
      <c r="X20" s="49">
        <f t="shared" si="5"/>
        <v>2174.962852897474</v>
      </c>
      <c r="Y20" s="48">
        <v>1.2588999999999999</v>
      </c>
    </row>
    <row r="21" spans="2:25" x14ac:dyDescent="0.2">
      <c r="B21" s="47">
        <v>45341</v>
      </c>
      <c r="C21" s="46">
        <v>2341</v>
      </c>
      <c r="D21" s="45">
        <v>2343</v>
      </c>
      <c r="E21" s="44">
        <f t="shared" si="0"/>
        <v>2342</v>
      </c>
      <c r="F21" s="46">
        <v>2381</v>
      </c>
      <c r="G21" s="45">
        <v>2383</v>
      </c>
      <c r="H21" s="44">
        <f t="shared" si="1"/>
        <v>2382</v>
      </c>
      <c r="I21" s="46">
        <v>2445</v>
      </c>
      <c r="J21" s="45">
        <v>2450</v>
      </c>
      <c r="K21" s="44">
        <f t="shared" si="2"/>
        <v>2447.5</v>
      </c>
      <c r="L21" s="46">
        <v>2465</v>
      </c>
      <c r="M21" s="45">
        <v>2470</v>
      </c>
      <c r="N21" s="44">
        <f t="shared" si="3"/>
        <v>2467.5</v>
      </c>
      <c r="O21" s="46">
        <v>2470</v>
      </c>
      <c r="P21" s="45">
        <v>2475</v>
      </c>
      <c r="Q21" s="44">
        <f t="shared" si="4"/>
        <v>2472.5</v>
      </c>
      <c r="R21" s="52">
        <v>2343</v>
      </c>
      <c r="S21" s="51">
        <v>1.2606999999999999</v>
      </c>
      <c r="T21" s="51">
        <v>1.077</v>
      </c>
      <c r="U21" s="50">
        <v>150.03</v>
      </c>
      <c r="V21" s="43">
        <v>1858.49</v>
      </c>
      <c r="W21" s="43">
        <v>1889.32</v>
      </c>
      <c r="X21" s="49">
        <f t="shared" si="5"/>
        <v>2175.4874651810587</v>
      </c>
      <c r="Y21" s="48">
        <v>1.2613000000000001</v>
      </c>
    </row>
    <row r="22" spans="2:25" x14ac:dyDescent="0.2">
      <c r="B22" s="47">
        <v>45342</v>
      </c>
      <c r="C22" s="46">
        <v>2326</v>
      </c>
      <c r="D22" s="45">
        <v>2327</v>
      </c>
      <c r="E22" s="44">
        <f t="shared" si="0"/>
        <v>2326.5</v>
      </c>
      <c r="F22" s="46">
        <v>2370</v>
      </c>
      <c r="G22" s="45">
        <v>2372</v>
      </c>
      <c r="H22" s="44">
        <f t="shared" si="1"/>
        <v>2371</v>
      </c>
      <c r="I22" s="46">
        <v>2432</v>
      </c>
      <c r="J22" s="45">
        <v>2437</v>
      </c>
      <c r="K22" s="44">
        <f t="shared" si="2"/>
        <v>2434.5</v>
      </c>
      <c r="L22" s="46">
        <v>2452</v>
      </c>
      <c r="M22" s="45">
        <v>2457</v>
      </c>
      <c r="N22" s="44">
        <f t="shared" si="3"/>
        <v>2454.5</v>
      </c>
      <c r="O22" s="46">
        <v>2457</v>
      </c>
      <c r="P22" s="45">
        <v>2462</v>
      </c>
      <c r="Q22" s="44">
        <f t="shared" si="4"/>
        <v>2459.5</v>
      </c>
      <c r="R22" s="52">
        <v>2327</v>
      </c>
      <c r="S22" s="51">
        <v>1.26</v>
      </c>
      <c r="T22" s="51">
        <v>1.0798000000000001</v>
      </c>
      <c r="U22" s="50">
        <v>150.16</v>
      </c>
      <c r="V22" s="43">
        <v>1846.83</v>
      </c>
      <c r="W22" s="43">
        <v>1881.64</v>
      </c>
      <c r="X22" s="49">
        <f t="shared" si="5"/>
        <v>2155.0287090201887</v>
      </c>
      <c r="Y22" s="48">
        <v>1.2605999999999999</v>
      </c>
    </row>
    <row r="23" spans="2:25" x14ac:dyDescent="0.2">
      <c r="B23" s="47">
        <v>45343</v>
      </c>
      <c r="C23" s="46">
        <v>2358</v>
      </c>
      <c r="D23" s="45">
        <v>2360</v>
      </c>
      <c r="E23" s="44">
        <f t="shared" si="0"/>
        <v>2359</v>
      </c>
      <c r="F23" s="46">
        <v>2403</v>
      </c>
      <c r="G23" s="45">
        <v>2404</v>
      </c>
      <c r="H23" s="44">
        <f t="shared" si="1"/>
        <v>2403.5</v>
      </c>
      <c r="I23" s="46">
        <v>2463</v>
      </c>
      <c r="J23" s="45">
        <v>2468</v>
      </c>
      <c r="K23" s="44">
        <f t="shared" si="2"/>
        <v>2465.5</v>
      </c>
      <c r="L23" s="46">
        <v>2483</v>
      </c>
      <c r="M23" s="45">
        <v>2488</v>
      </c>
      <c r="N23" s="44">
        <f t="shared" si="3"/>
        <v>2485.5</v>
      </c>
      <c r="O23" s="46">
        <v>2488</v>
      </c>
      <c r="P23" s="45">
        <v>2493</v>
      </c>
      <c r="Q23" s="44">
        <f t="shared" si="4"/>
        <v>2490.5</v>
      </c>
      <c r="R23" s="52">
        <v>2360</v>
      </c>
      <c r="S23" s="51">
        <v>1.2617</v>
      </c>
      <c r="T23" s="51">
        <v>1.0803</v>
      </c>
      <c r="U23" s="50">
        <v>150.03</v>
      </c>
      <c r="V23" s="43">
        <v>1870.49</v>
      </c>
      <c r="W23" s="43">
        <v>1904.46</v>
      </c>
      <c r="X23" s="49">
        <f t="shared" si="5"/>
        <v>2184.5783578635564</v>
      </c>
      <c r="Y23" s="48">
        <v>1.2623</v>
      </c>
    </row>
    <row r="24" spans="2:25" x14ac:dyDescent="0.2">
      <c r="B24" s="47">
        <v>45344</v>
      </c>
      <c r="C24" s="46">
        <v>2357</v>
      </c>
      <c r="D24" s="45">
        <v>2358</v>
      </c>
      <c r="E24" s="44">
        <f t="shared" si="0"/>
        <v>2357.5</v>
      </c>
      <c r="F24" s="46">
        <v>2402</v>
      </c>
      <c r="G24" s="45">
        <v>2403</v>
      </c>
      <c r="H24" s="44">
        <f t="shared" si="1"/>
        <v>2402.5</v>
      </c>
      <c r="I24" s="46">
        <v>2465</v>
      </c>
      <c r="J24" s="45">
        <v>2470</v>
      </c>
      <c r="K24" s="44">
        <f t="shared" si="2"/>
        <v>2467.5</v>
      </c>
      <c r="L24" s="46">
        <v>2485</v>
      </c>
      <c r="M24" s="45">
        <v>2490</v>
      </c>
      <c r="N24" s="44">
        <f t="shared" si="3"/>
        <v>2487.5</v>
      </c>
      <c r="O24" s="46">
        <v>2490</v>
      </c>
      <c r="P24" s="45">
        <v>2495</v>
      </c>
      <c r="Q24" s="44">
        <f t="shared" si="4"/>
        <v>2492.5</v>
      </c>
      <c r="R24" s="52">
        <v>2358</v>
      </c>
      <c r="S24" s="51">
        <v>1.2668999999999999</v>
      </c>
      <c r="T24" s="51">
        <v>1.0845</v>
      </c>
      <c r="U24" s="50">
        <v>150.41</v>
      </c>
      <c r="V24" s="43">
        <v>1861.24</v>
      </c>
      <c r="W24" s="43">
        <v>1895.71</v>
      </c>
      <c r="X24" s="49">
        <f t="shared" si="5"/>
        <v>2174.2738589211617</v>
      </c>
      <c r="Y24" s="48">
        <v>1.2676000000000001</v>
      </c>
    </row>
    <row r="25" spans="2:25" x14ac:dyDescent="0.2">
      <c r="B25" s="47">
        <v>45345</v>
      </c>
      <c r="C25" s="46">
        <v>2348</v>
      </c>
      <c r="D25" s="45">
        <v>2348.5</v>
      </c>
      <c r="E25" s="44">
        <f t="shared" si="0"/>
        <v>2348.25</v>
      </c>
      <c r="F25" s="46">
        <v>2391</v>
      </c>
      <c r="G25" s="45">
        <v>2391.5</v>
      </c>
      <c r="H25" s="44">
        <f t="shared" si="1"/>
        <v>2391.25</v>
      </c>
      <c r="I25" s="46">
        <v>2450</v>
      </c>
      <c r="J25" s="45">
        <v>2455</v>
      </c>
      <c r="K25" s="44">
        <f t="shared" si="2"/>
        <v>2452.5</v>
      </c>
      <c r="L25" s="46">
        <v>2470</v>
      </c>
      <c r="M25" s="45">
        <v>2475</v>
      </c>
      <c r="N25" s="44">
        <f t="shared" si="3"/>
        <v>2472.5</v>
      </c>
      <c r="O25" s="46">
        <v>2475</v>
      </c>
      <c r="P25" s="45">
        <v>2480</v>
      </c>
      <c r="Q25" s="44">
        <f t="shared" si="4"/>
        <v>2477.5</v>
      </c>
      <c r="R25" s="52">
        <v>2348.5</v>
      </c>
      <c r="S25" s="51">
        <v>1.2699</v>
      </c>
      <c r="T25" s="51">
        <v>1.0835999999999999</v>
      </c>
      <c r="U25" s="50">
        <v>150.43</v>
      </c>
      <c r="V25" s="43">
        <v>1849.36</v>
      </c>
      <c r="W25" s="43">
        <v>1882.18</v>
      </c>
      <c r="X25" s="49">
        <f t="shared" si="5"/>
        <v>2167.3126614987082</v>
      </c>
      <c r="Y25" s="48">
        <v>1.2706</v>
      </c>
    </row>
    <row r="26" spans="2:25" x14ac:dyDescent="0.2">
      <c r="B26" s="47">
        <v>45348</v>
      </c>
      <c r="C26" s="46">
        <v>2378</v>
      </c>
      <c r="D26" s="45">
        <v>2380</v>
      </c>
      <c r="E26" s="44">
        <f t="shared" si="0"/>
        <v>2379</v>
      </c>
      <c r="F26" s="46">
        <v>2422</v>
      </c>
      <c r="G26" s="45">
        <v>2424</v>
      </c>
      <c r="H26" s="44">
        <f t="shared" si="1"/>
        <v>2423</v>
      </c>
      <c r="I26" s="46">
        <v>2480</v>
      </c>
      <c r="J26" s="45">
        <v>2485</v>
      </c>
      <c r="K26" s="44">
        <f t="shared" si="2"/>
        <v>2482.5</v>
      </c>
      <c r="L26" s="46">
        <v>2500</v>
      </c>
      <c r="M26" s="45">
        <v>2505</v>
      </c>
      <c r="N26" s="44">
        <f t="shared" si="3"/>
        <v>2502.5</v>
      </c>
      <c r="O26" s="46">
        <v>2505</v>
      </c>
      <c r="P26" s="45">
        <v>2510</v>
      </c>
      <c r="Q26" s="44">
        <f t="shared" si="4"/>
        <v>2507.5</v>
      </c>
      <c r="R26" s="52">
        <v>2380</v>
      </c>
      <c r="S26" s="51">
        <v>1.2684</v>
      </c>
      <c r="T26" s="51">
        <v>1.085</v>
      </c>
      <c r="U26" s="50">
        <v>150.62</v>
      </c>
      <c r="V26" s="43">
        <v>1876.38</v>
      </c>
      <c r="W26" s="43">
        <v>1910.01</v>
      </c>
      <c r="X26" s="49">
        <f t="shared" si="5"/>
        <v>2193.5483870967741</v>
      </c>
      <c r="Y26" s="48">
        <v>1.2690999999999999</v>
      </c>
    </row>
    <row r="27" spans="2:25" x14ac:dyDescent="0.2">
      <c r="B27" s="47">
        <v>45349</v>
      </c>
      <c r="C27" s="46">
        <v>2397</v>
      </c>
      <c r="D27" s="45">
        <v>2398</v>
      </c>
      <c r="E27" s="44">
        <f t="shared" si="0"/>
        <v>2397.5</v>
      </c>
      <c r="F27" s="46">
        <v>2442</v>
      </c>
      <c r="G27" s="45">
        <v>2443</v>
      </c>
      <c r="H27" s="44">
        <f t="shared" si="1"/>
        <v>2442.5</v>
      </c>
      <c r="I27" s="46">
        <v>2498</v>
      </c>
      <c r="J27" s="45">
        <v>2503</v>
      </c>
      <c r="K27" s="44">
        <f t="shared" si="2"/>
        <v>2500.5</v>
      </c>
      <c r="L27" s="46">
        <v>2518</v>
      </c>
      <c r="M27" s="45">
        <v>2523</v>
      </c>
      <c r="N27" s="44">
        <f t="shared" si="3"/>
        <v>2520.5</v>
      </c>
      <c r="O27" s="46">
        <v>2523</v>
      </c>
      <c r="P27" s="45">
        <v>2528</v>
      </c>
      <c r="Q27" s="44">
        <f t="shared" si="4"/>
        <v>2525.5</v>
      </c>
      <c r="R27" s="52">
        <v>2398</v>
      </c>
      <c r="S27" s="51">
        <v>1.2681</v>
      </c>
      <c r="T27" s="51">
        <v>1.0857000000000001</v>
      </c>
      <c r="U27" s="50">
        <v>150.22999999999999</v>
      </c>
      <c r="V27" s="43">
        <v>1891.02</v>
      </c>
      <c r="W27" s="43">
        <v>1925.44</v>
      </c>
      <c r="X27" s="49">
        <f t="shared" si="5"/>
        <v>2208.7132725430597</v>
      </c>
      <c r="Y27" s="48">
        <v>1.2687999999999999</v>
      </c>
    </row>
    <row r="28" spans="2:25" x14ac:dyDescent="0.2">
      <c r="B28" s="47">
        <v>45350</v>
      </c>
      <c r="C28" s="46">
        <v>2341</v>
      </c>
      <c r="D28" s="45">
        <v>2342</v>
      </c>
      <c r="E28" s="44">
        <f t="shared" si="0"/>
        <v>2341.5</v>
      </c>
      <c r="F28" s="46">
        <v>2389</v>
      </c>
      <c r="G28" s="45">
        <v>2390</v>
      </c>
      <c r="H28" s="44">
        <f t="shared" si="1"/>
        <v>2389.5</v>
      </c>
      <c r="I28" s="46">
        <v>2452</v>
      </c>
      <c r="J28" s="45">
        <v>2457</v>
      </c>
      <c r="K28" s="44">
        <f t="shared" si="2"/>
        <v>2454.5</v>
      </c>
      <c r="L28" s="46">
        <v>2472</v>
      </c>
      <c r="M28" s="45">
        <v>2477</v>
      </c>
      <c r="N28" s="44">
        <f t="shared" si="3"/>
        <v>2474.5</v>
      </c>
      <c r="O28" s="46">
        <v>2477</v>
      </c>
      <c r="P28" s="45">
        <v>2482</v>
      </c>
      <c r="Q28" s="44">
        <f t="shared" si="4"/>
        <v>2479.5</v>
      </c>
      <c r="R28" s="52">
        <v>2342</v>
      </c>
      <c r="S28" s="51">
        <v>1.2630999999999999</v>
      </c>
      <c r="T28" s="51">
        <v>1.0809</v>
      </c>
      <c r="U28" s="50">
        <v>150.74</v>
      </c>
      <c r="V28" s="43">
        <v>1854.17</v>
      </c>
      <c r="W28" s="43">
        <v>1891.12</v>
      </c>
      <c r="X28" s="49">
        <f t="shared" si="5"/>
        <v>2166.7129244148396</v>
      </c>
      <c r="Y28" s="48">
        <v>1.2638</v>
      </c>
    </row>
    <row r="29" spans="2:25" x14ac:dyDescent="0.2">
      <c r="B29" s="47">
        <v>45351</v>
      </c>
      <c r="C29" s="46">
        <v>2381.5</v>
      </c>
      <c r="D29" s="45">
        <v>2382</v>
      </c>
      <c r="E29" s="44">
        <f t="shared" si="0"/>
        <v>2381.75</v>
      </c>
      <c r="F29" s="46">
        <v>2420</v>
      </c>
      <c r="G29" s="45">
        <v>2422</v>
      </c>
      <c r="H29" s="44">
        <f t="shared" si="1"/>
        <v>2421</v>
      </c>
      <c r="I29" s="46">
        <v>2487</v>
      </c>
      <c r="J29" s="45">
        <v>2492</v>
      </c>
      <c r="K29" s="44">
        <f t="shared" si="2"/>
        <v>2489.5</v>
      </c>
      <c r="L29" s="46">
        <v>2507</v>
      </c>
      <c r="M29" s="45">
        <v>2512</v>
      </c>
      <c r="N29" s="44">
        <f t="shared" si="3"/>
        <v>2509.5</v>
      </c>
      <c r="O29" s="46">
        <v>2512</v>
      </c>
      <c r="P29" s="45">
        <v>2517</v>
      </c>
      <c r="Q29" s="44">
        <f t="shared" si="4"/>
        <v>2514.5</v>
      </c>
      <c r="R29" s="52">
        <v>2382</v>
      </c>
      <c r="S29" s="51">
        <v>1.2643</v>
      </c>
      <c r="T29" s="51">
        <v>1.0829</v>
      </c>
      <c r="U29" s="50">
        <v>150.08000000000001</v>
      </c>
      <c r="V29" s="43">
        <v>1884.05</v>
      </c>
      <c r="W29" s="43">
        <v>1914.62</v>
      </c>
      <c r="X29" s="49">
        <f t="shared" si="5"/>
        <v>2199.6490904053931</v>
      </c>
      <c r="Y29" s="48">
        <v>1.2649999999999999</v>
      </c>
    </row>
    <row r="30" spans="2:25" s="10" customFormat="1" x14ac:dyDescent="0.2">
      <c r="B30" s="42" t="s">
        <v>11</v>
      </c>
      <c r="C30" s="41">
        <f>ROUND(AVERAGE(C9:C29),2)</f>
        <v>2363.2600000000002</v>
      </c>
      <c r="D30" s="40">
        <f>ROUND(AVERAGE(D9:D29),2)</f>
        <v>2364.4499999999998</v>
      </c>
      <c r="E30" s="39">
        <f>ROUND(AVERAGE(C30:D30),2)</f>
        <v>2363.86</v>
      </c>
      <c r="F30" s="41">
        <f>ROUND(AVERAGE(F9:F29),2)</f>
        <v>2390.7399999999998</v>
      </c>
      <c r="G30" s="40">
        <f>ROUND(AVERAGE(G9:G29),2)</f>
        <v>2391.9</v>
      </c>
      <c r="H30" s="39">
        <f>ROUND(AVERAGE(F30:G30),2)</f>
        <v>2391.3200000000002</v>
      </c>
      <c r="I30" s="41">
        <f>ROUND(AVERAGE(I9:I29),2)</f>
        <v>2451.86</v>
      </c>
      <c r="J30" s="40">
        <f>ROUND(AVERAGE(J9:J29),2)</f>
        <v>2456.86</v>
      </c>
      <c r="K30" s="39">
        <f>ROUND(AVERAGE(I30:J30),2)</f>
        <v>2454.36</v>
      </c>
      <c r="L30" s="41">
        <f>ROUND(AVERAGE(L9:L29),2)</f>
        <v>2463.29</v>
      </c>
      <c r="M30" s="40">
        <f>ROUND(AVERAGE(M9:M29),2)</f>
        <v>2468.29</v>
      </c>
      <c r="N30" s="39">
        <f>ROUND(AVERAGE(L30:M30),2)</f>
        <v>2465.79</v>
      </c>
      <c r="O30" s="41">
        <f>ROUND(AVERAGE(O9:O29),2)</f>
        <v>2468.29</v>
      </c>
      <c r="P30" s="40">
        <f>ROUND(AVERAGE(P9:P29),2)</f>
        <v>2473.29</v>
      </c>
      <c r="Q30" s="39">
        <f>ROUND(AVERAGE(O30:P30),2)</f>
        <v>2470.79</v>
      </c>
      <c r="R30" s="38">
        <f>ROUND(AVERAGE(R9:R29),2)</f>
        <v>2364.4499999999998</v>
      </c>
      <c r="S30" s="37">
        <f>ROUND(AVERAGE(S9:S29),4)</f>
        <v>1.2627999999999999</v>
      </c>
      <c r="T30" s="36">
        <f>ROUND(AVERAGE(T9:T29),4)</f>
        <v>1.0792999999999999</v>
      </c>
      <c r="U30" s="175">
        <f>ROUND(AVERAGE(U9:U29),2)</f>
        <v>149.52000000000001</v>
      </c>
      <c r="V30" s="35">
        <f>AVERAGE(V9:V29)</f>
        <v>1872.3357142857144</v>
      </c>
      <c r="W30" s="35">
        <f>AVERAGE(W9:W29)</f>
        <v>1893.1080952380955</v>
      </c>
      <c r="X30" s="35">
        <f>AVERAGE(X9:X29)</f>
        <v>2190.6923046699771</v>
      </c>
      <c r="Y30" s="34">
        <f>AVERAGE(Y9:Y29)</f>
        <v>1.263452380952381</v>
      </c>
    </row>
    <row r="31" spans="2:25" s="5" customFormat="1" x14ac:dyDescent="0.2">
      <c r="B31" s="33" t="s">
        <v>12</v>
      </c>
      <c r="C31" s="32">
        <f t="shared" ref="C31:Y31" si="6">MAX(C9:C29)</f>
        <v>2477</v>
      </c>
      <c r="D31" s="31">
        <f t="shared" si="6"/>
        <v>2478</v>
      </c>
      <c r="E31" s="30">
        <f t="shared" si="6"/>
        <v>2477.5</v>
      </c>
      <c r="F31" s="32">
        <f t="shared" si="6"/>
        <v>2488</v>
      </c>
      <c r="G31" s="31">
        <f t="shared" si="6"/>
        <v>2488.5</v>
      </c>
      <c r="H31" s="30">
        <f t="shared" si="6"/>
        <v>2488.25</v>
      </c>
      <c r="I31" s="32">
        <f t="shared" si="6"/>
        <v>2538</v>
      </c>
      <c r="J31" s="31">
        <f t="shared" si="6"/>
        <v>2543</v>
      </c>
      <c r="K31" s="30">
        <f t="shared" si="6"/>
        <v>2540.5</v>
      </c>
      <c r="L31" s="32">
        <f t="shared" si="6"/>
        <v>2538</v>
      </c>
      <c r="M31" s="31">
        <f t="shared" si="6"/>
        <v>2543</v>
      </c>
      <c r="N31" s="30">
        <f t="shared" si="6"/>
        <v>2540.5</v>
      </c>
      <c r="O31" s="32">
        <f t="shared" si="6"/>
        <v>2543</v>
      </c>
      <c r="P31" s="31">
        <f t="shared" si="6"/>
        <v>2548</v>
      </c>
      <c r="Q31" s="30">
        <f t="shared" si="6"/>
        <v>2545.5</v>
      </c>
      <c r="R31" s="29">
        <f t="shared" si="6"/>
        <v>2478</v>
      </c>
      <c r="S31" s="28">
        <f t="shared" si="6"/>
        <v>1.2756000000000001</v>
      </c>
      <c r="T31" s="27">
        <f t="shared" si="6"/>
        <v>1.0881000000000001</v>
      </c>
      <c r="U31" s="26">
        <f t="shared" si="6"/>
        <v>150.74</v>
      </c>
      <c r="V31" s="25">
        <f t="shared" si="6"/>
        <v>1955.34</v>
      </c>
      <c r="W31" s="25">
        <f t="shared" si="6"/>
        <v>1962.54</v>
      </c>
      <c r="X31" s="25">
        <f t="shared" si="6"/>
        <v>2291.2621359223303</v>
      </c>
      <c r="Y31" s="24">
        <f t="shared" si="6"/>
        <v>1.2762</v>
      </c>
    </row>
    <row r="32" spans="2:25" s="5" customFormat="1" ht="13.5" thickBot="1" x14ac:dyDescent="0.25">
      <c r="B32" s="23" t="s">
        <v>13</v>
      </c>
      <c r="C32" s="22">
        <f t="shared" ref="C32:Y32" si="7">MIN(C9:C29)</f>
        <v>2285</v>
      </c>
      <c r="D32" s="21">
        <f t="shared" si="7"/>
        <v>2285.5</v>
      </c>
      <c r="E32" s="20">
        <f t="shared" si="7"/>
        <v>2285.25</v>
      </c>
      <c r="F32" s="22">
        <f t="shared" si="7"/>
        <v>2310</v>
      </c>
      <c r="G32" s="21">
        <f t="shared" si="7"/>
        <v>2311</v>
      </c>
      <c r="H32" s="20">
        <f t="shared" si="7"/>
        <v>2310.5</v>
      </c>
      <c r="I32" s="22">
        <f t="shared" si="7"/>
        <v>2377</v>
      </c>
      <c r="J32" s="21">
        <f t="shared" si="7"/>
        <v>2382</v>
      </c>
      <c r="K32" s="20">
        <f t="shared" si="7"/>
        <v>2379.5</v>
      </c>
      <c r="L32" s="22">
        <f t="shared" si="7"/>
        <v>2383</v>
      </c>
      <c r="M32" s="21">
        <f t="shared" si="7"/>
        <v>2388</v>
      </c>
      <c r="N32" s="20">
        <f t="shared" si="7"/>
        <v>2385.5</v>
      </c>
      <c r="O32" s="22">
        <f t="shared" si="7"/>
        <v>2388</v>
      </c>
      <c r="P32" s="21">
        <f t="shared" si="7"/>
        <v>2393</v>
      </c>
      <c r="Q32" s="20">
        <f t="shared" si="7"/>
        <v>2390.5</v>
      </c>
      <c r="R32" s="19">
        <f t="shared" si="7"/>
        <v>2285.5</v>
      </c>
      <c r="S32" s="18">
        <f t="shared" si="7"/>
        <v>1.2549999999999999</v>
      </c>
      <c r="T32" s="17">
        <f t="shared" si="7"/>
        <v>1.0706</v>
      </c>
      <c r="U32" s="16">
        <f t="shared" si="7"/>
        <v>146.59</v>
      </c>
      <c r="V32" s="15">
        <f t="shared" si="7"/>
        <v>1812.09</v>
      </c>
      <c r="W32" s="15">
        <f t="shared" si="7"/>
        <v>1825.42</v>
      </c>
      <c r="X32" s="15">
        <f t="shared" si="7"/>
        <v>2129.6124605970704</v>
      </c>
      <c r="Y32" s="14">
        <f t="shared" si="7"/>
        <v>1.2556</v>
      </c>
    </row>
    <row r="34" spans="2:14" x14ac:dyDescent="0.2">
      <c r="B34" s="7" t="s">
        <v>14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  <row r="35" spans="2:14" x14ac:dyDescent="0.2">
      <c r="B35" s="7" t="s">
        <v>15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/>
    </sheetView>
  </sheetViews>
  <sheetFormatPr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6" t="s">
        <v>19</v>
      </c>
    </row>
    <row r="4" spans="1:25" x14ac:dyDescent="0.2">
      <c r="B4" s="61" t="s">
        <v>28</v>
      </c>
    </row>
    <row r="6" spans="1:25" ht="13.5" thickBot="1" x14ac:dyDescent="0.25">
      <c r="B6" s="1">
        <v>45323</v>
      </c>
    </row>
    <row r="7" spans="1:25" ht="13.5" thickBot="1" x14ac:dyDescent="0.25">
      <c r="B7" s="60"/>
      <c r="C7" s="176" t="s">
        <v>0</v>
      </c>
      <c r="D7" s="177"/>
      <c r="E7" s="178"/>
      <c r="F7" s="176" t="s">
        <v>2</v>
      </c>
      <c r="G7" s="177"/>
      <c r="H7" s="178"/>
      <c r="I7" s="179" t="s">
        <v>24</v>
      </c>
      <c r="J7" s="180"/>
      <c r="K7" s="181"/>
      <c r="L7" s="179" t="s">
        <v>23</v>
      </c>
      <c r="M7" s="180"/>
      <c r="N7" s="181"/>
      <c r="O7" s="179" t="s">
        <v>22</v>
      </c>
      <c r="P7" s="180"/>
      <c r="Q7" s="181"/>
      <c r="R7" s="182" t="s">
        <v>4</v>
      </c>
      <c r="S7" s="184" t="s">
        <v>21</v>
      </c>
      <c r="T7" s="185"/>
      <c r="U7" s="186"/>
      <c r="V7" s="187" t="s">
        <v>5</v>
      </c>
      <c r="W7" s="188"/>
      <c r="X7" s="11" t="s">
        <v>18</v>
      </c>
      <c r="Y7" s="182" t="s">
        <v>20</v>
      </c>
    </row>
    <row r="8" spans="1:25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83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83" t="s">
        <v>20</v>
      </c>
    </row>
    <row r="9" spans="1:25" x14ac:dyDescent="0.2">
      <c r="B9" s="47">
        <v>45323</v>
      </c>
      <c r="C9" s="46">
        <v>2161</v>
      </c>
      <c r="D9" s="45">
        <v>2162</v>
      </c>
      <c r="E9" s="44">
        <f t="shared" ref="E9:E29" si="0">AVERAGE(C9:D9)</f>
        <v>2161.5</v>
      </c>
      <c r="F9" s="46">
        <v>2149</v>
      </c>
      <c r="G9" s="45">
        <v>2150</v>
      </c>
      <c r="H9" s="44">
        <f t="shared" ref="H9:H29" si="1">AVERAGE(F9:G9)</f>
        <v>2149.5</v>
      </c>
      <c r="I9" s="46">
        <v>2193</v>
      </c>
      <c r="J9" s="45">
        <v>2198</v>
      </c>
      <c r="K9" s="44">
        <f t="shared" ref="K9:K29" si="2">AVERAGE(I9:J9)</f>
        <v>2195.5</v>
      </c>
      <c r="L9" s="46">
        <v>2227</v>
      </c>
      <c r="M9" s="45">
        <v>2232</v>
      </c>
      <c r="N9" s="44">
        <f t="shared" ref="N9:N29" si="3">AVERAGE(L9:M9)</f>
        <v>2229.5</v>
      </c>
      <c r="O9" s="46">
        <v>2257</v>
      </c>
      <c r="P9" s="45">
        <v>2262</v>
      </c>
      <c r="Q9" s="44">
        <f t="shared" ref="Q9:Q29" si="4">AVERAGE(O9:P9)</f>
        <v>2259.5</v>
      </c>
      <c r="R9" s="52">
        <v>2162</v>
      </c>
      <c r="S9" s="51">
        <v>1.2673000000000001</v>
      </c>
      <c r="T9" s="53">
        <v>1.0814999999999999</v>
      </c>
      <c r="U9" s="50">
        <v>146.97</v>
      </c>
      <c r="V9" s="43">
        <v>1705.99</v>
      </c>
      <c r="W9" s="43">
        <v>1695.58</v>
      </c>
      <c r="X9" s="49">
        <f t="shared" ref="X9:X29" si="5">R9/T9</f>
        <v>1999.0753582986595</v>
      </c>
      <c r="Y9" s="48">
        <v>1.268</v>
      </c>
    </row>
    <row r="10" spans="1:25" x14ac:dyDescent="0.2">
      <c r="B10" s="47">
        <v>45324</v>
      </c>
      <c r="C10" s="46">
        <v>2145</v>
      </c>
      <c r="D10" s="45">
        <v>2145.5</v>
      </c>
      <c r="E10" s="44">
        <f t="shared" si="0"/>
        <v>2145.25</v>
      </c>
      <c r="F10" s="46">
        <v>2138</v>
      </c>
      <c r="G10" s="45">
        <v>2140</v>
      </c>
      <c r="H10" s="44">
        <f t="shared" si="1"/>
        <v>2139</v>
      </c>
      <c r="I10" s="46">
        <v>2188</v>
      </c>
      <c r="J10" s="45">
        <v>2193</v>
      </c>
      <c r="K10" s="44">
        <f t="shared" si="2"/>
        <v>2190.5</v>
      </c>
      <c r="L10" s="46">
        <v>2222</v>
      </c>
      <c r="M10" s="45">
        <v>2227</v>
      </c>
      <c r="N10" s="44">
        <f t="shared" si="3"/>
        <v>2224.5</v>
      </c>
      <c r="O10" s="46">
        <v>2252</v>
      </c>
      <c r="P10" s="45">
        <v>2257</v>
      </c>
      <c r="Q10" s="44">
        <f t="shared" si="4"/>
        <v>2254.5</v>
      </c>
      <c r="R10" s="52">
        <v>2145.5</v>
      </c>
      <c r="S10" s="51">
        <v>1.2756000000000001</v>
      </c>
      <c r="T10" s="51">
        <v>1.0881000000000001</v>
      </c>
      <c r="U10" s="50">
        <v>146.59</v>
      </c>
      <c r="V10" s="43">
        <v>1681.95</v>
      </c>
      <c r="W10" s="43">
        <v>1676.85</v>
      </c>
      <c r="X10" s="49">
        <f t="shared" si="5"/>
        <v>1971.7856814631007</v>
      </c>
      <c r="Y10" s="48">
        <v>1.2762</v>
      </c>
    </row>
    <row r="11" spans="1:25" x14ac:dyDescent="0.2">
      <c r="B11" s="47">
        <v>45327</v>
      </c>
      <c r="C11" s="46">
        <v>2131</v>
      </c>
      <c r="D11" s="45">
        <v>2132</v>
      </c>
      <c r="E11" s="44">
        <f t="shared" si="0"/>
        <v>2131.5</v>
      </c>
      <c r="F11" s="46">
        <v>2125</v>
      </c>
      <c r="G11" s="45">
        <v>2127</v>
      </c>
      <c r="H11" s="44">
        <f t="shared" si="1"/>
        <v>2126</v>
      </c>
      <c r="I11" s="46">
        <v>2173</v>
      </c>
      <c r="J11" s="45">
        <v>2178</v>
      </c>
      <c r="K11" s="44">
        <f t="shared" si="2"/>
        <v>2175.5</v>
      </c>
      <c r="L11" s="46">
        <v>2205</v>
      </c>
      <c r="M11" s="45">
        <v>2210</v>
      </c>
      <c r="N11" s="44">
        <f t="shared" si="3"/>
        <v>2207.5</v>
      </c>
      <c r="O11" s="46">
        <v>2235</v>
      </c>
      <c r="P11" s="45">
        <v>2240</v>
      </c>
      <c r="Q11" s="44">
        <f t="shared" si="4"/>
        <v>2237.5</v>
      </c>
      <c r="R11" s="52">
        <v>2132</v>
      </c>
      <c r="S11" s="51">
        <v>1.2556</v>
      </c>
      <c r="T11" s="51">
        <v>1.075</v>
      </c>
      <c r="U11" s="50">
        <v>148.63</v>
      </c>
      <c r="V11" s="43">
        <v>1697.99</v>
      </c>
      <c r="W11" s="43">
        <v>1693.07</v>
      </c>
      <c r="X11" s="49">
        <f t="shared" si="5"/>
        <v>1983.2558139534885</v>
      </c>
      <c r="Y11" s="48">
        <v>1.2563</v>
      </c>
    </row>
    <row r="12" spans="1:25" x14ac:dyDescent="0.2">
      <c r="B12" s="47">
        <v>45328</v>
      </c>
      <c r="C12" s="46">
        <v>2118.5</v>
      </c>
      <c r="D12" s="45">
        <v>2119</v>
      </c>
      <c r="E12" s="44">
        <f t="shared" si="0"/>
        <v>2118.75</v>
      </c>
      <c r="F12" s="46">
        <v>2115</v>
      </c>
      <c r="G12" s="45">
        <v>2117</v>
      </c>
      <c r="H12" s="44">
        <f t="shared" si="1"/>
        <v>2116</v>
      </c>
      <c r="I12" s="46">
        <v>2167</v>
      </c>
      <c r="J12" s="45">
        <v>2172</v>
      </c>
      <c r="K12" s="44">
        <f t="shared" si="2"/>
        <v>2169.5</v>
      </c>
      <c r="L12" s="46">
        <v>2200</v>
      </c>
      <c r="M12" s="45">
        <v>2205</v>
      </c>
      <c r="N12" s="44">
        <f t="shared" si="3"/>
        <v>2202.5</v>
      </c>
      <c r="O12" s="46">
        <v>2230</v>
      </c>
      <c r="P12" s="45">
        <v>2235</v>
      </c>
      <c r="Q12" s="44">
        <f t="shared" si="4"/>
        <v>2232.5</v>
      </c>
      <c r="R12" s="52">
        <v>2119</v>
      </c>
      <c r="S12" s="51">
        <v>1.2564</v>
      </c>
      <c r="T12" s="51">
        <v>1.0736000000000001</v>
      </c>
      <c r="U12" s="50">
        <v>148.61000000000001</v>
      </c>
      <c r="V12" s="43">
        <v>1686.56</v>
      </c>
      <c r="W12" s="43">
        <v>1684.17</v>
      </c>
      <c r="X12" s="49">
        <f t="shared" si="5"/>
        <v>1973.7332339791353</v>
      </c>
      <c r="Y12" s="48">
        <v>1.2569999999999999</v>
      </c>
    </row>
    <row r="13" spans="1:25" x14ac:dyDescent="0.2">
      <c r="B13" s="47">
        <v>45329</v>
      </c>
      <c r="C13" s="46">
        <v>2118.5</v>
      </c>
      <c r="D13" s="45">
        <v>2119</v>
      </c>
      <c r="E13" s="44">
        <f t="shared" si="0"/>
        <v>2118.75</v>
      </c>
      <c r="F13" s="46">
        <v>2108.5</v>
      </c>
      <c r="G13" s="45">
        <v>2109.5</v>
      </c>
      <c r="H13" s="44">
        <f t="shared" si="1"/>
        <v>2109</v>
      </c>
      <c r="I13" s="46">
        <v>2160</v>
      </c>
      <c r="J13" s="45">
        <v>2165</v>
      </c>
      <c r="K13" s="44">
        <f t="shared" si="2"/>
        <v>2162.5</v>
      </c>
      <c r="L13" s="46">
        <v>2193</v>
      </c>
      <c r="M13" s="45">
        <v>2198</v>
      </c>
      <c r="N13" s="44">
        <f t="shared" si="3"/>
        <v>2195.5</v>
      </c>
      <c r="O13" s="46">
        <v>2223</v>
      </c>
      <c r="P13" s="45">
        <v>2228</v>
      </c>
      <c r="Q13" s="44">
        <f t="shared" si="4"/>
        <v>2225.5</v>
      </c>
      <c r="R13" s="52">
        <v>2119</v>
      </c>
      <c r="S13" s="51">
        <v>1.2632000000000001</v>
      </c>
      <c r="T13" s="51">
        <v>1.0773999999999999</v>
      </c>
      <c r="U13" s="50">
        <v>148.22</v>
      </c>
      <c r="V13" s="43">
        <v>1677.49</v>
      </c>
      <c r="W13" s="43">
        <v>1669.17</v>
      </c>
      <c r="X13" s="49">
        <f t="shared" si="5"/>
        <v>1966.7718581770932</v>
      </c>
      <c r="Y13" s="48">
        <v>1.2638</v>
      </c>
    </row>
    <row r="14" spans="1:25" x14ac:dyDescent="0.2">
      <c r="B14" s="47">
        <v>45330</v>
      </c>
      <c r="C14" s="46">
        <v>2098</v>
      </c>
      <c r="D14" s="45">
        <v>2099</v>
      </c>
      <c r="E14" s="44">
        <f t="shared" si="0"/>
        <v>2098.5</v>
      </c>
      <c r="F14" s="46">
        <v>2091</v>
      </c>
      <c r="G14" s="45">
        <v>2092</v>
      </c>
      <c r="H14" s="44">
        <f t="shared" si="1"/>
        <v>2091.5</v>
      </c>
      <c r="I14" s="46">
        <v>2143</v>
      </c>
      <c r="J14" s="45">
        <v>2148</v>
      </c>
      <c r="K14" s="44">
        <f t="shared" si="2"/>
        <v>2145.5</v>
      </c>
      <c r="L14" s="46">
        <v>2175</v>
      </c>
      <c r="M14" s="45">
        <v>2180</v>
      </c>
      <c r="N14" s="44">
        <f t="shared" si="3"/>
        <v>2177.5</v>
      </c>
      <c r="O14" s="46">
        <v>2205</v>
      </c>
      <c r="P14" s="45">
        <v>2210</v>
      </c>
      <c r="Q14" s="44">
        <f t="shared" si="4"/>
        <v>2207.5</v>
      </c>
      <c r="R14" s="52">
        <v>2099</v>
      </c>
      <c r="S14" s="51">
        <v>1.2598</v>
      </c>
      <c r="T14" s="51">
        <v>1.0757000000000001</v>
      </c>
      <c r="U14" s="50">
        <v>149.26</v>
      </c>
      <c r="V14" s="43">
        <v>1666.14</v>
      </c>
      <c r="W14" s="43">
        <v>1659.79</v>
      </c>
      <c r="X14" s="49">
        <f t="shared" si="5"/>
        <v>1951.2875336989866</v>
      </c>
      <c r="Y14" s="48">
        <v>1.2604</v>
      </c>
    </row>
    <row r="15" spans="1:25" x14ac:dyDescent="0.2">
      <c r="B15" s="47">
        <v>45331</v>
      </c>
      <c r="C15" s="46">
        <v>2049</v>
      </c>
      <c r="D15" s="45">
        <v>2050</v>
      </c>
      <c r="E15" s="44">
        <f t="shared" si="0"/>
        <v>2049.5</v>
      </c>
      <c r="F15" s="46">
        <v>2044.5</v>
      </c>
      <c r="G15" s="45">
        <v>2045.5</v>
      </c>
      <c r="H15" s="44">
        <f t="shared" si="1"/>
        <v>2045</v>
      </c>
      <c r="I15" s="46">
        <v>2098</v>
      </c>
      <c r="J15" s="45">
        <v>2103</v>
      </c>
      <c r="K15" s="44">
        <f t="shared" si="2"/>
        <v>2100.5</v>
      </c>
      <c r="L15" s="46">
        <v>2132</v>
      </c>
      <c r="M15" s="45">
        <v>2137</v>
      </c>
      <c r="N15" s="44">
        <f t="shared" si="3"/>
        <v>2134.5</v>
      </c>
      <c r="O15" s="46">
        <v>2162</v>
      </c>
      <c r="P15" s="45">
        <v>2167</v>
      </c>
      <c r="Q15" s="44">
        <f t="shared" si="4"/>
        <v>2164.5</v>
      </c>
      <c r="R15" s="52">
        <v>2050</v>
      </c>
      <c r="S15" s="51">
        <v>1.2604</v>
      </c>
      <c r="T15" s="51">
        <v>1.0767</v>
      </c>
      <c r="U15" s="50">
        <v>149.5</v>
      </c>
      <c r="V15" s="43">
        <v>1626.47</v>
      </c>
      <c r="W15" s="43">
        <v>1622.13</v>
      </c>
      <c r="X15" s="49">
        <f t="shared" si="5"/>
        <v>1903.9658214915946</v>
      </c>
      <c r="Y15" s="48">
        <v>1.2609999999999999</v>
      </c>
    </row>
    <row r="16" spans="1:25" x14ac:dyDescent="0.2">
      <c r="B16" s="47">
        <v>45334</v>
      </c>
      <c r="C16" s="46">
        <v>2052</v>
      </c>
      <c r="D16" s="45">
        <v>2053</v>
      </c>
      <c r="E16" s="44">
        <f t="shared" si="0"/>
        <v>2052.5</v>
      </c>
      <c r="F16" s="46">
        <v>2043</v>
      </c>
      <c r="G16" s="45">
        <v>2045</v>
      </c>
      <c r="H16" s="44">
        <f t="shared" si="1"/>
        <v>2044</v>
      </c>
      <c r="I16" s="46">
        <v>2095</v>
      </c>
      <c r="J16" s="45">
        <v>2100</v>
      </c>
      <c r="K16" s="44">
        <f t="shared" si="2"/>
        <v>2097.5</v>
      </c>
      <c r="L16" s="46">
        <v>2128</v>
      </c>
      <c r="M16" s="45">
        <v>2133</v>
      </c>
      <c r="N16" s="44">
        <f t="shared" si="3"/>
        <v>2130.5</v>
      </c>
      <c r="O16" s="46">
        <v>2158</v>
      </c>
      <c r="P16" s="45">
        <v>2163</v>
      </c>
      <c r="Q16" s="44">
        <f t="shared" si="4"/>
        <v>2160.5</v>
      </c>
      <c r="R16" s="52">
        <v>2053</v>
      </c>
      <c r="S16" s="51">
        <v>1.2615000000000001</v>
      </c>
      <c r="T16" s="51">
        <v>1.077</v>
      </c>
      <c r="U16" s="50">
        <v>148.97999999999999</v>
      </c>
      <c r="V16" s="43">
        <v>1627.43</v>
      </c>
      <c r="W16" s="43">
        <v>1620.32</v>
      </c>
      <c r="X16" s="49">
        <f t="shared" si="5"/>
        <v>1906.2209842154132</v>
      </c>
      <c r="Y16" s="48">
        <v>1.2621</v>
      </c>
    </row>
    <row r="17" spans="2:25" x14ac:dyDescent="0.2">
      <c r="B17" s="47">
        <v>45335</v>
      </c>
      <c r="C17" s="46">
        <v>2015</v>
      </c>
      <c r="D17" s="45">
        <v>2017</v>
      </c>
      <c r="E17" s="44">
        <f t="shared" si="0"/>
        <v>2016</v>
      </c>
      <c r="F17" s="46">
        <v>2019</v>
      </c>
      <c r="G17" s="45">
        <v>2020</v>
      </c>
      <c r="H17" s="44">
        <f t="shared" si="1"/>
        <v>2019.5</v>
      </c>
      <c r="I17" s="46">
        <v>2072</v>
      </c>
      <c r="J17" s="45">
        <v>2077</v>
      </c>
      <c r="K17" s="44">
        <f t="shared" si="2"/>
        <v>2074.5</v>
      </c>
      <c r="L17" s="46">
        <v>2105</v>
      </c>
      <c r="M17" s="45">
        <v>2110</v>
      </c>
      <c r="N17" s="44">
        <f t="shared" si="3"/>
        <v>2107.5</v>
      </c>
      <c r="O17" s="46">
        <v>2135</v>
      </c>
      <c r="P17" s="45">
        <v>2140</v>
      </c>
      <c r="Q17" s="44">
        <f t="shared" si="4"/>
        <v>2137.5</v>
      </c>
      <c r="R17" s="52">
        <v>2017</v>
      </c>
      <c r="S17" s="51">
        <v>1.2676000000000001</v>
      </c>
      <c r="T17" s="51">
        <v>1.0786</v>
      </c>
      <c r="U17" s="50">
        <v>149.35</v>
      </c>
      <c r="V17" s="43">
        <v>1591.2</v>
      </c>
      <c r="W17" s="43">
        <v>1592.81</v>
      </c>
      <c r="X17" s="49">
        <f t="shared" si="5"/>
        <v>1870.0166882996477</v>
      </c>
      <c r="Y17" s="48">
        <v>1.2682</v>
      </c>
    </row>
    <row r="18" spans="2:25" x14ac:dyDescent="0.2">
      <c r="B18" s="47">
        <v>45336</v>
      </c>
      <c r="C18" s="46">
        <v>2021</v>
      </c>
      <c r="D18" s="45">
        <v>2023</v>
      </c>
      <c r="E18" s="44">
        <f t="shared" si="0"/>
        <v>2022</v>
      </c>
      <c r="F18" s="46">
        <v>2010</v>
      </c>
      <c r="G18" s="45">
        <v>2011</v>
      </c>
      <c r="H18" s="44">
        <f t="shared" si="1"/>
        <v>2010.5</v>
      </c>
      <c r="I18" s="46">
        <v>2063</v>
      </c>
      <c r="J18" s="45">
        <v>2068</v>
      </c>
      <c r="K18" s="44">
        <f t="shared" si="2"/>
        <v>2065.5</v>
      </c>
      <c r="L18" s="46">
        <v>2095</v>
      </c>
      <c r="M18" s="45">
        <v>2100</v>
      </c>
      <c r="N18" s="44">
        <f t="shared" si="3"/>
        <v>2097.5</v>
      </c>
      <c r="O18" s="46">
        <v>2125</v>
      </c>
      <c r="P18" s="45">
        <v>2130</v>
      </c>
      <c r="Q18" s="44">
        <f t="shared" si="4"/>
        <v>2127.5</v>
      </c>
      <c r="R18" s="52">
        <v>2023</v>
      </c>
      <c r="S18" s="51">
        <v>1.2553000000000001</v>
      </c>
      <c r="T18" s="51">
        <v>1.0706</v>
      </c>
      <c r="U18" s="50">
        <v>150.61000000000001</v>
      </c>
      <c r="V18" s="43">
        <v>1611.57</v>
      </c>
      <c r="W18" s="43">
        <v>1601.24</v>
      </c>
      <c r="X18" s="49">
        <f t="shared" si="5"/>
        <v>1889.5946198393424</v>
      </c>
      <c r="Y18" s="48">
        <v>1.2559</v>
      </c>
    </row>
    <row r="19" spans="2:25" x14ac:dyDescent="0.2">
      <c r="B19" s="47">
        <v>45337</v>
      </c>
      <c r="C19" s="46">
        <v>2056</v>
      </c>
      <c r="D19" s="45">
        <v>2057</v>
      </c>
      <c r="E19" s="44">
        <f t="shared" si="0"/>
        <v>2056.5</v>
      </c>
      <c r="F19" s="46">
        <v>2044</v>
      </c>
      <c r="G19" s="45">
        <v>2046</v>
      </c>
      <c r="H19" s="44">
        <f t="shared" si="1"/>
        <v>2045</v>
      </c>
      <c r="I19" s="46">
        <v>2095</v>
      </c>
      <c r="J19" s="45">
        <v>2100</v>
      </c>
      <c r="K19" s="44">
        <f t="shared" si="2"/>
        <v>2097.5</v>
      </c>
      <c r="L19" s="46">
        <v>2128</v>
      </c>
      <c r="M19" s="45">
        <v>2133</v>
      </c>
      <c r="N19" s="44">
        <f t="shared" si="3"/>
        <v>2130.5</v>
      </c>
      <c r="O19" s="46">
        <v>2158</v>
      </c>
      <c r="P19" s="45">
        <v>2163</v>
      </c>
      <c r="Q19" s="44">
        <f t="shared" si="4"/>
        <v>2160.5</v>
      </c>
      <c r="R19" s="52">
        <v>2057</v>
      </c>
      <c r="S19" s="51">
        <v>1.2549999999999999</v>
      </c>
      <c r="T19" s="51">
        <v>1.0745</v>
      </c>
      <c r="U19" s="50">
        <v>150.07</v>
      </c>
      <c r="V19" s="43">
        <v>1639.04</v>
      </c>
      <c r="W19" s="43">
        <v>1629.5</v>
      </c>
      <c r="X19" s="49">
        <f t="shared" si="5"/>
        <v>1914.3787808282923</v>
      </c>
      <c r="Y19" s="48">
        <v>1.2556</v>
      </c>
    </row>
    <row r="20" spans="2:25" x14ac:dyDescent="0.2">
      <c r="B20" s="47">
        <v>45338</v>
      </c>
      <c r="C20" s="46">
        <v>2060</v>
      </c>
      <c r="D20" s="45">
        <v>2062</v>
      </c>
      <c r="E20" s="44">
        <f t="shared" si="0"/>
        <v>2061</v>
      </c>
      <c r="F20" s="46">
        <v>2053</v>
      </c>
      <c r="G20" s="45">
        <v>2055</v>
      </c>
      <c r="H20" s="44">
        <f t="shared" si="1"/>
        <v>2054</v>
      </c>
      <c r="I20" s="46">
        <v>2105</v>
      </c>
      <c r="J20" s="45">
        <v>2110</v>
      </c>
      <c r="K20" s="44">
        <f t="shared" si="2"/>
        <v>2107.5</v>
      </c>
      <c r="L20" s="46">
        <v>2138</v>
      </c>
      <c r="M20" s="45">
        <v>2143</v>
      </c>
      <c r="N20" s="44">
        <f t="shared" si="3"/>
        <v>2140.5</v>
      </c>
      <c r="O20" s="46">
        <v>2168</v>
      </c>
      <c r="P20" s="45">
        <v>2173</v>
      </c>
      <c r="Q20" s="44">
        <f t="shared" si="4"/>
        <v>2170.5</v>
      </c>
      <c r="R20" s="52">
        <v>2062</v>
      </c>
      <c r="S20" s="51">
        <v>1.2583</v>
      </c>
      <c r="T20" s="51">
        <v>1.0768</v>
      </c>
      <c r="U20" s="50">
        <v>150.30000000000001</v>
      </c>
      <c r="V20" s="43">
        <v>1638.72</v>
      </c>
      <c r="W20" s="43">
        <v>1632.38</v>
      </c>
      <c r="X20" s="49">
        <f t="shared" si="5"/>
        <v>1914.9331352154531</v>
      </c>
      <c r="Y20" s="48">
        <v>1.2588999999999999</v>
      </c>
    </row>
    <row r="21" spans="2:25" x14ac:dyDescent="0.2">
      <c r="B21" s="47">
        <v>45341</v>
      </c>
      <c r="C21" s="46">
        <v>2043.5</v>
      </c>
      <c r="D21" s="45">
        <v>2044.5</v>
      </c>
      <c r="E21" s="44">
        <f t="shared" si="0"/>
        <v>2044</v>
      </c>
      <c r="F21" s="46">
        <v>2045</v>
      </c>
      <c r="G21" s="45">
        <v>2046</v>
      </c>
      <c r="H21" s="44">
        <f t="shared" si="1"/>
        <v>2045.5</v>
      </c>
      <c r="I21" s="46">
        <v>2098</v>
      </c>
      <c r="J21" s="45">
        <v>2103</v>
      </c>
      <c r="K21" s="44">
        <f t="shared" si="2"/>
        <v>2100.5</v>
      </c>
      <c r="L21" s="46">
        <v>2132</v>
      </c>
      <c r="M21" s="45">
        <v>2137</v>
      </c>
      <c r="N21" s="44">
        <f t="shared" si="3"/>
        <v>2134.5</v>
      </c>
      <c r="O21" s="46">
        <v>2162</v>
      </c>
      <c r="P21" s="45">
        <v>2167</v>
      </c>
      <c r="Q21" s="44">
        <f t="shared" si="4"/>
        <v>2164.5</v>
      </c>
      <c r="R21" s="52">
        <v>2044.5</v>
      </c>
      <c r="S21" s="51">
        <v>1.2606999999999999</v>
      </c>
      <c r="T21" s="51">
        <v>1.077</v>
      </c>
      <c r="U21" s="50">
        <v>150.03</v>
      </c>
      <c r="V21" s="43">
        <v>1621.72</v>
      </c>
      <c r="W21" s="43">
        <v>1622.14</v>
      </c>
      <c r="X21" s="49">
        <f t="shared" si="5"/>
        <v>1898.3286908077996</v>
      </c>
      <c r="Y21" s="48">
        <v>1.2613000000000001</v>
      </c>
    </row>
    <row r="22" spans="2:25" x14ac:dyDescent="0.2">
      <c r="B22" s="47">
        <v>45342</v>
      </c>
      <c r="C22" s="46">
        <v>2040</v>
      </c>
      <c r="D22" s="45">
        <v>2041</v>
      </c>
      <c r="E22" s="44">
        <f t="shared" si="0"/>
        <v>2040.5</v>
      </c>
      <c r="F22" s="46">
        <v>2040</v>
      </c>
      <c r="G22" s="45">
        <v>2041</v>
      </c>
      <c r="H22" s="44">
        <f t="shared" si="1"/>
        <v>2040.5</v>
      </c>
      <c r="I22" s="46">
        <v>2093</v>
      </c>
      <c r="J22" s="45">
        <v>2098</v>
      </c>
      <c r="K22" s="44">
        <f t="shared" si="2"/>
        <v>2095.5</v>
      </c>
      <c r="L22" s="46">
        <v>2127</v>
      </c>
      <c r="M22" s="45">
        <v>2132</v>
      </c>
      <c r="N22" s="44">
        <f t="shared" si="3"/>
        <v>2129.5</v>
      </c>
      <c r="O22" s="46">
        <v>2157</v>
      </c>
      <c r="P22" s="45">
        <v>2162</v>
      </c>
      <c r="Q22" s="44">
        <f t="shared" si="4"/>
        <v>2159.5</v>
      </c>
      <c r="R22" s="52">
        <v>2041</v>
      </c>
      <c r="S22" s="51">
        <v>1.26</v>
      </c>
      <c r="T22" s="51">
        <v>1.0798000000000001</v>
      </c>
      <c r="U22" s="50">
        <v>150.16</v>
      </c>
      <c r="V22" s="43">
        <v>1619.84</v>
      </c>
      <c r="W22" s="43">
        <v>1619.07</v>
      </c>
      <c r="X22" s="49">
        <f t="shared" si="5"/>
        <v>1890.1648453417297</v>
      </c>
      <c r="Y22" s="48">
        <v>1.2605999999999999</v>
      </c>
    </row>
    <row r="23" spans="2:25" x14ac:dyDescent="0.2">
      <c r="B23" s="47">
        <v>45343</v>
      </c>
      <c r="C23" s="46">
        <v>2080</v>
      </c>
      <c r="D23" s="45">
        <v>2082</v>
      </c>
      <c r="E23" s="44">
        <f t="shared" si="0"/>
        <v>2081</v>
      </c>
      <c r="F23" s="46">
        <v>2071</v>
      </c>
      <c r="G23" s="45">
        <v>2072</v>
      </c>
      <c r="H23" s="44">
        <f t="shared" si="1"/>
        <v>2071.5</v>
      </c>
      <c r="I23" s="46">
        <v>2125</v>
      </c>
      <c r="J23" s="45">
        <v>2130</v>
      </c>
      <c r="K23" s="44">
        <f t="shared" si="2"/>
        <v>2127.5</v>
      </c>
      <c r="L23" s="46">
        <v>2158</v>
      </c>
      <c r="M23" s="45">
        <v>2163</v>
      </c>
      <c r="N23" s="44">
        <f t="shared" si="3"/>
        <v>2160.5</v>
      </c>
      <c r="O23" s="46">
        <v>2188</v>
      </c>
      <c r="P23" s="45">
        <v>2193</v>
      </c>
      <c r="Q23" s="44">
        <f t="shared" si="4"/>
        <v>2190.5</v>
      </c>
      <c r="R23" s="52">
        <v>2082</v>
      </c>
      <c r="S23" s="51">
        <v>1.2617</v>
      </c>
      <c r="T23" s="51">
        <v>1.0803</v>
      </c>
      <c r="U23" s="50">
        <v>150.03</v>
      </c>
      <c r="V23" s="43">
        <v>1650.15</v>
      </c>
      <c r="W23" s="43">
        <v>1641.45</v>
      </c>
      <c r="X23" s="49">
        <f t="shared" si="5"/>
        <v>1927.2424326575951</v>
      </c>
      <c r="Y23" s="48">
        <v>1.2623</v>
      </c>
    </row>
    <row r="24" spans="2:25" x14ac:dyDescent="0.2">
      <c r="B24" s="47">
        <v>45344</v>
      </c>
      <c r="C24" s="46">
        <v>2083</v>
      </c>
      <c r="D24" s="45">
        <v>2085</v>
      </c>
      <c r="E24" s="44">
        <f t="shared" si="0"/>
        <v>2084</v>
      </c>
      <c r="F24" s="46">
        <v>2074</v>
      </c>
      <c r="G24" s="45">
        <v>2076</v>
      </c>
      <c r="H24" s="44">
        <f t="shared" si="1"/>
        <v>2075</v>
      </c>
      <c r="I24" s="46">
        <v>2128</v>
      </c>
      <c r="J24" s="45">
        <v>2133</v>
      </c>
      <c r="K24" s="44">
        <f t="shared" si="2"/>
        <v>2130.5</v>
      </c>
      <c r="L24" s="46">
        <v>2160</v>
      </c>
      <c r="M24" s="45">
        <v>2165</v>
      </c>
      <c r="N24" s="44">
        <f t="shared" si="3"/>
        <v>2162.5</v>
      </c>
      <c r="O24" s="46">
        <v>2190</v>
      </c>
      <c r="P24" s="45">
        <v>2195</v>
      </c>
      <c r="Q24" s="44">
        <f t="shared" si="4"/>
        <v>2192.5</v>
      </c>
      <c r="R24" s="52">
        <v>2085</v>
      </c>
      <c r="S24" s="51">
        <v>1.2668999999999999</v>
      </c>
      <c r="T24" s="51">
        <v>1.0845</v>
      </c>
      <c r="U24" s="50">
        <v>150.41</v>
      </c>
      <c r="V24" s="43">
        <v>1645.75</v>
      </c>
      <c r="W24" s="43">
        <v>1637.74</v>
      </c>
      <c r="X24" s="49">
        <f t="shared" si="5"/>
        <v>1922.5449515905948</v>
      </c>
      <c r="Y24" s="48">
        <v>1.2676000000000001</v>
      </c>
    </row>
    <row r="25" spans="2:25" x14ac:dyDescent="0.2">
      <c r="B25" s="47">
        <v>45345</v>
      </c>
      <c r="C25" s="46">
        <v>2096</v>
      </c>
      <c r="D25" s="45">
        <v>2097</v>
      </c>
      <c r="E25" s="44">
        <f t="shared" si="0"/>
        <v>2096.5</v>
      </c>
      <c r="F25" s="46">
        <v>2084</v>
      </c>
      <c r="G25" s="45">
        <v>2085</v>
      </c>
      <c r="H25" s="44">
        <f t="shared" si="1"/>
        <v>2084.5</v>
      </c>
      <c r="I25" s="46">
        <v>2138</v>
      </c>
      <c r="J25" s="45">
        <v>2143</v>
      </c>
      <c r="K25" s="44">
        <f t="shared" si="2"/>
        <v>2140.5</v>
      </c>
      <c r="L25" s="46">
        <v>2170</v>
      </c>
      <c r="M25" s="45">
        <v>2175</v>
      </c>
      <c r="N25" s="44">
        <f t="shared" si="3"/>
        <v>2172.5</v>
      </c>
      <c r="O25" s="46">
        <v>2200</v>
      </c>
      <c r="P25" s="45">
        <v>2205</v>
      </c>
      <c r="Q25" s="44">
        <f t="shared" si="4"/>
        <v>2202.5</v>
      </c>
      <c r="R25" s="52">
        <v>2097</v>
      </c>
      <c r="S25" s="51">
        <v>1.2699</v>
      </c>
      <c r="T25" s="51">
        <v>1.0835999999999999</v>
      </c>
      <c r="U25" s="50">
        <v>150.43</v>
      </c>
      <c r="V25" s="43">
        <v>1651.31</v>
      </c>
      <c r="W25" s="43">
        <v>1640.96</v>
      </c>
      <c r="X25" s="49">
        <f t="shared" si="5"/>
        <v>1935.215946843854</v>
      </c>
      <c r="Y25" s="48">
        <v>1.2706</v>
      </c>
    </row>
    <row r="26" spans="2:25" x14ac:dyDescent="0.2">
      <c r="B26" s="47">
        <v>45348</v>
      </c>
      <c r="C26" s="46">
        <v>2109</v>
      </c>
      <c r="D26" s="45">
        <v>2111</v>
      </c>
      <c r="E26" s="44">
        <f t="shared" si="0"/>
        <v>2110</v>
      </c>
      <c r="F26" s="46">
        <v>2093</v>
      </c>
      <c r="G26" s="45">
        <v>2094</v>
      </c>
      <c r="H26" s="44">
        <f t="shared" si="1"/>
        <v>2093.5</v>
      </c>
      <c r="I26" s="46">
        <v>2145</v>
      </c>
      <c r="J26" s="45">
        <v>2150</v>
      </c>
      <c r="K26" s="44">
        <f t="shared" si="2"/>
        <v>2147.5</v>
      </c>
      <c r="L26" s="46">
        <v>2178</v>
      </c>
      <c r="M26" s="45">
        <v>2183</v>
      </c>
      <c r="N26" s="44">
        <f t="shared" si="3"/>
        <v>2180.5</v>
      </c>
      <c r="O26" s="46">
        <v>2208</v>
      </c>
      <c r="P26" s="45">
        <v>2213</v>
      </c>
      <c r="Q26" s="44">
        <f t="shared" si="4"/>
        <v>2210.5</v>
      </c>
      <c r="R26" s="52">
        <v>2111</v>
      </c>
      <c r="S26" s="51">
        <v>1.2684</v>
      </c>
      <c r="T26" s="51">
        <v>1.085</v>
      </c>
      <c r="U26" s="50">
        <v>150.62</v>
      </c>
      <c r="V26" s="43">
        <v>1664.3</v>
      </c>
      <c r="W26" s="43">
        <v>1649.99</v>
      </c>
      <c r="X26" s="49">
        <f t="shared" si="5"/>
        <v>1945.6221198156682</v>
      </c>
      <c r="Y26" s="48">
        <v>1.2690999999999999</v>
      </c>
    </row>
    <row r="27" spans="2:25" x14ac:dyDescent="0.2">
      <c r="B27" s="47">
        <v>45349</v>
      </c>
      <c r="C27" s="46">
        <v>2112</v>
      </c>
      <c r="D27" s="45">
        <v>2113</v>
      </c>
      <c r="E27" s="44">
        <f t="shared" si="0"/>
        <v>2112.5</v>
      </c>
      <c r="F27" s="46">
        <v>2103</v>
      </c>
      <c r="G27" s="45">
        <v>2105</v>
      </c>
      <c r="H27" s="44">
        <f t="shared" si="1"/>
        <v>2104</v>
      </c>
      <c r="I27" s="46">
        <v>2155</v>
      </c>
      <c r="J27" s="45">
        <v>2160</v>
      </c>
      <c r="K27" s="44">
        <f t="shared" si="2"/>
        <v>2157.5</v>
      </c>
      <c r="L27" s="46">
        <v>2188</v>
      </c>
      <c r="M27" s="45">
        <v>2193</v>
      </c>
      <c r="N27" s="44">
        <f t="shared" si="3"/>
        <v>2190.5</v>
      </c>
      <c r="O27" s="46">
        <v>2218</v>
      </c>
      <c r="P27" s="45">
        <v>2223</v>
      </c>
      <c r="Q27" s="44">
        <f t="shared" si="4"/>
        <v>2220.5</v>
      </c>
      <c r="R27" s="52">
        <v>2113</v>
      </c>
      <c r="S27" s="51">
        <v>1.2681</v>
      </c>
      <c r="T27" s="51">
        <v>1.0857000000000001</v>
      </c>
      <c r="U27" s="50">
        <v>150.22999999999999</v>
      </c>
      <c r="V27" s="43">
        <v>1666.27</v>
      </c>
      <c r="W27" s="43">
        <v>1659.05</v>
      </c>
      <c r="X27" s="49">
        <f t="shared" si="5"/>
        <v>1946.2098185502439</v>
      </c>
      <c r="Y27" s="48">
        <v>1.2687999999999999</v>
      </c>
    </row>
    <row r="28" spans="2:25" x14ac:dyDescent="0.2">
      <c r="B28" s="47">
        <v>45350</v>
      </c>
      <c r="C28" s="46">
        <v>2089</v>
      </c>
      <c r="D28" s="45">
        <v>2090</v>
      </c>
      <c r="E28" s="44">
        <f t="shared" si="0"/>
        <v>2089.5</v>
      </c>
      <c r="F28" s="46">
        <v>2080</v>
      </c>
      <c r="G28" s="45">
        <v>2081</v>
      </c>
      <c r="H28" s="44">
        <f t="shared" si="1"/>
        <v>2080.5</v>
      </c>
      <c r="I28" s="46">
        <v>2133</v>
      </c>
      <c r="J28" s="45">
        <v>2138</v>
      </c>
      <c r="K28" s="44">
        <f t="shared" si="2"/>
        <v>2135.5</v>
      </c>
      <c r="L28" s="46">
        <v>2167</v>
      </c>
      <c r="M28" s="45">
        <v>2172</v>
      </c>
      <c r="N28" s="44">
        <f t="shared" si="3"/>
        <v>2169.5</v>
      </c>
      <c r="O28" s="46">
        <v>2197</v>
      </c>
      <c r="P28" s="45">
        <v>2202</v>
      </c>
      <c r="Q28" s="44">
        <f t="shared" si="4"/>
        <v>2199.5</v>
      </c>
      <c r="R28" s="52">
        <v>2090</v>
      </c>
      <c r="S28" s="51">
        <v>1.2630999999999999</v>
      </c>
      <c r="T28" s="51">
        <v>1.0809</v>
      </c>
      <c r="U28" s="50">
        <v>150.74</v>
      </c>
      <c r="V28" s="43">
        <v>1654.66</v>
      </c>
      <c r="W28" s="43">
        <v>1646.62</v>
      </c>
      <c r="X28" s="49">
        <f t="shared" si="5"/>
        <v>1933.573873623832</v>
      </c>
      <c r="Y28" s="48">
        <v>1.2638</v>
      </c>
    </row>
    <row r="29" spans="2:25" x14ac:dyDescent="0.2">
      <c r="B29" s="47">
        <v>45351</v>
      </c>
      <c r="C29" s="46">
        <v>2066</v>
      </c>
      <c r="D29" s="45">
        <v>2067</v>
      </c>
      <c r="E29" s="44">
        <f t="shared" si="0"/>
        <v>2066.5</v>
      </c>
      <c r="F29" s="46">
        <v>2064</v>
      </c>
      <c r="G29" s="45">
        <v>2066</v>
      </c>
      <c r="H29" s="44">
        <f t="shared" si="1"/>
        <v>2065</v>
      </c>
      <c r="I29" s="46">
        <v>2118</v>
      </c>
      <c r="J29" s="45">
        <v>2123</v>
      </c>
      <c r="K29" s="44">
        <f t="shared" si="2"/>
        <v>2120.5</v>
      </c>
      <c r="L29" s="46">
        <v>2150</v>
      </c>
      <c r="M29" s="45">
        <v>2155</v>
      </c>
      <c r="N29" s="44">
        <f t="shared" si="3"/>
        <v>2152.5</v>
      </c>
      <c r="O29" s="46">
        <v>2180</v>
      </c>
      <c r="P29" s="45">
        <v>2185</v>
      </c>
      <c r="Q29" s="44">
        <f t="shared" si="4"/>
        <v>2182.5</v>
      </c>
      <c r="R29" s="52">
        <v>2067</v>
      </c>
      <c r="S29" s="51">
        <v>1.2643</v>
      </c>
      <c r="T29" s="51">
        <v>1.0829</v>
      </c>
      <c r="U29" s="50">
        <v>150.08000000000001</v>
      </c>
      <c r="V29" s="43">
        <v>1634.9</v>
      </c>
      <c r="W29" s="43">
        <v>1633.2</v>
      </c>
      <c r="X29" s="49">
        <f t="shared" si="5"/>
        <v>1908.7635054021609</v>
      </c>
      <c r="Y29" s="48">
        <v>1.2649999999999999</v>
      </c>
    </row>
    <row r="30" spans="2:25" s="10" customFormat="1" x14ac:dyDescent="0.2">
      <c r="B30" s="42" t="s">
        <v>11</v>
      </c>
      <c r="C30" s="41">
        <f>ROUND(AVERAGE(C9:C29),2)</f>
        <v>2083.02</v>
      </c>
      <c r="D30" s="40">
        <f>ROUND(AVERAGE(D9:D29),2)</f>
        <v>2084.2399999999998</v>
      </c>
      <c r="E30" s="39">
        <f>ROUND(AVERAGE(C30:D30),2)</f>
        <v>2083.63</v>
      </c>
      <c r="F30" s="41">
        <f>ROUND(AVERAGE(F9:F29),2)</f>
        <v>2075.9</v>
      </c>
      <c r="G30" s="40">
        <f>ROUND(AVERAGE(G9:G29),2)</f>
        <v>2077.33</v>
      </c>
      <c r="H30" s="39">
        <f>ROUND(AVERAGE(F30:G30),2)</f>
        <v>2076.62</v>
      </c>
      <c r="I30" s="41">
        <f>ROUND(AVERAGE(I9:I29),2)</f>
        <v>2127.86</v>
      </c>
      <c r="J30" s="40">
        <f>ROUND(AVERAGE(J9:J29),2)</f>
        <v>2132.86</v>
      </c>
      <c r="K30" s="39">
        <f>ROUND(AVERAGE(I30:J30),2)</f>
        <v>2130.36</v>
      </c>
      <c r="L30" s="41">
        <f>ROUND(AVERAGE(L9:L29),2)</f>
        <v>2160.86</v>
      </c>
      <c r="M30" s="40">
        <f>ROUND(AVERAGE(M9:M29),2)</f>
        <v>2165.86</v>
      </c>
      <c r="N30" s="39">
        <f>ROUND(AVERAGE(L30:M30),2)</f>
        <v>2163.36</v>
      </c>
      <c r="O30" s="41">
        <f>ROUND(AVERAGE(O9:O29),2)</f>
        <v>2190.86</v>
      </c>
      <c r="P30" s="40">
        <f>ROUND(AVERAGE(P9:P29),2)</f>
        <v>2195.86</v>
      </c>
      <c r="Q30" s="39">
        <f>ROUND(AVERAGE(O30:P30),2)</f>
        <v>2193.36</v>
      </c>
      <c r="R30" s="38">
        <f>ROUND(AVERAGE(R9:R29),2)</f>
        <v>2084.2399999999998</v>
      </c>
      <c r="S30" s="37">
        <f>ROUND(AVERAGE(S9:S29),4)</f>
        <v>1.2627999999999999</v>
      </c>
      <c r="T30" s="36">
        <f>ROUND(AVERAGE(T9:T29),4)</f>
        <v>1.0792999999999999</v>
      </c>
      <c r="U30" s="175">
        <f>ROUND(AVERAGE(U9:U29),2)</f>
        <v>149.52000000000001</v>
      </c>
      <c r="V30" s="35">
        <f>AVERAGE(V9:V29)</f>
        <v>1650.4500000000005</v>
      </c>
      <c r="W30" s="35">
        <f>AVERAGE(W9:W29)</f>
        <v>1644.1538095238097</v>
      </c>
      <c r="X30" s="35">
        <f>AVERAGE(X9:X29)</f>
        <v>1931.0802711473191</v>
      </c>
      <c r="Y30" s="34">
        <f>AVERAGE(Y9:Y29)</f>
        <v>1.263452380952381</v>
      </c>
    </row>
    <row r="31" spans="2:25" s="5" customFormat="1" x14ac:dyDescent="0.2">
      <c r="B31" s="33" t="s">
        <v>12</v>
      </c>
      <c r="C31" s="32">
        <f t="shared" ref="C31:Y31" si="6">MAX(C9:C29)</f>
        <v>2161</v>
      </c>
      <c r="D31" s="31">
        <f t="shared" si="6"/>
        <v>2162</v>
      </c>
      <c r="E31" s="30">
        <f t="shared" si="6"/>
        <v>2161.5</v>
      </c>
      <c r="F31" s="32">
        <f t="shared" si="6"/>
        <v>2149</v>
      </c>
      <c r="G31" s="31">
        <f t="shared" si="6"/>
        <v>2150</v>
      </c>
      <c r="H31" s="30">
        <f t="shared" si="6"/>
        <v>2149.5</v>
      </c>
      <c r="I31" s="32">
        <f t="shared" si="6"/>
        <v>2193</v>
      </c>
      <c r="J31" s="31">
        <f t="shared" si="6"/>
        <v>2198</v>
      </c>
      <c r="K31" s="30">
        <f t="shared" si="6"/>
        <v>2195.5</v>
      </c>
      <c r="L31" s="32">
        <f t="shared" si="6"/>
        <v>2227</v>
      </c>
      <c r="M31" s="31">
        <f t="shared" si="6"/>
        <v>2232</v>
      </c>
      <c r="N31" s="30">
        <f t="shared" si="6"/>
        <v>2229.5</v>
      </c>
      <c r="O31" s="32">
        <f t="shared" si="6"/>
        <v>2257</v>
      </c>
      <c r="P31" s="31">
        <f t="shared" si="6"/>
        <v>2262</v>
      </c>
      <c r="Q31" s="30">
        <f t="shared" si="6"/>
        <v>2259.5</v>
      </c>
      <c r="R31" s="29">
        <f t="shared" si="6"/>
        <v>2162</v>
      </c>
      <c r="S31" s="28">
        <f t="shared" si="6"/>
        <v>1.2756000000000001</v>
      </c>
      <c r="T31" s="27">
        <f t="shared" si="6"/>
        <v>1.0881000000000001</v>
      </c>
      <c r="U31" s="26">
        <f t="shared" si="6"/>
        <v>150.74</v>
      </c>
      <c r="V31" s="25">
        <f t="shared" si="6"/>
        <v>1705.99</v>
      </c>
      <c r="W31" s="25">
        <f t="shared" si="6"/>
        <v>1695.58</v>
      </c>
      <c r="X31" s="25">
        <f t="shared" si="6"/>
        <v>1999.0753582986595</v>
      </c>
      <c r="Y31" s="24">
        <f t="shared" si="6"/>
        <v>1.2762</v>
      </c>
    </row>
    <row r="32" spans="2:25" s="5" customFormat="1" ht="13.5" thickBot="1" x14ac:dyDescent="0.25">
      <c r="B32" s="23" t="s">
        <v>13</v>
      </c>
      <c r="C32" s="22">
        <f t="shared" ref="C32:Y32" si="7">MIN(C9:C29)</f>
        <v>2015</v>
      </c>
      <c r="D32" s="21">
        <f t="shared" si="7"/>
        <v>2017</v>
      </c>
      <c r="E32" s="20">
        <f t="shared" si="7"/>
        <v>2016</v>
      </c>
      <c r="F32" s="22">
        <f t="shared" si="7"/>
        <v>2010</v>
      </c>
      <c r="G32" s="21">
        <f t="shared" si="7"/>
        <v>2011</v>
      </c>
      <c r="H32" s="20">
        <f t="shared" si="7"/>
        <v>2010.5</v>
      </c>
      <c r="I32" s="22">
        <f t="shared" si="7"/>
        <v>2063</v>
      </c>
      <c r="J32" s="21">
        <f t="shared" si="7"/>
        <v>2068</v>
      </c>
      <c r="K32" s="20">
        <f t="shared" si="7"/>
        <v>2065.5</v>
      </c>
      <c r="L32" s="22">
        <f t="shared" si="7"/>
        <v>2095</v>
      </c>
      <c r="M32" s="21">
        <f t="shared" si="7"/>
        <v>2100</v>
      </c>
      <c r="N32" s="20">
        <f t="shared" si="7"/>
        <v>2097.5</v>
      </c>
      <c r="O32" s="22">
        <f t="shared" si="7"/>
        <v>2125</v>
      </c>
      <c r="P32" s="21">
        <f t="shared" si="7"/>
        <v>2130</v>
      </c>
      <c r="Q32" s="20">
        <f t="shared" si="7"/>
        <v>2127.5</v>
      </c>
      <c r="R32" s="19">
        <f t="shared" si="7"/>
        <v>2017</v>
      </c>
      <c r="S32" s="18">
        <f t="shared" si="7"/>
        <v>1.2549999999999999</v>
      </c>
      <c r="T32" s="17">
        <f t="shared" si="7"/>
        <v>1.0706</v>
      </c>
      <c r="U32" s="16">
        <f t="shared" si="7"/>
        <v>146.59</v>
      </c>
      <c r="V32" s="15">
        <f t="shared" si="7"/>
        <v>1591.2</v>
      </c>
      <c r="W32" s="15">
        <f t="shared" si="7"/>
        <v>1592.81</v>
      </c>
      <c r="X32" s="15">
        <f t="shared" si="7"/>
        <v>1870.0166882996477</v>
      </c>
      <c r="Y32" s="14">
        <f t="shared" si="7"/>
        <v>1.2556</v>
      </c>
    </row>
    <row r="34" spans="2:14" x14ac:dyDescent="0.2">
      <c r="B34" s="7" t="s">
        <v>14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  <row r="35" spans="2:14" x14ac:dyDescent="0.2">
      <c r="B35" s="7" t="s">
        <v>15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S35"/>
  <sheetViews>
    <sheetView workbookViewId="0">
      <pane ySplit="8" topLeftCell="A9" activePane="bottomLeft" state="frozen"/>
      <selection activeCell="C46" sqref="C46"/>
      <selection pane="bottomLeft"/>
    </sheetView>
  </sheetViews>
  <sheetFormatPr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6" t="s">
        <v>19</v>
      </c>
    </row>
    <row r="4" spans="1:19" x14ac:dyDescent="0.2">
      <c r="B4" s="61" t="s">
        <v>29</v>
      </c>
    </row>
    <row r="6" spans="1:19" ht="13.5" thickBot="1" x14ac:dyDescent="0.25">
      <c r="B6" s="1">
        <v>45323</v>
      </c>
    </row>
    <row r="7" spans="1:19" ht="13.5" thickBot="1" x14ac:dyDescent="0.25">
      <c r="B7" s="60"/>
      <c r="C7" s="176" t="s">
        <v>0</v>
      </c>
      <c r="D7" s="177"/>
      <c r="E7" s="178"/>
      <c r="F7" s="176" t="s">
        <v>2</v>
      </c>
      <c r="G7" s="177"/>
      <c r="H7" s="178"/>
      <c r="I7" s="179" t="s">
        <v>3</v>
      </c>
      <c r="J7" s="180"/>
      <c r="K7" s="181"/>
      <c r="L7" s="182" t="s">
        <v>4</v>
      </c>
      <c r="M7" s="184" t="s">
        <v>21</v>
      </c>
      <c r="N7" s="185"/>
      <c r="O7" s="186"/>
      <c r="P7" s="187" t="s">
        <v>5</v>
      </c>
      <c r="Q7" s="188"/>
      <c r="R7" s="11" t="s">
        <v>18</v>
      </c>
      <c r="S7" s="182" t="s">
        <v>20</v>
      </c>
    </row>
    <row r="8" spans="1:19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83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83" t="s">
        <v>20</v>
      </c>
    </row>
    <row r="9" spans="1:19" x14ac:dyDescent="0.2">
      <c r="B9" s="47">
        <v>45323</v>
      </c>
      <c r="C9" s="46">
        <v>25675</v>
      </c>
      <c r="D9" s="45">
        <v>25700</v>
      </c>
      <c r="E9" s="44">
        <f t="shared" ref="E9:E29" si="0">AVERAGE(C9:D9)</f>
        <v>25687.5</v>
      </c>
      <c r="F9" s="46">
        <v>25940</v>
      </c>
      <c r="G9" s="45">
        <v>25960</v>
      </c>
      <c r="H9" s="44">
        <f t="shared" ref="H9:H29" si="1">AVERAGE(F9:G9)</f>
        <v>25950</v>
      </c>
      <c r="I9" s="46">
        <v>25750</v>
      </c>
      <c r="J9" s="45">
        <v>25800</v>
      </c>
      <c r="K9" s="44">
        <f t="shared" ref="K9:K29" si="2">AVERAGE(I9:J9)</f>
        <v>25775</v>
      </c>
      <c r="L9" s="52">
        <v>25700</v>
      </c>
      <c r="M9" s="51">
        <v>1.2673000000000001</v>
      </c>
      <c r="N9" s="53">
        <v>1.0814999999999999</v>
      </c>
      <c r="O9" s="50">
        <v>146.97</v>
      </c>
      <c r="P9" s="43">
        <v>20279.330000000002</v>
      </c>
      <c r="Q9" s="43">
        <v>20473.189999999999</v>
      </c>
      <c r="R9" s="49">
        <f t="shared" ref="R9:R29" si="3">L9/N9</f>
        <v>23763.291724456776</v>
      </c>
      <c r="S9" s="48">
        <v>1.268</v>
      </c>
    </row>
    <row r="10" spans="1:19" x14ac:dyDescent="0.2">
      <c r="B10" s="47">
        <v>45324</v>
      </c>
      <c r="C10" s="46">
        <v>25450</v>
      </c>
      <c r="D10" s="45">
        <v>25475</v>
      </c>
      <c r="E10" s="44">
        <f t="shared" si="0"/>
        <v>25462.5</v>
      </c>
      <c r="F10" s="46">
        <v>25775</v>
      </c>
      <c r="G10" s="45">
        <v>25800</v>
      </c>
      <c r="H10" s="44">
        <f t="shared" si="1"/>
        <v>25787.5</v>
      </c>
      <c r="I10" s="46">
        <v>25660</v>
      </c>
      <c r="J10" s="45">
        <v>25710</v>
      </c>
      <c r="K10" s="44">
        <f t="shared" si="2"/>
        <v>25685</v>
      </c>
      <c r="L10" s="52">
        <v>25475</v>
      </c>
      <c r="M10" s="51">
        <v>1.2756000000000001</v>
      </c>
      <c r="N10" s="51">
        <v>1.0881000000000001</v>
      </c>
      <c r="O10" s="50">
        <v>146.59</v>
      </c>
      <c r="P10" s="43">
        <v>19970.990000000002</v>
      </c>
      <c r="Q10" s="43">
        <v>20216.27</v>
      </c>
      <c r="R10" s="49">
        <f t="shared" si="3"/>
        <v>23412.370186563734</v>
      </c>
      <c r="S10" s="48">
        <v>1.2762</v>
      </c>
    </row>
    <row r="11" spans="1:19" x14ac:dyDescent="0.2">
      <c r="B11" s="47">
        <v>45327</v>
      </c>
      <c r="C11" s="46">
        <v>24775</v>
      </c>
      <c r="D11" s="45">
        <v>24780</v>
      </c>
      <c r="E11" s="44">
        <f t="shared" si="0"/>
        <v>24777.5</v>
      </c>
      <c r="F11" s="46">
        <v>25100</v>
      </c>
      <c r="G11" s="45">
        <v>25150</v>
      </c>
      <c r="H11" s="44">
        <f t="shared" si="1"/>
        <v>25125</v>
      </c>
      <c r="I11" s="46">
        <v>25015</v>
      </c>
      <c r="J11" s="45">
        <v>25065</v>
      </c>
      <c r="K11" s="44">
        <f t="shared" si="2"/>
        <v>25040</v>
      </c>
      <c r="L11" s="52">
        <v>24780</v>
      </c>
      <c r="M11" s="51">
        <v>1.2556</v>
      </c>
      <c r="N11" s="51">
        <v>1.075</v>
      </c>
      <c r="O11" s="50">
        <v>148.63</v>
      </c>
      <c r="P11" s="43">
        <v>19735.580000000002</v>
      </c>
      <c r="Q11" s="43">
        <v>20019.099999999999</v>
      </c>
      <c r="R11" s="49">
        <f t="shared" si="3"/>
        <v>23051.162790697676</v>
      </c>
      <c r="S11" s="48">
        <v>1.2563</v>
      </c>
    </row>
    <row r="12" spans="1:19" x14ac:dyDescent="0.2">
      <c r="B12" s="47">
        <v>45328</v>
      </c>
      <c r="C12" s="46">
        <v>25050</v>
      </c>
      <c r="D12" s="45">
        <v>25075</v>
      </c>
      <c r="E12" s="44">
        <f t="shared" si="0"/>
        <v>25062.5</v>
      </c>
      <c r="F12" s="46">
        <v>25300</v>
      </c>
      <c r="G12" s="45">
        <v>25350</v>
      </c>
      <c r="H12" s="44">
        <f t="shared" si="1"/>
        <v>25325</v>
      </c>
      <c r="I12" s="46">
        <v>25205</v>
      </c>
      <c r="J12" s="45">
        <v>25255</v>
      </c>
      <c r="K12" s="44">
        <f t="shared" si="2"/>
        <v>25230</v>
      </c>
      <c r="L12" s="52">
        <v>25075</v>
      </c>
      <c r="M12" s="51">
        <v>1.2564</v>
      </c>
      <c r="N12" s="51">
        <v>1.0736000000000001</v>
      </c>
      <c r="O12" s="50">
        <v>148.61000000000001</v>
      </c>
      <c r="P12" s="43">
        <v>19957.82</v>
      </c>
      <c r="Q12" s="43">
        <v>20167.060000000001</v>
      </c>
      <c r="R12" s="49">
        <f t="shared" si="3"/>
        <v>23355.998509687033</v>
      </c>
      <c r="S12" s="48">
        <v>1.2569999999999999</v>
      </c>
    </row>
    <row r="13" spans="1:19" x14ac:dyDescent="0.2">
      <c r="B13" s="47">
        <v>45329</v>
      </c>
      <c r="C13" s="46">
        <v>25100</v>
      </c>
      <c r="D13" s="45">
        <v>25150</v>
      </c>
      <c r="E13" s="44">
        <f t="shared" si="0"/>
        <v>25125</v>
      </c>
      <c r="F13" s="46">
        <v>25300</v>
      </c>
      <c r="G13" s="45">
        <v>25350</v>
      </c>
      <c r="H13" s="44">
        <f t="shared" si="1"/>
        <v>25325</v>
      </c>
      <c r="I13" s="46">
        <v>25195</v>
      </c>
      <c r="J13" s="45">
        <v>25245</v>
      </c>
      <c r="K13" s="44">
        <f t="shared" si="2"/>
        <v>25220</v>
      </c>
      <c r="L13" s="52">
        <v>25150</v>
      </c>
      <c r="M13" s="51">
        <v>1.2632000000000001</v>
      </c>
      <c r="N13" s="51">
        <v>1.0773999999999999</v>
      </c>
      <c r="O13" s="50">
        <v>148.22</v>
      </c>
      <c r="P13" s="43">
        <v>19909.75</v>
      </c>
      <c r="Q13" s="43">
        <v>20058.55</v>
      </c>
      <c r="R13" s="49">
        <f t="shared" si="3"/>
        <v>23343.233710785225</v>
      </c>
      <c r="S13" s="48">
        <v>1.2638</v>
      </c>
    </row>
    <row r="14" spans="1:19" x14ac:dyDescent="0.2">
      <c r="B14" s="47">
        <v>45330</v>
      </c>
      <c r="C14" s="46">
        <v>25575</v>
      </c>
      <c r="D14" s="45">
        <v>25600</v>
      </c>
      <c r="E14" s="44">
        <f t="shared" si="0"/>
        <v>25587.5</v>
      </c>
      <c r="F14" s="46">
        <v>25750</v>
      </c>
      <c r="G14" s="45">
        <v>25760</v>
      </c>
      <c r="H14" s="44">
        <f t="shared" si="1"/>
        <v>25755</v>
      </c>
      <c r="I14" s="46">
        <v>25640</v>
      </c>
      <c r="J14" s="45">
        <v>25690</v>
      </c>
      <c r="K14" s="44">
        <f t="shared" si="2"/>
        <v>25665</v>
      </c>
      <c r="L14" s="52">
        <v>25600</v>
      </c>
      <c r="M14" s="51">
        <v>1.2598</v>
      </c>
      <c r="N14" s="51">
        <v>1.0757000000000001</v>
      </c>
      <c r="O14" s="50">
        <v>149.26</v>
      </c>
      <c r="P14" s="43">
        <v>20320.689999999999</v>
      </c>
      <c r="Q14" s="43">
        <v>20437.96</v>
      </c>
      <c r="R14" s="49">
        <f t="shared" si="3"/>
        <v>23798.456818815652</v>
      </c>
      <c r="S14" s="48">
        <v>1.2604</v>
      </c>
    </row>
    <row r="15" spans="1:19" x14ac:dyDescent="0.2">
      <c r="B15" s="47">
        <v>45331</v>
      </c>
      <c r="C15" s="46">
        <v>25970</v>
      </c>
      <c r="D15" s="45">
        <v>25980</v>
      </c>
      <c r="E15" s="44">
        <f t="shared" si="0"/>
        <v>25975</v>
      </c>
      <c r="F15" s="46">
        <v>26225</v>
      </c>
      <c r="G15" s="45">
        <v>26250</v>
      </c>
      <c r="H15" s="44">
        <f t="shared" si="1"/>
        <v>26237.5</v>
      </c>
      <c r="I15" s="46">
        <v>26100</v>
      </c>
      <c r="J15" s="45">
        <v>26150</v>
      </c>
      <c r="K15" s="44">
        <f t="shared" si="2"/>
        <v>26125</v>
      </c>
      <c r="L15" s="52">
        <v>25980</v>
      </c>
      <c r="M15" s="51">
        <v>1.2604</v>
      </c>
      <c r="N15" s="51">
        <v>1.0767</v>
      </c>
      <c r="O15" s="50">
        <v>149.5</v>
      </c>
      <c r="P15" s="43">
        <v>20612.5</v>
      </c>
      <c r="Q15" s="43">
        <v>20816.810000000001</v>
      </c>
      <c r="R15" s="49">
        <f t="shared" si="3"/>
        <v>24129.283923098355</v>
      </c>
      <c r="S15" s="48">
        <v>1.2609999999999999</v>
      </c>
    </row>
    <row r="16" spans="1:19" x14ac:dyDescent="0.2">
      <c r="B16" s="47">
        <v>45334</v>
      </c>
      <c r="C16" s="46">
        <v>26550</v>
      </c>
      <c r="D16" s="45">
        <v>26650</v>
      </c>
      <c r="E16" s="44">
        <f t="shared" si="0"/>
        <v>26600</v>
      </c>
      <c r="F16" s="46">
        <v>26800</v>
      </c>
      <c r="G16" s="45">
        <v>26850</v>
      </c>
      <c r="H16" s="44">
        <f t="shared" si="1"/>
        <v>26825</v>
      </c>
      <c r="I16" s="46">
        <v>26655</v>
      </c>
      <c r="J16" s="45">
        <v>26705</v>
      </c>
      <c r="K16" s="44">
        <f t="shared" si="2"/>
        <v>26680</v>
      </c>
      <c r="L16" s="52">
        <v>26650</v>
      </c>
      <c r="M16" s="51">
        <v>1.2615000000000001</v>
      </c>
      <c r="N16" s="51">
        <v>1.077</v>
      </c>
      <c r="O16" s="50">
        <v>148.97999999999999</v>
      </c>
      <c r="P16" s="43">
        <v>21125.64</v>
      </c>
      <c r="Q16" s="43">
        <v>21274.07</v>
      </c>
      <c r="R16" s="49">
        <f t="shared" si="3"/>
        <v>24744.661095636027</v>
      </c>
      <c r="S16" s="48">
        <v>1.2621</v>
      </c>
    </row>
    <row r="17" spans="2:19" x14ac:dyDescent="0.2">
      <c r="B17" s="47">
        <v>45335</v>
      </c>
      <c r="C17" s="46">
        <v>27450</v>
      </c>
      <c r="D17" s="45">
        <v>27500</v>
      </c>
      <c r="E17" s="44">
        <f t="shared" si="0"/>
        <v>27475</v>
      </c>
      <c r="F17" s="46">
        <v>27650</v>
      </c>
      <c r="G17" s="45">
        <v>27680</v>
      </c>
      <c r="H17" s="44">
        <f t="shared" si="1"/>
        <v>27665</v>
      </c>
      <c r="I17" s="46">
        <v>27460</v>
      </c>
      <c r="J17" s="45">
        <v>27510</v>
      </c>
      <c r="K17" s="44">
        <f t="shared" si="2"/>
        <v>27485</v>
      </c>
      <c r="L17" s="52">
        <v>27500</v>
      </c>
      <c r="M17" s="51">
        <v>1.2676000000000001</v>
      </c>
      <c r="N17" s="51">
        <v>1.0786</v>
      </c>
      <c r="O17" s="50">
        <v>149.35</v>
      </c>
      <c r="P17" s="43">
        <v>21694.54</v>
      </c>
      <c r="Q17" s="43">
        <v>21826.21</v>
      </c>
      <c r="R17" s="49">
        <f t="shared" si="3"/>
        <v>25496.013350639718</v>
      </c>
      <c r="S17" s="48">
        <v>1.2682</v>
      </c>
    </row>
    <row r="18" spans="2:19" x14ac:dyDescent="0.2">
      <c r="B18" s="47">
        <v>45336</v>
      </c>
      <c r="C18" s="46">
        <v>27255</v>
      </c>
      <c r="D18" s="45">
        <v>27265</v>
      </c>
      <c r="E18" s="44">
        <f t="shared" si="0"/>
        <v>27260</v>
      </c>
      <c r="F18" s="46">
        <v>27450</v>
      </c>
      <c r="G18" s="45">
        <v>27500</v>
      </c>
      <c r="H18" s="44">
        <f t="shared" si="1"/>
        <v>27475</v>
      </c>
      <c r="I18" s="46">
        <v>27210</v>
      </c>
      <c r="J18" s="45">
        <v>27260</v>
      </c>
      <c r="K18" s="44">
        <f t="shared" si="2"/>
        <v>27235</v>
      </c>
      <c r="L18" s="52">
        <v>27265</v>
      </c>
      <c r="M18" s="51">
        <v>1.2553000000000001</v>
      </c>
      <c r="N18" s="51">
        <v>1.0706</v>
      </c>
      <c r="O18" s="50">
        <v>150.61000000000001</v>
      </c>
      <c r="P18" s="43">
        <v>21719.91</v>
      </c>
      <c r="Q18" s="43">
        <v>21896.65</v>
      </c>
      <c r="R18" s="49">
        <f t="shared" si="3"/>
        <v>25467.027834858956</v>
      </c>
      <c r="S18" s="48">
        <v>1.2559</v>
      </c>
    </row>
    <row r="19" spans="2:19" x14ac:dyDescent="0.2">
      <c r="B19" s="47">
        <v>45337</v>
      </c>
      <c r="C19" s="46">
        <v>27265</v>
      </c>
      <c r="D19" s="45">
        <v>27275</v>
      </c>
      <c r="E19" s="44">
        <f t="shared" si="0"/>
        <v>27270</v>
      </c>
      <c r="F19" s="46">
        <v>27500</v>
      </c>
      <c r="G19" s="45">
        <v>27550</v>
      </c>
      <c r="H19" s="44">
        <f t="shared" si="1"/>
        <v>27525</v>
      </c>
      <c r="I19" s="46">
        <v>27290</v>
      </c>
      <c r="J19" s="45">
        <v>27340</v>
      </c>
      <c r="K19" s="44">
        <f t="shared" si="2"/>
        <v>27315</v>
      </c>
      <c r="L19" s="52">
        <v>27275</v>
      </c>
      <c r="M19" s="51">
        <v>1.2549999999999999</v>
      </c>
      <c r="N19" s="51">
        <v>1.0745</v>
      </c>
      <c r="O19" s="50">
        <v>150.07</v>
      </c>
      <c r="P19" s="43">
        <v>21733.07</v>
      </c>
      <c r="Q19" s="43">
        <v>21941.7</v>
      </c>
      <c r="R19" s="49">
        <f t="shared" si="3"/>
        <v>25383.899488134015</v>
      </c>
      <c r="S19" s="48">
        <v>1.2556</v>
      </c>
    </row>
    <row r="20" spans="2:19" x14ac:dyDescent="0.2">
      <c r="B20" s="47">
        <v>45338</v>
      </c>
      <c r="C20" s="46">
        <v>26900</v>
      </c>
      <c r="D20" s="45">
        <v>26950</v>
      </c>
      <c r="E20" s="44">
        <f t="shared" si="0"/>
        <v>26925</v>
      </c>
      <c r="F20" s="46">
        <v>27100</v>
      </c>
      <c r="G20" s="45">
        <v>27105</v>
      </c>
      <c r="H20" s="44">
        <f t="shared" si="1"/>
        <v>27102.5</v>
      </c>
      <c r="I20" s="46">
        <v>26885</v>
      </c>
      <c r="J20" s="45">
        <v>26935</v>
      </c>
      <c r="K20" s="44">
        <f t="shared" si="2"/>
        <v>26910</v>
      </c>
      <c r="L20" s="52">
        <v>26950</v>
      </c>
      <c r="M20" s="51">
        <v>1.2583</v>
      </c>
      <c r="N20" s="51">
        <v>1.0768</v>
      </c>
      <c r="O20" s="50">
        <v>150.30000000000001</v>
      </c>
      <c r="P20" s="43">
        <v>21417.79</v>
      </c>
      <c r="Q20" s="43">
        <v>21530.7</v>
      </c>
      <c r="R20" s="49">
        <f t="shared" si="3"/>
        <v>25027.860326894504</v>
      </c>
      <c r="S20" s="48">
        <v>1.2588999999999999</v>
      </c>
    </row>
    <row r="21" spans="2:19" x14ac:dyDescent="0.2">
      <c r="B21" s="47">
        <v>45341</v>
      </c>
      <c r="C21" s="46">
        <v>26400</v>
      </c>
      <c r="D21" s="45">
        <v>26405</v>
      </c>
      <c r="E21" s="44">
        <f t="shared" si="0"/>
        <v>26402.5</v>
      </c>
      <c r="F21" s="46">
        <v>26625</v>
      </c>
      <c r="G21" s="45">
        <v>26650</v>
      </c>
      <c r="H21" s="44">
        <f t="shared" si="1"/>
        <v>26637.5</v>
      </c>
      <c r="I21" s="46">
        <v>26405</v>
      </c>
      <c r="J21" s="45">
        <v>26455</v>
      </c>
      <c r="K21" s="44">
        <f t="shared" si="2"/>
        <v>26430</v>
      </c>
      <c r="L21" s="52">
        <v>26405</v>
      </c>
      <c r="M21" s="51">
        <v>1.2606999999999999</v>
      </c>
      <c r="N21" s="51">
        <v>1.077</v>
      </c>
      <c r="O21" s="50">
        <v>150.03</v>
      </c>
      <c r="P21" s="43">
        <v>20944.71</v>
      </c>
      <c r="Q21" s="43">
        <v>21128.99</v>
      </c>
      <c r="R21" s="49">
        <f t="shared" si="3"/>
        <v>24517.177344475396</v>
      </c>
      <c r="S21" s="48">
        <v>1.2613000000000001</v>
      </c>
    </row>
    <row r="22" spans="2:19" x14ac:dyDescent="0.2">
      <c r="B22" s="47">
        <v>45342</v>
      </c>
      <c r="C22" s="46">
        <v>26225</v>
      </c>
      <c r="D22" s="45">
        <v>26250</v>
      </c>
      <c r="E22" s="44">
        <f t="shared" si="0"/>
        <v>26237.5</v>
      </c>
      <c r="F22" s="46">
        <v>26450</v>
      </c>
      <c r="G22" s="45">
        <v>26500</v>
      </c>
      <c r="H22" s="44">
        <f t="shared" si="1"/>
        <v>26475</v>
      </c>
      <c r="I22" s="46">
        <v>26255</v>
      </c>
      <c r="J22" s="45">
        <v>26305</v>
      </c>
      <c r="K22" s="44">
        <f t="shared" si="2"/>
        <v>26280</v>
      </c>
      <c r="L22" s="52">
        <v>26250</v>
      </c>
      <c r="M22" s="51">
        <v>1.26</v>
      </c>
      <c r="N22" s="51">
        <v>1.0798000000000001</v>
      </c>
      <c r="O22" s="50">
        <v>150.16</v>
      </c>
      <c r="P22" s="43">
        <v>20833.330000000002</v>
      </c>
      <c r="Q22" s="43">
        <v>21021.74</v>
      </c>
      <c r="R22" s="49">
        <f t="shared" si="3"/>
        <v>24310.057418040375</v>
      </c>
      <c r="S22" s="48">
        <v>1.2605999999999999</v>
      </c>
    </row>
    <row r="23" spans="2:19" x14ac:dyDescent="0.2">
      <c r="B23" s="47">
        <v>45343</v>
      </c>
      <c r="C23" s="46">
        <v>26300</v>
      </c>
      <c r="D23" s="45">
        <v>26310</v>
      </c>
      <c r="E23" s="44">
        <f t="shared" si="0"/>
        <v>26305</v>
      </c>
      <c r="F23" s="46">
        <v>26555</v>
      </c>
      <c r="G23" s="45">
        <v>26565</v>
      </c>
      <c r="H23" s="44">
        <f t="shared" si="1"/>
        <v>26560</v>
      </c>
      <c r="I23" s="46">
        <v>26385</v>
      </c>
      <c r="J23" s="45">
        <v>26435</v>
      </c>
      <c r="K23" s="44">
        <f t="shared" si="2"/>
        <v>26410</v>
      </c>
      <c r="L23" s="52">
        <v>26310</v>
      </c>
      <c r="M23" s="51">
        <v>1.2617</v>
      </c>
      <c r="N23" s="51">
        <v>1.0803</v>
      </c>
      <c r="O23" s="50">
        <v>150.03</v>
      </c>
      <c r="P23" s="43">
        <v>20852.82</v>
      </c>
      <c r="Q23" s="43">
        <v>21044.92</v>
      </c>
      <c r="R23" s="49">
        <f t="shared" si="3"/>
        <v>24354.346014995834</v>
      </c>
      <c r="S23" s="48">
        <v>1.2623</v>
      </c>
    </row>
    <row r="24" spans="2:19" x14ac:dyDescent="0.2">
      <c r="B24" s="47">
        <v>45344</v>
      </c>
      <c r="C24" s="46">
        <v>25925</v>
      </c>
      <c r="D24" s="45">
        <v>25975</v>
      </c>
      <c r="E24" s="44">
        <f t="shared" si="0"/>
        <v>25950</v>
      </c>
      <c r="F24" s="46">
        <v>26150</v>
      </c>
      <c r="G24" s="45">
        <v>26200</v>
      </c>
      <c r="H24" s="44">
        <f t="shared" si="1"/>
        <v>26175</v>
      </c>
      <c r="I24" s="46">
        <v>26050</v>
      </c>
      <c r="J24" s="45">
        <v>26100</v>
      </c>
      <c r="K24" s="44">
        <f t="shared" si="2"/>
        <v>26075</v>
      </c>
      <c r="L24" s="52">
        <v>25975</v>
      </c>
      <c r="M24" s="51">
        <v>1.2668999999999999</v>
      </c>
      <c r="N24" s="51">
        <v>1.0845</v>
      </c>
      <c r="O24" s="50">
        <v>150.41</v>
      </c>
      <c r="P24" s="43">
        <v>20502.8</v>
      </c>
      <c r="Q24" s="43">
        <v>20668.98</v>
      </c>
      <c r="R24" s="49">
        <f t="shared" si="3"/>
        <v>23951.129552789302</v>
      </c>
      <c r="S24" s="48">
        <v>1.2676000000000001</v>
      </c>
    </row>
    <row r="25" spans="2:19" x14ac:dyDescent="0.2">
      <c r="B25" s="47">
        <v>45345</v>
      </c>
      <c r="C25" s="46">
        <v>26295</v>
      </c>
      <c r="D25" s="45">
        <v>26300</v>
      </c>
      <c r="E25" s="44">
        <f t="shared" si="0"/>
        <v>26297.5</v>
      </c>
      <c r="F25" s="46">
        <v>26425</v>
      </c>
      <c r="G25" s="45">
        <v>26460</v>
      </c>
      <c r="H25" s="44">
        <f t="shared" si="1"/>
        <v>26442.5</v>
      </c>
      <c r="I25" s="46">
        <v>26305</v>
      </c>
      <c r="J25" s="45">
        <v>26355</v>
      </c>
      <c r="K25" s="44">
        <f t="shared" si="2"/>
        <v>26330</v>
      </c>
      <c r="L25" s="52">
        <v>26300</v>
      </c>
      <c r="M25" s="51">
        <v>1.2699</v>
      </c>
      <c r="N25" s="51">
        <v>1.0835999999999999</v>
      </c>
      <c r="O25" s="50">
        <v>150.43</v>
      </c>
      <c r="P25" s="43">
        <v>20710.29</v>
      </c>
      <c r="Q25" s="43">
        <v>20824.810000000001</v>
      </c>
      <c r="R25" s="49">
        <f t="shared" si="3"/>
        <v>24270.948689553345</v>
      </c>
      <c r="S25" s="48">
        <v>1.2706</v>
      </c>
    </row>
    <row r="26" spans="2:19" x14ac:dyDescent="0.2">
      <c r="B26" s="47">
        <v>45348</v>
      </c>
      <c r="C26" s="46">
        <v>26075</v>
      </c>
      <c r="D26" s="45">
        <v>26100</v>
      </c>
      <c r="E26" s="44">
        <f t="shared" si="0"/>
        <v>26087.5</v>
      </c>
      <c r="F26" s="46">
        <v>26250</v>
      </c>
      <c r="G26" s="45">
        <v>26300</v>
      </c>
      <c r="H26" s="44">
        <f t="shared" si="1"/>
        <v>26275</v>
      </c>
      <c r="I26" s="46">
        <v>26135</v>
      </c>
      <c r="J26" s="45">
        <v>26185</v>
      </c>
      <c r="K26" s="44">
        <f t="shared" si="2"/>
        <v>26160</v>
      </c>
      <c r="L26" s="52">
        <v>26100</v>
      </c>
      <c r="M26" s="51">
        <v>1.2684</v>
      </c>
      <c r="N26" s="51">
        <v>1.085</v>
      </c>
      <c r="O26" s="50">
        <v>150.62</v>
      </c>
      <c r="P26" s="43">
        <v>20577.11</v>
      </c>
      <c r="Q26" s="43">
        <v>20723.349999999999</v>
      </c>
      <c r="R26" s="49">
        <f t="shared" si="3"/>
        <v>24055.299539170508</v>
      </c>
      <c r="S26" s="48">
        <v>1.2690999999999999</v>
      </c>
    </row>
    <row r="27" spans="2:19" x14ac:dyDescent="0.2">
      <c r="B27" s="47">
        <v>45349</v>
      </c>
      <c r="C27" s="46">
        <v>25975</v>
      </c>
      <c r="D27" s="45">
        <v>26075</v>
      </c>
      <c r="E27" s="44">
        <f t="shared" si="0"/>
        <v>26025</v>
      </c>
      <c r="F27" s="46">
        <v>26200</v>
      </c>
      <c r="G27" s="45">
        <v>26300</v>
      </c>
      <c r="H27" s="44">
        <f t="shared" si="1"/>
        <v>26250</v>
      </c>
      <c r="I27" s="46">
        <v>26120</v>
      </c>
      <c r="J27" s="45">
        <v>26170</v>
      </c>
      <c r="K27" s="44">
        <f t="shared" si="2"/>
        <v>26145</v>
      </c>
      <c r="L27" s="52">
        <v>26075</v>
      </c>
      <c r="M27" s="51">
        <v>1.2681</v>
      </c>
      <c r="N27" s="51">
        <v>1.0857000000000001</v>
      </c>
      <c r="O27" s="50">
        <v>150.22999999999999</v>
      </c>
      <c r="P27" s="43">
        <v>20562.259999999998</v>
      </c>
      <c r="Q27" s="43">
        <v>20728.25</v>
      </c>
      <c r="R27" s="49">
        <f t="shared" si="3"/>
        <v>24016.763378465505</v>
      </c>
      <c r="S27" s="48">
        <v>1.2687999999999999</v>
      </c>
    </row>
    <row r="28" spans="2:19" x14ac:dyDescent="0.2">
      <c r="B28" s="47">
        <v>45350</v>
      </c>
      <c r="C28" s="46">
        <v>26075</v>
      </c>
      <c r="D28" s="45">
        <v>26100</v>
      </c>
      <c r="E28" s="44">
        <f t="shared" si="0"/>
        <v>26087.5</v>
      </c>
      <c r="F28" s="46">
        <v>26350</v>
      </c>
      <c r="G28" s="45">
        <v>26375</v>
      </c>
      <c r="H28" s="44">
        <f t="shared" si="1"/>
        <v>26362.5</v>
      </c>
      <c r="I28" s="46">
        <v>26210</v>
      </c>
      <c r="J28" s="45">
        <v>26260</v>
      </c>
      <c r="K28" s="44">
        <f t="shared" si="2"/>
        <v>26235</v>
      </c>
      <c r="L28" s="52">
        <v>26100</v>
      </c>
      <c r="M28" s="51">
        <v>1.2630999999999999</v>
      </c>
      <c r="N28" s="51">
        <v>1.0809</v>
      </c>
      <c r="O28" s="50">
        <v>150.74</v>
      </c>
      <c r="P28" s="43">
        <v>20663.45</v>
      </c>
      <c r="Q28" s="43">
        <v>20869.599999999999</v>
      </c>
      <c r="R28" s="49">
        <f t="shared" si="3"/>
        <v>24146.544546211491</v>
      </c>
      <c r="S28" s="48">
        <v>1.2638</v>
      </c>
    </row>
    <row r="29" spans="2:19" x14ac:dyDescent="0.2">
      <c r="B29" s="47">
        <v>45351</v>
      </c>
      <c r="C29" s="46">
        <v>26325</v>
      </c>
      <c r="D29" s="45">
        <v>26375</v>
      </c>
      <c r="E29" s="44">
        <f t="shared" si="0"/>
        <v>26350</v>
      </c>
      <c r="F29" s="46">
        <v>26520</v>
      </c>
      <c r="G29" s="45">
        <v>26530</v>
      </c>
      <c r="H29" s="44">
        <f t="shared" si="1"/>
        <v>26525</v>
      </c>
      <c r="I29" s="46">
        <v>26330</v>
      </c>
      <c r="J29" s="45">
        <v>26380</v>
      </c>
      <c r="K29" s="44">
        <f t="shared" si="2"/>
        <v>26355</v>
      </c>
      <c r="L29" s="52">
        <v>26375</v>
      </c>
      <c r="M29" s="51">
        <v>1.2643</v>
      </c>
      <c r="N29" s="51">
        <v>1.0829</v>
      </c>
      <c r="O29" s="50">
        <v>150.08000000000001</v>
      </c>
      <c r="P29" s="43">
        <v>20861.349999999999</v>
      </c>
      <c r="Q29" s="43">
        <v>20972.33</v>
      </c>
      <c r="R29" s="49">
        <f t="shared" si="3"/>
        <v>24355.896204635701</v>
      </c>
      <c r="S29" s="48">
        <v>1.2649999999999999</v>
      </c>
    </row>
    <row r="30" spans="2:19" s="10" customFormat="1" x14ac:dyDescent="0.2">
      <c r="B30" s="42" t="s">
        <v>11</v>
      </c>
      <c r="C30" s="41">
        <f>ROUND(AVERAGE(C9:C29),2)</f>
        <v>26124.29</v>
      </c>
      <c r="D30" s="40">
        <f>ROUND(AVERAGE(D9:D29),2)</f>
        <v>26156.67</v>
      </c>
      <c r="E30" s="39">
        <f>ROUND(AVERAGE(C30:D30),2)</f>
        <v>26140.48</v>
      </c>
      <c r="F30" s="41">
        <f>ROUND(AVERAGE(F9:F29),2)</f>
        <v>26353.1</v>
      </c>
      <c r="G30" s="40">
        <f>ROUND(AVERAGE(G9:G29),2)</f>
        <v>26389.759999999998</v>
      </c>
      <c r="H30" s="39">
        <f>ROUND(AVERAGE(F30:G30),2)</f>
        <v>26371.43</v>
      </c>
      <c r="I30" s="41">
        <f>ROUND(AVERAGE(I9:I29),2)</f>
        <v>26202.86</v>
      </c>
      <c r="J30" s="40">
        <f>ROUND(AVERAGE(J9:J29),2)</f>
        <v>26252.86</v>
      </c>
      <c r="K30" s="39">
        <f>ROUND(AVERAGE(I30:J30),2)</f>
        <v>26227.86</v>
      </c>
      <c r="L30" s="38">
        <f>ROUND(AVERAGE(L9:L29),2)</f>
        <v>26156.67</v>
      </c>
      <c r="M30" s="37">
        <f>ROUND(AVERAGE(M9:M29),4)</f>
        <v>1.2627999999999999</v>
      </c>
      <c r="N30" s="36">
        <f>ROUND(AVERAGE(N9:N29),4)</f>
        <v>1.0792999999999999</v>
      </c>
      <c r="O30" s="175">
        <f>ROUND(AVERAGE(O9:O29),2)</f>
        <v>149.52000000000001</v>
      </c>
      <c r="P30" s="35">
        <f>AVERAGE(P9:P29)</f>
        <v>20713.606190476188</v>
      </c>
      <c r="Q30" s="35">
        <f>AVERAGE(Q9:Q29)</f>
        <v>20887.67809523809</v>
      </c>
      <c r="R30" s="35">
        <f>AVERAGE(R9:R29)</f>
        <v>24235.782021362145</v>
      </c>
      <c r="S30" s="34">
        <f>AVERAGE(S9:S29)</f>
        <v>1.263452380952381</v>
      </c>
    </row>
    <row r="31" spans="2:19" s="5" customFormat="1" x14ac:dyDescent="0.2">
      <c r="B31" s="33" t="s">
        <v>12</v>
      </c>
      <c r="C31" s="32">
        <f t="shared" ref="C31:S31" si="4">MAX(C9:C29)</f>
        <v>27450</v>
      </c>
      <c r="D31" s="31">
        <f t="shared" si="4"/>
        <v>27500</v>
      </c>
      <c r="E31" s="30">
        <f t="shared" si="4"/>
        <v>27475</v>
      </c>
      <c r="F31" s="32">
        <f t="shared" si="4"/>
        <v>27650</v>
      </c>
      <c r="G31" s="31">
        <f t="shared" si="4"/>
        <v>27680</v>
      </c>
      <c r="H31" s="30">
        <f t="shared" si="4"/>
        <v>27665</v>
      </c>
      <c r="I31" s="32">
        <f t="shared" si="4"/>
        <v>27460</v>
      </c>
      <c r="J31" s="31">
        <f t="shared" si="4"/>
        <v>27510</v>
      </c>
      <c r="K31" s="30">
        <f t="shared" si="4"/>
        <v>27485</v>
      </c>
      <c r="L31" s="29">
        <f t="shared" si="4"/>
        <v>27500</v>
      </c>
      <c r="M31" s="28">
        <f t="shared" si="4"/>
        <v>1.2756000000000001</v>
      </c>
      <c r="N31" s="27">
        <f t="shared" si="4"/>
        <v>1.0881000000000001</v>
      </c>
      <c r="O31" s="26">
        <f t="shared" si="4"/>
        <v>150.74</v>
      </c>
      <c r="P31" s="25">
        <f t="shared" si="4"/>
        <v>21733.07</v>
      </c>
      <c r="Q31" s="25">
        <f t="shared" si="4"/>
        <v>21941.7</v>
      </c>
      <c r="R31" s="25">
        <f t="shared" si="4"/>
        <v>25496.013350639718</v>
      </c>
      <c r="S31" s="24">
        <f t="shared" si="4"/>
        <v>1.2762</v>
      </c>
    </row>
    <row r="32" spans="2:19" s="5" customFormat="1" ht="13.5" thickBot="1" x14ac:dyDescent="0.25">
      <c r="B32" s="23" t="s">
        <v>13</v>
      </c>
      <c r="C32" s="22">
        <f t="shared" ref="C32:S32" si="5">MIN(C9:C29)</f>
        <v>24775</v>
      </c>
      <c r="D32" s="21">
        <f t="shared" si="5"/>
        <v>24780</v>
      </c>
      <c r="E32" s="20">
        <f t="shared" si="5"/>
        <v>24777.5</v>
      </c>
      <c r="F32" s="22">
        <f t="shared" si="5"/>
        <v>25100</v>
      </c>
      <c r="G32" s="21">
        <f t="shared" si="5"/>
        <v>25150</v>
      </c>
      <c r="H32" s="20">
        <f t="shared" si="5"/>
        <v>25125</v>
      </c>
      <c r="I32" s="22">
        <f t="shared" si="5"/>
        <v>25015</v>
      </c>
      <c r="J32" s="21">
        <f t="shared" si="5"/>
        <v>25065</v>
      </c>
      <c r="K32" s="20">
        <f t="shared" si="5"/>
        <v>25040</v>
      </c>
      <c r="L32" s="19">
        <f t="shared" si="5"/>
        <v>24780</v>
      </c>
      <c r="M32" s="18">
        <f t="shared" si="5"/>
        <v>1.2549999999999999</v>
      </c>
      <c r="N32" s="17">
        <f t="shared" si="5"/>
        <v>1.0706</v>
      </c>
      <c r="O32" s="16">
        <f t="shared" si="5"/>
        <v>146.59</v>
      </c>
      <c r="P32" s="15">
        <f t="shared" si="5"/>
        <v>19735.580000000002</v>
      </c>
      <c r="Q32" s="15">
        <f t="shared" si="5"/>
        <v>20019.099999999999</v>
      </c>
      <c r="R32" s="15">
        <f t="shared" si="5"/>
        <v>23051.162790697676</v>
      </c>
      <c r="S32" s="14">
        <f t="shared" si="5"/>
        <v>1.2556</v>
      </c>
    </row>
    <row r="34" spans="2:14" x14ac:dyDescent="0.2">
      <c r="B34" s="7" t="s">
        <v>14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  <row r="35" spans="2:14" x14ac:dyDescent="0.2">
      <c r="B35" s="7" t="s">
        <v>15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/>
    </sheetView>
  </sheetViews>
  <sheetFormatPr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6" t="s">
        <v>19</v>
      </c>
    </row>
    <row r="4" spans="1:25" x14ac:dyDescent="0.2">
      <c r="B4" s="61" t="s">
        <v>25</v>
      </c>
    </row>
    <row r="6" spans="1:25" ht="13.5" thickBot="1" x14ac:dyDescent="0.25">
      <c r="B6" s="1">
        <v>45323</v>
      </c>
    </row>
    <row r="7" spans="1:25" ht="13.5" thickBot="1" x14ac:dyDescent="0.25">
      <c r="B7" s="60"/>
      <c r="C7" s="176" t="s">
        <v>0</v>
      </c>
      <c r="D7" s="177"/>
      <c r="E7" s="178"/>
      <c r="F7" s="176" t="s">
        <v>2</v>
      </c>
      <c r="G7" s="177"/>
      <c r="H7" s="178"/>
      <c r="I7" s="179" t="s">
        <v>24</v>
      </c>
      <c r="J7" s="180"/>
      <c r="K7" s="181"/>
      <c r="L7" s="179" t="s">
        <v>23</v>
      </c>
      <c r="M7" s="180"/>
      <c r="N7" s="181"/>
      <c r="O7" s="179" t="s">
        <v>22</v>
      </c>
      <c r="P7" s="180"/>
      <c r="Q7" s="181"/>
      <c r="R7" s="182" t="s">
        <v>4</v>
      </c>
      <c r="S7" s="184" t="s">
        <v>21</v>
      </c>
      <c r="T7" s="185"/>
      <c r="U7" s="186"/>
      <c r="V7" s="187" t="s">
        <v>5</v>
      </c>
      <c r="W7" s="188"/>
      <c r="X7" s="11" t="s">
        <v>18</v>
      </c>
      <c r="Y7" s="182" t="s">
        <v>20</v>
      </c>
    </row>
    <row r="8" spans="1:25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83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83" t="s">
        <v>20</v>
      </c>
    </row>
    <row r="9" spans="1:25" x14ac:dyDescent="0.2">
      <c r="B9" s="47">
        <v>45323</v>
      </c>
      <c r="C9" s="46">
        <v>15975</v>
      </c>
      <c r="D9" s="45">
        <v>15985</v>
      </c>
      <c r="E9" s="44">
        <f t="shared" ref="E9:E29" si="0">AVERAGE(C9:D9)</f>
        <v>15980</v>
      </c>
      <c r="F9" s="46">
        <v>16230</v>
      </c>
      <c r="G9" s="45">
        <v>16235</v>
      </c>
      <c r="H9" s="44">
        <f t="shared" ref="H9:H29" si="1">AVERAGE(F9:G9)</f>
        <v>16232.5</v>
      </c>
      <c r="I9" s="46">
        <v>17645</v>
      </c>
      <c r="J9" s="45">
        <v>17695</v>
      </c>
      <c r="K9" s="44">
        <f t="shared" ref="K9:K29" si="2">AVERAGE(I9:J9)</f>
        <v>17670</v>
      </c>
      <c r="L9" s="46">
        <v>18415</v>
      </c>
      <c r="M9" s="45">
        <v>18465</v>
      </c>
      <c r="N9" s="44">
        <f t="shared" ref="N9:N29" si="3">AVERAGE(L9:M9)</f>
        <v>18440</v>
      </c>
      <c r="O9" s="46">
        <v>19215</v>
      </c>
      <c r="P9" s="45">
        <v>19265</v>
      </c>
      <c r="Q9" s="44">
        <f t="shared" ref="Q9:Q29" si="4">AVERAGE(O9:P9)</f>
        <v>19240</v>
      </c>
      <c r="R9" s="52">
        <v>15985</v>
      </c>
      <c r="S9" s="51">
        <v>1.2673000000000001</v>
      </c>
      <c r="T9" s="53">
        <v>1.0814999999999999</v>
      </c>
      <c r="U9" s="50">
        <v>146.97</v>
      </c>
      <c r="V9" s="43">
        <v>12613.43</v>
      </c>
      <c r="W9" s="43">
        <v>12803.63</v>
      </c>
      <c r="X9" s="49">
        <f t="shared" ref="X9:X29" si="5">R9/T9</f>
        <v>14780.397595931578</v>
      </c>
      <c r="Y9" s="48">
        <v>1.268</v>
      </c>
    </row>
    <row r="10" spans="1:25" x14ac:dyDescent="0.2">
      <c r="B10" s="47">
        <v>45324</v>
      </c>
      <c r="C10" s="46">
        <v>16100</v>
      </c>
      <c r="D10" s="45">
        <v>16125</v>
      </c>
      <c r="E10" s="44">
        <f t="shared" si="0"/>
        <v>16112.5</v>
      </c>
      <c r="F10" s="46">
        <v>16365</v>
      </c>
      <c r="G10" s="45">
        <v>16370</v>
      </c>
      <c r="H10" s="44">
        <f t="shared" si="1"/>
        <v>16367.5</v>
      </c>
      <c r="I10" s="46">
        <v>17770</v>
      </c>
      <c r="J10" s="45">
        <v>17820</v>
      </c>
      <c r="K10" s="44">
        <f t="shared" si="2"/>
        <v>17795</v>
      </c>
      <c r="L10" s="46">
        <v>18500</v>
      </c>
      <c r="M10" s="45">
        <v>18550</v>
      </c>
      <c r="N10" s="44">
        <f t="shared" si="3"/>
        <v>18525</v>
      </c>
      <c r="O10" s="46">
        <v>19250</v>
      </c>
      <c r="P10" s="45">
        <v>19300</v>
      </c>
      <c r="Q10" s="44">
        <f t="shared" si="4"/>
        <v>19275</v>
      </c>
      <c r="R10" s="52">
        <v>16125</v>
      </c>
      <c r="S10" s="51">
        <v>1.2756000000000001</v>
      </c>
      <c r="T10" s="51">
        <v>1.0881000000000001</v>
      </c>
      <c r="U10" s="50">
        <v>146.59</v>
      </c>
      <c r="V10" s="43">
        <v>12641.11</v>
      </c>
      <c r="W10" s="43">
        <v>12827.14</v>
      </c>
      <c r="X10" s="49">
        <f t="shared" si="5"/>
        <v>14819.409980700302</v>
      </c>
      <c r="Y10" s="48">
        <v>1.2762</v>
      </c>
    </row>
    <row r="11" spans="1:25" x14ac:dyDescent="0.2">
      <c r="B11" s="47">
        <v>45327</v>
      </c>
      <c r="C11" s="46">
        <v>15800</v>
      </c>
      <c r="D11" s="45">
        <v>15805</v>
      </c>
      <c r="E11" s="44">
        <f t="shared" si="0"/>
        <v>15802.5</v>
      </c>
      <c r="F11" s="46">
        <v>16070</v>
      </c>
      <c r="G11" s="45">
        <v>16075</v>
      </c>
      <c r="H11" s="44">
        <f t="shared" si="1"/>
        <v>16072.5</v>
      </c>
      <c r="I11" s="46">
        <v>17510</v>
      </c>
      <c r="J11" s="45">
        <v>17560</v>
      </c>
      <c r="K11" s="44">
        <f t="shared" si="2"/>
        <v>17535</v>
      </c>
      <c r="L11" s="46">
        <v>18240</v>
      </c>
      <c r="M11" s="45">
        <v>18290</v>
      </c>
      <c r="N11" s="44">
        <f t="shared" si="3"/>
        <v>18265</v>
      </c>
      <c r="O11" s="46">
        <v>18990</v>
      </c>
      <c r="P11" s="45">
        <v>19040</v>
      </c>
      <c r="Q11" s="44">
        <f t="shared" si="4"/>
        <v>19015</v>
      </c>
      <c r="R11" s="52">
        <v>15805</v>
      </c>
      <c r="S11" s="51">
        <v>1.2556</v>
      </c>
      <c r="T11" s="51">
        <v>1.075</v>
      </c>
      <c r="U11" s="50">
        <v>148.63</v>
      </c>
      <c r="V11" s="43">
        <v>12587.61</v>
      </c>
      <c r="W11" s="43">
        <v>12795.51</v>
      </c>
      <c r="X11" s="49">
        <f t="shared" si="5"/>
        <v>14702.325581395349</v>
      </c>
      <c r="Y11" s="48">
        <v>1.2563</v>
      </c>
    </row>
    <row r="12" spans="1:25" x14ac:dyDescent="0.2">
      <c r="B12" s="47">
        <v>45328</v>
      </c>
      <c r="C12" s="46">
        <v>15610</v>
      </c>
      <c r="D12" s="45">
        <v>15620</v>
      </c>
      <c r="E12" s="44">
        <f t="shared" si="0"/>
        <v>15615</v>
      </c>
      <c r="F12" s="46">
        <v>15875</v>
      </c>
      <c r="G12" s="45">
        <v>15880</v>
      </c>
      <c r="H12" s="44">
        <f t="shared" si="1"/>
        <v>15877.5</v>
      </c>
      <c r="I12" s="46">
        <v>17330</v>
      </c>
      <c r="J12" s="45">
        <v>17380</v>
      </c>
      <c r="K12" s="44">
        <f t="shared" si="2"/>
        <v>17355</v>
      </c>
      <c r="L12" s="46">
        <v>18065</v>
      </c>
      <c r="M12" s="45">
        <v>18115</v>
      </c>
      <c r="N12" s="44">
        <f t="shared" si="3"/>
        <v>18090</v>
      </c>
      <c r="O12" s="46">
        <v>18815</v>
      </c>
      <c r="P12" s="45">
        <v>18865</v>
      </c>
      <c r="Q12" s="44">
        <f t="shared" si="4"/>
        <v>18840</v>
      </c>
      <c r="R12" s="52">
        <v>15620</v>
      </c>
      <c r="S12" s="51">
        <v>1.2564</v>
      </c>
      <c r="T12" s="51">
        <v>1.0736000000000001</v>
      </c>
      <c r="U12" s="50">
        <v>148.61000000000001</v>
      </c>
      <c r="V12" s="43">
        <v>12432.35</v>
      </c>
      <c r="W12" s="43">
        <v>12633.25</v>
      </c>
      <c r="X12" s="49">
        <f t="shared" si="5"/>
        <v>14549.180327868851</v>
      </c>
      <c r="Y12" s="48">
        <v>1.2569999999999999</v>
      </c>
    </row>
    <row r="13" spans="1:25" x14ac:dyDescent="0.2">
      <c r="B13" s="47">
        <v>45329</v>
      </c>
      <c r="C13" s="46">
        <v>15675</v>
      </c>
      <c r="D13" s="45">
        <v>15680</v>
      </c>
      <c r="E13" s="44">
        <f t="shared" si="0"/>
        <v>15677.5</v>
      </c>
      <c r="F13" s="46">
        <v>16025</v>
      </c>
      <c r="G13" s="45">
        <v>16050</v>
      </c>
      <c r="H13" s="44">
        <f t="shared" si="1"/>
        <v>16037.5</v>
      </c>
      <c r="I13" s="46">
        <v>17495</v>
      </c>
      <c r="J13" s="45">
        <v>17545</v>
      </c>
      <c r="K13" s="44">
        <f t="shared" si="2"/>
        <v>17520</v>
      </c>
      <c r="L13" s="46">
        <v>18235</v>
      </c>
      <c r="M13" s="45">
        <v>18285</v>
      </c>
      <c r="N13" s="44">
        <f t="shared" si="3"/>
        <v>18260</v>
      </c>
      <c r="O13" s="46">
        <v>18985</v>
      </c>
      <c r="P13" s="45">
        <v>19035</v>
      </c>
      <c r="Q13" s="44">
        <f t="shared" si="4"/>
        <v>19010</v>
      </c>
      <c r="R13" s="52">
        <v>15680</v>
      </c>
      <c r="S13" s="51">
        <v>1.2632000000000001</v>
      </c>
      <c r="T13" s="51">
        <v>1.0773999999999999</v>
      </c>
      <c r="U13" s="50">
        <v>148.22</v>
      </c>
      <c r="V13" s="43">
        <v>12412.92</v>
      </c>
      <c r="W13" s="43">
        <v>12699.79</v>
      </c>
      <c r="X13" s="49">
        <f t="shared" si="5"/>
        <v>14553.55485427882</v>
      </c>
      <c r="Y13" s="48">
        <v>1.2638</v>
      </c>
    </row>
    <row r="14" spans="1:25" x14ac:dyDescent="0.2">
      <c r="B14" s="47">
        <v>45330</v>
      </c>
      <c r="C14" s="46">
        <v>15750</v>
      </c>
      <c r="D14" s="45">
        <v>15755</v>
      </c>
      <c r="E14" s="44">
        <f t="shared" si="0"/>
        <v>15752.5</v>
      </c>
      <c r="F14" s="46">
        <v>16000</v>
      </c>
      <c r="G14" s="45">
        <v>16025</v>
      </c>
      <c r="H14" s="44">
        <f t="shared" si="1"/>
        <v>16012.5</v>
      </c>
      <c r="I14" s="46">
        <v>17465</v>
      </c>
      <c r="J14" s="45">
        <v>17515</v>
      </c>
      <c r="K14" s="44">
        <f t="shared" si="2"/>
        <v>17490</v>
      </c>
      <c r="L14" s="46">
        <v>18225</v>
      </c>
      <c r="M14" s="45">
        <v>18275</v>
      </c>
      <c r="N14" s="44">
        <f t="shared" si="3"/>
        <v>18250</v>
      </c>
      <c r="O14" s="46">
        <v>18975</v>
      </c>
      <c r="P14" s="45">
        <v>19025</v>
      </c>
      <c r="Q14" s="44">
        <f t="shared" si="4"/>
        <v>19000</v>
      </c>
      <c r="R14" s="52">
        <v>15755</v>
      </c>
      <c r="S14" s="51">
        <v>1.2598</v>
      </c>
      <c r="T14" s="51">
        <v>1.0757000000000001</v>
      </c>
      <c r="U14" s="50">
        <v>149.26</v>
      </c>
      <c r="V14" s="43">
        <v>12505.95</v>
      </c>
      <c r="W14" s="43">
        <v>12714.22</v>
      </c>
      <c r="X14" s="49">
        <f t="shared" si="5"/>
        <v>14646.276842985961</v>
      </c>
      <c r="Y14" s="48">
        <v>1.2604</v>
      </c>
    </row>
    <row r="15" spans="1:25" x14ac:dyDescent="0.2">
      <c r="B15" s="47">
        <v>45331</v>
      </c>
      <c r="C15" s="46">
        <v>15720</v>
      </c>
      <c r="D15" s="45">
        <v>15725</v>
      </c>
      <c r="E15" s="44">
        <f t="shared" si="0"/>
        <v>15722.5</v>
      </c>
      <c r="F15" s="46">
        <v>15975</v>
      </c>
      <c r="G15" s="45">
        <v>16000</v>
      </c>
      <c r="H15" s="44">
        <f t="shared" si="1"/>
        <v>15987.5</v>
      </c>
      <c r="I15" s="46">
        <v>17420</v>
      </c>
      <c r="J15" s="45">
        <v>17470</v>
      </c>
      <c r="K15" s="44">
        <f t="shared" si="2"/>
        <v>17445</v>
      </c>
      <c r="L15" s="46">
        <v>18200</v>
      </c>
      <c r="M15" s="45">
        <v>18250</v>
      </c>
      <c r="N15" s="44">
        <f t="shared" si="3"/>
        <v>18225</v>
      </c>
      <c r="O15" s="46">
        <v>18950</v>
      </c>
      <c r="P15" s="45">
        <v>19000</v>
      </c>
      <c r="Q15" s="44">
        <f t="shared" si="4"/>
        <v>18975</v>
      </c>
      <c r="R15" s="52">
        <v>15725</v>
      </c>
      <c r="S15" s="51">
        <v>1.2604</v>
      </c>
      <c r="T15" s="51">
        <v>1.0767</v>
      </c>
      <c r="U15" s="50">
        <v>149.5</v>
      </c>
      <c r="V15" s="43">
        <v>12476.2</v>
      </c>
      <c r="W15" s="43">
        <v>12688.34</v>
      </c>
      <c r="X15" s="49">
        <f t="shared" si="5"/>
        <v>14604.810996563574</v>
      </c>
      <c r="Y15" s="48">
        <v>1.2609999999999999</v>
      </c>
    </row>
    <row r="16" spans="1:25" x14ac:dyDescent="0.2">
      <c r="B16" s="47">
        <v>45334</v>
      </c>
      <c r="C16" s="46">
        <v>15750</v>
      </c>
      <c r="D16" s="45">
        <v>15755</v>
      </c>
      <c r="E16" s="44">
        <f t="shared" si="0"/>
        <v>15752.5</v>
      </c>
      <c r="F16" s="46">
        <v>16000</v>
      </c>
      <c r="G16" s="45">
        <v>16040</v>
      </c>
      <c r="H16" s="44">
        <f t="shared" si="1"/>
        <v>16020</v>
      </c>
      <c r="I16" s="46">
        <v>17455</v>
      </c>
      <c r="J16" s="45">
        <v>17505</v>
      </c>
      <c r="K16" s="44">
        <f t="shared" si="2"/>
        <v>17480</v>
      </c>
      <c r="L16" s="46">
        <v>18245</v>
      </c>
      <c r="M16" s="45">
        <v>18295</v>
      </c>
      <c r="N16" s="44">
        <f t="shared" si="3"/>
        <v>18270</v>
      </c>
      <c r="O16" s="46">
        <v>18995</v>
      </c>
      <c r="P16" s="45">
        <v>19045</v>
      </c>
      <c r="Q16" s="44">
        <f t="shared" si="4"/>
        <v>19020</v>
      </c>
      <c r="R16" s="52">
        <v>15755</v>
      </c>
      <c r="S16" s="51">
        <v>1.2615000000000001</v>
      </c>
      <c r="T16" s="51">
        <v>1.077</v>
      </c>
      <c r="U16" s="50">
        <v>148.97999999999999</v>
      </c>
      <c r="V16" s="43">
        <v>12489.1</v>
      </c>
      <c r="W16" s="43">
        <v>12708.98</v>
      </c>
      <c r="X16" s="49">
        <f t="shared" si="5"/>
        <v>14628.597957288766</v>
      </c>
      <c r="Y16" s="48">
        <v>1.2621</v>
      </c>
    </row>
    <row r="17" spans="2:25" x14ac:dyDescent="0.2">
      <c r="B17" s="47">
        <v>45335</v>
      </c>
      <c r="C17" s="46">
        <v>15930</v>
      </c>
      <c r="D17" s="45">
        <v>15950</v>
      </c>
      <c r="E17" s="44">
        <f t="shared" si="0"/>
        <v>15940</v>
      </c>
      <c r="F17" s="46">
        <v>16175</v>
      </c>
      <c r="G17" s="45">
        <v>16200</v>
      </c>
      <c r="H17" s="44">
        <f t="shared" si="1"/>
        <v>16187.5</v>
      </c>
      <c r="I17" s="46">
        <v>17615</v>
      </c>
      <c r="J17" s="45">
        <v>17665</v>
      </c>
      <c r="K17" s="44">
        <f t="shared" si="2"/>
        <v>17640</v>
      </c>
      <c r="L17" s="46">
        <v>18410</v>
      </c>
      <c r="M17" s="45">
        <v>18460</v>
      </c>
      <c r="N17" s="44">
        <f t="shared" si="3"/>
        <v>18435</v>
      </c>
      <c r="O17" s="46">
        <v>19160</v>
      </c>
      <c r="P17" s="45">
        <v>19210</v>
      </c>
      <c r="Q17" s="44">
        <f t="shared" si="4"/>
        <v>19185</v>
      </c>
      <c r="R17" s="52">
        <v>15950</v>
      </c>
      <c r="S17" s="51">
        <v>1.2676000000000001</v>
      </c>
      <c r="T17" s="51">
        <v>1.0786</v>
      </c>
      <c r="U17" s="50">
        <v>149.35</v>
      </c>
      <c r="V17" s="43">
        <v>12582.83</v>
      </c>
      <c r="W17" s="43">
        <v>12774.01</v>
      </c>
      <c r="X17" s="49">
        <f t="shared" si="5"/>
        <v>14787.687743371036</v>
      </c>
      <c r="Y17" s="48">
        <v>1.2682</v>
      </c>
    </row>
    <row r="18" spans="2:25" x14ac:dyDescent="0.2">
      <c r="B18" s="47">
        <v>45336</v>
      </c>
      <c r="C18" s="46">
        <v>16110</v>
      </c>
      <c r="D18" s="45">
        <v>16115</v>
      </c>
      <c r="E18" s="44">
        <f t="shared" si="0"/>
        <v>16112.5</v>
      </c>
      <c r="F18" s="46">
        <v>16350</v>
      </c>
      <c r="G18" s="45">
        <v>16360</v>
      </c>
      <c r="H18" s="44">
        <f t="shared" si="1"/>
        <v>16355</v>
      </c>
      <c r="I18" s="46">
        <v>17790</v>
      </c>
      <c r="J18" s="45">
        <v>17840</v>
      </c>
      <c r="K18" s="44">
        <f t="shared" si="2"/>
        <v>17815</v>
      </c>
      <c r="L18" s="46">
        <v>18565</v>
      </c>
      <c r="M18" s="45">
        <v>18615</v>
      </c>
      <c r="N18" s="44">
        <f t="shared" si="3"/>
        <v>18590</v>
      </c>
      <c r="O18" s="46">
        <v>19315</v>
      </c>
      <c r="P18" s="45">
        <v>19365</v>
      </c>
      <c r="Q18" s="44">
        <f t="shared" si="4"/>
        <v>19340</v>
      </c>
      <c r="R18" s="52">
        <v>16115</v>
      </c>
      <c r="S18" s="51">
        <v>1.2553000000000001</v>
      </c>
      <c r="T18" s="51">
        <v>1.0706</v>
      </c>
      <c r="U18" s="50">
        <v>150.61000000000001</v>
      </c>
      <c r="V18" s="43">
        <v>12837.57</v>
      </c>
      <c r="W18" s="43">
        <v>13026.51</v>
      </c>
      <c r="X18" s="49">
        <f t="shared" si="5"/>
        <v>15052.307117504204</v>
      </c>
      <c r="Y18" s="48">
        <v>1.2559</v>
      </c>
    </row>
    <row r="19" spans="2:25" x14ac:dyDescent="0.2">
      <c r="B19" s="47">
        <v>45337</v>
      </c>
      <c r="C19" s="46">
        <v>16235</v>
      </c>
      <c r="D19" s="45">
        <v>16240</v>
      </c>
      <c r="E19" s="44">
        <f t="shared" si="0"/>
        <v>16237.5</v>
      </c>
      <c r="F19" s="46">
        <v>16510</v>
      </c>
      <c r="G19" s="45">
        <v>16525</v>
      </c>
      <c r="H19" s="44">
        <f t="shared" si="1"/>
        <v>16517.5</v>
      </c>
      <c r="I19" s="46">
        <v>17940</v>
      </c>
      <c r="J19" s="45">
        <v>17990</v>
      </c>
      <c r="K19" s="44">
        <f t="shared" si="2"/>
        <v>17965</v>
      </c>
      <c r="L19" s="46">
        <v>18715</v>
      </c>
      <c r="M19" s="45">
        <v>18765</v>
      </c>
      <c r="N19" s="44">
        <f t="shared" si="3"/>
        <v>18740</v>
      </c>
      <c r="O19" s="46">
        <v>19465</v>
      </c>
      <c r="P19" s="45">
        <v>19515</v>
      </c>
      <c r="Q19" s="44">
        <f t="shared" si="4"/>
        <v>19490</v>
      </c>
      <c r="R19" s="52">
        <v>16240</v>
      </c>
      <c r="S19" s="51">
        <v>1.2549999999999999</v>
      </c>
      <c r="T19" s="51">
        <v>1.0745</v>
      </c>
      <c r="U19" s="50">
        <v>150.07</v>
      </c>
      <c r="V19" s="43">
        <v>12940.24</v>
      </c>
      <c r="W19" s="43">
        <v>13161.04</v>
      </c>
      <c r="X19" s="49">
        <f t="shared" si="5"/>
        <v>15114.00651465798</v>
      </c>
      <c r="Y19" s="48">
        <v>1.2556</v>
      </c>
    </row>
    <row r="20" spans="2:25" x14ac:dyDescent="0.2">
      <c r="B20" s="47">
        <v>45338</v>
      </c>
      <c r="C20" s="46">
        <v>16080</v>
      </c>
      <c r="D20" s="45">
        <v>16090</v>
      </c>
      <c r="E20" s="44">
        <f t="shared" si="0"/>
        <v>16085</v>
      </c>
      <c r="F20" s="46">
        <v>16400</v>
      </c>
      <c r="G20" s="45">
        <v>16450</v>
      </c>
      <c r="H20" s="44">
        <f t="shared" si="1"/>
        <v>16425</v>
      </c>
      <c r="I20" s="46">
        <v>17855</v>
      </c>
      <c r="J20" s="45">
        <v>17905</v>
      </c>
      <c r="K20" s="44">
        <f t="shared" si="2"/>
        <v>17880</v>
      </c>
      <c r="L20" s="46">
        <v>18630</v>
      </c>
      <c r="M20" s="45">
        <v>18680</v>
      </c>
      <c r="N20" s="44">
        <f t="shared" si="3"/>
        <v>18655</v>
      </c>
      <c r="O20" s="46">
        <v>19380</v>
      </c>
      <c r="P20" s="45">
        <v>19430</v>
      </c>
      <c r="Q20" s="44">
        <f t="shared" si="4"/>
        <v>19405</v>
      </c>
      <c r="R20" s="52">
        <v>16090</v>
      </c>
      <c r="S20" s="51">
        <v>1.2583</v>
      </c>
      <c r="T20" s="51">
        <v>1.0768</v>
      </c>
      <c r="U20" s="50">
        <v>150.30000000000001</v>
      </c>
      <c r="V20" s="43">
        <v>12787.09</v>
      </c>
      <c r="W20" s="43">
        <v>13066.96</v>
      </c>
      <c r="X20" s="49">
        <f t="shared" si="5"/>
        <v>14942.421991084695</v>
      </c>
      <c r="Y20" s="48">
        <v>1.2588999999999999</v>
      </c>
    </row>
    <row r="21" spans="2:25" x14ac:dyDescent="0.2">
      <c r="B21" s="47">
        <v>45341</v>
      </c>
      <c r="C21" s="46">
        <v>16160</v>
      </c>
      <c r="D21" s="45">
        <v>16175</v>
      </c>
      <c r="E21" s="44">
        <f t="shared" si="0"/>
        <v>16167.5</v>
      </c>
      <c r="F21" s="46">
        <v>16410</v>
      </c>
      <c r="G21" s="45">
        <v>16420</v>
      </c>
      <c r="H21" s="44">
        <f t="shared" si="1"/>
        <v>16415</v>
      </c>
      <c r="I21" s="46">
        <v>17830</v>
      </c>
      <c r="J21" s="45">
        <v>17880</v>
      </c>
      <c r="K21" s="44">
        <f t="shared" si="2"/>
        <v>17855</v>
      </c>
      <c r="L21" s="46">
        <v>18615</v>
      </c>
      <c r="M21" s="45">
        <v>18665</v>
      </c>
      <c r="N21" s="44">
        <f t="shared" si="3"/>
        <v>18640</v>
      </c>
      <c r="O21" s="46">
        <v>19365</v>
      </c>
      <c r="P21" s="45">
        <v>19415</v>
      </c>
      <c r="Q21" s="44">
        <f t="shared" si="4"/>
        <v>19390</v>
      </c>
      <c r="R21" s="52">
        <v>16175</v>
      </c>
      <c r="S21" s="51">
        <v>1.2606999999999999</v>
      </c>
      <c r="T21" s="51">
        <v>1.077</v>
      </c>
      <c r="U21" s="50">
        <v>150.03</v>
      </c>
      <c r="V21" s="43">
        <v>12830.17</v>
      </c>
      <c r="W21" s="43">
        <v>13018.31</v>
      </c>
      <c r="X21" s="49">
        <f t="shared" si="5"/>
        <v>15018.570102135562</v>
      </c>
      <c r="Y21" s="48">
        <v>1.2613000000000001</v>
      </c>
    </row>
    <row r="22" spans="2:25" x14ac:dyDescent="0.2">
      <c r="B22" s="47">
        <v>45342</v>
      </c>
      <c r="C22" s="46">
        <v>16130</v>
      </c>
      <c r="D22" s="45">
        <v>16135</v>
      </c>
      <c r="E22" s="44">
        <f t="shared" si="0"/>
        <v>16132.5</v>
      </c>
      <c r="F22" s="46">
        <v>16340</v>
      </c>
      <c r="G22" s="45">
        <v>16360</v>
      </c>
      <c r="H22" s="44">
        <f t="shared" si="1"/>
        <v>16350</v>
      </c>
      <c r="I22" s="46">
        <v>17750</v>
      </c>
      <c r="J22" s="45">
        <v>17800</v>
      </c>
      <c r="K22" s="44">
        <f t="shared" si="2"/>
        <v>17775</v>
      </c>
      <c r="L22" s="46">
        <v>18540</v>
      </c>
      <c r="M22" s="45">
        <v>18590</v>
      </c>
      <c r="N22" s="44">
        <f t="shared" si="3"/>
        <v>18565</v>
      </c>
      <c r="O22" s="46">
        <v>19290</v>
      </c>
      <c r="P22" s="45">
        <v>19340</v>
      </c>
      <c r="Q22" s="44">
        <f t="shared" si="4"/>
        <v>19315</v>
      </c>
      <c r="R22" s="52">
        <v>16135</v>
      </c>
      <c r="S22" s="51">
        <v>1.26</v>
      </c>
      <c r="T22" s="51">
        <v>1.0798000000000001</v>
      </c>
      <c r="U22" s="50">
        <v>150.16</v>
      </c>
      <c r="V22" s="43">
        <v>12805.56</v>
      </c>
      <c r="W22" s="43">
        <v>12977.95</v>
      </c>
      <c r="X22" s="49">
        <f t="shared" si="5"/>
        <v>14942.581959622152</v>
      </c>
      <c r="Y22" s="48">
        <v>1.2605999999999999</v>
      </c>
    </row>
    <row r="23" spans="2:25" x14ac:dyDescent="0.2">
      <c r="B23" s="47">
        <v>45343</v>
      </c>
      <c r="C23" s="46">
        <v>16500</v>
      </c>
      <c r="D23" s="45">
        <v>16505</v>
      </c>
      <c r="E23" s="44">
        <f t="shared" si="0"/>
        <v>16502.5</v>
      </c>
      <c r="F23" s="46">
        <v>16700</v>
      </c>
      <c r="G23" s="45">
        <v>16725</v>
      </c>
      <c r="H23" s="44">
        <f t="shared" si="1"/>
        <v>16712.5</v>
      </c>
      <c r="I23" s="46">
        <v>18070</v>
      </c>
      <c r="J23" s="45">
        <v>18120</v>
      </c>
      <c r="K23" s="44">
        <f t="shared" si="2"/>
        <v>18095</v>
      </c>
      <c r="L23" s="46">
        <v>18860</v>
      </c>
      <c r="M23" s="45">
        <v>18910</v>
      </c>
      <c r="N23" s="44">
        <f t="shared" si="3"/>
        <v>18885</v>
      </c>
      <c r="O23" s="46">
        <v>19610</v>
      </c>
      <c r="P23" s="45">
        <v>19660</v>
      </c>
      <c r="Q23" s="44">
        <f t="shared" si="4"/>
        <v>19635</v>
      </c>
      <c r="R23" s="52">
        <v>16505</v>
      </c>
      <c r="S23" s="51">
        <v>1.2617</v>
      </c>
      <c r="T23" s="51">
        <v>1.0803</v>
      </c>
      <c r="U23" s="50">
        <v>150.03</v>
      </c>
      <c r="V23" s="43">
        <v>13081.56</v>
      </c>
      <c r="W23" s="43">
        <v>13249.62</v>
      </c>
      <c r="X23" s="49">
        <f t="shared" si="5"/>
        <v>15278.163473109322</v>
      </c>
      <c r="Y23" s="48">
        <v>1.2623</v>
      </c>
    </row>
    <row r="24" spans="2:25" x14ac:dyDescent="0.2">
      <c r="B24" s="47">
        <v>45344</v>
      </c>
      <c r="C24" s="46">
        <v>16980</v>
      </c>
      <c r="D24" s="45">
        <v>16985</v>
      </c>
      <c r="E24" s="44">
        <f t="shared" si="0"/>
        <v>16982.5</v>
      </c>
      <c r="F24" s="46">
        <v>17225</v>
      </c>
      <c r="G24" s="45">
        <v>17240</v>
      </c>
      <c r="H24" s="44">
        <f t="shared" si="1"/>
        <v>17232.5</v>
      </c>
      <c r="I24" s="46">
        <v>18600</v>
      </c>
      <c r="J24" s="45">
        <v>18650</v>
      </c>
      <c r="K24" s="44">
        <f t="shared" si="2"/>
        <v>18625</v>
      </c>
      <c r="L24" s="46">
        <v>19390</v>
      </c>
      <c r="M24" s="45">
        <v>19440</v>
      </c>
      <c r="N24" s="44">
        <f t="shared" si="3"/>
        <v>19415</v>
      </c>
      <c r="O24" s="46">
        <v>20145</v>
      </c>
      <c r="P24" s="45">
        <v>20195</v>
      </c>
      <c r="Q24" s="44">
        <f t="shared" si="4"/>
        <v>20170</v>
      </c>
      <c r="R24" s="52">
        <v>16985</v>
      </c>
      <c r="S24" s="51">
        <v>1.2668999999999999</v>
      </c>
      <c r="T24" s="51">
        <v>1.0845</v>
      </c>
      <c r="U24" s="50">
        <v>150.41</v>
      </c>
      <c r="V24" s="43">
        <v>13406.74</v>
      </c>
      <c r="W24" s="43">
        <v>13600.5</v>
      </c>
      <c r="X24" s="49">
        <f t="shared" si="5"/>
        <v>15661.59520516367</v>
      </c>
      <c r="Y24" s="48">
        <v>1.2676000000000001</v>
      </c>
    </row>
    <row r="25" spans="2:25" x14ac:dyDescent="0.2">
      <c r="B25" s="47">
        <v>45345</v>
      </c>
      <c r="C25" s="46">
        <v>17175</v>
      </c>
      <c r="D25" s="45">
        <v>17180</v>
      </c>
      <c r="E25" s="44">
        <f t="shared" si="0"/>
        <v>17177.5</v>
      </c>
      <c r="F25" s="46">
        <v>17400</v>
      </c>
      <c r="G25" s="45">
        <v>17420</v>
      </c>
      <c r="H25" s="44">
        <f t="shared" si="1"/>
        <v>17410</v>
      </c>
      <c r="I25" s="46">
        <v>18765</v>
      </c>
      <c r="J25" s="45">
        <v>18815</v>
      </c>
      <c r="K25" s="44">
        <f t="shared" si="2"/>
        <v>18790</v>
      </c>
      <c r="L25" s="46">
        <v>19535</v>
      </c>
      <c r="M25" s="45">
        <v>19585</v>
      </c>
      <c r="N25" s="44">
        <f t="shared" si="3"/>
        <v>19560</v>
      </c>
      <c r="O25" s="46">
        <v>20285</v>
      </c>
      <c r="P25" s="45">
        <v>20335</v>
      </c>
      <c r="Q25" s="44">
        <f t="shared" si="4"/>
        <v>20310</v>
      </c>
      <c r="R25" s="52">
        <v>17180</v>
      </c>
      <c r="S25" s="51">
        <v>1.2699</v>
      </c>
      <c r="T25" s="51">
        <v>1.0835999999999999</v>
      </c>
      <c r="U25" s="50">
        <v>150.43</v>
      </c>
      <c r="V25" s="43">
        <v>13528.62</v>
      </c>
      <c r="W25" s="43">
        <v>13710.06</v>
      </c>
      <c r="X25" s="49">
        <f t="shared" si="5"/>
        <v>15854.558877814694</v>
      </c>
      <c r="Y25" s="48">
        <v>1.2706</v>
      </c>
    </row>
    <row r="26" spans="2:25" x14ac:dyDescent="0.2">
      <c r="B26" s="47">
        <v>45348</v>
      </c>
      <c r="C26" s="46">
        <v>16980</v>
      </c>
      <c r="D26" s="45">
        <v>16985</v>
      </c>
      <c r="E26" s="44">
        <f t="shared" si="0"/>
        <v>16982.5</v>
      </c>
      <c r="F26" s="46">
        <v>17275</v>
      </c>
      <c r="G26" s="45">
        <v>17300</v>
      </c>
      <c r="H26" s="44">
        <f t="shared" si="1"/>
        <v>17287.5</v>
      </c>
      <c r="I26" s="46">
        <v>18660</v>
      </c>
      <c r="J26" s="45">
        <v>18710</v>
      </c>
      <c r="K26" s="44">
        <f t="shared" si="2"/>
        <v>18685</v>
      </c>
      <c r="L26" s="46">
        <v>19435</v>
      </c>
      <c r="M26" s="45">
        <v>19485</v>
      </c>
      <c r="N26" s="44">
        <f t="shared" si="3"/>
        <v>19460</v>
      </c>
      <c r="O26" s="46">
        <v>20185</v>
      </c>
      <c r="P26" s="45">
        <v>20235</v>
      </c>
      <c r="Q26" s="44">
        <f t="shared" si="4"/>
        <v>20210</v>
      </c>
      <c r="R26" s="52">
        <v>16985</v>
      </c>
      <c r="S26" s="51">
        <v>1.2684</v>
      </c>
      <c r="T26" s="51">
        <v>1.085</v>
      </c>
      <c r="U26" s="50">
        <v>150.62</v>
      </c>
      <c r="V26" s="43">
        <v>13390.89</v>
      </c>
      <c r="W26" s="43">
        <v>13631.71</v>
      </c>
      <c r="X26" s="49">
        <f t="shared" si="5"/>
        <v>15654.377880184333</v>
      </c>
      <c r="Y26" s="48">
        <v>1.2690999999999999</v>
      </c>
    </row>
    <row r="27" spans="2:25" x14ac:dyDescent="0.2">
      <c r="B27" s="47">
        <v>45349</v>
      </c>
      <c r="C27" s="46">
        <v>17050</v>
      </c>
      <c r="D27" s="45">
        <v>17075</v>
      </c>
      <c r="E27" s="44">
        <f t="shared" si="0"/>
        <v>17062.5</v>
      </c>
      <c r="F27" s="46">
        <v>17350</v>
      </c>
      <c r="G27" s="45">
        <v>17355</v>
      </c>
      <c r="H27" s="44">
        <f t="shared" si="1"/>
        <v>17352.5</v>
      </c>
      <c r="I27" s="46">
        <v>18725</v>
      </c>
      <c r="J27" s="45">
        <v>18775</v>
      </c>
      <c r="K27" s="44">
        <f t="shared" si="2"/>
        <v>18750</v>
      </c>
      <c r="L27" s="46">
        <v>19510</v>
      </c>
      <c r="M27" s="45">
        <v>19560</v>
      </c>
      <c r="N27" s="44">
        <f t="shared" si="3"/>
        <v>19535</v>
      </c>
      <c r="O27" s="46">
        <v>20260</v>
      </c>
      <c r="P27" s="45">
        <v>20310</v>
      </c>
      <c r="Q27" s="44">
        <f t="shared" si="4"/>
        <v>20285</v>
      </c>
      <c r="R27" s="52">
        <v>17075</v>
      </c>
      <c r="S27" s="51">
        <v>1.2681</v>
      </c>
      <c r="T27" s="51">
        <v>1.0857000000000001</v>
      </c>
      <c r="U27" s="50">
        <v>150.22999999999999</v>
      </c>
      <c r="V27" s="43">
        <v>13465.03</v>
      </c>
      <c r="W27" s="43">
        <v>13678.28</v>
      </c>
      <c r="X27" s="49">
        <f t="shared" si="5"/>
        <v>15727.180620797641</v>
      </c>
      <c r="Y27" s="48">
        <v>1.2687999999999999</v>
      </c>
    </row>
    <row r="28" spans="2:25" x14ac:dyDescent="0.2">
      <c r="B28" s="47">
        <v>45350</v>
      </c>
      <c r="C28" s="46">
        <v>17130</v>
      </c>
      <c r="D28" s="45">
        <v>17140</v>
      </c>
      <c r="E28" s="44">
        <f t="shared" si="0"/>
        <v>17135</v>
      </c>
      <c r="F28" s="46">
        <v>17375</v>
      </c>
      <c r="G28" s="45">
        <v>17380</v>
      </c>
      <c r="H28" s="44">
        <f t="shared" si="1"/>
        <v>17377.5</v>
      </c>
      <c r="I28" s="46">
        <v>18740</v>
      </c>
      <c r="J28" s="45">
        <v>18790</v>
      </c>
      <c r="K28" s="44">
        <f t="shared" si="2"/>
        <v>18765</v>
      </c>
      <c r="L28" s="46">
        <v>19525</v>
      </c>
      <c r="M28" s="45">
        <v>19575</v>
      </c>
      <c r="N28" s="44">
        <f t="shared" si="3"/>
        <v>19550</v>
      </c>
      <c r="O28" s="46">
        <v>20275</v>
      </c>
      <c r="P28" s="45">
        <v>20325</v>
      </c>
      <c r="Q28" s="44">
        <f t="shared" si="4"/>
        <v>20300</v>
      </c>
      <c r="R28" s="52">
        <v>17140</v>
      </c>
      <c r="S28" s="51">
        <v>1.2630999999999999</v>
      </c>
      <c r="T28" s="51">
        <v>1.0809</v>
      </c>
      <c r="U28" s="50">
        <v>150.74</v>
      </c>
      <c r="V28" s="43">
        <v>13569.79</v>
      </c>
      <c r="W28" s="43">
        <v>13752.18</v>
      </c>
      <c r="X28" s="49">
        <f t="shared" si="5"/>
        <v>15857.156073642336</v>
      </c>
      <c r="Y28" s="48">
        <v>1.2638</v>
      </c>
    </row>
    <row r="29" spans="2:25" x14ac:dyDescent="0.2">
      <c r="B29" s="47">
        <v>45351</v>
      </c>
      <c r="C29" s="46">
        <v>17430</v>
      </c>
      <c r="D29" s="45">
        <v>17435</v>
      </c>
      <c r="E29" s="44">
        <f t="shared" si="0"/>
        <v>17432.5</v>
      </c>
      <c r="F29" s="46">
        <v>17700</v>
      </c>
      <c r="G29" s="45">
        <v>17725</v>
      </c>
      <c r="H29" s="44">
        <f t="shared" si="1"/>
        <v>17712.5</v>
      </c>
      <c r="I29" s="46">
        <v>19085</v>
      </c>
      <c r="J29" s="45">
        <v>19135</v>
      </c>
      <c r="K29" s="44">
        <f t="shared" si="2"/>
        <v>19110</v>
      </c>
      <c r="L29" s="46">
        <v>19845</v>
      </c>
      <c r="M29" s="45">
        <v>19895</v>
      </c>
      <c r="N29" s="44">
        <f t="shared" si="3"/>
        <v>19870</v>
      </c>
      <c r="O29" s="46">
        <v>20600</v>
      </c>
      <c r="P29" s="45">
        <v>20650</v>
      </c>
      <c r="Q29" s="44">
        <f t="shared" si="4"/>
        <v>20625</v>
      </c>
      <c r="R29" s="52">
        <v>17435</v>
      </c>
      <c r="S29" s="51">
        <v>1.2643</v>
      </c>
      <c r="T29" s="51">
        <v>1.0829</v>
      </c>
      <c r="U29" s="50">
        <v>150.08000000000001</v>
      </c>
      <c r="V29" s="43">
        <v>13790.24</v>
      </c>
      <c r="W29" s="43">
        <v>14011.86</v>
      </c>
      <c r="X29" s="49">
        <f t="shared" si="5"/>
        <v>16100.286268353495</v>
      </c>
      <c r="Y29" s="48">
        <v>1.2649999999999999</v>
      </c>
    </row>
    <row r="30" spans="2:25" s="10" customFormat="1" x14ac:dyDescent="0.2">
      <c r="B30" s="42" t="s">
        <v>11</v>
      </c>
      <c r="C30" s="41">
        <f>ROUND(AVERAGE(C9:C29),2)</f>
        <v>16298.57</v>
      </c>
      <c r="D30" s="40">
        <f>ROUND(AVERAGE(D9:D29),2)</f>
        <v>16307.62</v>
      </c>
      <c r="E30" s="39">
        <f>ROUND(AVERAGE(C30:D30),2)</f>
        <v>16303.1</v>
      </c>
      <c r="F30" s="41">
        <f>ROUND(AVERAGE(F9:F29),2)</f>
        <v>16559.52</v>
      </c>
      <c r="G30" s="40">
        <f>ROUND(AVERAGE(G9:G29),2)</f>
        <v>16577.86</v>
      </c>
      <c r="H30" s="39">
        <f>ROUND(AVERAGE(F30:G30),2)</f>
        <v>16568.689999999999</v>
      </c>
      <c r="I30" s="41">
        <f>ROUND(AVERAGE(I9:I29),2)</f>
        <v>17976.900000000001</v>
      </c>
      <c r="J30" s="40">
        <f>ROUND(AVERAGE(J9:J29),2)</f>
        <v>18026.900000000001</v>
      </c>
      <c r="K30" s="39">
        <f>ROUND(AVERAGE(I30:J30),2)</f>
        <v>18001.900000000001</v>
      </c>
      <c r="L30" s="41">
        <f>ROUND(AVERAGE(L9:L29),2)</f>
        <v>18747.62</v>
      </c>
      <c r="M30" s="40">
        <f>ROUND(AVERAGE(M9:M29),2)</f>
        <v>18797.62</v>
      </c>
      <c r="N30" s="39">
        <f>ROUND(AVERAGE(L30:M30),2)</f>
        <v>18772.62</v>
      </c>
      <c r="O30" s="41">
        <f>ROUND(AVERAGE(O9:O29),2)</f>
        <v>19500.48</v>
      </c>
      <c r="P30" s="40">
        <f>ROUND(AVERAGE(P9:P29),2)</f>
        <v>19550.48</v>
      </c>
      <c r="Q30" s="39">
        <f>ROUND(AVERAGE(O30:P30),2)</f>
        <v>19525.48</v>
      </c>
      <c r="R30" s="38">
        <f>ROUND(AVERAGE(R9:R29),2)</f>
        <v>16307.62</v>
      </c>
      <c r="S30" s="37">
        <f>ROUND(AVERAGE(S9:S29),4)</f>
        <v>1.2627999999999999</v>
      </c>
      <c r="T30" s="36">
        <f>ROUND(AVERAGE(T9:T29),4)</f>
        <v>1.0792999999999999</v>
      </c>
      <c r="U30" s="175">
        <f>ROUND(AVERAGE(U9:U29),2)</f>
        <v>149.52000000000001</v>
      </c>
      <c r="V30" s="35">
        <f>AVERAGE(V9:V29)</f>
        <v>12913.095238095239</v>
      </c>
      <c r="W30" s="35">
        <f>AVERAGE(W9:W29)</f>
        <v>13120.469047619046</v>
      </c>
      <c r="X30" s="35">
        <f>AVERAGE(X9:X29)</f>
        <v>15108.354664974015</v>
      </c>
      <c r="Y30" s="34">
        <f>AVERAGE(Y9:Y29)</f>
        <v>1.263452380952381</v>
      </c>
    </row>
    <row r="31" spans="2:25" s="5" customFormat="1" x14ac:dyDescent="0.2">
      <c r="B31" s="33" t="s">
        <v>12</v>
      </c>
      <c r="C31" s="32">
        <f t="shared" ref="C31:Y31" si="6">MAX(C9:C29)</f>
        <v>17430</v>
      </c>
      <c r="D31" s="31">
        <f t="shared" si="6"/>
        <v>17435</v>
      </c>
      <c r="E31" s="30">
        <f t="shared" si="6"/>
        <v>17432.5</v>
      </c>
      <c r="F31" s="32">
        <f t="shared" si="6"/>
        <v>17700</v>
      </c>
      <c r="G31" s="31">
        <f t="shared" si="6"/>
        <v>17725</v>
      </c>
      <c r="H31" s="30">
        <f t="shared" si="6"/>
        <v>17712.5</v>
      </c>
      <c r="I31" s="32">
        <f t="shared" si="6"/>
        <v>19085</v>
      </c>
      <c r="J31" s="31">
        <f t="shared" si="6"/>
        <v>19135</v>
      </c>
      <c r="K31" s="30">
        <f t="shared" si="6"/>
        <v>19110</v>
      </c>
      <c r="L31" s="32">
        <f t="shared" si="6"/>
        <v>19845</v>
      </c>
      <c r="M31" s="31">
        <f t="shared" si="6"/>
        <v>19895</v>
      </c>
      <c r="N31" s="30">
        <f t="shared" si="6"/>
        <v>19870</v>
      </c>
      <c r="O31" s="32">
        <f t="shared" si="6"/>
        <v>20600</v>
      </c>
      <c r="P31" s="31">
        <f t="shared" si="6"/>
        <v>20650</v>
      </c>
      <c r="Q31" s="30">
        <f t="shared" si="6"/>
        <v>20625</v>
      </c>
      <c r="R31" s="29">
        <f t="shared" si="6"/>
        <v>17435</v>
      </c>
      <c r="S31" s="28">
        <f t="shared" si="6"/>
        <v>1.2756000000000001</v>
      </c>
      <c r="T31" s="27">
        <f t="shared" si="6"/>
        <v>1.0881000000000001</v>
      </c>
      <c r="U31" s="26">
        <f t="shared" si="6"/>
        <v>150.74</v>
      </c>
      <c r="V31" s="25">
        <f t="shared" si="6"/>
        <v>13790.24</v>
      </c>
      <c r="W31" s="25">
        <f t="shared" si="6"/>
        <v>14011.86</v>
      </c>
      <c r="X31" s="25">
        <f t="shared" si="6"/>
        <v>16100.286268353495</v>
      </c>
      <c r="Y31" s="24">
        <f t="shared" si="6"/>
        <v>1.2762</v>
      </c>
    </row>
    <row r="32" spans="2:25" s="5" customFormat="1" ht="13.5" thickBot="1" x14ac:dyDescent="0.25">
      <c r="B32" s="23" t="s">
        <v>13</v>
      </c>
      <c r="C32" s="22">
        <f t="shared" ref="C32:Y32" si="7">MIN(C9:C29)</f>
        <v>15610</v>
      </c>
      <c r="D32" s="21">
        <f t="shared" si="7"/>
        <v>15620</v>
      </c>
      <c r="E32" s="20">
        <f t="shared" si="7"/>
        <v>15615</v>
      </c>
      <c r="F32" s="22">
        <f t="shared" si="7"/>
        <v>15875</v>
      </c>
      <c r="G32" s="21">
        <f t="shared" si="7"/>
        <v>15880</v>
      </c>
      <c r="H32" s="20">
        <f t="shared" si="7"/>
        <v>15877.5</v>
      </c>
      <c r="I32" s="22">
        <f t="shared" si="7"/>
        <v>17330</v>
      </c>
      <c r="J32" s="21">
        <f t="shared" si="7"/>
        <v>17380</v>
      </c>
      <c r="K32" s="20">
        <f t="shared" si="7"/>
        <v>17355</v>
      </c>
      <c r="L32" s="22">
        <f t="shared" si="7"/>
        <v>18065</v>
      </c>
      <c r="M32" s="21">
        <f t="shared" si="7"/>
        <v>18115</v>
      </c>
      <c r="N32" s="20">
        <f t="shared" si="7"/>
        <v>18090</v>
      </c>
      <c r="O32" s="22">
        <f t="shared" si="7"/>
        <v>18815</v>
      </c>
      <c r="P32" s="21">
        <f t="shared" si="7"/>
        <v>18865</v>
      </c>
      <c r="Q32" s="20">
        <f t="shared" si="7"/>
        <v>18840</v>
      </c>
      <c r="R32" s="19">
        <f t="shared" si="7"/>
        <v>15620</v>
      </c>
      <c r="S32" s="18">
        <f t="shared" si="7"/>
        <v>1.2549999999999999</v>
      </c>
      <c r="T32" s="17">
        <f t="shared" si="7"/>
        <v>1.0706</v>
      </c>
      <c r="U32" s="16">
        <f t="shared" si="7"/>
        <v>146.59</v>
      </c>
      <c r="V32" s="15">
        <f t="shared" si="7"/>
        <v>12412.92</v>
      </c>
      <c r="W32" s="15">
        <f t="shared" si="7"/>
        <v>12633.25</v>
      </c>
      <c r="X32" s="15">
        <f t="shared" si="7"/>
        <v>14549.180327868851</v>
      </c>
      <c r="Y32" s="14">
        <f t="shared" si="7"/>
        <v>1.2556</v>
      </c>
    </row>
    <row r="34" spans="2:14" x14ac:dyDescent="0.2">
      <c r="B34" s="7" t="s">
        <v>14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  <row r="35" spans="2:14" x14ac:dyDescent="0.2">
      <c r="B35" s="7" t="s">
        <v>15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3:S35"/>
  <sheetViews>
    <sheetView workbookViewId="0">
      <pane ySplit="8" topLeftCell="A9" activePane="bottomLeft" state="frozen"/>
      <selection activeCell="C46" sqref="C46"/>
      <selection pane="bottomLeft" activeCell="L44" sqref="L44"/>
    </sheetView>
  </sheetViews>
  <sheetFormatPr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6" t="s">
        <v>19</v>
      </c>
    </row>
    <row r="4" spans="1:19" x14ac:dyDescent="0.2">
      <c r="B4" s="61" t="s">
        <v>33</v>
      </c>
    </row>
    <row r="6" spans="1:19" ht="13.5" thickBot="1" x14ac:dyDescent="0.25">
      <c r="B6" s="1">
        <v>45323</v>
      </c>
    </row>
    <row r="7" spans="1:19" ht="13.5" thickBot="1" x14ac:dyDescent="0.25">
      <c r="B7" s="60"/>
      <c r="C7" s="176" t="s">
        <v>0</v>
      </c>
      <c r="D7" s="177"/>
      <c r="E7" s="178"/>
      <c r="F7" s="176" t="s">
        <v>2</v>
      </c>
      <c r="G7" s="177"/>
      <c r="H7" s="178"/>
      <c r="I7" s="179" t="s">
        <v>3</v>
      </c>
      <c r="J7" s="180"/>
      <c r="K7" s="181"/>
      <c r="L7" s="182" t="s">
        <v>4</v>
      </c>
      <c r="M7" s="184" t="s">
        <v>21</v>
      </c>
      <c r="N7" s="185"/>
      <c r="O7" s="186"/>
      <c r="P7" s="187" t="s">
        <v>5</v>
      </c>
      <c r="Q7" s="188"/>
      <c r="R7" s="11" t="s">
        <v>18</v>
      </c>
      <c r="S7" s="182" t="s">
        <v>20</v>
      </c>
    </row>
    <row r="8" spans="1:19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83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83" t="s">
        <v>20</v>
      </c>
    </row>
    <row r="9" spans="1:19" x14ac:dyDescent="0.2">
      <c r="B9" s="47">
        <v>45323</v>
      </c>
      <c r="C9" s="46">
        <v>28190</v>
      </c>
      <c r="D9" s="45">
        <v>28690</v>
      </c>
      <c r="E9" s="44">
        <f t="shared" ref="E9:E29" si="0">AVERAGE(C9:D9)</f>
        <v>28440</v>
      </c>
      <c r="F9" s="46">
        <v>28635</v>
      </c>
      <c r="G9" s="45">
        <v>29135</v>
      </c>
      <c r="H9" s="44">
        <f t="shared" ref="H9:H29" si="1">AVERAGE(F9:G9)</f>
        <v>28885</v>
      </c>
      <c r="I9" s="46">
        <v>30260</v>
      </c>
      <c r="J9" s="45">
        <v>31260</v>
      </c>
      <c r="K9" s="44">
        <f t="shared" ref="K9:K29" si="2">AVERAGE(I9:J9)</f>
        <v>30760</v>
      </c>
      <c r="L9" s="52">
        <v>28690</v>
      </c>
      <c r="M9" s="51">
        <v>1.2673000000000001</v>
      </c>
      <c r="N9" s="53">
        <v>1.0814999999999999</v>
      </c>
      <c r="O9" s="50">
        <v>146.97</v>
      </c>
      <c r="P9" s="43">
        <v>22638.68</v>
      </c>
      <c r="Q9" s="43">
        <v>22977.13</v>
      </c>
      <c r="R9" s="49">
        <f t="shared" ref="R9:R29" si="3">L9/N9</f>
        <v>26527.970411465558</v>
      </c>
      <c r="S9" s="48">
        <v>1.268</v>
      </c>
    </row>
    <row r="10" spans="1:19" x14ac:dyDescent="0.2">
      <c r="B10" s="47">
        <v>45324</v>
      </c>
      <c r="C10" s="46">
        <v>28190</v>
      </c>
      <c r="D10" s="45">
        <v>28690</v>
      </c>
      <c r="E10" s="44">
        <f t="shared" si="0"/>
        <v>28440</v>
      </c>
      <c r="F10" s="46">
        <v>28635</v>
      </c>
      <c r="G10" s="45">
        <v>29135</v>
      </c>
      <c r="H10" s="44">
        <f t="shared" si="1"/>
        <v>28885</v>
      </c>
      <c r="I10" s="46">
        <v>30255</v>
      </c>
      <c r="J10" s="45">
        <v>31255</v>
      </c>
      <c r="K10" s="44">
        <f t="shared" si="2"/>
        <v>30755</v>
      </c>
      <c r="L10" s="52">
        <v>28690</v>
      </c>
      <c r="M10" s="51">
        <v>1.2756000000000001</v>
      </c>
      <c r="N10" s="51">
        <v>1.0881000000000001</v>
      </c>
      <c r="O10" s="50">
        <v>146.59</v>
      </c>
      <c r="P10" s="43">
        <v>22491.38</v>
      </c>
      <c r="Q10" s="43">
        <v>22829.49</v>
      </c>
      <c r="R10" s="49">
        <f t="shared" si="3"/>
        <v>26367.061850932816</v>
      </c>
      <c r="S10" s="48">
        <v>1.2762</v>
      </c>
    </row>
    <row r="11" spans="1:19" x14ac:dyDescent="0.2">
      <c r="B11" s="47">
        <v>45327</v>
      </c>
      <c r="C11" s="46">
        <v>28165</v>
      </c>
      <c r="D11" s="45">
        <v>28665</v>
      </c>
      <c r="E11" s="44">
        <f t="shared" si="0"/>
        <v>28415</v>
      </c>
      <c r="F11" s="46">
        <v>28635</v>
      </c>
      <c r="G11" s="45">
        <v>29135</v>
      </c>
      <c r="H11" s="44">
        <f t="shared" si="1"/>
        <v>28885</v>
      </c>
      <c r="I11" s="46">
        <v>30230</v>
      </c>
      <c r="J11" s="45">
        <v>31230</v>
      </c>
      <c r="K11" s="44">
        <f t="shared" si="2"/>
        <v>30730</v>
      </c>
      <c r="L11" s="52">
        <v>28665</v>
      </c>
      <c r="M11" s="51">
        <v>1.2556</v>
      </c>
      <c r="N11" s="51">
        <v>1.075</v>
      </c>
      <c r="O11" s="50">
        <v>148.63</v>
      </c>
      <c r="P11" s="43">
        <v>22829.72</v>
      </c>
      <c r="Q11" s="43">
        <v>23191.119999999999</v>
      </c>
      <c r="R11" s="49">
        <f t="shared" si="3"/>
        <v>26665.116279069767</v>
      </c>
      <c r="S11" s="48">
        <v>1.2563</v>
      </c>
    </row>
    <row r="12" spans="1:19" x14ac:dyDescent="0.2">
      <c r="B12" s="47">
        <v>45328</v>
      </c>
      <c r="C12" s="46">
        <v>28170</v>
      </c>
      <c r="D12" s="45">
        <v>28670</v>
      </c>
      <c r="E12" s="44">
        <f t="shared" si="0"/>
        <v>28420</v>
      </c>
      <c r="F12" s="46">
        <v>28635</v>
      </c>
      <c r="G12" s="45">
        <v>29135</v>
      </c>
      <c r="H12" s="44">
        <f t="shared" si="1"/>
        <v>28885</v>
      </c>
      <c r="I12" s="46">
        <v>30230</v>
      </c>
      <c r="J12" s="45">
        <v>31230</v>
      </c>
      <c r="K12" s="44">
        <f t="shared" si="2"/>
        <v>30730</v>
      </c>
      <c r="L12" s="52">
        <v>28670</v>
      </c>
      <c r="M12" s="51">
        <v>1.2564</v>
      </c>
      <c r="N12" s="51">
        <v>1.0736000000000001</v>
      </c>
      <c r="O12" s="50">
        <v>148.61000000000001</v>
      </c>
      <c r="P12" s="43">
        <v>22819.17</v>
      </c>
      <c r="Q12" s="43">
        <v>23178.2</v>
      </c>
      <c r="R12" s="49">
        <f t="shared" si="3"/>
        <v>26704.545454545452</v>
      </c>
      <c r="S12" s="48">
        <v>1.2569999999999999</v>
      </c>
    </row>
    <row r="13" spans="1:19" x14ac:dyDescent="0.2">
      <c r="B13" s="47">
        <v>45329</v>
      </c>
      <c r="C13" s="46">
        <v>28175</v>
      </c>
      <c r="D13" s="45">
        <v>28675</v>
      </c>
      <c r="E13" s="44">
        <f t="shared" si="0"/>
        <v>28425</v>
      </c>
      <c r="F13" s="46">
        <v>28635</v>
      </c>
      <c r="G13" s="45">
        <v>29135</v>
      </c>
      <c r="H13" s="44">
        <f t="shared" si="1"/>
        <v>28885</v>
      </c>
      <c r="I13" s="46">
        <v>30230</v>
      </c>
      <c r="J13" s="45">
        <v>31230</v>
      </c>
      <c r="K13" s="44">
        <f t="shared" si="2"/>
        <v>30730</v>
      </c>
      <c r="L13" s="52">
        <v>28675</v>
      </c>
      <c r="M13" s="51">
        <v>1.2632000000000001</v>
      </c>
      <c r="N13" s="51">
        <v>1.0773999999999999</v>
      </c>
      <c r="O13" s="50">
        <v>148.22</v>
      </c>
      <c r="P13" s="43">
        <v>22700.28</v>
      </c>
      <c r="Q13" s="43">
        <v>23053.49</v>
      </c>
      <c r="R13" s="49">
        <f t="shared" si="3"/>
        <v>26614.999071839615</v>
      </c>
      <c r="S13" s="48">
        <v>1.2638</v>
      </c>
    </row>
    <row r="14" spans="1:19" x14ac:dyDescent="0.2">
      <c r="B14" s="47">
        <v>45330</v>
      </c>
      <c r="C14" s="46">
        <v>28185</v>
      </c>
      <c r="D14" s="45">
        <v>28685</v>
      </c>
      <c r="E14" s="44">
        <f t="shared" si="0"/>
        <v>28435</v>
      </c>
      <c r="F14" s="46">
        <v>28635</v>
      </c>
      <c r="G14" s="45">
        <v>29135</v>
      </c>
      <c r="H14" s="44">
        <f t="shared" si="1"/>
        <v>28885</v>
      </c>
      <c r="I14" s="46">
        <v>30220</v>
      </c>
      <c r="J14" s="45">
        <v>31220</v>
      </c>
      <c r="K14" s="44">
        <f t="shared" si="2"/>
        <v>30720</v>
      </c>
      <c r="L14" s="52">
        <v>28685</v>
      </c>
      <c r="M14" s="51">
        <v>1.2598</v>
      </c>
      <c r="N14" s="51">
        <v>1.0757000000000001</v>
      </c>
      <c r="O14" s="50">
        <v>149.26</v>
      </c>
      <c r="P14" s="43">
        <v>22769.49</v>
      </c>
      <c r="Q14" s="43">
        <v>23115.68</v>
      </c>
      <c r="R14" s="49">
        <f t="shared" si="3"/>
        <v>26666.356790926835</v>
      </c>
      <c r="S14" s="48">
        <v>1.2604</v>
      </c>
    </row>
    <row r="15" spans="1:19" x14ac:dyDescent="0.2">
      <c r="B15" s="47">
        <v>45331</v>
      </c>
      <c r="C15" s="46">
        <v>27600</v>
      </c>
      <c r="D15" s="45">
        <v>28100</v>
      </c>
      <c r="E15" s="44">
        <f t="shared" si="0"/>
        <v>27850</v>
      </c>
      <c r="F15" s="46">
        <v>28050</v>
      </c>
      <c r="G15" s="45">
        <v>28550</v>
      </c>
      <c r="H15" s="44">
        <f t="shared" si="1"/>
        <v>28300</v>
      </c>
      <c r="I15" s="46">
        <v>29300</v>
      </c>
      <c r="J15" s="45">
        <v>30300</v>
      </c>
      <c r="K15" s="44">
        <f t="shared" si="2"/>
        <v>29800</v>
      </c>
      <c r="L15" s="52">
        <v>28100</v>
      </c>
      <c r="M15" s="51">
        <v>1.2604</v>
      </c>
      <c r="N15" s="51">
        <v>1.0767</v>
      </c>
      <c r="O15" s="50">
        <v>149.5</v>
      </c>
      <c r="P15" s="43">
        <v>22294.51</v>
      </c>
      <c r="Q15" s="43">
        <v>22640.76</v>
      </c>
      <c r="R15" s="49">
        <f t="shared" si="3"/>
        <v>26098.263211665275</v>
      </c>
      <c r="S15" s="48">
        <v>1.2609999999999999</v>
      </c>
    </row>
    <row r="16" spans="1:19" x14ac:dyDescent="0.2">
      <c r="B16" s="47">
        <v>45334</v>
      </c>
      <c r="C16" s="46">
        <v>27605</v>
      </c>
      <c r="D16" s="45">
        <v>28105</v>
      </c>
      <c r="E16" s="44">
        <f t="shared" si="0"/>
        <v>27855</v>
      </c>
      <c r="F16" s="46">
        <v>28050</v>
      </c>
      <c r="G16" s="45">
        <v>28550</v>
      </c>
      <c r="H16" s="44">
        <f t="shared" si="1"/>
        <v>28300</v>
      </c>
      <c r="I16" s="46">
        <v>29300</v>
      </c>
      <c r="J16" s="45">
        <v>30300</v>
      </c>
      <c r="K16" s="44">
        <f t="shared" si="2"/>
        <v>29800</v>
      </c>
      <c r="L16" s="52">
        <v>28105</v>
      </c>
      <c r="M16" s="51">
        <v>1.2615000000000001</v>
      </c>
      <c r="N16" s="51">
        <v>1.077</v>
      </c>
      <c r="O16" s="50">
        <v>148.97999999999999</v>
      </c>
      <c r="P16" s="43">
        <v>22279.03</v>
      </c>
      <c r="Q16" s="43">
        <v>22621.03</v>
      </c>
      <c r="R16" s="49">
        <f t="shared" si="3"/>
        <v>26095.636025998145</v>
      </c>
      <c r="S16" s="48">
        <v>1.2621</v>
      </c>
    </row>
    <row r="17" spans="2:19" x14ac:dyDescent="0.2">
      <c r="B17" s="47">
        <v>45335</v>
      </c>
      <c r="C17" s="46">
        <v>27610</v>
      </c>
      <c r="D17" s="45">
        <v>28110</v>
      </c>
      <c r="E17" s="44">
        <f t="shared" si="0"/>
        <v>27860</v>
      </c>
      <c r="F17" s="46">
        <v>28050</v>
      </c>
      <c r="G17" s="45">
        <v>28550</v>
      </c>
      <c r="H17" s="44">
        <f t="shared" si="1"/>
        <v>28300</v>
      </c>
      <c r="I17" s="46">
        <v>29300</v>
      </c>
      <c r="J17" s="45">
        <v>30300</v>
      </c>
      <c r="K17" s="44">
        <f t="shared" si="2"/>
        <v>29800</v>
      </c>
      <c r="L17" s="52">
        <v>28110</v>
      </c>
      <c r="M17" s="51">
        <v>1.2676000000000001</v>
      </c>
      <c r="N17" s="51">
        <v>1.0786</v>
      </c>
      <c r="O17" s="50">
        <v>149.35</v>
      </c>
      <c r="P17" s="43">
        <v>22175.77</v>
      </c>
      <c r="Q17" s="43">
        <v>22512.22</v>
      </c>
      <c r="R17" s="49">
        <f t="shared" si="3"/>
        <v>26061.561283144816</v>
      </c>
      <c r="S17" s="48">
        <v>1.2682</v>
      </c>
    </row>
    <row r="18" spans="2:19" x14ac:dyDescent="0.2">
      <c r="B18" s="47">
        <v>45336</v>
      </c>
      <c r="C18" s="46">
        <v>27615</v>
      </c>
      <c r="D18" s="45">
        <v>28115</v>
      </c>
      <c r="E18" s="44">
        <f t="shared" si="0"/>
        <v>27865</v>
      </c>
      <c r="F18" s="46">
        <v>28050</v>
      </c>
      <c r="G18" s="45">
        <v>28550</v>
      </c>
      <c r="H18" s="44">
        <f t="shared" si="1"/>
        <v>28300</v>
      </c>
      <c r="I18" s="46">
        <v>29300</v>
      </c>
      <c r="J18" s="45">
        <v>30300</v>
      </c>
      <c r="K18" s="44">
        <f t="shared" si="2"/>
        <v>29800</v>
      </c>
      <c r="L18" s="52">
        <v>28115</v>
      </c>
      <c r="M18" s="51">
        <v>1.2553000000000001</v>
      </c>
      <c r="N18" s="51">
        <v>1.0706</v>
      </c>
      <c r="O18" s="50">
        <v>150.61000000000001</v>
      </c>
      <c r="P18" s="43">
        <v>22397.040000000001</v>
      </c>
      <c r="Q18" s="43">
        <v>22732.7</v>
      </c>
      <c r="R18" s="49">
        <f t="shared" si="3"/>
        <v>26260.975154119187</v>
      </c>
      <c r="S18" s="48">
        <v>1.2559</v>
      </c>
    </row>
    <row r="19" spans="2:19" x14ac:dyDescent="0.2">
      <c r="B19" s="47">
        <v>45337</v>
      </c>
      <c r="C19" s="46">
        <v>27630</v>
      </c>
      <c r="D19" s="45">
        <v>28130</v>
      </c>
      <c r="E19" s="44">
        <f t="shared" si="0"/>
        <v>27880</v>
      </c>
      <c r="F19" s="46">
        <v>28050</v>
      </c>
      <c r="G19" s="45">
        <v>28550</v>
      </c>
      <c r="H19" s="44">
        <f t="shared" si="1"/>
        <v>28300</v>
      </c>
      <c r="I19" s="46">
        <v>29300</v>
      </c>
      <c r="J19" s="45">
        <v>30300</v>
      </c>
      <c r="K19" s="44">
        <f t="shared" si="2"/>
        <v>29800</v>
      </c>
      <c r="L19" s="52">
        <v>28130</v>
      </c>
      <c r="M19" s="51">
        <v>1.2549999999999999</v>
      </c>
      <c r="N19" s="51">
        <v>1.0745</v>
      </c>
      <c r="O19" s="50">
        <v>150.07</v>
      </c>
      <c r="P19" s="43">
        <v>22414.34</v>
      </c>
      <c r="Q19" s="43">
        <v>22738.13</v>
      </c>
      <c r="R19" s="49">
        <f t="shared" si="3"/>
        <v>26179.618427175432</v>
      </c>
      <c r="S19" s="48">
        <v>1.2556</v>
      </c>
    </row>
    <row r="20" spans="2:19" x14ac:dyDescent="0.2">
      <c r="B20" s="47">
        <v>45338</v>
      </c>
      <c r="C20" s="46">
        <v>27630</v>
      </c>
      <c r="D20" s="45">
        <v>28130</v>
      </c>
      <c r="E20" s="44">
        <f t="shared" si="0"/>
        <v>27880</v>
      </c>
      <c r="F20" s="46">
        <v>28050</v>
      </c>
      <c r="G20" s="45">
        <v>28550</v>
      </c>
      <c r="H20" s="44">
        <f t="shared" si="1"/>
        <v>28300</v>
      </c>
      <c r="I20" s="46">
        <v>29300</v>
      </c>
      <c r="J20" s="45">
        <v>30300</v>
      </c>
      <c r="K20" s="44">
        <f t="shared" si="2"/>
        <v>29800</v>
      </c>
      <c r="L20" s="52">
        <v>28130</v>
      </c>
      <c r="M20" s="51">
        <v>1.2583</v>
      </c>
      <c r="N20" s="51">
        <v>1.0768</v>
      </c>
      <c r="O20" s="50">
        <v>150.30000000000001</v>
      </c>
      <c r="P20" s="43">
        <v>22355.56</v>
      </c>
      <c r="Q20" s="43">
        <v>22678.53</v>
      </c>
      <c r="R20" s="49">
        <f t="shared" si="3"/>
        <v>26123.699851411591</v>
      </c>
      <c r="S20" s="48">
        <v>1.2588999999999999</v>
      </c>
    </row>
    <row r="21" spans="2:19" x14ac:dyDescent="0.2">
      <c r="B21" s="47">
        <v>45341</v>
      </c>
      <c r="C21" s="46">
        <v>27635</v>
      </c>
      <c r="D21" s="45">
        <v>28135</v>
      </c>
      <c r="E21" s="44">
        <f t="shared" si="0"/>
        <v>27885</v>
      </c>
      <c r="F21" s="46">
        <v>28050</v>
      </c>
      <c r="G21" s="45">
        <v>28550</v>
      </c>
      <c r="H21" s="44">
        <f t="shared" si="1"/>
        <v>28300</v>
      </c>
      <c r="I21" s="46">
        <v>29300</v>
      </c>
      <c r="J21" s="45">
        <v>30300</v>
      </c>
      <c r="K21" s="44">
        <f t="shared" si="2"/>
        <v>29800</v>
      </c>
      <c r="L21" s="52">
        <v>28135</v>
      </c>
      <c r="M21" s="51">
        <v>1.2606999999999999</v>
      </c>
      <c r="N21" s="51">
        <v>1.077</v>
      </c>
      <c r="O21" s="50">
        <v>150.03</v>
      </c>
      <c r="P21" s="43">
        <v>22316.97</v>
      </c>
      <c r="Q21" s="43">
        <v>22635.38</v>
      </c>
      <c r="R21" s="49">
        <f t="shared" si="3"/>
        <v>26123.491179201486</v>
      </c>
      <c r="S21" s="48">
        <v>1.2613000000000001</v>
      </c>
    </row>
    <row r="22" spans="2:19" x14ac:dyDescent="0.2">
      <c r="B22" s="47">
        <v>45342</v>
      </c>
      <c r="C22" s="46">
        <v>27640</v>
      </c>
      <c r="D22" s="45">
        <v>28140</v>
      </c>
      <c r="E22" s="44">
        <f t="shared" si="0"/>
        <v>27890</v>
      </c>
      <c r="F22" s="46">
        <v>28050</v>
      </c>
      <c r="G22" s="45">
        <v>28550</v>
      </c>
      <c r="H22" s="44">
        <f t="shared" si="1"/>
        <v>28300</v>
      </c>
      <c r="I22" s="46">
        <v>29300</v>
      </c>
      <c r="J22" s="45">
        <v>30300</v>
      </c>
      <c r="K22" s="44">
        <f t="shared" si="2"/>
        <v>29800</v>
      </c>
      <c r="L22" s="52">
        <v>28140</v>
      </c>
      <c r="M22" s="51">
        <v>1.26</v>
      </c>
      <c r="N22" s="51">
        <v>1.0798000000000001</v>
      </c>
      <c r="O22" s="50">
        <v>150.16</v>
      </c>
      <c r="P22" s="43">
        <v>22333.33</v>
      </c>
      <c r="Q22" s="43">
        <v>22647.95</v>
      </c>
      <c r="R22" s="49">
        <f t="shared" si="3"/>
        <v>26060.381552139283</v>
      </c>
      <c r="S22" s="48">
        <v>1.2605999999999999</v>
      </c>
    </row>
    <row r="23" spans="2:19" x14ac:dyDescent="0.2">
      <c r="B23" s="47">
        <v>45343</v>
      </c>
      <c r="C23" s="46">
        <v>27650</v>
      </c>
      <c r="D23" s="45">
        <v>28150</v>
      </c>
      <c r="E23" s="44">
        <f t="shared" si="0"/>
        <v>27900</v>
      </c>
      <c r="F23" s="46">
        <v>28050</v>
      </c>
      <c r="G23" s="45">
        <v>28550</v>
      </c>
      <c r="H23" s="44">
        <f t="shared" si="1"/>
        <v>28300</v>
      </c>
      <c r="I23" s="46">
        <v>29300</v>
      </c>
      <c r="J23" s="45">
        <v>30300</v>
      </c>
      <c r="K23" s="44">
        <f t="shared" si="2"/>
        <v>29800</v>
      </c>
      <c r="L23" s="52">
        <v>28150</v>
      </c>
      <c r="M23" s="51">
        <v>1.2617</v>
      </c>
      <c r="N23" s="51">
        <v>1.0803</v>
      </c>
      <c r="O23" s="50">
        <v>150.03</v>
      </c>
      <c r="P23" s="43">
        <v>22311.17</v>
      </c>
      <c r="Q23" s="43">
        <v>22617.439999999999</v>
      </c>
      <c r="R23" s="49">
        <f t="shared" si="3"/>
        <v>26057.576599092845</v>
      </c>
      <c r="S23" s="48">
        <v>1.2623</v>
      </c>
    </row>
    <row r="24" spans="2:19" x14ac:dyDescent="0.2">
      <c r="B24" s="47">
        <v>45344</v>
      </c>
      <c r="C24" s="46">
        <v>27665</v>
      </c>
      <c r="D24" s="45">
        <v>28165</v>
      </c>
      <c r="E24" s="44">
        <f t="shared" si="0"/>
        <v>27915</v>
      </c>
      <c r="F24" s="46">
        <v>28050</v>
      </c>
      <c r="G24" s="45">
        <v>28550</v>
      </c>
      <c r="H24" s="44">
        <f t="shared" si="1"/>
        <v>28300</v>
      </c>
      <c r="I24" s="46">
        <v>29300</v>
      </c>
      <c r="J24" s="45">
        <v>30300</v>
      </c>
      <c r="K24" s="44">
        <f t="shared" si="2"/>
        <v>29800</v>
      </c>
      <c r="L24" s="52">
        <v>28165</v>
      </c>
      <c r="M24" s="51">
        <v>1.2668999999999999</v>
      </c>
      <c r="N24" s="51">
        <v>1.0845</v>
      </c>
      <c r="O24" s="50">
        <v>150.41</v>
      </c>
      <c r="P24" s="43">
        <v>22231.43</v>
      </c>
      <c r="Q24" s="43">
        <v>22522.880000000001</v>
      </c>
      <c r="R24" s="49">
        <f t="shared" si="3"/>
        <v>25970.493314891653</v>
      </c>
      <c r="S24" s="48">
        <v>1.2676000000000001</v>
      </c>
    </row>
    <row r="25" spans="2:19" x14ac:dyDescent="0.2">
      <c r="B25" s="47">
        <v>45345</v>
      </c>
      <c r="C25" s="46">
        <v>27670</v>
      </c>
      <c r="D25" s="45">
        <v>28170</v>
      </c>
      <c r="E25" s="44">
        <f t="shared" si="0"/>
        <v>27920</v>
      </c>
      <c r="F25" s="46">
        <v>28050</v>
      </c>
      <c r="G25" s="45">
        <v>28550</v>
      </c>
      <c r="H25" s="44">
        <f t="shared" si="1"/>
        <v>28300</v>
      </c>
      <c r="I25" s="46">
        <v>29300</v>
      </c>
      <c r="J25" s="45">
        <v>30300</v>
      </c>
      <c r="K25" s="44">
        <f t="shared" si="2"/>
        <v>29800</v>
      </c>
      <c r="L25" s="52">
        <v>28170</v>
      </c>
      <c r="M25" s="51">
        <v>1.2699</v>
      </c>
      <c r="N25" s="51">
        <v>1.0835999999999999</v>
      </c>
      <c r="O25" s="50">
        <v>150.43</v>
      </c>
      <c r="P25" s="43">
        <v>22182.85</v>
      </c>
      <c r="Q25" s="43">
        <v>22469.7</v>
      </c>
      <c r="R25" s="49">
        <f t="shared" si="3"/>
        <v>25996.67774086379</v>
      </c>
      <c r="S25" s="48">
        <v>1.2706</v>
      </c>
    </row>
    <row r="26" spans="2:19" x14ac:dyDescent="0.2">
      <c r="B26" s="47">
        <v>45348</v>
      </c>
      <c r="C26" s="46">
        <v>27675</v>
      </c>
      <c r="D26" s="45">
        <v>28175</v>
      </c>
      <c r="E26" s="44">
        <f t="shared" si="0"/>
        <v>27925</v>
      </c>
      <c r="F26" s="46">
        <v>28050</v>
      </c>
      <c r="G26" s="45">
        <v>28550</v>
      </c>
      <c r="H26" s="44">
        <f t="shared" si="1"/>
        <v>28300</v>
      </c>
      <c r="I26" s="46">
        <v>29300</v>
      </c>
      <c r="J26" s="45">
        <v>30300</v>
      </c>
      <c r="K26" s="44">
        <f t="shared" si="2"/>
        <v>29800</v>
      </c>
      <c r="L26" s="52">
        <v>28175</v>
      </c>
      <c r="M26" s="51">
        <v>1.2684</v>
      </c>
      <c r="N26" s="51">
        <v>1.085</v>
      </c>
      <c r="O26" s="50">
        <v>150.62</v>
      </c>
      <c r="P26" s="43">
        <v>22213.02</v>
      </c>
      <c r="Q26" s="43">
        <v>22496.26</v>
      </c>
      <c r="R26" s="49">
        <f t="shared" si="3"/>
        <v>25967.741935483871</v>
      </c>
      <c r="S26" s="48">
        <v>1.2690999999999999</v>
      </c>
    </row>
    <row r="27" spans="2:19" x14ac:dyDescent="0.2">
      <c r="B27" s="47">
        <v>45349</v>
      </c>
      <c r="C27" s="46">
        <v>27680</v>
      </c>
      <c r="D27" s="45">
        <v>28180</v>
      </c>
      <c r="E27" s="44">
        <f t="shared" si="0"/>
        <v>27930</v>
      </c>
      <c r="F27" s="46">
        <v>28050</v>
      </c>
      <c r="G27" s="45">
        <v>28550</v>
      </c>
      <c r="H27" s="44">
        <f t="shared" si="1"/>
        <v>28300</v>
      </c>
      <c r="I27" s="46">
        <v>29300</v>
      </c>
      <c r="J27" s="45">
        <v>30300</v>
      </c>
      <c r="K27" s="44">
        <f t="shared" si="2"/>
        <v>29800</v>
      </c>
      <c r="L27" s="52">
        <v>28180</v>
      </c>
      <c r="M27" s="51">
        <v>1.2681</v>
      </c>
      <c r="N27" s="51">
        <v>1.0857000000000001</v>
      </c>
      <c r="O27" s="50">
        <v>150.22999999999999</v>
      </c>
      <c r="P27" s="43">
        <v>22222.22</v>
      </c>
      <c r="Q27" s="43">
        <v>22501.58</v>
      </c>
      <c r="R27" s="49">
        <f t="shared" si="3"/>
        <v>25955.604679008931</v>
      </c>
      <c r="S27" s="48">
        <v>1.2687999999999999</v>
      </c>
    </row>
    <row r="28" spans="2:19" x14ac:dyDescent="0.2">
      <c r="B28" s="47">
        <v>45350</v>
      </c>
      <c r="C28" s="46">
        <v>27685</v>
      </c>
      <c r="D28" s="45">
        <v>28185</v>
      </c>
      <c r="E28" s="44">
        <f t="shared" si="0"/>
        <v>27935</v>
      </c>
      <c r="F28" s="46">
        <v>28050</v>
      </c>
      <c r="G28" s="45">
        <v>28550</v>
      </c>
      <c r="H28" s="44">
        <f t="shared" si="1"/>
        <v>28300</v>
      </c>
      <c r="I28" s="46">
        <v>29300</v>
      </c>
      <c r="J28" s="45">
        <v>30300</v>
      </c>
      <c r="K28" s="44">
        <f t="shared" si="2"/>
        <v>29800</v>
      </c>
      <c r="L28" s="52">
        <v>28185</v>
      </c>
      <c r="M28" s="51">
        <v>1.2630999999999999</v>
      </c>
      <c r="N28" s="51">
        <v>1.0809</v>
      </c>
      <c r="O28" s="50">
        <v>150.74</v>
      </c>
      <c r="P28" s="43">
        <v>22314.15</v>
      </c>
      <c r="Q28" s="43">
        <v>22590.6</v>
      </c>
      <c r="R28" s="49">
        <f t="shared" si="3"/>
        <v>26075.492645018043</v>
      </c>
      <c r="S28" s="48">
        <v>1.2638</v>
      </c>
    </row>
    <row r="29" spans="2:19" x14ac:dyDescent="0.2">
      <c r="B29" s="47">
        <v>45351</v>
      </c>
      <c r="C29" s="46">
        <v>27700</v>
      </c>
      <c r="D29" s="45">
        <v>28200</v>
      </c>
      <c r="E29" s="44">
        <f t="shared" si="0"/>
        <v>27950</v>
      </c>
      <c r="F29" s="46">
        <v>28050</v>
      </c>
      <c r="G29" s="45">
        <v>28550</v>
      </c>
      <c r="H29" s="44">
        <f t="shared" si="1"/>
        <v>28300</v>
      </c>
      <c r="I29" s="46">
        <v>29300</v>
      </c>
      <c r="J29" s="45">
        <v>30300</v>
      </c>
      <c r="K29" s="44">
        <f t="shared" si="2"/>
        <v>29800</v>
      </c>
      <c r="L29" s="52">
        <v>28200</v>
      </c>
      <c r="M29" s="51">
        <v>1.2643</v>
      </c>
      <c r="N29" s="51">
        <v>1.0829</v>
      </c>
      <c r="O29" s="50">
        <v>150.08000000000001</v>
      </c>
      <c r="P29" s="43">
        <v>22304.83</v>
      </c>
      <c r="Q29" s="43">
        <v>22569.17</v>
      </c>
      <c r="R29" s="49">
        <f t="shared" si="3"/>
        <v>26041.185705051252</v>
      </c>
      <c r="S29" s="48">
        <v>1.2649999999999999</v>
      </c>
    </row>
    <row r="30" spans="2:19" s="10" customFormat="1" x14ac:dyDescent="0.2">
      <c r="B30" s="42" t="s">
        <v>11</v>
      </c>
      <c r="C30" s="41">
        <f>ROUND(AVERAGE(C9:C29),2)</f>
        <v>27798.33</v>
      </c>
      <c r="D30" s="40">
        <f>ROUND(AVERAGE(D9:D29),2)</f>
        <v>28298.33</v>
      </c>
      <c r="E30" s="39">
        <f>ROUND(AVERAGE(C30:D30),2)</f>
        <v>28048.33</v>
      </c>
      <c r="F30" s="41">
        <f>ROUND(AVERAGE(F9:F29),2)</f>
        <v>28217.14</v>
      </c>
      <c r="G30" s="40">
        <f>ROUND(AVERAGE(G9:G29),2)</f>
        <v>28717.14</v>
      </c>
      <c r="H30" s="39">
        <f>ROUND(AVERAGE(F30:G30),2)</f>
        <v>28467.14</v>
      </c>
      <c r="I30" s="41">
        <f>ROUND(AVERAGE(I9:I29),2)</f>
        <v>29567.86</v>
      </c>
      <c r="J30" s="40">
        <f>ROUND(AVERAGE(J9:J29),2)</f>
        <v>30567.86</v>
      </c>
      <c r="K30" s="39">
        <f>ROUND(AVERAGE(I30:J30),2)</f>
        <v>30067.86</v>
      </c>
      <c r="L30" s="38">
        <f>ROUND(AVERAGE(L9:L29),2)</f>
        <v>28298.33</v>
      </c>
      <c r="M30" s="37">
        <f>ROUND(AVERAGE(M9:M29),4)</f>
        <v>1.2627999999999999</v>
      </c>
      <c r="N30" s="36">
        <f>ROUND(AVERAGE(N9:N29),4)</f>
        <v>1.0792999999999999</v>
      </c>
      <c r="O30" s="175">
        <f>ROUND(AVERAGE(O9:O29),2)</f>
        <v>149.52000000000001</v>
      </c>
      <c r="P30" s="35">
        <f>AVERAGE(P9:P29)</f>
        <v>22409.282857142862</v>
      </c>
      <c r="Q30" s="35">
        <f>AVERAGE(Q9:Q29)</f>
        <v>22729.497142857144</v>
      </c>
      <c r="R30" s="35">
        <f>AVERAGE(R9:R29)</f>
        <v>26219.735674430751</v>
      </c>
      <c r="S30" s="34">
        <f>AVERAGE(S9:S29)</f>
        <v>1.263452380952381</v>
      </c>
    </row>
    <row r="31" spans="2:19" s="5" customFormat="1" x14ac:dyDescent="0.2">
      <c r="B31" s="33" t="s">
        <v>12</v>
      </c>
      <c r="C31" s="32">
        <f t="shared" ref="C31:S31" si="4">MAX(C9:C29)</f>
        <v>28190</v>
      </c>
      <c r="D31" s="31">
        <f t="shared" si="4"/>
        <v>28690</v>
      </c>
      <c r="E31" s="30">
        <f t="shared" si="4"/>
        <v>28440</v>
      </c>
      <c r="F31" s="32">
        <f t="shared" si="4"/>
        <v>28635</v>
      </c>
      <c r="G31" s="31">
        <f t="shared" si="4"/>
        <v>29135</v>
      </c>
      <c r="H31" s="30">
        <f t="shared" si="4"/>
        <v>28885</v>
      </c>
      <c r="I31" s="32">
        <f t="shared" si="4"/>
        <v>30260</v>
      </c>
      <c r="J31" s="31">
        <f t="shared" si="4"/>
        <v>31260</v>
      </c>
      <c r="K31" s="30">
        <f t="shared" si="4"/>
        <v>30760</v>
      </c>
      <c r="L31" s="29">
        <f t="shared" si="4"/>
        <v>28690</v>
      </c>
      <c r="M31" s="28">
        <f t="shared" si="4"/>
        <v>1.2756000000000001</v>
      </c>
      <c r="N31" s="27">
        <f t="shared" si="4"/>
        <v>1.0881000000000001</v>
      </c>
      <c r="O31" s="26">
        <f t="shared" si="4"/>
        <v>150.74</v>
      </c>
      <c r="P31" s="25">
        <f t="shared" si="4"/>
        <v>22829.72</v>
      </c>
      <c r="Q31" s="25">
        <f t="shared" si="4"/>
        <v>23191.119999999999</v>
      </c>
      <c r="R31" s="25">
        <f t="shared" si="4"/>
        <v>26704.545454545452</v>
      </c>
      <c r="S31" s="24">
        <f t="shared" si="4"/>
        <v>1.2762</v>
      </c>
    </row>
    <row r="32" spans="2:19" s="5" customFormat="1" ht="13.5" thickBot="1" x14ac:dyDescent="0.25">
      <c r="B32" s="23" t="s">
        <v>13</v>
      </c>
      <c r="C32" s="22">
        <f t="shared" ref="C32:S32" si="5">MIN(C9:C29)</f>
        <v>27600</v>
      </c>
      <c r="D32" s="21">
        <f t="shared" si="5"/>
        <v>28100</v>
      </c>
      <c r="E32" s="20">
        <f t="shared" si="5"/>
        <v>27850</v>
      </c>
      <c r="F32" s="22">
        <f t="shared" si="5"/>
        <v>28050</v>
      </c>
      <c r="G32" s="21">
        <f t="shared" si="5"/>
        <v>28550</v>
      </c>
      <c r="H32" s="20">
        <f t="shared" si="5"/>
        <v>28300</v>
      </c>
      <c r="I32" s="22">
        <f t="shared" si="5"/>
        <v>29300</v>
      </c>
      <c r="J32" s="21">
        <f t="shared" si="5"/>
        <v>30300</v>
      </c>
      <c r="K32" s="20">
        <f t="shared" si="5"/>
        <v>29800</v>
      </c>
      <c r="L32" s="19">
        <f t="shared" si="5"/>
        <v>28100</v>
      </c>
      <c r="M32" s="18">
        <f t="shared" si="5"/>
        <v>1.2549999999999999</v>
      </c>
      <c r="N32" s="17">
        <f t="shared" si="5"/>
        <v>1.0706</v>
      </c>
      <c r="O32" s="16">
        <f t="shared" si="5"/>
        <v>146.59</v>
      </c>
      <c r="P32" s="15">
        <f t="shared" si="5"/>
        <v>22175.77</v>
      </c>
      <c r="Q32" s="15">
        <f t="shared" si="5"/>
        <v>22469.7</v>
      </c>
      <c r="R32" s="15">
        <f t="shared" si="5"/>
        <v>25955.604679008931</v>
      </c>
      <c r="S32" s="14">
        <f t="shared" si="5"/>
        <v>1.2556</v>
      </c>
    </row>
    <row r="34" spans="2:14" x14ac:dyDescent="0.2">
      <c r="B34" s="7" t="s">
        <v>14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  <row r="35" spans="2:14" x14ac:dyDescent="0.2">
      <c r="B35" s="7" t="s">
        <v>15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Copper</vt:lpstr>
      <vt:lpstr>Aluminium Alloy</vt:lpstr>
      <vt:lpstr>NA Alloy</vt:lpstr>
      <vt:lpstr>Primary Aluminium</vt:lpstr>
      <vt:lpstr>Zinc</vt:lpstr>
      <vt:lpstr>Lead</vt:lpstr>
      <vt:lpstr>Tin</vt:lpstr>
      <vt:lpstr>Nickel</vt:lpstr>
      <vt:lpstr>Cobalt</vt:lpstr>
      <vt:lpstr>ABR</vt:lpstr>
      <vt:lpstr>ABR Avg</vt:lpstr>
      <vt:lpstr>Averages Inc. Euro Eq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LMEprice Averages Export for Global Steel</dc:title>
  <dc:creator>kiran.kaur</dc:creator>
  <cp:lastModifiedBy>Tanika Kerai</cp:lastModifiedBy>
  <cp:lastPrinted>2011-08-25T10:07:39Z</cp:lastPrinted>
  <dcterms:created xsi:type="dcterms:W3CDTF">2012-05-31T12:49:12Z</dcterms:created>
  <dcterms:modified xsi:type="dcterms:W3CDTF">2024-02-29T13:21:35Z</dcterms:modified>
</cp:coreProperties>
</file>