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etalquote\LME\LME Average Official Prices\2023\"/>
    </mc:Choice>
  </mc:AlternateContent>
  <xr:revisionPtr revIDLastSave="0" documentId="8_{19D4E87F-1494-4683-B3A4-4D1827D268AD}" xr6:coauthVersionLast="47" xr6:coauthVersionMax="47" xr10:uidLastSave="{00000000-0000-0000-0000-000000000000}"/>
  <bookViews>
    <workbookView xWindow="-120" yWindow="-120" windowWidth="25440" windowHeight="15270" tabRatio="993" xr2:uid="{00000000-000D-0000-FFFF-FFFF00000000}"/>
  </bookViews>
  <sheets>
    <sheet name="Copper" sheetId="1" r:id="rId1"/>
    <sheet name="Aluminium Alloy" sheetId="2" r:id="rId2"/>
    <sheet name="NA Alloy" sheetId="3" r:id="rId3"/>
    <sheet name="Primary Aluminium" sheetId="4" r:id="rId4"/>
    <sheet name="Zinc" sheetId="5" r:id="rId5"/>
    <sheet name="Lead" sheetId="6" r:id="rId6"/>
    <sheet name="Tin" sheetId="7" r:id="rId7"/>
    <sheet name="Nickel" sheetId="8" r:id="rId8"/>
    <sheet name="Cobalt" sheetId="10" r:id="rId9"/>
    <sheet name="ABR" sheetId="12" r:id="rId10"/>
    <sheet name="ABR Avg" sheetId="13" r:id="rId11"/>
    <sheet name="Averages Inc. Euro Eq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3" l="1"/>
  <c r="C18" i="13"/>
  <c r="C17" i="13"/>
  <c r="C11" i="13"/>
  <c r="J32" i="12"/>
  <c r="G32" i="12"/>
  <c r="D32" i="12"/>
  <c r="J31" i="12"/>
  <c r="G31" i="12"/>
  <c r="D31" i="12"/>
  <c r="J30" i="12"/>
  <c r="E11" i="13" s="1"/>
  <c r="G30" i="12"/>
  <c r="D11" i="13" s="1"/>
  <c r="D30" i="12"/>
  <c r="I29" i="12"/>
  <c r="F29" i="12"/>
  <c r="I28" i="12"/>
  <c r="F28" i="12"/>
  <c r="I27" i="12"/>
  <c r="F27" i="12"/>
  <c r="I26" i="12"/>
  <c r="F26" i="12"/>
  <c r="I25" i="12"/>
  <c r="F25" i="12"/>
  <c r="I24" i="12"/>
  <c r="F24" i="12"/>
  <c r="I23" i="12"/>
  <c r="F23" i="12"/>
  <c r="I22" i="12"/>
  <c r="F22" i="12"/>
  <c r="I21" i="12"/>
  <c r="F21" i="12"/>
  <c r="I20" i="12"/>
  <c r="F20" i="12"/>
  <c r="I19" i="12"/>
  <c r="F19" i="12"/>
  <c r="I18" i="12"/>
  <c r="F18" i="12"/>
  <c r="I17" i="12"/>
  <c r="F17" i="12"/>
  <c r="I16" i="12"/>
  <c r="F16" i="12"/>
  <c r="I15" i="12"/>
  <c r="F15" i="12"/>
  <c r="I14" i="12"/>
  <c r="F14" i="12"/>
  <c r="I13" i="12"/>
  <c r="F13" i="12"/>
  <c r="I12" i="12"/>
  <c r="F12" i="12"/>
  <c r="I11" i="12"/>
  <c r="F11" i="12"/>
  <c r="I10" i="12"/>
  <c r="F10" i="12"/>
  <c r="I9" i="12"/>
  <c r="F9" i="12"/>
  <c r="I8" i="12"/>
  <c r="F8" i="12"/>
  <c r="S33" i="10"/>
  <c r="Q33" i="10"/>
  <c r="P33" i="10"/>
  <c r="O33" i="10"/>
  <c r="N33" i="10"/>
  <c r="M33" i="10"/>
  <c r="L33" i="10"/>
  <c r="J33" i="10"/>
  <c r="I33" i="10"/>
  <c r="G33" i="10"/>
  <c r="F33" i="10"/>
  <c r="D33" i="10"/>
  <c r="C33" i="10"/>
  <c r="S32" i="10"/>
  <c r="Q32" i="10"/>
  <c r="P32" i="10"/>
  <c r="O32" i="10"/>
  <c r="N32" i="10"/>
  <c r="M32" i="10"/>
  <c r="L32" i="10"/>
  <c r="J32" i="10"/>
  <c r="I32" i="10"/>
  <c r="H32" i="10"/>
  <c r="G32" i="10"/>
  <c r="F32" i="10"/>
  <c r="E32" i="10"/>
  <c r="D32" i="10"/>
  <c r="C32" i="10"/>
  <c r="S31" i="10"/>
  <c r="Q31" i="10"/>
  <c r="P31" i="10"/>
  <c r="O31" i="10"/>
  <c r="N31" i="10"/>
  <c r="M31" i="10"/>
  <c r="L31" i="10"/>
  <c r="J31" i="10"/>
  <c r="I31" i="10"/>
  <c r="K31" i="10" s="1"/>
  <c r="G31" i="10"/>
  <c r="F31" i="10"/>
  <c r="H31" i="10" s="1"/>
  <c r="D31" i="10"/>
  <c r="C31" i="10"/>
  <c r="E31" i="10" s="1"/>
  <c r="R30" i="10"/>
  <c r="K30" i="10"/>
  <c r="H30" i="10"/>
  <c r="E30" i="10"/>
  <c r="R29" i="10"/>
  <c r="K29" i="10"/>
  <c r="H29" i="10"/>
  <c r="E29" i="10"/>
  <c r="R28" i="10"/>
  <c r="K28" i="10"/>
  <c r="H28" i="10"/>
  <c r="E28" i="10"/>
  <c r="R27" i="10"/>
  <c r="K27" i="10"/>
  <c r="H27" i="10"/>
  <c r="E27" i="10"/>
  <c r="R26" i="10"/>
  <c r="K26" i="10"/>
  <c r="H26" i="10"/>
  <c r="E26" i="10"/>
  <c r="R25" i="10"/>
  <c r="K25" i="10"/>
  <c r="H25" i="10"/>
  <c r="E25" i="10"/>
  <c r="R24" i="10"/>
  <c r="K24" i="10"/>
  <c r="H24" i="10"/>
  <c r="E24" i="10"/>
  <c r="R23" i="10"/>
  <c r="K23" i="10"/>
  <c r="H23" i="10"/>
  <c r="E23" i="10"/>
  <c r="R22" i="10"/>
  <c r="K22" i="10"/>
  <c r="H22" i="10"/>
  <c r="E22" i="10"/>
  <c r="R21" i="10"/>
  <c r="K21" i="10"/>
  <c r="H21" i="10"/>
  <c r="E21" i="10"/>
  <c r="R20" i="10"/>
  <c r="K20" i="10"/>
  <c r="H20" i="10"/>
  <c r="E20" i="10"/>
  <c r="R19" i="10"/>
  <c r="K19" i="10"/>
  <c r="H19" i="10"/>
  <c r="E19" i="10"/>
  <c r="R18" i="10"/>
  <c r="K18" i="10"/>
  <c r="H18" i="10"/>
  <c r="E18" i="10"/>
  <c r="R17" i="10"/>
  <c r="K17" i="10"/>
  <c r="H17" i="10"/>
  <c r="E17" i="10"/>
  <c r="R16" i="10"/>
  <c r="K16" i="10"/>
  <c r="H16" i="10"/>
  <c r="E16" i="10"/>
  <c r="R15" i="10"/>
  <c r="K15" i="10"/>
  <c r="H15" i="10"/>
  <c r="E15" i="10"/>
  <c r="R14" i="10"/>
  <c r="K14" i="10"/>
  <c r="H14" i="10"/>
  <c r="E14" i="10"/>
  <c r="R13" i="10"/>
  <c r="K13" i="10"/>
  <c r="H13" i="10"/>
  <c r="E13" i="10"/>
  <c r="R12" i="10"/>
  <c r="K12" i="10"/>
  <c r="H12" i="10"/>
  <c r="E12" i="10"/>
  <c r="R11" i="10"/>
  <c r="K11" i="10"/>
  <c r="H11" i="10"/>
  <c r="E11" i="10"/>
  <c r="R10" i="10"/>
  <c r="K10" i="10"/>
  <c r="H10" i="10"/>
  <c r="E10" i="10"/>
  <c r="R9" i="10"/>
  <c r="R33" i="10" s="1"/>
  <c r="K9" i="10"/>
  <c r="K33" i="10" s="1"/>
  <c r="H9" i="10"/>
  <c r="H33" i="10" s="1"/>
  <c r="E9" i="10"/>
  <c r="E33" i="10" s="1"/>
  <c r="Y33" i="8"/>
  <c r="W33" i="8"/>
  <c r="V33" i="8"/>
  <c r="U33" i="8"/>
  <c r="T33" i="8"/>
  <c r="S33" i="8"/>
  <c r="R33" i="8"/>
  <c r="P33" i="8"/>
  <c r="O33" i="8"/>
  <c r="M33" i="8"/>
  <c r="L33" i="8"/>
  <c r="J33" i="8"/>
  <c r="I33" i="8"/>
  <c r="G33" i="8"/>
  <c r="F33" i="8"/>
  <c r="D33" i="8"/>
  <c r="C33" i="8"/>
  <c r="Y32" i="8"/>
  <c r="W32" i="8"/>
  <c r="V32" i="8"/>
  <c r="U32" i="8"/>
  <c r="T32" i="8"/>
  <c r="S32" i="8"/>
  <c r="R32" i="8"/>
  <c r="P32" i="8"/>
  <c r="O32" i="8"/>
  <c r="M32" i="8"/>
  <c r="L32" i="8"/>
  <c r="J32" i="8"/>
  <c r="I32" i="8"/>
  <c r="G32" i="8"/>
  <c r="F32" i="8"/>
  <c r="D32" i="8"/>
  <c r="C32" i="8"/>
  <c r="Y31" i="8"/>
  <c r="W31" i="8"/>
  <c r="V31" i="8"/>
  <c r="U31" i="8"/>
  <c r="T31" i="8"/>
  <c r="S31" i="8"/>
  <c r="R31" i="8"/>
  <c r="Q31" i="8"/>
  <c r="P31" i="8"/>
  <c r="O31" i="8"/>
  <c r="N31" i="8"/>
  <c r="M31" i="8"/>
  <c r="L31" i="8"/>
  <c r="J31" i="8"/>
  <c r="I31" i="8"/>
  <c r="K31" i="8" s="1"/>
  <c r="G31" i="8"/>
  <c r="F31" i="8"/>
  <c r="H31" i="8" s="1"/>
  <c r="D31" i="8"/>
  <c r="C31" i="8"/>
  <c r="E31" i="8" s="1"/>
  <c r="X30" i="8"/>
  <c r="Q30" i="8"/>
  <c r="N30" i="8"/>
  <c r="K30" i="8"/>
  <c r="H30" i="8"/>
  <c r="E30" i="8"/>
  <c r="X29" i="8"/>
  <c r="Q29" i="8"/>
  <c r="N29" i="8"/>
  <c r="K29" i="8"/>
  <c r="H29" i="8"/>
  <c r="E29" i="8"/>
  <c r="X28" i="8"/>
  <c r="Q28" i="8"/>
  <c r="N28" i="8"/>
  <c r="K28" i="8"/>
  <c r="H28" i="8"/>
  <c r="E28" i="8"/>
  <c r="X27" i="8"/>
  <c r="Q27" i="8"/>
  <c r="N27" i="8"/>
  <c r="K27" i="8"/>
  <c r="H27" i="8"/>
  <c r="E27" i="8"/>
  <c r="X26" i="8"/>
  <c r="Q26" i="8"/>
  <c r="N26" i="8"/>
  <c r="K26" i="8"/>
  <c r="H26" i="8"/>
  <c r="E26" i="8"/>
  <c r="X25" i="8"/>
  <c r="Q25" i="8"/>
  <c r="N25" i="8"/>
  <c r="K25" i="8"/>
  <c r="H25" i="8"/>
  <c r="E25" i="8"/>
  <c r="X24" i="8"/>
  <c r="Q24" i="8"/>
  <c r="N24" i="8"/>
  <c r="K24" i="8"/>
  <c r="H24" i="8"/>
  <c r="E24" i="8"/>
  <c r="X23" i="8"/>
  <c r="Q23" i="8"/>
  <c r="N23" i="8"/>
  <c r="K23" i="8"/>
  <c r="H23" i="8"/>
  <c r="E23" i="8"/>
  <c r="X22" i="8"/>
  <c r="Q22" i="8"/>
  <c r="N22" i="8"/>
  <c r="K22" i="8"/>
  <c r="H22" i="8"/>
  <c r="E22" i="8"/>
  <c r="X21" i="8"/>
  <c r="Q21" i="8"/>
  <c r="N21" i="8"/>
  <c r="K21" i="8"/>
  <c r="H21" i="8"/>
  <c r="E21" i="8"/>
  <c r="X20" i="8"/>
  <c r="Q20" i="8"/>
  <c r="N20" i="8"/>
  <c r="K20" i="8"/>
  <c r="H20" i="8"/>
  <c r="E20" i="8"/>
  <c r="X19" i="8"/>
  <c r="Q19" i="8"/>
  <c r="N19" i="8"/>
  <c r="K19" i="8"/>
  <c r="H19" i="8"/>
  <c r="E19" i="8"/>
  <c r="X18" i="8"/>
  <c r="Q18" i="8"/>
  <c r="N18" i="8"/>
  <c r="K18" i="8"/>
  <c r="H18" i="8"/>
  <c r="E18" i="8"/>
  <c r="X17" i="8"/>
  <c r="Q17" i="8"/>
  <c r="N17" i="8"/>
  <c r="K17" i="8"/>
  <c r="H17" i="8"/>
  <c r="E17" i="8"/>
  <c r="X16" i="8"/>
  <c r="Q16" i="8"/>
  <c r="N16" i="8"/>
  <c r="K16" i="8"/>
  <c r="H16" i="8"/>
  <c r="E16" i="8"/>
  <c r="X15" i="8"/>
  <c r="Q15" i="8"/>
  <c r="N15" i="8"/>
  <c r="K15" i="8"/>
  <c r="H15" i="8"/>
  <c r="E15" i="8"/>
  <c r="X14" i="8"/>
  <c r="Q14" i="8"/>
  <c r="Q32" i="8" s="1"/>
  <c r="N14" i="8"/>
  <c r="K14" i="8"/>
  <c r="H14" i="8"/>
  <c r="E14" i="8"/>
  <c r="X13" i="8"/>
  <c r="Q13" i="8"/>
  <c r="N13" i="8"/>
  <c r="K13" i="8"/>
  <c r="H13" i="8"/>
  <c r="E13" i="8"/>
  <c r="X12" i="8"/>
  <c r="X31" i="8" s="1"/>
  <c r="Q12" i="8"/>
  <c r="N12" i="8"/>
  <c r="K12" i="8"/>
  <c r="H12" i="8"/>
  <c r="E12" i="8"/>
  <c r="E33" i="8" s="1"/>
  <c r="X11" i="8"/>
  <c r="Q11" i="8"/>
  <c r="N11" i="8"/>
  <c r="K11" i="8"/>
  <c r="H11" i="8"/>
  <c r="E11" i="8"/>
  <c r="X10" i="8"/>
  <c r="Q10" i="8"/>
  <c r="N10" i="8"/>
  <c r="N32" i="8" s="1"/>
  <c r="K10" i="8"/>
  <c r="H10" i="8"/>
  <c r="H33" i="8" s="1"/>
  <c r="E10" i="8"/>
  <c r="X9" i="8"/>
  <c r="X32" i="8" s="1"/>
  <c r="Q9" i="8"/>
  <c r="Q33" i="8" s="1"/>
  <c r="N9" i="8"/>
  <c r="N33" i="8" s="1"/>
  <c r="K9" i="8"/>
  <c r="K32" i="8" s="1"/>
  <c r="H9" i="8"/>
  <c r="H32" i="8" s="1"/>
  <c r="E9" i="8"/>
  <c r="E32" i="8" s="1"/>
  <c r="S33" i="7"/>
  <c r="Q33" i="7"/>
  <c r="P33" i="7"/>
  <c r="O33" i="7"/>
  <c r="N33" i="7"/>
  <c r="M33" i="7"/>
  <c r="L33" i="7"/>
  <c r="J33" i="7"/>
  <c r="I33" i="7"/>
  <c r="G33" i="7"/>
  <c r="F33" i="7"/>
  <c r="D33" i="7"/>
  <c r="C33" i="7"/>
  <c r="S32" i="7"/>
  <c r="Q32" i="7"/>
  <c r="P32" i="7"/>
  <c r="O32" i="7"/>
  <c r="N32" i="7"/>
  <c r="M32" i="7"/>
  <c r="L32" i="7"/>
  <c r="J32" i="7"/>
  <c r="I32" i="7"/>
  <c r="G32" i="7"/>
  <c r="F32" i="7"/>
  <c r="D32" i="7"/>
  <c r="C32" i="7"/>
  <c r="S31" i="7"/>
  <c r="Q31" i="7"/>
  <c r="P31" i="7"/>
  <c r="O31" i="7"/>
  <c r="N31" i="7"/>
  <c r="M31" i="7"/>
  <c r="L31" i="7"/>
  <c r="J31" i="7"/>
  <c r="K31" i="7" s="1"/>
  <c r="I31" i="7"/>
  <c r="H31" i="7"/>
  <c r="G31" i="7"/>
  <c r="F31" i="7"/>
  <c r="E31" i="7"/>
  <c r="D31" i="7"/>
  <c r="C31" i="7"/>
  <c r="R30" i="7"/>
  <c r="K30" i="7"/>
  <c r="H30" i="7"/>
  <c r="E30" i="7"/>
  <c r="R29" i="7"/>
  <c r="K29" i="7"/>
  <c r="H29" i="7"/>
  <c r="E29" i="7"/>
  <c r="R28" i="7"/>
  <c r="K28" i="7"/>
  <c r="H28" i="7"/>
  <c r="E28" i="7"/>
  <c r="R27" i="7"/>
  <c r="K27" i="7"/>
  <c r="H27" i="7"/>
  <c r="E27" i="7"/>
  <c r="R26" i="7"/>
  <c r="K26" i="7"/>
  <c r="H26" i="7"/>
  <c r="E26" i="7"/>
  <c r="R25" i="7"/>
  <c r="K25" i="7"/>
  <c r="H25" i="7"/>
  <c r="E25" i="7"/>
  <c r="R24" i="7"/>
  <c r="K24" i="7"/>
  <c r="H24" i="7"/>
  <c r="E24" i="7"/>
  <c r="R23" i="7"/>
  <c r="K23" i="7"/>
  <c r="H23" i="7"/>
  <c r="E23" i="7"/>
  <c r="R22" i="7"/>
  <c r="K22" i="7"/>
  <c r="H22" i="7"/>
  <c r="E22" i="7"/>
  <c r="R21" i="7"/>
  <c r="K21" i="7"/>
  <c r="H21" i="7"/>
  <c r="E21" i="7"/>
  <c r="R20" i="7"/>
  <c r="K20" i="7"/>
  <c r="H20" i="7"/>
  <c r="E20" i="7"/>
  <c r="R19" i="7"/>
  <c r="K19" i="7"/>
  <c r="H19" i="7"/>
  <c r="E19" i="7"/>
  <c r="R18" i="7"/>
  <c r="K18" i="7"/>
  <c r="H18" i="7"/>
  <c r="E18" i="7"/>
  <c r="R17" i="7"/>
  <c r="K17" i="7"/>
  <c r="H17" i="7"/>
  <c r="E17" i="7"/>
  <c r="R16" i="7"/>
  <c r="K16" i="7"/>
  <c r="H16" i="7"/>
  <c r="E16" i="7"/>
  <c r="R15" i="7"/>
  <c r="K15" i="7"/>
  <c r="H15" i="7"/>
  <c r="E15" i="7"/>
  <c r="R14" i="7"/>
  <c r="K14" i="7"/>
  <c r="H14" i="7"/>
  <c r="E14" i="7"/>
  <c r="R13" i="7"/>
  <c r="K13" i="7"/>
  <c r="H13" i="7"/>
  <c r="E13" i="7"/>
  <c r="R12" i="7"/>
  <c r="K12" i="7"/>
  <c r="H12" i="7"/>
  <c r="H33" i="7" s="1"/>
  <c r="E12" i="7"/>
  <c r="R11" i="7"/>
  <c r="K11" i="7"/>
  <c r="H11" i="7"/>
  <c r="E11" i="7"/>
  <c r="R10" i="7"/>
  <c r="K10" i="7"/>
  <c r="H10" i="7"/>
  <c r="E10" i="7"/>
  <c r="R9" i="7"/>
  <c r="R33" i="7" s="1"/>
  <c r="K9" i="7"/>
  <c r="K33" i="7" s="1"/>
  <c r="H9" i="7"/>
  <c r="H32" i="7" s="1"/>
  <c r="E9" i="7"/>
  <c r="E33" i="7" s="1"/>
  <c r="Y33" i="6"/>
  <c r="W33" i="6"/>
  <c r="V33" i="6"/>
  <c r="U33" i="6"/>
  <c r="T33" i="6"/>
  <c r="S33" i="6"/>
  <c r="R33" i="6"/>
  <c r="P33" i="6"/>
  <c r="O33" i="6"/>
  <c r="M33" i="6"/>
  <c r="L33" i="6"/>
  <c r="J33" i="6"/>
  <c r="I33" i="6"/>
  <c r="G33" i="6"/>
  <c r="F33" i="6"/>
  <c r="D33" i="6"/>
  <c r="C33" i="6"/>
  <c r="Y32" i="6"/>
  <c r="W32" i="6"/>
  <c r="V32" i="6"/>
  <c r="U32" i="6"/>
  <c r="T32" i="6"/>
  <c r="S32" i="6"/>
  <c r="R32" i="6"/>
  <c r="P32" i="6"/>
  <c r="O32" i="6"/>
  <c r="M32" i="6"/>
  <c r="L32" i="6"/>
  <c r="J32" i="6"/>
  <c r="I32" i="6"/>
  <c r="G32" i="6"/>
  <c r="F32" i="6"/>
  <c r="D32" i="6"/>
  <c r="C32" i="6"/>
  <c r="Y31" i="6"/>
  <c r="W31" i="6"/>
  <c r="V31" i="6"/>
  <c r="U31" i="6"/>
  <c r="T31" i="6"/>
  <c r="S31" i="6"/>
  <c r="R31" i="6"/>
  <c r="P31" i="6"/>
  <c r="Q31" i="6" s="1"/>
  <c r="O31" i="6"/>
  <c r="M31" i="6"/>
  <c r="L31" i="6"/>
  <c r="N31" i="6" s="1"/>
  <c r="J31" i="6"/>
  <c r="I31" i="6"/>
  <c r="K31" i="6" s="1"/>
  <c r="G31" i="6"/>
  <c r="H31" i="6" s="1"/>
  <c r="F31" i="6"/>
  <c r="E31" i="6"/>
  <c r="D31" i="6"/>
  <c r="C31" i="6"/>
  <c r="X30" i="6"/>
  <c r="Q30" i="6"/>
  <c r="N30" i="6"/>
  <c r="K30" i="6"/>
  <c r="H30" i="6"/>
  <c r="E30" i="6"/>
  <c r="X29" i="6"/>
  <c r="Q29" i="6"/>
  <c r="N29" i="6"/>
  <c r="K29" i="6"/>
  <c r="H29" i="6"/>
  <c r="E29" i="6"/>
  <c r="X28" i="6"/>
  <c r="Q28" i="6"/>
  <c r="N28" i="6"/>
  <c r="K28" i="6"/>
  <c r="H28" i="6"/>
  <c r="E28" i="6"/>
  <c r="X27" i="6"/>
  <c r="Q27" i="6"/>
  <c r="N27" i="6"/>
  <c r="K27" i="6"/>
  <c r="H27" i="6"/>
  <c r="E27" i="6"/>
  <c r="X26" i="6"/>
  <c r="Q26" i="6"/>
  <c r="N26" i="6"/>
  <c r="K26" i="6"/>
  <c r="H26" i="6"/>
  <c r="E26" i="6"/>
  <c r="X25" i="6"/>
  <c r="Q25" i="6"/>
  <c r="N25" i="6"/>
  <c r="K25" i="6"/>
  <c r="H25" i="6"/>
  <c r="E25" i="6"/>
  <c r="X24" i="6"/>
  <c r="Q24" i="6"/>
  <c r="N24" i="6"/>
  <c r="K24" i="6"/>
  <c r="H24" i="6"/>
  <c r="E24" i="6"/>
  <c r="X23" i="6"/>
  <c r="Q23" i="6"/>
  <c r="N23" i="6"/>
  <c r="K23" i="6"/>
  <c r="H23" i="6"/>
  <c r="E23" i="6"/>
  <c r="X22" i="6"/>
  <c r="Q22" i="6"/>
  <c r="N22" i="6"/>
  <c r="K22" i="6"/>
  <c r="H22" i="6"/>
  <c r="E22" i="6"/>
  <c r="X21" i="6"/>
  <c r="Q21" i="6"/>
  <c r="N21" i="6"/>
  <c r="K21" i="6"/>
  <c r="H21" i="6"/>
  <c r="E21" i="6"/>
  <c r="X20" i="6"/>
  <c r="Q20" i="6"/>
  <c r="N20" i="6"/>
  <c r="K20" i="6"/>
  <c r="H20" i="6"/>
  <c r="E20" i="6"/>
  <c r="X19" i="6"/>
  <c r="Q19" i="6"/>
  <c r="N19" i="6"/>
  <c r="K19" i="6"/>
  <c r="H19" i="6"/>
  <c r="E19" i="6"/>
  <c r="X18" i="6"/>
  <c r="Q18" i="6"/>
  <c r="N18" i="6"/>
  <c r="K18" i="6"/>
  <c r="H18" i="6"/>
  <c r="E18" i="6"/>
  <c r="X17" i="6"/>
  <c r="Q17" i="6"/>
  <c r="N17" i="6"/>
  <c r="K17" i="6"/>
  <c r="H17" i="6"/>
  <c r="E17" i="6"/>
  <c r="X16" i="6"/>
  <c r="Q16" i="6"/>
  <c r="N16" i="6"/>
  <c r="K16" i="6"/>
  <c r="H16" i="6"/>
  <c r="E16" i="6"/>
  <c r="X15" i="6"/>
  <c r="Q15" i="6"/>
  <c r="N15" i="6"/>
  <c r="K15" i="6"/>
  <c r="K32" i="6" s="1"/>
  <c r="H15" i="6"/>
  <c r="E15" i="6"/>
  <c r="X14" i="6"/>
  <c r="Q14" i="6"/>
  <c r="N14" i="6"/>
  <c r="K14" i="6"/>
  <c r="H14" i="6"/>
  <c r="E14" i="6"/>
  <c r="X13" i="6"/>
  <c r="Q13" i="6"/>
  <c r="N13" i="6"/>
  <c r="N33" i="6" s="1"/>
  <c r="K13" i="6"/>
  <c r="H13" i="6"/>
  <c r="E13" i="6"/>
  <c r="X12" i="6"/>
  <c r="Q12" i="6"/>
  <c r="N12" i="6"/>
  <c r="K12" i="6"/>
  <c r="H12" i="6"/>
  <c r="E12" i="6"/>
  <c r="X11" i="6"/>
  <c r="Q11" i="6"/>
  <c r="N11" i="6"/>
  <c r="K11" i="6"/>
  <c r="H11" i="6"/>
  <c r="E11" i="6"/>
  <c r="X10" i="6"/>
  <c r="X31" i="6" s="1"/>
  <c r="Q10" i="6"/>
  <c r="Q32" i="6" s="1"/>
  <c r="N10" i="6"/>
  <c r="K10" i="6"/>
  <c r="K33" i="6" s="1"/>
  <c r="H10" i="6"/>
  <c r="E10" i="6"/>
  <c r="E32" i="6" s="1"/>
  <c r="X9" i="6"/>
  <c r="X33" i="6" s="1"/>
  <c r="Q9" i="6"/>
  <c r="Q33" i="6" s="1"/>
  <c r="N9" i="6"/>
  <c r="K9" i="6"/>
  <c r="H9" i="6"/>
  <c r="H33" i="6" s="1"/>
  <c r="E9" i="6"/>
  <c r="E33" i="6" s="1"/>
  <c r="Y33" i="5"/>
  <c r="W33" i="5"/>
  <c r="V33" i="5"/>
  <c r="U33" i="5"/>
  <c r="T33" i="5"/>
  <c r="S33" i="5"/>
  <c r="R33" i="5"/>
  <c r="P33" i="5"/>
  <c r="O33" i="5"/>
  <c r="M33" i="5"/>
  <c r="L33" i="5"/>
  <c r="J33" i="5"/>
  <c r="I33" i="5"/>
  <c r="G33" i="5"/>
  <c r="F33" i="5"/>
  <c r="D33" i="5"/>
  <c r="C33" i="5"/>
  <c r="Y32" i="5"/>
  <c r="W32" i="5"/>
  <c r="V32" i="5"/>
  <c r="U32" i="5"/>
  <c r="T32" i="5"/>
  <c r="S32" i="5"/>
  <c r="R32" i="5"/>
  <c r="P32" i="5"/>
  <c r="O32" i="5"/>
  <c r="M32" i="5"/>
  <c r="L32" i="5"/>
  <c r="J32" i="5"/>
  <c r="I32" i="5"/>
  <c r="G32" i="5"/>
  <c r="F32" i="5"/>
  <c r="D32" i="5"/>
  <c r="C32" i="5"/>
  <c r="Y31" i="5"/>
  <c r="W31" i="5"/>
  <c r="V31" i="5"/>
  <c r="U31" i="5"/>
  <c r="T31" i="5"/>
  <c r="S31" i="5"/>
  <c r="R31" i="5"/>
  <c r="P31" i="5"/>
  <c r="Q31" i="5" s="1"/>
  <c r="O31" i="5"/>
  <c r="N31" i="5"/>
  <c r="M31" i="5"/>
  <c r="L31" i="5"/>
  <c r="K31" i="5"/>
  <c r="J31" i="5"/>
  <c r="I31" i="5"/>
  <c r="G31" i="5"/>
  <c r="F31" i="5"/>
  <c r="H31" i="5" s="1"/>
  <c r="D31" i="5"/>
  <c r="C31" i="5"/>
  <c r="E31" i="5" s="1"/>
  <c r="X30" i="5"/>
  <c r="Q30" i="5"/>
  <c r="N30" i="5"/>
  <c r="K30" i="5"/>
  <c r="H30" i="5"/>
  <c r="E30" i="5"/>
  <c r="X29" i="5"/>
  <c r="Q29" i="5"/>
  <c r="N29" i="5"/>
  <c r="K29" i="5"/>
  <c r="H29" i="5"/>
  <c r="E29" i="5"/>
  <c r="X28" i="5"/>
  <c r="Q28" i="5"/>
  <c r="N28" i="5"/>
  <c r="K28" i="5"/>
  <c r="H28" i="5"/>
  <c r="E28" i="5"/>
  <c r="X27" i="5"/>
  <c r="Q27" i="5"/>
  <c r="N27" i="5"/>
  <c r="K27" i="5"/>
  <c r="H27" i="5"/>
  <c r="E27" i="5"/>
  <c r="X26" i="5"/>
  <c r="Q26" i="5"/>
  <c r="N26" i="5"/>
  <c r="K26" i="5"/>
  <c r="H26" i="5"/>
  <c r="E26" i="5"/>
  <c r="X25" i="5"/>
  <c r="Q25" i="5"/>
  <c r="N25" i="5"/>
  <c r="K25" i="5"/>
  <c r="H25" i="5"/>
  <c r="E25" i="5"/>
  <c r="X24" i="5"/>
  <c r="Q24" i="5"/>
  <c r="N24" i="5"/>
  <c r="K24" i="5"/>
  <c r="H24" i="5"/>
  <c r="E24" i="5"/>
  <c r="X23" i="5"/>
  <c r="Q23" i="5"/>
  <c r="N23" i="5"/>
  <c r="K23" i="5"/>
  <c r="H23" i="5"/>
  <c r="E23" i="5"/>
  <c r="X22" i="5"/>
  <c r="Q22" i="5"/>
  <c r="N22" i="5"/>
  <c r="K22" i="5"/>
  <c r="H22" i="5"/>
  <c r="E22" i="5"/>
  <c r="X21" i="5"/>
  <c r="Q21" i="5"/>
  <c r="N21" i="5"/>
  <c r="K21" i="5"/>
  <c r="H21" i="5"/>
  <c r="E21" i="5"/>
  <c r="X20" i="5"/>
  <c r="Q20" i="5"/>
  <c r="N20" i="5"/>
  <c r="K20" i="5"/>
  <c r="H20" i="5"/>
  <c r="E20" i="5"/>
  <c r="X19" i="5"/>
  <c r="Q19" i="5"/>
  <c r="N19" i="5"/>
  <c r="K19" i="5"/>
  <c r="H19" i="5"/>
  <c r="E19" i="5"/>
  <c r="X18" i="5"/>
  <c r="Q18" i="5"/>
  <c r="N18" i="5"/>
  <c r="K18" i="5"/>
  <c r="H18" i="5"/>
  <c r="E18" i="5"/>
  <c r="X17" i="5"/>
  <c r="Q17" i="5"/>
  <c r="N17" i="5"/>
  <c r="K17" i="5"/>
  <c r="H17" i="5"/>
  <c r="E17" i="5"/>
  <c r="X16" i="5"/>
  <c r="Q16" i="5"/>
  <c r="N16" i="5"/>
  <c r="K16" i="5"/>
  <c r="H16" i="5"/>
  <c r="E16" i="5"/>
  <c r="X15" i="5"/>
  <c r="Q15" i="5"/>
  <c r="N15" i="5"/>
  <c r="K15" i="5"/>
  <c r="H15" i="5"/>
  <c r="E15" i="5"/>
  <c r="E33" i="5" s="1"/>
  <c r="X14" i="5"/>
  <c r="Q14" i="5"/>
  <c r="N14" i="5"/>
  <c r="K14" i="5"/>
  <c r="H14" i="5"/>
  <c r="E14" i="5"/>
  <c r="X13" i="5"/>
  <c r="Q13" i="5"/>
  <c r="N13" i="5"/>
  <c r="K13" i="5"/>
  <c r="H13" i="5"/>
  <c r="E13" i="5"/>
  <c r="X12" i="5"/>
  <c r="Q12" i="5"/>
  <c r="N12" i="5"/>
  <c r="K12" i="5"/>
  <c r="H12" i="5"/>
  <c r="E12" i="5"/>
  <c r="X11" i="5"/>
  <c r="Q11" i="5"/>
  <c r="N11" i="5"/>
  <c r="N32" i="5" s="1"/>
  <c r="K11" i="5"/>
  <c r="H11" i="5"/>
  <c r="E11" i="5"/>
  <c r="X10" i="5"/>
  <c r="Q10" i="5"/>
  <c r="N10" i="5"/>
  <c r="K10" i="5"/>
  <c r="H10" i="5"/>
  <c r="E10" i="5"/>
  <c r="X9" i="5"/>
  <c r="X32" i="5" s="1"/>
  <c r="Q9" i="5"/>
  <c r="Q33" i="5" s="1"/>
  <c r="N9" i="5"/>
  <c r="N33" i="5" s="1"/>
  <c r="K9" i="5"/>
  <c r="K33" i="5" s="1"/>
  <c r="H9" i="5"/>
  <c r="H32" i="5" s="1"/>
  <c r="E9" i="5"/>
  <c r="E32" i="5" s="1"/>
  <c r="Y33" i="4"/>
  <c r="W33" i="4"/>
  <c r="V33" i="4"/>
  <c r="U33" i="4"/>
  <c r="T33" i="4"/>
  <c r="S33" i="4"/>
  <c r="R33" i="4"/>
  <c r="P33" i="4"/>
  <c r="O33" i="4"/>
  <c r="M33" i="4"/>
  <c r="L33" i="4"/>
  <c r="J33" i="4"/>
  <c r="I33" i="4"/>
  <c r="G33" i="4"/>
  <c r="F33" i="4"/>
  <c r="D33" i="4"/>
  <c r="C33" i="4"/>
  <c r="Y32" i="4"/>
  <c r="W32" i="4"/>
  <c r="V32" i="4"/>
  <c r="U32" i="4"/>
  <c r="T32" i="4"/>
  <c r="S32" i="4"/>
  <c r="R32" i="4"/>
  <c r="P32" i="4"/>
  <c r="O32" i="4"/>
  <c r="M32" i="4"/>
  <c r="L32" i="4"/>
  <c r="J32" i="4"/>
  <c r="I32" i="4"/>
  <c r="G32" i="4"/>
  <c r="F32" i="4"/>
  <c r="D32" i="4"/>
  <c r="C32" i="4"/>
  <c r="Y31" i="4"/>
  <c r="W31" i="4"/>
  <c r="V31" i="4"/>
  <c r="U31" i="4"/>
  <c r="T31" i="4"/>
  <c r="S31" i="4"/>
  <c r="R31" i="4"/>
  <c r="P31" i="4"/>
  <c r="Q31" i="4" s="1"/>
  <c r="O31" i="4"/>
  <c r="M31" i="4"/>
  <c r="L31" i="4"/>
  <c r="N31" i="4" s="1"/>
  <c r="J31" i="4"/>
  <c r="I31" i="4"/>
  <c r="K31" i="4" s="1"/>
  <c r="G31" i="4"/>
  <c r="F31" i="4"/>
  <c r="H31" i="4" s="1"/>
  <c r="D31" i="4"/>
  <c r="C31" i="4"/>
  <c r="E31" i="4" s="1"/>
  <c r="X30" i="4"/>
  <c r="Q30" i="4"/>
  <c r="N30" i="4"/>
  <c r="K30" i="4"/>
  <c r="H30" i="4"/>
  <c r="E30" i="4"/>
  <c r="X29" i="4"/>
  <c r="Q29" i="4"/>
  <c r="N29" i="4"/>
  <c r="K29" i="4"/>
  <c r="H29" i="4"/>
  <c r="E29" i="4"/>
  <c r="X28" i="4"/>
  <c r="Q28" i="4"/>
  <c r="N28" i="4"/>
  <c r="K28" i="4"/>
  <c r="H28" i="4"/>
  <c r="E28" i="4"/>
  <c r="X27" i="4"/>
  <c r="Q27" i="4"/>
  <c r="N27" i="4"/>
  <c r="K27" i="4"/>
  <c r="H27" i="4"/>
  <c r="E27" i="4"/>
  <c r="X26" i="4"/>
  <c r="Q26" i="4"/>
  <c r="N26" i="4"/>
  <c r="K26" i="4"/>
  <c r="H26" i="4"/>
  <c r="E26" i="4"/>
  <c r="X25" i="4"/>
  <c r="Q25" i="4"/>
  <c r="N25" i="4"/>
  <c r="K25" i="4"/>
  <c r="H25" i="4"/>
  <c r="E25" i="4"/>
  <c r="X24" i="4"/>
  <c r="Q24" i="4"/>
  <c r="N24" i="4"/>
  <c r="K24" i="4"/>
  <c r="H24" i="4"/>
  <c r="E24" i="4"/>
  <c r="X23" i="4"/>
  <c r="Q23" i="4"/>
  <c r="N23" i="4"/>
  <c r="K23" i="4"/>
  <c r="H23" i="4"/>
  <c r="E23" i="4"/>
  <c r="X22" i="4"/>
  <c r="Q22" i="4"/>
  <c r="N22" i="4"/>
  <c r="K22" i="4"/>
  <c r="H22" i="4"/>
  <c r="E22" i="4"/>
  <c r="X21" i="4"/>
  <c r="Q21" i="4"/>
  <c r="N21" i="4"/>
  <c r="K21" i="4"/>
  <c r="H21" i="4"/>
  <c r="E21" i="4"/>
  <c r="X20" i="4"/>
  <c r="Q20" i="4"/>
  <c r="N20" i="4"/>
  <c r="K20" i="4"/>
  <c r="H20" i="4"/>
  <c r="E20" i="4"/>
  <c r="X19" i="4"/>
  <c r="Q19" i="4"/>
  <c r="N19" i="4"/>
  <c r="K19" i="4"/>
  <c r="H19" i="4"/>
  <c r="E19" i="4"/>
  <c r="X18" i="4"/>
  <c r="Q18" i="4"/>
  <c r="N18" i="4"/>
  <c r="K18" i="4"/>
  <c r="H18" i="4"/>
  <c r="E18" i="4"/>
  <c r="X17" i="4"/>
  <c r="Q17" i="4"/>
  <c r="N17" i="4"/>
  <c r="K17" i="4"/>
  <c r="H17" i="4"/>
  <c r="E17" i="4"/>
  <c r="X16" i="4"/>
  <c r="Q16" i="4"/>
  <c r="N16" i="4"/>
  <c r="N33" i="4" s="1"/>
  <c r="K16" i="4"/>
  <c r="H16" i="4"/>
  <c r="E16" i="4"/>
  <c r="X15" i="4"/>
  <c r="Q15" i="4"/>
  <c r="N15" i="4"/>
  <c r="K15" i="4"/>
  <c r="H15" i="4"/>
  <c r="E15" i="4"/>
  <c r="X14" i="4"/>
  <c r="Q14" i="4"/>
  <c r="N14" i="4"/>
  <c r="K14" i="4"/>
  <c r="H14" i="4"/>
  <c r="E14" i="4"/>
  <c r="X13" i="4"/>
  <c r="Q13" i="4"/>
  <c r="N13" i="4"/>
  <c r="K13" i="4"/>
  <c r="H13" i="4"/>
  <c r="E13" i="4"/>
  <c r="E32" i="4" s="1"/>
  <c r="X12" i="4"/>
  <c r="Q12" i="4"/>
  <c r="N12" i="4"/>
  <c r="K12" i="4"/>
  <c r="H12" i="4"/>
  <c r="E12" i="4"/>
  <c r="X11" i="4"/>
  <c r="Q11" i="4"/>
  <c r="N11" i="4"/>
  <c r="K11" i="4"/>
  <c r="H11" i="4"/>
  <c r="E11" i="4"/>
  <c r="X10" i="4"/>
  <c r="Q10" i="4"/>
  <c r="N10" i="4"/>
  <c r="K10" i="4"/>
  <c r="K33" i="4" s="1"/>
  <c r="H10" i="4"/>
  <c r="E10" i="4"/>
  <c r="X9" i="4"/>
  <c r="X31" i="4" s="1"/>
  <c r="Q9" i="4"/>
  <c r="Q32" i="4" s="1"/>
  <c r="N9" i="4"/>
  <c r="N32" i="4" s="1"/>
  <c r="K9" i="4"/>
  <c r="K32" i="4" s="1"/>
  <c r="H9" i="4"/>
  <c r="H33" i="4" s="1"/>
  <c r="E9" i="4"/>
  <c r="E33" i="4" s="1"/>
  <c r="S33" i="3"/>
  <c r="Q33" i="3"/>
  <c r="P33" i="3"/>
  <c r="O33" i="3"/>
  <c r="N33" i="3"/>
  <c r="M33" i="3"/>
  <c r="L33" i="3"/>
  <c r="J33" i="3"/>
  <c r="I33" i="3"/>
  <c r="G33" i="3"/>
  <c r="F33" i="3"/>
  <c r="D33" i="3"/>
  <c r="C33" i="3"/>
  <c r="S32" i="3"/>
  <c r="Q32" i="3"/>
  <c r="P32" i="3"/>
  <c r="O32" i="3"/>
  <c r="N32" i="3"/>
  <c r="M32" i="3"/>
  <c r="L32" i="3"/>
  <c r="J32" i="3"/>
  <c r="I32" i="3"/>
  <c r="G32" i="3"/>
  <c r="F32" i="3"/>
  <c r="D32" i="3"/>
  <c r="C32" i="3"/>
  <c r="S31" i="3"/>
  <c r="Q31" i="3"/>
  <c r="P31" i="3"/>
  <c r="O31" i="3"/>
  <c r="N31" i="3"/>
  <c r="M31" i="3"/>
  <c r="L31" i="3"/>
  <c r="K31" i="3"/>
  <c r="J31" i="3"/>
  <c r="I31" i="3"/>
  <c r="G31" i="3"/>
  <c r="F31" i="3"/>
  <c r="H31" i="3" s="1"/>
  <c r="D31" i="3"/>
  <c r="C31" i="3"/>
  <c r="E31" i="3" s="1"/>
  <c r="R30" i="3"/>
  <c r="K30" i="3"/>
  <c r="H30" i="3"/>
  <c r="E30" i="3"/>
  <c r="R29" i="3"/>
  <c r="K29" i="3"/>
  <c r="H29" i="3"/>
  <c r="E29" i="3"/>
  <c r="R28" i="3"/>
  <c r="K28" i="3"/>
  <c r="H28" i="3"/>
  <c r="E28" i="3"/>
  <c r="R27" i="3"/>
  <c r="K27" i="3"/>
  <c r="H27" i="3"/>
  <c r="E27" i="3"/>
  <c r="R26" i="3"/>
  <c r="K26" i="3"/>
  <c r="H26" i="3"/>
  <c r="E26" i="3"/>
  <c r="R25" i="3"/>
  <c r="K25" i="3"/>
  <c r="H25" i="3"/>
  <c r="E25" i="3"/>
  <c r="R24" i="3"/>
  <c r="K24" i="3"/>
  <c r="H24" i="3"/>
  <c r="E24" i="3"/>
  <c r="R23" i="3"/>
  <c r="K23" i="3"/>
  <c r="H23" i="3"/>
  <c r="E23" i="3"/>
  <c r="R22" i="3"/>
  <c r="K22" i="3"/>
  <c r="H22" i="3"/>
  <c r="E22" i="3"/>
  <c r="R21" i="3"/>
  <c r="K21" i="3"/>
  <c r="H21" i="3"/>
  <c r="E21" i="3"/>
  <c r="R20" i="3"/>
  <c r="K20" i="3"/>
  <c r="H20" i="3"/>
  <c r="E20" i="3"/>
  <c r="R19" i="3"/>
  <c r="K19" i="3"/>
  <c r="H19" i="3"/>
  <c r="E19" i="3"/>
  <c r="R18" i="3"/>
  <c r="K18" i="3"/>
  <c r="H18" i="3"/>
  <c r="E18" i="3"/>
  <c r="R17" i="3"/>
  <c r="K17" i="3"/>
  <c r="H17" i="3"/>
  <c r="E17" i="3"/>
  <c r="R16" i="3"/>
  <c r="K16" i="3"/>
  <c r="H16" i="3"/>
  <c r="E16" i="3"/>
  <c r="R15" i="3"/>
  <c r="K15" i="3"/>
  <c r="H15" i="3"/>
  <c r="E15" i="3"/>
  <c r="R14" i="3"/>
  <c r="K14" i="3"/>
  <c r="H14" i="3"/>
  <c r="E14" i="3"/>
  <c r="R13" i="3"/>
  <c r="K13" i="3"/>
  <c r="H13" i="3"/>
  <c r="E13" i="3"/>
  <c r="R12" i="3"/>
  <c r="K12" i="3"/>
  <c r="H12" i="3"/>
  <c r="E12" i="3"/>
  <c r="R11" i="3"/>
  <c r="K11" i="3"/>
  <c r="H11" i="3"/>
  <c r="E11" i="3"/>
  <c r="R10" i="3"/>
  <c r="K10" i="3"/>
  <c r="H10" i="3"/>
  <c r="E10" i="3"/>
  <c r="R9" i="3"/>
  <c r="R33" i="3" s="1"/>
  <c r="K9" i="3"/>
  <c r="K33" i="3" s="1"/>
  <c r="H9" i="3"/>
  <c r="H33" i="3" s="1"/>
  <c r="E9" i="3"/>
  <c r="E33" i="3" s="1"/>
  <c r="S33" i="2"/>
  <c r="Q33" i="2"/>
  <c r="P33" i="2"/>
  <c r="O33" i="2"/>
  <c r="N33" i="2"/>
  <c r="M33" i="2"/>
  <c r="L33" i="2"/>
  <c r="J33" i="2"/>
  <c r="I33" i="2"/>
  <c r="G33" i="2"/>
  <c r="F33" i="2"/>
  <c r="D33" i="2"/>
  <c r="C33" i="2"/>
  <c r="S32" i="2"/>
  <c r="Q32" i="2"/>
  <c r="P32" i="2"/>
  <c r="O32" i="2"/>
  <c r="N32" i="2"/>
  <c r="M32" i="2"/>
  <c r="L32" i="2"/>
  <c r="J32" i="2"/>
  <c r="I32" i="2"/>
  <c r="H32" i="2"/>
  <c r="G32" i="2"/>
  <c r="F32" i="2"/>
  <c r="E32" i="2"/>
  <c r="D32" i="2"/>
  <c r="C32" i="2"/>
  <c r="S31" i="2"/>
  <c r="Q31" i="2"/>
  <c r="P31" i="2"/>
  <c r="O31" i="2"/>
  <c r="N31" i="2"/>
  <c r="M31" i="2"/>
  <c r="L31" i="2"/>
  <c r="J31" i="2"/>
  <c r="I31" i="2"/>
  <c r="K31" i="2" s="1"/>
  <c r="G31" i="2"/>
  <c r="F31" i="2"/>
  <c r="H31" i="2" s="1"/>
  <c r="D31" i="2"/>
  <c r="C31" i="2"/>
  <c r="E31" i="2" s="1"/>
  <c r="R30" i="2"/>
  <c r="K30" i="2"/>
  <c r="H30" i="2"/>
  <c r="E30" i="2"/>
  <c r="R29" i="2"/>
  <c r="K29" i="2"/>
  <c r="H29" i="2"/>
  <c r="E29" i="2"/>
  <c r="R28" i="2"/>
  <c r="K28" i="2"/>
  <c r="H28" i="2"/>
  <c r="E28" i="2"/>
  <c r="R27" i="2"/>
  <c r="K27" i="2"/>
  <c r="H27" i="2"/>
  <c r="E27" i="2"/>
  <c r="R26" i="2"/>
  <c r="K26" i="2"/>
  <c r="H26" i="2"/>
  <c r="E26" i="2"/>
  <c r="R25" i="2"/>
  <c r="K25" i="2"/>
  <c r="H25" i="2"/>
  <c r="E25" i="2"/>
  <c r="R24" i="2"/>
  <c r="K24" i="2"/>
  <c r="H24" i="2"/>
  <c r="E24" i="2"/>
  <c r="R23" i="2"/>
  <c r="K23" i="2"/>
  <c r="H23" i="2"/>
  <c r="E23" i="2"/>
  <c r="R22" i="2"/>
  <c r="K22" i="2"/>
  <c r="H22" i="2"/>
  <c r="E22" i="2"/>
  <c r="R21" i="2"/>
  <c r="K21" i="2"/>
  <c r="H21" i="2"/>
  <c r="E21" i="2"/>
  <c r="R20" i="2"/>
  <c r="K20" i="2"/>
  <c r="H20" i="2"/>
  <c r="E20" i="2"/>
  <c r="R19" i="2"/>
  <c r="K19" i="2"/>
  <c r="H19" i="2"/>
  <c r="E19" i="2"/>
  <c r="R18" i="2"/>
  <c r="K18" i="2"/>
  <c r="H18" i="2"/>
  <c r="E18" i="2"/>
  <c r="R17" i="2"/>
  <c r="K17" i="2"/>
  <c r="H17" i="2"/>
  <c r="E17" i="2"/>
  <c r="R16" i="2"/>
  <c r="K16" i="2"/>
  <c r="H16" i="2"/>
  <c r="E16" i="2"/>
  <c r="R15" i="2"/>
  <c r="K15" i="2"/>
  <c r="H15" i="2"/>
  <c r="E15" i="2"/>
  <c r="R14" i="2"/>
  <c r="K14" i="2"/>
  <c r="H14" i="2"/>
  <c r="E14" i="2"/>
  <c r="R13" i="2"/>
  <c r="K13" i="2"/>
  <c r="H13" i="2"/>
  <c r="E13" i="2"/>
  <c r="R12" i="2"/>
  <c r="K12" i="2"/>
  <c r="H12" i="2"/>
  <c r="E12" i="2"/>
  <c r="R11" i="2"/>
  <c r="K11" i="2"/>
  <c r="H11" i="2"/>
  <c r="E11" i="2"/>
  <c r="R10" i="2"/>
  <c r="K10" i="2"/>
  <c r="H10" i="2"/>
  <c r="E10" i="2"/>
  <c r="R9" i="2"/>
  <c r="R33" i="2" s="1"/>
  <c r="K9" i="2"/>
  <c r="K33" i="2" s="1"/>
  <c r="H9" i="2"/>
  <c r="H33" i="2" s="1"/>
  <c r="E9" i="2"/>
  <c r="E33" i="2" s="1"/>
  <c r="Y33" i="1"/>
  <c r="W33" i="1"/>
  <c r="V33" i="1"/>
  <c r="U33" i="1"/>
  <c r="T33" i="1"/>
  <c r="S33" i="1"/>
  <c r="R33" i="1"/>
  <c r="P33" i="1"/>
  <c r="O33" i="1"/>
  <c r="M33" i="1"/>
  <c r="L33" i="1"/>
  <c r="J33" i="1"/>
  <c r="I33" i="1"/>
  <c r="G33" i="1"/>
  <c r="F33" i="1"/>
  <c r="D33" i="1"/>
  <c r="C33" i="1"/>
  <c r="Y32" i="1"/>
  <c r="W32" i="1"/>
  <c r="V32" i="1"/>
  <c r="U32" i="1"/>
  <c r="T32" i="1"/>
  <c r="S32" i="1"/>
  <c r="R32" i="1"/>
  <c r="P32" i="1"/>
  <c r="O32" i="1"/>
  <c r="M32" i="1"/>
  <c r="L32" i="1"/>
  <c r="J32" i="1"/>
  <c r="I32" i="1"/>
  <c r="G32" i="1"/>
  <c r="F32" i="1"/>
  <c r="D32" i="1"/>
  <c r="C32" i="1"/>
  <c r="Y31" i="1"/>
  <c r="W31" i="1"/>
  <c r="V31" i="1"/>
  <c r="U31" i="1"/>
  <c r="T31" i="1"/>
  <c r="S31" i="1"/>
  <c r="R31" i="1"/>
  <c r="P31" i="1"/>
  <c r="O31" i="1"/>
  <c r="Q31" i="1" s="1"/>
  <c r="M31" i="1"/>
  <c r="L31" i="1"/>
  <c r="N31" i="1" s="1"/>
  <c r="K31" i="1"/>
  <c r="J31" i="1"/>
  <c r="I31" i="1"/>
  <c r="G31" i="1"/>
  <c r="F31" i="1"/>
  <c r="H31" i="1" s="1"/>
  <c r="D31" i="1"/>
  <c r="C31" i="1"/>
  <c r="E31" i="1" s="1"/>
  <c r="X30" i="1"/>
  <c r="Q30" i="1"/>
  <c r="N30" i="1"/>
  <c r="K30" i="1"/>
  <c r="H30" i="1"/>
  <c r="E30" i="1"/>
  <c r="X29" i="1"/>
  <c r="Q29" i="1"/>
  <c r="N29" i="1"/>
  <c r="K29" i="1"/>
  <c r="H29" i="1"/>
  <c r="E29" i="1"/>
  <c r="X28" i="1"/>
  <c r="Q28" i="1"/>
  <c r="N28" i="1"/>
  <c r="K28" i="1"/>
  <c r="H28" i="1"/>
  <c r="E28" i="1"/>
  <c r="X27" i="1"/>
  <c r="Q27" i="1"/>
  <c r="N27" i="1"/>
  <c r="K27" i="1"/>
  <c r="H27" i="1"/>
  <c r="E27" i="1"/>
  <c r="X26" i="1"/>
  <c r="Q26" i="1"/>
  <c r="N26" i="1"/>
  <c r="K26" i="1"/>
  <c r="H26" i="1"/>
  <c r="E26" i="1"/>
  <c r="X25" i="1"/>
  <c r="Q25" i="1"/>
  <c r="N25" i="1"/>
  <c r="K25" i="1"/>
  <c r="H25" i="1"/>
  <c r="E25" i="1"/>
  <c r="X24" i="1"/>
  <c r="Q24" i="1"/>
  <c r="N24" i="1"/>
  <c r="K24" i="1"/>
  <c r="H24" i="1"/>
  <c r="E24" i="1"/>
  <c r="X23" i="1"/>
  <c r="Q23" i="1"/>
  <c r="N23" i="1"/>
  <c r="K23" i="1"/>
  <c r="H23" i="1"/>
  <c r="E23" i="1"/>
  <c r="X22" i="1"/>
  <c r="Q22" i="1"/>
  <c r="N22" i="1"/>
  <c r="K22" i="1"/>
  <c r="H22" i="1"/>
  <c r="E22" i="1"/>
  <c r="X21" i="1"/>
  <c r="Q21" i="1"/>
  <c r="N21" i="1"/>
  <c r="K21" i="1"/>
  <c r="H21" i="1"/>
  <c r="E21" i="1"/>
  <c r="X20" i="1"/>
  <c r="Q20" i="1"/>
  <c r="N20" i="1"/>
  <c r="K20" i="1"/>
  <c r="H20" i="1"/>
  <c r="E20" i="1"/>
  <c r="X19" i="1"/>
  <c r="Q19" i="1"/>
  <c r="N19" i="1"/>
  <c r="K19" i="1"/>
  <c r="H19" i="1"/>
  <c r="E19" i="1"/>
  <c r="X18" i="1"/>
  <c r="Q18" i="1"/>
  <c r="N18" i="1"/>
  <c r="K18" i="1"/>
  <c r="H18" i="1"/>
  <c r="E18" i="1"/>
  <c r="X17" i="1"/>
  <c r="Q17" i="1"/>
  <c r="N17" i="1"/>
  <c r="K17" i="1"/>
  <c r="H17" i="1"/>
  <c r="E17" i="1"/>
  <c r="X16" i="1"/>
  <c r="Q16" i="1"/>
  <c r="N16" i="1"/>
  <c r="K16" i="1"/>
  <c r="H16" i="1"/>
  <c r="E16" i="1"/>
  <c r="X15" i="1"/>
  <c r="Q15" i="1"/>
  <c r="N15" i="1"/>
  <c r="K15" i="1"/>
  <c r="H15" i="1"/>
  <c r="E15" i="1"/>
  <c r="X14" i="1"/>
  <c r="Q14" i="1"/>
  <c r="N14" i="1"/>
  <c r="K14" i="1"/>
  <c r="H14" i="1"/>
  <c r="E14" i="1"/>
  <c r="X13" i="1"/>
  <c r="Q13" i="1"/>
  <c r="N13" i="1"/>
  <c r="K13" i="1"/>
  <c r="H13" i="1"/>
  <c r="E13" i="1"/>
  <c r="X12" i="1"/>
  <c r="X31" i="1" s="1"/>
  <c r="Q12" i="1"/>
  <c r="N12" i="1"/>
  <c r="K12" i="1"/>
  <c r="H12" i="1"/>
  <c r="E12" i="1"/>
  <c r="X11" i="1"/>
  <c r="Q11" i="1"/>
  <c r="N11" i="1"/>
  <c r="K11" i="1"/>
  <c r="H11" i="1"/>
  <c r="E11" i="1"/>
  <c r="E33" i="1" s="1"/>
  <c r="X10" i="1"/>
  <c r="Q10" i="1"/>
  <c r="N10" i="1"/>
  <c r="K10" i="1"/>
  <c r="H10" i="1"/>
  <c r="H33" i="1" s="1"/>
  <c r="E10" i="1"/>
  <c r="X9" i="1"/>
  <c r="X32" i="1" s="1"/>
  <c r="Q9" i="1"/>
  <c r="Q33" i="1" s="1"/>
  <c r="N9" i="1"/>
  <c r="N32" i="1" s="1"/>
  <c r="K9" i="1"/>
  <c r="K32" i="1" s="1"/>
  <c r="H9" i="1"/>
  <c r="H32" i="1" s="1"/>
  <c r="E9" i="1"/>
  <c r="E32" i="1" s="1"/>
  <c r="N32" i="6" l="1"/>
  <c r="K33" i="1"/>
  <c r="K32" i="2"/>
  <c r="K32" i="10"/>
  <c r="Q32" i="1"/>
  <c r="R31" i="3"/>
  <c r="K32" i="5"/>
  <c r="K32" i="7"/>
  <c r="R32" i="3"/>
  <c r="X33" i="8"/>
  <c r="N33" i="1"/>
  <c r="E32" i="3"/>
  <c r="H32" i="4"/>
  <c r="X32" i="4"/>
  <c r="Q33" i="4"/>
  <c r="H33" i="5"/>
  <c r="X33" i="5"/>
  <c r="K33" i="8"/>
  <c r="R31" i="2"/>
  <c r="R31" i="10"/>
  <c r="R32" i="2"/>
  <c r="X31" i="5"/>
  <c r="Q32" i="5"/>
  <c r="H32" i="6"/>
  <c r="X32" i="6"/>
  <c r="R31" i="7"/>
  <c r="R32" i="10"/>
  <c r="H32" i="3"/>
  <c r="R32" i="7"/>
  <c r="X33" i="1"/>
  <c r="K32" i="3"/>
  <c r="E32" i="7"/>
  <c r="X33" i="4"/>
</calcChain>
</file>

<file path=xl/sharedStrings.xml><?xml version="1.0" encoding="utf-8"?>
<sst xmlns="http://schemas.openxmlformats.org/spreadsheetml/2006/main" count="429" uniqueCount="99">
  <si>
    <t>CASH</t>
  </si>
  <si>
    <t>Mean</t>
  </si>
  <si>
    <t>3-MONTHS</t>
  </si>
  <si>
    <t>15-MONTHS</t>
  </si>
  <si>
    <t>SETTLEMENT</t>
  </si>
  <si>
    <t xml:space="preserve">    Sterling Equivalents</t>
  </si>
  <si>
    <t>BUYER</t>
  </si>
  <si>
    <t>SELLER</t>
  </si>
  <si>
    <t>Cash Seller's</t>
  </si>
  <si>
    <t>3mths Seller's</t>
  </si>
  <si>
    <t>Stg/$</t>
  </si>
  <si>
    <t>Average</t>
  </si>
  <si>
    <t>High</t>
  </si>
  <si>
    <t>Low</t>
  </si>
  <si>
    <t xml:space="preserve">Neither the LME nor any of its directors, officers or employees shall, except in the case of fraud or wilful neglect, be under any liability whatsoever either in </t>
  </si>
  <si>
    <t xml:space="preserve">contract or in tort in respect of any act or omission (including negligence) in relation to the preparation or publication of the data contained in the report </t>
  </si>
  <si>
    <t>EURO</t>
  </si>
  <si>
    <t>Yen</t>
  </si>
  <si>
    <t>Euro Equivalents</t>
  </si>
  <si>
    <t>LME DAILY OFFICIAL AND SETTLEMENT PRICES</t>
  </si>
  <si>
    <t>3MStg/$</t>
  </si>
  <si>
    <t xml:space="preserve">Exchange Rate </t>
  </si>
  <si>
    <t>DECEMBER 3</t>
  </si>
  <si>
    <t>DECEMBER 2</t>
  </si>
  <si>
    <t>DECEMBER 1</t>
  </si>
  <si>
    <t>LME NICKEL $USD/Tonne</t>
  </si>
  <si>
    <t>LME PRIMARY ALUMINIUM $USD/Tonne</t>
  </si>
  <si>
    <t>LME ZINC $USD/Tonne</t>
  </si>
  <si>
    <t>LME LEAD $USD/Tonne</t>
  </si>
  <si>
    <t>LME TIN $USD/Tonne</t>
  </si>
  <si>
    <t>LME NA ALLOY $USD/Tonne</t>
  </si>
  <si>
    <t>LME ALUMINIUM ALLOY $USD/Tonne</t>
  </si>
  <si>
    <t>LME COPPER $USD/Tonne</t>
  </si>
  <si>
    <t>LME COBALT $USD/Tonne</t>
  </si>
  <si>
    <t>TWAP - Trade weighted average price</t>
  </si>
  <si>
    <t>TWAP</t>
  </si>
  <si>
    <t xml:space="preserve"> LME ABR ZINC $USD/Tonne</t>
  </si>
  <si>
    <t xml:space="preserve"> LME ABR ALUMINIUM $USD/Tonne</t>
  </si>
  <si>
    <t xml:space="preserve"> LME ABR COPPER $USD/Tonne</t>
  </si>
  <si>
    <t>LME DAILY ASIAN BENCHMARK REFERENCE PRICES</t>
  </si>
  <si>
    <t>Market Operations</t>
  </si>
  <si>
    <t>Euro</t>
  </si>
  <si>
    <t xml:space="preserve">   Lead  3-months Seller:</t>
  </si>
  <si>
    <t>$/JY</t>
  </si>
  <si>
    <t xml:space="preserve">   Lead  Cash Seller &amp; Settlement:</t>
  </si>
  <si>
    <t xml:space="preserve">   Copper  3-months Seller:</t>
  </si>
  <si>
    <t xml:space="preserve">                    Exchange Rates  </t>
  </si>
  <si>
    <t xml:space="preserve">   Copper  Cash Seller &amp; Settlement:</t>
  </si>
  <si>
    <t xml:space="preserve">             Settlement Conversion</t>
  </si>
  <si>
    <t xml:space="preserve">  The following sterling equivalents have been calculated, on the basis of daily conversions: </t>
  </si>
  <si>
    <t>Nasaac</t>
  </si>
  <si>
    <t>SHG Zinc</t>
  </si>
  <si>
    <t>Tin</t>
  </si>
  <si>
    <t>Nickel</t>
  </si>
  <si>
    <t>Lead</t>
  </si>
  <si>
    <t>Copper</t>
  </si>
  <si>
    <t>Aluminium Alloy</t>
  </si>
  <si>
    <t>Primary Aluminium</t>
  </si>
  <si>
    <t>Conversion Rate</t>
  </si>
  <si>
    <t>Euro Settlement</t>
  </si>
  <si>
    <t>Metal</t>
  </si>
  <si>
    <t>LME AVERAGE SETTLEMENT PRICES IN EURO</t>
  </si>
  <si>
    <t>15-months Mean</t>
  </si>
  <si>
    <t>15-months Seller</t>
  </si>
  <si>
    <t>15-months Buyer</t>
  </si>
  <si>
    <t>December 3 Mean</t>
  </si>
  <si>
    <t>December 3 Seller</t>
  </si>
  <si>
    <t>December 3 Buyer</t>
  </si>
  <si>
    <t>December 2 Mean</t>
  </si>
  <si>
    <t>December 2 Seller</t>
  </si>
  <si>
    <t>December 1 Mean</t>
  </si>
  <si>
    <t>December 1 Seller</t>
  </si>
  <si>
    <t>December 1 Buyer</t>
  </si>
  <si>
    <t>3-months Mean</t>
  </si>
  <si>
    <t>3-months Seller</t>
  </si>
  <si>
    <t xml:space="preserve">Cash Mean  </t>
  </si>
  <si>
    <t xml:space="preserve"> &amp; Settlement</t>
  </si>
  <si>
    <t>Cash Seller</t>
  </si>
  <si>
    <t xml:space="preserve">Cash Buyer </t>
  </si>
  <si>
    <t>(dollars)</t>
  </si>
  <si>
    <t>Zinc</t>
  </si>
  <si>
    <t>Alloy</t>
  </si>
  <si>
    <t>Aluminium</t>
  </si>
  <si>
    <t>Molybdenum</t>
  </si>
  <si>
    <t xml:space="preserve">Cobalt </t>
  </si>
  <si>
    <t>Steel Billet</t>
  </si>
  <si>
    <t>NASAAC</t>
  </si>
  <si>
    <t>Special Hg</t>
  </si>
  <si>
    <t>Primary</t>
  </si>
  <si>
    <t xml:space="preserve">                AVERAGE OFFICIAL AND SETTLEMENT PRICES US$/TONNE</t>
  </si>
  <si>
    <t xml:space="preserve">             THE  LONDON  METAL  EXCHANGE  LIMITED</t>
  </si>
  <si>
    <t>TWAP Mean</t>
  </si>
  <si>
    <t>ABR</t>
  </si>
  <si>
    <t>AVERAGE OFFICIAL PRICES US$/TONNE</t>
  </si>
  <si>
    <t>THE  LONDON  METAL  EXCHANGE  LIMITED</t>
  </si>
  <si>
    <t>FOR THE MONTH OF OCTOBER 2023</t>
  </si>
  <si>
    <t>contract or in tort in respect of any act or omission (including negligence) in relation to the preparation or publication of the data contained in the report.</t>
  </si>
  <si>
    <t>3-months Buyer</t>
  </si>
  <si>
    <t>December 2 Buyer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</si>
</sst>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&quot;£&quot;#,##0.00;[Red]\-&quot;£&quot;#,##0.00"/>
    <numFmt numFmtId="165" formatCode="\$#,##0.00\ ;\(\$#,##0.00\)"/>
    <numFmt numFmtId="166" formatCode="\$#,##0.00\ "/>
    <numFmt numFmtId="167" formatCode="\$#,###.00"/>
    <numFmt numFmtId="168" formatCode="0.0000"/>
    <numFmt numFmtId="169" formatCode="#,##0.0000"/>
    <numFmt numFmtId="170" formatCode="[$$-409]#,##0.00"/>
    <numFmt numFmtId="171" formatCode="mmm/yyyy"/>
    <numFmt numFmtId="172" formatCode="&quot;$&quot;#,##0.00_);[Red]\(&quot;$&quot;#,##0.00\)"/>
    <numFmt numFmtId="173" formatCode="&quot;$&quot;#,##0.00_);\(&quot;$&quot;#,##0.00\)"/>
    <numFmt numFmtId="174" formatCode="\$#,##0.00"/>
    <numFmt numFmtId="175" formatCode="\£#,##0.00"/>
    <numFmt numFmtId="176" formatCode="mmm\-yyyy"/>
    <numFmt numFmtId="177" formatCode="mmmm\-yyyy"/>
  </numFmts>
  <fonts count="15" x14ac:knownFonts="1">
    <font>
      <sz val="10"/>
      <name val="Arial"/>
    </font>
    <font>
      <b/>
      <sz val="10"/>
      <name val="Times New Roman"/>
    </font>
    <font>
      <sz val="10"/>
      <name val="Times New Roman"/>
    </font>
    <font>
      <sz val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</font>
    <font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sz val="8.5"/>
      <name val="Times New Roman"/>
      <family val="1"/>
    </font>
    <font>
      <i/>
      <sz val="10"/>
      <name val="Times New Roman"/>
    </font>
    <font>
      <sz val="8.5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17" fontId="6" fillId="0" borderId="0" xfId="0" applyNumberFormat="1" applyFont="1"/>
    <xf numFmtId="0" fontId="4" fillId="0" borderId="0" xfId="0" applyFont="1"/>
    <xf numFmtId="0" fontId="2" fillId="0" borderId="1" xfId="0" applyFont="1" applyBorder="1" applyAlignment="1">
      <alignment horizontal="center"/>
    </xf>
    <xf numFmtId="0" fontId="0" fillId="0" borderId="0" xfId="0" applyProtection="1">
      <protection locked="0"/>
    </xf>
    <xf numFmtId="165" fontId="5" fillId="0" borderId="0" xfId="0" applyNumberFormat="1" applyFont="1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 applyProtection="1">
      <alignment horizontal="centerContinuous"/>
      <protection locked="0"/>
    </xf>
    <xf numFmtId="0" fontId="6" fillId="0" borderId="5" xfId="0" applyFont="1" applyBorder="1" applyAlignment="1">
      <alignment horizontal="center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9" xfId="0" applyFont="1" applyBorder="1" applyAlignment="1">
      <alignment horizontal="center"/>
    </xf>
    <xf numFmtId="168" fontId="4" fillId="0" borderId="19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168" fontId="4" fillId="0" borderId="20" xfId="0" applyNumberFormat="1" applyFont="1" applyBorder="1" applyAlignment="1">
      <alignment horizontal="center"/>
    </xf>
    <xf numFmtId="168" fontId="4" fillId="0" borderId="7" xfId="0" applyNumberFormat="1" applyFont="1" applyBorder="1" applyAlignment="1">
      <alignment horizontal="center"/>
    </xf>
    <xf numFmtId="170" fontId="4" fillId="0" borderId="9" xfId="0" applyNumberFormat="1" applyFont="1" applyBorder="1" applyAlignment="1">
      <alignment horizontal="center"/>
    </xf>
    <xf numFmtId="170" fontId="4" fillId="0" borderId="19" xfId="0" applyNumberFormat="1" applyFont="1" applyBorder="1" applyAlignment="1">
      <alignment horizontal="center"/>
    </xf>
    <xf numFmtId="170" fontId="4" fillId="0" borderId="8" xfId="0" applyNumberFormat="1" applyFont="1" applyBorder="1" applyAlignment="1">
      <alignment horizontal="center"/>
    </xf>
    <xf numFmtId="170" fontId="4" fillId="0" borderId="6" xfId="0" applyNumberFormat="1" applyFont="1" applyBorder="1" applyAlignment="1">
      <alignment horizontal="center"/>
    </xf>
    <xf numFmtId="165" fontId="6" fillId="0" borderId="6" xfId="0" applyNumberFormat="1" applyFont="1" applyBorder="1" applyAlignment="1">
      <alignment horizontal="center"/>
    </xf>
    <xf numFmtId="168" fontId="4" fillId="0" borderId="12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168" fontId="4" fillId="0" borderId="18" xfId="0" applyNumberFormat="1" applyFont="1" applyBorder="1" applyAlignment="1">
      <alignment horizontal="center"/>
    </xf>
    <xf numFmtId="168" fontId="4" fillId="0" borderId="2" xfId="0" applyNumberFormat="1" applyFont="1" applyBorder="1" applyAlignment="1">
      <alignment horizontal="center"/>
    </xf>
    <xf numFmtId="170" fontId="4" fillId="0" borderId="11" xfId="0" applyNumberFormat="1" applyFont="1" applyBorder="1" applyAlignment="1">
      <alignment horizontal="center"/>
    </xf>
    <xf numFmtId="170" fontId="4" fillId="0" borderId="12" xfId="0" applyNumberFormat="1" applyFont="1" applyBorder="1" applyAlignment="1">
      <alignment horizontal="center"/>
    </xf>
    <xf numFmtId="170" fontId="4" fillId="0" borderId="18" xfId="0" applyNumberFormat="1" applyFont="1" applyBorder="1" applyAlignment="1">
      <alignment horizontal="center"/>
    </xf>
    <xf numFmtId="170" fontId="4" fillId="0" borderId="17" xfId="0" applyNumberFormat="1" applyFont="1" applyBorder="1" applyAlignment="1">
      <alignment horizontal="center"/>
    </xf>
    <xf numFmtId="165" fontId="6" fillId="0" borderId="10" xfId="0" applyNumberFormat="1" applyFont="1" applyBorder="1" applyAlignment="1">
      <alignment horizontal="center"/>
    </xf>
    <xf numFmtId="168" fontId="4" fillId="0" borderId="14" xfId="0" applyNumberFormat="1" applyFont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168" fontId="4" fillId="0" borderId="15" xfId="0" applyNumberFormat="1" applyFont="1" applyBorder="1" applyAlignment="1">
      <alignment horizontal="center"/>
    </xf>
    <xf numFmtId="168" fontId="4" fillId="0" borderId="21" xfId="0" applyNumberFormat="1" applyFont="1" applyBorder="1" applyAlignment="1">
      <alignment horizontal="center"/>
    </xf>
    <xf numFmtId="170" fontId="4" fillId="0" borderId="16" xfId="0" applyNumberFormat="1" applyFont="1" applyBorder="1" applyAlignment="1">
      <alignment horizontal="center"/>
    </xf>
    <xf numFmtId="170" fontId="4" fillId="0" borderId="14" xfId="0" applyNumberFormat="1" applyFont="1" applyBorder="1" applyAlignment="1">
      <alignment horizontal="center"/>
    </xf>
    <xf numFmtId="170" fontId="4" fillId="0" borderId="13" xfId="0" applyNumberFormat="1" applyFont="1" applyBorder="1" applyAlignment="1">
      <alignment horizontal="center"/>
    </xf>
    <xf numFmtId="170" fontId="4" fillId="0" borderId="4" xfId="0" applyNumberFormat="1" applyFont="1" applyBorder="1" applyAlignment="1">
      <alignment horizontal="center"/>
    </xf>
    <xf numFmtId="165" fontId="6" fillId="0" borderId="4" xfId="0" applyNumberFormat="1" applyFont="1" applyBorder="1" applyAlignment="1">
      <alignment horizontal="center"/>
    </xf>
    <xf numFmtId="4" fontId="8" fillId="0" borderId="11" xfId="0" applyNumberFormat="1" applyFont="1" applyBorder="1" applyAlignment="1" applyProtection="1">
      <alignment horizontal="center"/>
      <protection locked="0"/>
    </xf>
    <xf numFmtId="166" fontId="8" fillId="0" borderId="1" xfId="0" applyNumberFormat="1" applyFont="1" applyBorder="1" applyAlignment="1">
      <alignment horizontal="center"/>
    </xf>
    <xf numFmtId="166" fontId="8" fillId="0" borderId="0" xfId="0" applyNumberFormat="1" applyFont="1" applyAlignment="1" applyProtection="1">
      <alignment horizontal="center"/>
      <protection locked="0"/>
    </xf>
    <xf numFmtId="166" fontId="8" fillId="0" borderId="10" xfId="0" applyNumberFormat="1" applyFont="1" applyBorder="1" applyAlignment="1" applyProtection="1">
      <alignment horizontal="center"/>
      <protection locked="0"/>
    </xf>
    <xf numFmtId="15" fontId="4" fillId="0" borderId="10" xfId="0" applyNumberFormat="1" applyFont="1" applyBorder="1"/>
    <xf numFmtId="169" fontId="8" fillId="0" borderId="12" xfId="0" applyNumberFormat="1" applyFont="1" applyBorder="1" applyAlignment="1">
      <alignment horizontal="center"/>
    </xf>
    <xf numFmtId="4" fontId="8" fillId="0" borderId="11" xfId="0" applyNumberFormat="1" applyFont="1" applyBorder="1" applyAlignment="1">
      <alignment horizontal="center"/>
    </xf>
    <xf numFmtId="2" fontId="8" fillId="0" borderId="0" xfId="0" applyNumberFormat="1" applyFont="1" applyAlignment="1" applyProtection="1">
      <alignment horizontal="center"/>
      <protection locked="0"/>
    </xf>
    <xf numFmtId="168" fontId="8" fillId="0" borderId="0" xfId="0" applyNumberFormat="1" applyFont="1" applyAlignment="1" applyProtection="1">
      <alignment horizontal="center"/>
      <protection locked="0"/>
    </xf>
    <xf numFmtId="167" fontId="8" fillId="0" borderId="11" xfId="0" applyNumberFormat="1" applyFont="1" applyBorder="1" applyAlignment="1">
      <alignment horizontal="center"/>
    </xf>
    <xf numFmtId="168" fontId="8" fillId="0" borderId="15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4" fontId="4" fillId="0" borderId="7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>
      <alignment horizontal="center"/>
    </xf>
    <xf numFmtId="165" fontId="4" fillId="0" borderId="6" xfId="0" applyNumberFormat="1" applyFont="1" applyBorder="1"/>
    <xf numFmtId="165" fontId="4" fillId="0" borderId="4" xfId="0" applyNumberFormat="1" applyFont="1" applyBorder="1"/>
    <xf numFmtId="165" fontId="6" fillId="0" borderId="0" xfId="0" applyNumberFormat="1" applyFont="1"/>
    <xf numFmtId="166" fontId="2" fillId="0" borderId="19" xfId="0" applyNumberFormat="1" applyFont="1" applyBorder="1" applyAlignment="1">
      <alignment horizontal="right"/>
    </xf>
    <xf numFmtId="165" fontId="1" fillId="0" borderId="24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right"/>
    </xf>
    <xf numFmtId="165" fontId="1" fillId="0" borderId="17" xfId="0" applyNumberFormat="1" applyFont="1" applyBorder="1" applyAlignment="1">
      <alignment horizontal="center"/>
    </xf>
    <xf numFmtId="166" fontId="2" fillId="0" borderId="14" xfId="0" applyNumberFormat="1" applyFont="1" applyBorder="1" applyAlignment="1">
      <alignment horizontal="right"/>
    </xf>
    <xf numFmtId="165" fontId="1" fillId="0" borderId="21" xfId="0" applyNumberFormat="1" applyFont="1" applyBorder="1" applyAlignment="1">
      <alignment horizontal="center"/>
    </xf>
    <xf numFmtId="166" fontId="8" fillId="0" borderId="1" xfId="0" applyNumberFormat="1" applyFont="1" applyBorder="1" applyAlignment="1">
      <alignment horizontal="right"/>
    </xf>
    <xf numFmtId="14" fontId="2" fillId="0" borderId="17" xfId="0" applyNumberFormat="1" applyFont="1" applyBorder="1"/>
    <xf numFmtId="4" fontId="2" fillId="0" borderId="26" xfId="0" applyNumberFormat="1" applyFont="1" applyBorder="1" applyAlignment="1" applyProtection="1">
      <alignment horizontal="center"/>
      <protection locked="0"/>
    </xf>
    <xf numFmtId="165" fontId="2" fillId="0" borderId="27" xfId="0" applyNumberFormat="1" applyFont="1" applyBorder="1"/>
    <xf numFmtId="4" fontId="6" fillId="0" borderId="28" xfId="0" applyNumberFormat="1" applyFont="1" applyBorder="1" applyAlignment="1" applyProtection="1">
      <alignment horizontal="center"/>
      <protection locked="0"/>
    </xf>
    <xf numFmtId="165" fontId="2" fillId="0" borderId="29" xfId="0" applyNumberFormat="1" applyFont="1" applyBorder="1"/>
    <xf numFmtId="4" fontId="2" fillId="0" borderId="1" xfId="0" applyNumberFormat="1" applyFont="1" applyBorder="1" applyProtection="1">
      <protection locked="0"/>
    </xf>
    <xf numFmtId="171" fontId="1" fillId="0" borderId="10" xfId="0" applyNumberFormat="1" applyFont="1" applyBorder="1"/>
    <xf numFmtId="0" fontId="6" fillId="0" borderId="0" xfId="0" applyFont="1"/>
    <xf numFmtId="0" fontId="9" fillId="0" borderId="30" xfId="0" applyFont="1" applyBorder="1" applyAlignment="1">
      <alignment horizontal="centerContinuous"/>
    </xf>
    <xf numFmtId="0" fontId="9" fillId="0" borderId="31" xfId="0" applyFont="1" applyBorder="1" applyAlignment="1">
      <alignment horizontal="centerContinuous"/>
    </xf>
    <xf numFmtId="0" fontId="9" fillId="0" borderId="32" xfId="0" applyFont="1" applyBorder="1" applyAlignment="1">
      <alignment horizontal="centerContinuous"/>
    </xf>
    <xf numFmtId="0" fontId="10" fillId="0" borderId="33" xfId="0" applyFont="1" applyBorder="1" applyAlignment="1">
      <alignment horizontal="centerContinuous"/>
    </xf>
    <xf numFmtId="166" fontId="9" fillId="0" borderId="34" xfId="0" applyNumberFormat="1" applyFont="1" applyBorder="1" applyAlignment="1">
      <alignment horizontal="centerContinuous"/>
    </xf>
    <xf numFmtId="0" fontId="9" fillId="0" borderId="34" xfId="0" applyFont="1" applyBorder="1" applyAlignment="1">
      <alignment horizontal="centerContinuous"/>
    </xf>
    <xf numFmtId="166" fontId="10" fillId="0" borderId="34" xfId="0" applyNumberFormat="1" applyFont="1" applyBorder="1" applyAlignment="1">
      <alignment horizontal="centerContinuous"/>
    </xf>
    <xf numFmtId="172" fontId="10" fillId="0" borderId="34" xfId="0" applyNumberFormat="1" applyFont="1" applyBorder="1" applyAlignment="1">
      <alignment horizontal="centerContinuous"/>
    </xf>
    <xf numFmtId="173" fontId="10" fillId="0" borderId="34" xfId="0" applyNumberFormat="1" applyFont="1" applyBorder="1" applyAlignment="1">
      <alignment horizontal="centerContinuous"/>
    </xf>
    <xf numFmtId="174" fontId="10" fillId="0" borderId="34" xfId="0" applyNumberFormat="1" applyFont="1" applyBorder="1" applyAlignment="1">
      <alignment horizontal="centerContinuous"/>
    </xf>
    <xf numFmtId="0" fontId="9" fillId="0" borderId="35" xfId="0" applyFont="1" applyBorder="1" applyAlignment="1">
      <alignment horizontal="centerContinuous"/>
    </xf>
    <xf numFmtId="172" fontId="4" fillId="0" borderId="0" xfId="0" applyNumberFormat="1" applyFont="1" applyAlignment="1">
      <alignment horizontal="left"/>
    </xf>
    <xf numFmtId="0" fontId="11" fillId="0" borderId="0" xfId="0" applyFont="1"/>
    <xf numFmtId="168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4" fontId="4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175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2" fontId="4" fillId="0" borderId="36" xfId="0" applyNumberFormat="1" applyFont="1" applyBorder="1" applyAlignment="1">
      <alignment horizontal="right"/>
    </xf>
    <xf numFmtId="0" fontId="4" fillId="0" borderId="37" xfId="0" applyFont="1" applyBorder="1"/>
    <xf numFmtId="0" fontId="4" fillId="0" borderId="29" xfId="0" applyFont="1" applyBorder="1"/>
    <xf numFmtId="0" fontId="4" fillId="0" borderId="38" xfId="0" applyFont="1" applyBorder="1"/>
    <xf numFmtId="2" fontId="4" fillId="0" borderId="39" xfId="0" applyNumberFormat="1" applyFont="1" applyBorder="1" applyAlignment="1">
      <alignment horizontal="right"/>
    </xf>
    <xf numFmtId="4" fontId="4" fillId="0" borderId="39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4" fontId="4" fillId="0" borderId="14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7" fontId="6" fillId="0" borderId="0" xfId="0" applyNumberFormat="1" applyFont="1" applyAlignment="1">
      <alignment horizontal="center"/>
    </xf>
    <xf numFmtId="17" fontId="6" fillId="0" borderId="0" xfId="0" applyNumberFormat="1" applyFont="1" applyAlignment="1">
      <alignment horizontal="left"/>
    </xf>
    <xf numFmtId="2" fontId="4" fillId="0" borderId="40" xfId="0" applyNumberFormat="1" applyFont="1" applyBorder="1" applyAlignment="1">
      <alignment horizontal="right"/>
    </xf>
    <xf numFmtId="2" fontId="4" fillId="0" borderId="20" xfId="0" applyNumberFormat="1" applyFont="1" applyBorder="1" applyAlignment="1">
      <alignment horizontal="right"/>
    </xf>
    <xf numFmtId="0" fontId="4" fillId="0" borderId="24" xfId="0" applyFont="1" applyBorder="1"/>
    <xf numFmtId="2" fontId="4" fillId="0" borderId="26" xfId="0" applyNumberFormat="1" applyFont="1" applyBorder="1" applyAlignment="1">
      <alignment horizontal="right"/>
    </xf>
    <xf numFmtId="2" fontId="4" fillId="0" borderId="41" xfId="0" applyNumberFormat="1" applyFont="1" applyBorder="1" applyAlignment="1">
      <alignment horizontal="right"/>
    </xf>
    <xf numFmtId="0" fontId="4" fillId="0" borderId="27" xfId="0" applyFont="1" applyBorder="1"/>
    <xf numFmtId="4" fontId="4" fillId="0" borderId="25" xfId="0" applyNumberFormat="1" applyFont="1" applyBorder="1"/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0" xfId="0" applyFont="1" applyBorder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4" xfId="0" applyFont="1" applyBorder="1"/>
    <xf numFmtId="176" fontId="4" fillId="0" borderId="0" xfId="0" applyNumberFormat="1" applyFont="1" applyAlignment="1">
      <alignment horizontal="center"/>
    </xf>
    <xf numFmtId="177" fontId="6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/>
    <xf numFmtId="177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4" fontId="4" fillId="0" borderId="0" xfId="0" applyNumberFormat="1" applyFont="1"/>
    <xf numFmtId="0" fontId="0" fillId="2" borderId="0" xfId="0" applyFill="1"/>
    <xf numFmtId="0" fontId="9" fillId="2" borderId="30" xfId="0" applyFont="1" applyFill="1" applyBorder="1" applyAlignment="1">
      <alignment horizontal="centerContinuous"/>
    </xf>
    <xf numFmtId="0" fontId="9" fillId="2" borderId="31" xfId="0" applyFont="1" applyFill="1" applyBorder="1" applyAlignment="1">
      <alignment horizontal="centerContinuous"/>
    </xf>
    <xf numFmtId="0" fontId="9" fillId="2" borderId="32" xfId="0" applyFont="1" applyFill="1" applyBorder="1" applyAlignment="1">
      <alignment horizontal="centerContinuous"/>
    </xf>
    <xf numFmtId="0" fontId="10" fillId="2" borderId="33" xfId="0" applyFont="1" applyFill="1" applyBorder="1" applyAlignment="1">
      <alignment horizontal="centerContinuous"/>
    </xf>
    <xf numFmtId="166" fontId="9" fillId="2" borderId="34" xfId="0" applyNumberFormat="1" applyFont="1" applyFill="1" applyBorder="1" applyAlignment="1">
      <alignment horizontal="centerContinuous"/>
    </xf>
    <xf numFmtId="0" fontId="9" fillId="2" borderId="34" xfId="0" applyFont="1" applyFill="1" applyBorder="1" applyAlignment="1">
      <alignment horizontal="centerContinuous"/>
    </xf>
    <xf numFmtId="166" fontId="10" fillId="2" borderId="34" xfId="0" applyNumberFormat="1" applyFont="1" applyFill="1" applyBorder="1" applyAlignment="1">
      <alignment horizontal="centerContinuous"/>
    </xf>
    <xf numFmtId="172" fontId="10" fillId="2" borderId="34" xfId="0" applyNumberFormat="1" applyFont="1" applyFill="1" applyBorder="1" applyAlignment="1">
      <alignment horizontal="centerContinuous"/>
    </xf>
    <xf numFmtId="173" fontId="10" fillId="2" borderId="34" xfId="0" applyNumberFormat="1" applyFont="1" applyFill="1" applyBorder="1" applyAlignment="1">
      <alignment horizontal="centerContinuous"/>
    </xf>
    <xf numFmtId="174" fontId="10" fillId="2" borderId="34" xfId="0" applyNumberFormat="1" applyFont="1" applyFill="1" applyBorder="1" applyAlignment="1">
      <alignment horizontal="centerContinuous"/>
    </xf>
    <xf numFmtId="0" fontId="9" fillId="2" borderId="35" xfId="0" applyFont="1" applyFill="1" applyBorder="1" applyAlignment="1">
      <alignment horizontal="centerContinuous"/>
    </xf>
    <xf numFmtId="0" fontId="2" fillId="2" borderId="0" xfId="0" applyFont="1" applyFill="1"/>
    <xf numFmtId="172" fontId="2" fillId="2" borderId="0" xfId="0" applyNumberFormat="1" applyFont="1" applyFill="1" applyAlignment="1">
      <alignment horizontal="left"/>
    </xf>
    <xf numFmtId="168" fontId="2" fillId="2" borderId="43" xfId="0" applyNumberFormat="1" applyFont="1" applyFill="1" applyBorder="1"/>
    <xf numFmtId="2" fontId="2" fillId="2" borderId="43" xfId="0" applyNumberFormat="1" applyFont="1" applyFill="1" applyBorder="1"/>
    <xf numFmtId="175" fontId="2" fillId="2" borderId="43" xfId="0" applyNumberFormat="1" applyFont="1" applyFill="1" applyBorder="1"/>
    <xf numFmtId="0" fontId="2" fillId="2" borderId="43" xfId="0" applyFont="1" applyFill="1" applyBorder="1"/>
    <xf numFmtId="0" fontId="6" fillId="2" borderId="43" xfId="0" applyFont="1" applyFill="1" applyBorder="1"/>
    <xf numFmtId="0" fontId="13" fillId="2" borderId="43" xfId="0" applyFont="1" applyFill="1" applyBorder="1"/>
    <xf numFmtId="4" fontId="2" fillId="2" borderId="41" xfId="0" applyNumberFormat="1" applyFont="1" applyFill="1" applyBorder="1" applyAlignment="1">
      <alignment horizontal="right"/>
    </xf>
    <xf numFmtId="0" fontId="2" fillId="2" borderId="41" xfId="0" applyFont="1" applyFill="1" applyBorder="1"/>
    <xf numFmtId="4" fontId="2" fillId="2" borderId="25" xfId="0" applyNumberFormat="1" applyFont="1" applyFill="1" applyBorder="1" applyAlignment="1">
      <alignment horizontal="right"/>
    </xf>
    <xf numFmtId="0" fontId="2" fillId="2" borderId="25" xfId="0" applyFont="1" applyFill="1" applyBorder="1"/>
    <xf numFmtId="0" fontId="2" fillId="2" borderId="0" xfId="0" applyFont="1" applyFill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41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176" fontId="4" fillId="2" borderId="0" xfId="0" applyNumberFormat="1" applyFont="1" applyFill="1" applyAlignment="1">
      <alignment horizontal="center"/>
    </xf>
    <xf numFmtId="177" fontId="6" fillId="2" borderId="0" xfId="0" applyNumberFormat="1" applyFont="1" applyFill="1" applyAlignment="1">
      <alignment horizontal="center"/>
    </xf>
    <xf numFmtId="17" fontId="6" fillId="2" borderId="0" xfId="0" applyNumberFormat="1" applyFont="1" applyFill="1"/>
    <xf numFmtId="0" fontId="1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/>
    <xf numFmtId="0" fontId="14" fillId="2" borderId="0" xfId="0" applyFont="1" applyFill="1"/>
    <xf numFmtId="177" fontId="2" fillId="2" borderId="0" xfId="0" applyNumberFormat="1" applyFont="1" applyFill="1" applyAlignment="1">
      <alignment horizontal="center"/>
    </xf>
    <xf numFmtId="0" fontId="5" fillId="2" borderId="0" xfId="0" applyFont="1" applyFill="1"/>
    <xf numFmtId="2" fontId="8" fillId="0" borderId="14" xfId="0" applyNumberFormat="1" applyFont="1" applyBorder="1" applyAlignment="1" applyProtection="1">
      <alignment horizontal="center"/>
      <protection locked="0"/>
    </xf>
    <xf numFmtId="4" fontId="6" fillId="0" borderId="16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23" xfId="0" applyNumberFormat="1" applyFont="1" applyBorder="1" applyAlignment="1" applyProtection="1">
      <alignment horizontal="center"/>
      <protection locked="0"/>
    </xf>
    <xf numFmtId="4" fontId="6" fillId="0" borderId="45" xfId="0" applyNumberFormat="1" applyFont="1" applyBorder="1" applyAlignment="1" applyProtection="1">
      <alignment horizontal="center"/>
      <protection locked="0"/>
    </xf>
    <xf numFmtId="4" fontId="6" fillId="0" borderId="22" xfId="0" applyNumberFormat="1" applyFont="1" applyBorder="1" applyAlignment="1" applyProtection="1">
      <alignment horizontal="center"/>
      <protection locked="0"/>
    </xf>
    <xf numFmtId="4" fontId="6" fillId="0" borderId="4" xfId="0" applyNumberFormat="1" applyFont="1" applyBorder="1" applyAlignment="1" applyProtection="1">
      <alignment horizontal="center"/>
      <protection locked="0"/>
    </xf>
    <xf numFmtId="4" fontId="6" fillId="0" borderId="44" xfId="0" applyNumberFormat="1" applyFont="1" applyBorder="1" applyAlignment="1" applyProtection="1">
      <alignment horizontal="center"/>
      <protection locked="0"/>
    </xf>
    <xf numFmtId="4" fontId="6" fillId="0" borderId="15" xfId="0" applyNumberFormat="1" applyFont="1" applyBorder="1" applyAlignment="1" applyProtection="1">
      <alignment horizontal="center"/>
      <protection locked="0"/>
    </xf>
    <xf numFmtId="49" fontId="6" fillId="0" borderId="4" xfId="0" applyNumberFormat="1" applyFont="1" applyBorder="1" applyAlignment="1">
      <alignment horizontal="center"/>
    </xf>
    <xf numFmtId="49" fontId="6" fillId="0" borderId="15" xfId="0" applyNumberFormat="1" applyFont="1" applyBorder="1" applyAlignment="1">
      <alignment horizontal="center"/>
    </xf>
    <xf numFmtId="49" fontId="6" fillId="0" borderId="44" xfId="0" applyNumberFormat="1" applyFont="1" applyBorder="1" applyAlignment="1">
      <alignment horizontal="center"/>
    </xf>
    <xf numFmtId="165" fontId="1" fillId="0" borderId="4" xfId="0" applyNumberFormat="1" applyFont="1" applyBorder="1"/>
    <xf numFmtId="0" fontId="0" fillId="0" borderId="44" xfId="0" applyBorder="1"/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Y36"/>
  <sheetViews>
    <sheetView tabSelected="1"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32</v>
      </c>
    </row>
    <row r="6" spans="1:25" ht="13.5" thickBot="1" x14ac:dyDescent="0.25">
      <c r="B6" s="1">
        <v>45201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45201</v>
      </c>
      <c r="C9" s="44">
        <v>8100</v>
      </c>
      <c r="D9" s="43">
        <v>8100.5</v>
      </c>
      <c r="E9" s="42">
        <f t="shared" ref="E9:E30" si="0">AVERAGE(C9:D9)</f>
        <v>8100.25</v>
      </c>
      <c r="F9" s="44">
        <v>8171</v>
      </c>
      <c r="G9" s="43">
        <v>8172</v>
      </c>
      <c r="H9" s="42">
        <f t="shared" ref="H9:H30" si="1">AVERAGE(F9:G9)</f>
        <v>8171.5</v>
      </c>
      <c r="I9" s="44">
        <v>8325</v>
      </c>
      <c r="J9" s="43">
        <v>8335</v>
      </c>
      <c r="K9" s="42">
        <f t="shared" ref="K9:K30" si="2">AVERAGE(I9:J9)</f>
        <v>8330</v>
      </c>
      <c r="L9" s="44">
        <v>8430</v>
      </c>
      <c r="M9" s="43">
        <v>8440</v>
      </c>
      <c r="N9" s="42">
        <f t="shared" ref="N9:N30" si="3">AVERAGE(L9:M9)</f>
        <v>8435</v>
      </c>
      <c r="O9" s="44">
        <v>8510</v>
      </c>
      <c r="P9" s="43">
        <v>8520</v>
      </c>
      <c r="Q9" s="42">
        <f t="shared" ref="Q9:Q30" si="4">AVERAGE(O9:P9)</f>
        <v>8515</v>
      </c>
      <c r="R9" s="50">
        <v>8100.5</v>
      </c>
      <c r="S9" s="49">
        <v>1.2153</v>
      </c>
      <c r="T9" s="51">
        <v>1.0530999999999999</v>
      </c>
      <c r="U9" s="48">
        <v>149.74</v>
      </c>
      <c r="V9" s="41">
        <v>6665.43</v>
      </c>
      <c r="W9" s="41">
        <v>6719.29</v>
      </c>
      <c r="X9" s="47">
        <f t="shared" ref="X9:X30" si="5">R9/T9</f>
        <v>7692.0520368436055</v>
      </c>
      <c r="Y9" s="46">
        <v>1.2161999999999999</v>
      </c>
    </row>
    <row r="10" spans="1:25" x14ac:dyDescent="0.2">
      <c r="B10" s="45">
        <v>45202</v>
      </c>
      <c r="C10" s="44">
        <v>7958</v>
      </c>
      <c r="D10" s="43">
        <v>7960</v>
      </c>
      <c r="E10" s="42">
        <f t="shared" si="0"/>
        <v>7959</v>
      </c>
      <c r="F10" s="44">
        <v>8028</v>
      </c>
      <c r="G10" s="43">
        <v>8030</v>
      </c>
      <c r="H10" s="42">
        <f t="shared" si="1"/>
        <v>8029</v>
      </c>
      <c r="I10" s="44">
        <v>8195</v>
      </c>
      <c r="J10" s="43">
        <v>8205</v>
      </c>
      <c r="K10" s="42">
        <f t="shared" si="2"/>
        <v>8200</v>
      </c>
      <c r="L10" s="44">
        <v>8310</v>
      </c>
      <c r="M10" s="43">
        <v>8320</v>
      </c>
      <c r="N10" s="42">
        <f t="shared" si="3"/>
        <v>8315</v>
      </c>
      <c r="O10" s="44">
        <v>8410</v>
      </c>
      <c r="P10" s="43">
        <v>8420</v>
      </c>
      <c r="Q10" s="42">
        <f t="shared" si="4"/>
        <v>8415</v>
      </c>
      <c r="R10" s="50">
        <v>7960</v>
      </c>
      <c r="S10" s="49">
        <v>1.2065999999999999</v>
      </c>
      <c r="T10" s="49">
        <v>1.0474000000000001</v>
      </c>
      <c r="U10" s="48">
        <v>149.97999999999999</v>
      </c>
      <c r="V10" s="41">
        <v>6597.05</v>
      </c>
      <c r="W10" s="41">
        <v>6650.1</v>
      </c>
      <c r="X10" s="47">
        <f t="shared" si="5"/>
        <v>7599.7708611800645</v>
      </c>
      <c r="Y10" s="46">
        <v>1.2075</v>
      </c>
    </row>
    <row r="11" spans="1:25" x14ac:dyDescent="0.2">
      <c r="B11" s="45">
        <v>45203</v>
      </c>
      <c r="C11" s="44">
        <v>7910</v>
      </c>
      <c r="D11" s="43">
        <v>7910.5</v>
      </c>
      <c r="E11" s="42">
        <f t="shared" si="0"/>
        <v>7910.25</v>
      </c>
      <c r="F11" s="44">
        <v>7985.5</v>
      </c>
      <c r="G11" s="43">
        <v>7986.5</v>
      </c>
      <c r="H11" s="42">
        <f t="shared" si="1"/>
        <v>7986</v>
      </c>
      <c r="I11" s="44">
        <v>8150</v>
      </c>
      <c r="J11" s="43">
        <v>8160</v>
      </c>
      <c r="K11" s="42">
        <f t="shared" si="2"/>
        <v>8155</v>
      </c>
      <c r="L11" s="44">
        <v>8320</v>
      </c>
      <c r="M11" s="43">
        <v>8330</v>
      </c>
      <c r="N11" s="42">
        <f t="shared" si="3"/>
        <v>8325</v>
      </c>
      <c r="O11" s="44">
        <v>8440</v>
      </c>
      <c r="P11" s="43">
        <v>8450</v>
      </c>
      <c r="Q11" s="42">
        <f t="shared" si="4"/>
        <v>8445</v>
      </c>
      <c r="R11" s="50">
        <v>7910.5</v>
      </c>
      <c r="S11" s="49">
        <v>1.212</v>
      </c>
      <c r="T11" s="49">
        <v>1.0498000000000001</v>
      </c>
      <c r="U11" s="48">
        <v>149.01</v>
      </c>
      <c r="V11" s="41">
        <v>6526.82</v>
      </c>
      <c r="W11" s="41">
        <v>6584.63</v>
      </c>
      <c r="X11" s="47">
        <f t="shared" si="5"/>
        <v>7535.2448085349588</v>
      </c>
      <c r="Y11" s="46">
        <v>1.2129000000000001</v>
      </c>
    </row>
    <row r="12" spans="1:25" x14ac:dyDescent="0.2">
      <c r="B12" s="45">
        <v>45204</v>
      </c>
      <c r="C12" s="44">
        <v>7812</v>
      </c>
      <c r="D12" s="43">
        <v>7812.5</v>
      </c>
      <c r="E12" s="42">
        <f t="shared" si="0"/>
        <v>7812.25</v>
      </c>
      <c r="F12" s="44">
        <v>7888</v>
      </c>
      <c r="G12" s="43">
        <v>7890</v>
      </c>
      <c r="H12" s="42">
        <f t="shared" si="1"/>
        <v>7889</v>
      </c>
      <c r="I12" s="44">
        <v>8065</v>
      </c>
      <c r="J12" s="43">
        <v>8075</v>
      </c>
      <c r="K12" s="42">
        <f t="shared" si="2"/>
        <v>8070</v>
      </c>
      <c r="L12" s="44">
        <v>8235</v>
      </c>
      <c r="M12" s="43">
        <v>8245</v>
      </c>
      <c r="N12" s="42">
        <f t="shared" si="3"/>
        <v>8240</v>
      </c>
      <c r="O12" s="44">
        <v>8375</v>
      </c>
      <c r="P12" s="43">
        <v>8385</v>
      </c>
      <c r="Q12" s="42">
        <f t="shared" si="4"/>
        <v>8380</v>
      </c>
      <c r="R12" s="50">
        <v>7812.5</v>
      </c>
      <c r="S12" s="49">
        <v>1.2150000000000001</v>
      </c>
      <c r="T12" s="49">
        <v>1.0524</v>
      </c>
      <c r="U12" s="48">
        <v>148.83000000000001</v>
      </c>
      <c r="V12" s="41">
        <v>6430.04</v>
      </c>
      <c r="W12" s="41">
        <v>6489.02</v>
      </c>
      <c r="X12" s="47">
        <f t="shared" si="5"/>
        <v>7423.5081717977955</v>
      </c>
      <c r="Y12" s="46">
        <v>1.2159</v>
      </c>
    </row>
    <row r="13" spans="1:25" x14ac:dyDescent="0.2">
      <c r="B13" s="45">
        <v>45205</v>
      </c>
      <c r="C13" s="44">
        <v>7886</v>
      </c>
      <c r="D13" s="43">
        <v>7887</v>
      </c>
      <c r="E13" s="42">
        <f t="shared" si="0"/>
        <v>7886.5</v>
      </c>
      <c r="F13" s="44">
        <v>7968</v>
      </c>
      <c r="G13" s="43">
        <v>7968.5</v>
      </c>
      <c r="H13" s="42">
        <f t="shared" si="1"/>
        <v>7968.25</v>
      </c>
      <c r="I13" s="44">
        <v>8155</v>
      </c>
      <c r="J13" s="43">
        <v>8165</v>
      </c>
      <c r="K13" s="42">
        <f t="shared" si="2"/>
        <v>8160</v>
      </c>
      <c r="L13" s="44">
        <v>8355</v>
      </c>
      <c r="M13" s="43">
        <v>8365</v>
      </c>
      <c r="N13" s="42">
        <f t="shared" si="3"/>
        <v>8360</v>
      </c>
      <c r="O13" s="44">
        <v>8545</v>
      </c>
      <c r="P13" s="43">
        <v>8555</v>
      </c>
      <c r="Q13" s="42">
        <f t="shared" si="4"/>
        <v>8550</v>
      </c>
      <c r="R13" s="50">
        <v>7887</v>
      </c>
      <c r="S13" s="49">
        <v>1.2213000000000001</v>
      </c>
      <c r="T13" s="49">
        <v>1.0566</v>
      </c>
      <c r="U13" s="48">
        <v>149.06</v>
      </c>
      <c r="V13" s="41">
        <v>6457.87</v>
      </c>
      <c r="W13" s="41">
        <v>6519.8</v>
      </c>
      <c r="X13" s="47">
        <f t="shared" si="5"/>
        <v>7464.5088018171491</v>
      </c>
      <c r="Y13" s="46">
        <v>1.2222</v>
      </c>
    </row>
    <row r="14" spans="1:25" x14ac:dyDescent="0.2">
      <c r="B14" s="45">
        <v>45208</v>
      </c>
      <c r="C14" s="44">
        <v>8015</v>
      </c>
      <c r="D14" s="43">
        <v>8015.5</v>
      </c>
      <c r="E14" s="42">
        <f t="shared" si="0"/>
        <v>8015.25</v>
      </c>
      <c r="F14" s="44">
        <v>8085</v>
      </c>
      <c r="G14" s="43">
        <v>8090</v>
      </c>
      <c r="H14" s="42">
        <f t="shared" si="1"/>
        <v>8087.5</v>
      </c>
      <c r="I14" s="44">
        <v>8265</v>
      </c>
      <c r="J14" s="43">
        <v>8275</v>
      </c>
      <c r="K14" s="42">
        <f t="shared" si="2"/>
        <v>8270</v>
      </c>
      <c r="L14" s="44">
        <v>8440</v>
      </c>
      <c r="M14" s="43">
        <v>8450</v>
      </c>
      <c r="N14" s="42">
        <f t="shared" si="3"/>
        <v>8445</v>
      </c>
      <c r="O14" s="44">
        <v>8610</v>
      </c>
      <c r="P14" s="43">
        <v>8620</v>
      </c>
      <c r="Q14" s="42">
        <f t="shared" si="4"/>
        <v>8615</v>
      </c>
      <c r="R14" s="50">
        <v>8015.5</v>
      </c>
      <c r="S14" s="49">
        <v>1.2169000000000001</v>
      </c>
      <c r="T14" s="49">
        <v>1.0528999999999999</v>
      </c>
      <c r="U14" s="48">
        <v>149.16999999999999</v>
      </c>
      <c r="V14" s="41">
        <v>6586.82</v>
      </c>
      <c r="W14" s="41">
        <v>6643.13</v>
      </c>
      <c r="X14" s="47">
        <f t="shared" si="5"/>
        <v>7612.783740146263</v>
      </c>
      <c r="Y14" s="46">
        <v>1.2178</v>
      </c>
    </row>
    <row r="15" spans="1:25" x14ac:dyDescent="0.2">
      <c r="B15" s="45">
        <v>45209</v>
      </c>
      <c r="C15" s="44">
        <v>7907</v>
      </c>
      <c r="D15" s="43">
        <v>7907.5</v>
      </c>
      <c r="E15" s="42">
        <f t="shared" si="0"/>
        <v>7907.25</v>
      </c>
      <c r="F15" s="44">
        <v>7982.5</v>
      </c>
      <c r="G15" s="43">
        <v>7983</v>
      </c>
      <c r="H15" s="42">
        <f t="shared" si="1"/>
        <v>7982.75</v>
      </c>
      <c r="I15" s="44">
        <v>8175</v>
      </c>
      <c r="J15" s="43">
        <v>8185</v>
      </c>
      <c r="K15" s="42">
        <f t="shared" si="2"/>
        <v>8180</v>
      </c>
      <c r="L15" s="44">
        <v>8370</v>
      </c>
      <c r="M15" s="43">
        <v>8380</v>
      </c>
      <c r="N15" s="42">
        <f t="shared" si="3"/>
        <v>8375</v>
      </c>
      <c r="O15" s="44">
        <v>8545</v>
      </c>
      <c r="P15" s="43">
        <v>8555</v>
      </c>
      <c r="Q15" s="42">
        <f t="shared" si="4"/>
        <v>8550</v>
      </c>
      <c r="R15" s="50">
        <v>7907.5</v>
      </c>
      <c r="S15" s="49">
        <v>1.224</v>
      </c>
      <c r="T15" s="49">
        <v>1.0576000000000001</v>
      </c>
      <c r="U15" s="48">
        <v>149.07</v>
      </c>
      <c r="V15" s="41">
        <v>6460.38</v>
      </c>
      <c r="W15" s="41">
        <v>6517.27</v>
      </c>
      <c r="X15" s="47">
        <f t="shared" si="5"/>
        <v>7476.8343419062021</v>
      </c>
      <c r="Y15" s="46">
        <v>1.2249000000000001</v>
      </c>
    </row>
    <row r="16" spans="1:25" x14ac:dyDescent="0.2">
      <c r="B16" s="45">
        <v>45210</v>
      </c>
      <c r="C16" s="44">
        <v>7943</v>
      </c>
      <c r="D16" s="43">
        <v>7943.5</v>
      </c>
      <c r="E16" s="42">
        <f t="shared" si="0"/>
        <v>7943.25</v>
      </c>
      <c r="F16" s="44">
        <v>8027</v>
      </c>
      <c r="G16" s="43">
        <v>8030</v>
      </c>
      <c r="H16" s="42">
        <f t="shared" si="1"/>
        <v>8028.5</v>
      </c>
      <c r="I16" s="44">
        <v>8235</v>
      </c>
      <c r="J16" s="43">
        <v>8245</v>
      </c>
      <c r="K16" s="42">
        <f t="shared" si="2"/>
        <v>8240</v>
      </c>
      <c r="L16" s="44">
        <v>8435</v>
      </c>
      <c r="M16" s="43">
        <v>8445</v>
      </c>
      <c r="N16" s="42">
        <f t="shared" si="3"/>
        <v>8440</v>
      </c>
      <c r="O16" s="44">
        <v>8635</v>
      </c>
      <c r="P16" s="43">
        <v>8645</v>
      </c>
      <c r="Q16" s="42">
        <f t="shared" si="4"/>
        <v>8640</v>
      </c>
      <c r="R16" s="50">
        <v>7943.5</v>
      </c>
      <c r="S16" s="49">
        <v>1.2290000000000001</v>
      </c>
      <c r="T16" s="49">
        <v>1.0604</v>
      </c>
      <c r="U16" s="48">
        <v>148.84</v>
      </c>
      <c r="V16" s="41">
        <v>6463.38</v>
      </c>
      <c r="W16" s="41">
        <v>6528.99</v>
      </c>
      <c r="X16" s="47">
        <f t="shared" si="5"/>
        <v>7491.0411165597889</v>
      </c>
      <c r="Y16" s="46">
        <v>1.2299</v>
      </c>
    </row>
    <row r="17" spans="2:25" x14ac:dyDescent="0.2">
      <c r="B17" s="45">
        <v>45211</v>
      </c>
      <c r="C17" s="44">
        <v>7994</v>
      </c>
      <c r="D17" s="43">
        <v>7995</v>
      </c>
      <c r="E17" s="42">
        <f t="shared" si="0"/>
        <v>7994.5</v>
      </c>
      <c r="F17" s="44">
        <v>8069</v>
      </c>
      <c r="G17" s="43">
        <v>8070</v>
      </c>
      <c r="H17" s="42">
        <f t="shared" si="1"/>
        <v>8069.5</v>
      </c>
      <c r="I17" s="44">
        <v>8280</v>
      </c>
      <c r="J17" s="43">
        <v>8290</v>
      </c>
      <c r="K17" s="42">
        <f t="shared" si="2"/>
        <v>8285</v>
      </c>
      <c r="L17" s="44">
        <v>8510</v>
      </c>
      <c r="M17" s="43">
        <v>8520</v>
      </c>
      <c r="N17" s="42">
        <f t="shared" si="3"/>
        <v>8515</v>
      </c>
      <c r="O17" s="44">
        <v>8710</v>
      </c>
      <c r="P17" s="43">
        <v>8720</v>
      </c>
      <c r="Q17" s="42">
        <f t="shared" si="4"/>
        <v>8715</v>
      </c>
      <c r="R17" s="50">
        <v>7995</v>
      </c>
      <c r="S17" s="49">
        <v>1.2314000000000001</v>
      </c>
      <c r="T17" s="49">
        <v>1.0620000000000001</v>
      </c>
      <c r="U17" s="48">
        <v>149.16</v>
      </c>
      <c r="V17" s="41">
        <v>6492.61</v>
      </c>
      <c r="W17" s="41">
        <v>6548.73</v>
      </c>
      <c r="X17" s="47">
        <f t="shared" si="5"/>
        <v>7528.2485875706207</v>
      </c>
      <c r="Y17" s="46">
        <v>1.2323</v>
      </c>
    </row>
    <row r="18" spans="2:25" x14ac:dyDescent="0.2">
      <c r="B18" s="45">
        <v>45212</v>
      </c>
      <c r="C18" s="44">
        <v>7890.5</v>
      </c>
      <c r="D18" s="43">
        <v>7891</v>
      </c>
      <c r="E18" s="42">
        <f t="shared" si="0"/>
        <v>7890.75</v>
      </c>
      <c r="F18" s="44">
        <v>7978</v>
      </c>
      <c r="G18" s="43">
        <v>7980</v>
      </c>
      <c r="H18" s="42">
        <f t="shared" si="1"/>
        <v>7979</v>
      </c>
      <c r="I18" s="44">
        <v>8195</v>
      </c>
      <c r="J18" s="43">
        <v>8205</v>
      </c>
      <c r="K18" s="42">
        <f t="shared" si="2"/>
        <v>8200</v>
      </c>
      <c r="L18" s="44">
        <v>8430</v>
      </c>
      <c r="M18" s="43">
        <v>8440</v>
      </c>
      <c r="N18" s="42">
        <f t="shared" si="3"/>
        <v>8435</v>
      </c>
      <c r="O18" s="44">
        <v>8630</v>
      </c>
      <c r="P18" s="43">
        <v>8640</v>
      </c>
      <c r="Q18" s="42">
        <f t="shared" si="4"/>
        <v>8635</v>
      </c>
      <c r="R18" s="50">
        <v>7891</v>
      </c>
      <c r="S18" s="49">
        <v>1.2184999999999999</v>
      </c>
      <c r="T18" s="49">
        <v>1.0525</v>
      </c>
      <c r="U18" s="48">
        <v>149.62</v>
      </c>
      <c r="V18" s="41">
        <v>6476</v>
      </c>
      <c r="W18" s="41">
        <v>6544.2</v>
      </c>
      <c r="X18" s="47">
        <f t="shared" si="5"/>
        <v>7497.3871733966744</v>
      </c>
      <c r="Y18" s="46">
        <v>1.2194</v>
      </c>
    </row>
    <row r="19" spans="2:25" x14ac:dyDescent="0.2">
      <c r="B19" s="45">
        <v>45215</v>
      </c>
      <c r="C19" s="44">
        <v>7918</v>
      </c>
      <c r="D19" s="43">
        <v>7920</v>
      </c>
      <c r="E19" s="42">
        <f t="shared" si="0"/>
        <v>7919</v>
      </c>
      <c r="F19" s="44">
        <v>7993</v>
      </c>
      <c r="G19" s="43">
        <v>7993.5</v>
      </c>
      <c r="H19" s="42">
        <f t="shared" si="1"/>
        <v>7993.25</v>
      </c>
      <c r="I19" s="44">
        <v>8210</v>
      </c>
      <c r="J19" s="43">
        <v>8220</v>
      </c>
      <c r="K19" s="42">
        <f t="shared" si="2"/>
        <v>8215</v>
      </c>
      <c r="L19" s="44">
        <v>8445</v>
      </c>
      <c r="M19" s="43">
        <v>8455</v>
      </c>
      <c r="N19" s="42">
        <f t="shared" si="3"/>
        <v>8450</v>
      </c>
      <c r="O19" s="44">
        <v>8645</v>
      </c>
      <c r="P19" s="43">
        <v>8655</v>
      </c>
      <c r="Q19" s="42">
        <f t="shared" si="4"/>
        <v>8650</v>
      </c>
      <c r="R19" s="50">
        <v>7920</v>
      </c>
      <c r="S19" s="49">
        <v>1.2179</v>
      </c>
      <c r="T19" s="49">
        <v>1.0537000000000001</v>
      </c>
      <c r="U19" s="48">
        <v>149.56</v>
      </c>
      <c r="V19" s="41">
        <v>6503</v>
      </c>
      <c r="W19" s="41">
        <v>6558.5</v>
      </c>
      <c r="X19" s="47">
        <f t="shared" si="5"/>
        <v>7516.3708835531934</v>
      </c>
      <c r="Y19" s="46">
        <v>1.2188000000000001</v>
      </c>
    </row>
    <row r="20" spans="2:25" x14ac:dyDescent="0.2">
      <c r="B20" s="45">
        <v>45216</v>
      </c>
      <c r="C20" s="44">
        <v>7846</v>
      </c>
      <c r="D20" s="43">
        <v>7846.5</v>
      </c>
      <c r="E20" s="42">
        <f t="shared" si="0"/>
        <v>7846.25</v>
      </c>
      <c r="F20" s="44">
        <v>7919</v>
      </c>
      <c r="G20" s="43">
        <v>7920</v>
      </c>
      <c r="H20" s="42">
        <f t="shared" si="1"/>
        <v>7919.5</v>
      </c>
      <c r="I20" s="44">
        <v>8125</v>
      </c>
      <c r="J20" s="43">
        <v>8135</v>
      </c>
      <c r="K20" s="42">
        <f t="shared" si="2"/>
        <v>8130</v>
      </c>
      <c r="L20" s="44">
        <v>8365</v>
      </c>
      <c r="M20" s="43">
        <v>8375</v>
      </c>
      <c r="N20" s="42">
        <f t="shared" si="3"/>
        <v>8370</v>
      </c>
      <c r="O20" s="44">
        <v>8565</v>
      </c>
      <c r="P20" s="43">
        <v>8575</v>
      </c>
      <c r="Q20" s="42">
        <f t="shared" si="4"/>
        <v>8570</v>
      </c>
      <c r="R20" s="50">
        <v>7846.5</v>
      </c>
      <c r="S20" s="49">
        <v>1.2183999999999999</v>
      </c>
      <c r="T20" s="49">
        <v>1.0575000000000001</v>
      </c>
      <c r="U20" s="48">
        <v>149.47</v>
      </c>
      <c r="V20" s="41">
        <v>6440</v>
      </c>
      <c r="W20" s="41">
        <v>6495.53</v>
      </c>
      <c r="X20" s="47">
        <f t="shared" si="5"/>
        <v>7419.8581560283683</v>
      </c>
      <c r="Y20" s="46">
        <v>1.2193000000000001</v>
      </c>
    </row>
    <row r="21" spans="2:25" x14ac:dyDescent="0.2">
      <c r="B21" s="45">
        <v>45217</v>
      </c>
      <c r="C21" s="44">
        <v>7947</v>
      </c>
      <c r="D21" s="43">
        <v>7947.5</v>
      </c>
      <c r="E21" s="42">
        <f t="shared" si="0"/>
        <v>7947.25</v>
      </c>
      <c r="F21" s="44">
        <v>8020</v>
      </c>
      <c r="G21" s="43">
        <v>8023</v>
      </c>
      <c r="H21" s="42">
        <f t="shared" si="1"/>
        <v>8021.5</v>
      </c>
      <c r="I21" s="44">
        <v>8215</v>
      </c>
      <c r="J21" s="43">
        <v>8225</v>
      </c>
      <c r="K21" s="42">
        <f t="shared" si="2"/>
        <v>8220</v>
      </c>
      <c r="L21" s="44">
        <v>8435</v>
      </c>
      <c r="M21" s="43">
        <v>8445</v>
      </c>
      <c r="N21" s="42">
        <f t="shared" si="3"/>
        <v>8440</v>
      </c>
      <c r="O21" s="44">
        <v>8645</v>
      </c>
      <c r="P21" s="43">
        <v>8655</v>
      </c>
      <c r="Q21" s="42">
        <f t="shared" si="4"/>
        <v>8650</v>
      </c>
      <c r="R21" s="50">
        <v>7947.5</v>
      </c>
      <c r="S21" s="49">
        <v>1.2189000000000001</v>
      </c>
      <c r="T21" s="49">
        <v>1.056</v>
      </c>
      <c r="U21" s="48">
        <v>149.69</v>
      </c>
      <c r="V21" s="41">
        <v>6520.22</v>
      </c>
      <c r="W21" s="41">
        <v>6577.31</v>
      </c>
      <c r="X21" s="47">
        <f t="shared" si="5"/>
        <v>7526.0416666666661</v>
      </c>
      <c r="Y21" s="46">
        <v>1.2198</v>
      </c>
    </row>
    <row r="22" spans="2:25" x14ac:dyDescent="0.2">
      <c r="B22" s="45">
        <v>45218</v>
      </c>
      <c r="C22" s="44">
        <v>7937</v>
      </c>
      <c r="D22" s="43">
        <v>7938</v>
      </c>
      <c r="E22" s="42">
        <f t="shared" si="0"/>
        <v>7937.5</v>
      </c>
      <c r="F22" s="44">
        <v>8004</v>
      </c>
      <c r="G22" s="43">
        <v>8005</v>
      </c>
      <c r="H22" s="42">
        <f t="shared" si="1"/>
        <v>8004.5</v>
      </c>
      <c r="I22" s="44">
        <v>8190</v>
      </c>
      <c r="J22" s="43">
        <v>8200</v>
      </c>
      <c r="K22" s="42">
        <f t="shared" si="2"/>
        <v>8195</v>
      </c>
      <c r="L22" s="44">
        <v>8385</v>
      </c>
      <c r="M22" s="43">
        <v>8395</v>
      </c>
      <c r="N22" s="42">
        <f t="shared" si="3"/>
        <v>8390</v>
      </c>
      <c r="O22" s="44">
        <v>8565</v>
      </c>
      <c r="P22" s="43">
        <v>8575</v>
      </c>
      <c r="Q22" s="42">
        <f t="shared" si="4"/>
        <v>8570</v>
      </c>
      <c r="R22" s="50">
        <v>7938</v>
      </c>
      <c r="S22" s="49">
        <v>1.2121</v>
      </c>
      <c r="T22" s="49">
        <v>1.0558000000000001</v>
      </c>
      <c r="U22" s="48">
        <v>149.87</v>
      </c>
      <c r="V22" s="41">
        <v>6548.96</v>
      </c>
      <c r="W22" s="41">
        <v>6599.34</v>
      </c>
      <c r="X22" s="47">
        <f t="shared" si="5"/>
        <v>7518.4694070846745</v>
      </c>
      <c r="Y22" s="46">
        <v>1.2130000000000001</v>
      </c>
    </row>
    <row r="23" spans="2:25" x14ac:dyDescent="0.2">
      <c r="B23" s="45">
        <v>45219</v>
      </c>
      <c r="C23" s="44">
        <v>7875</v>
      </c>
      <c r="D23" s="43">
        <v>7876</v>
      </c>
      <c r="E23" s="42">
        <f t="shared" si="0"/>
        <v>7875.5</v>
      </c>
      <c r="F23" s="44">
        <v>7940</v>
      </c>
      <c r="G23" s="43">
        <v>7945</v>
      </c>
      <c r="H23" s="42">
        <f t="shared" si="1"/>
        <v>7942.5</v>
      </c>
      <c r="I23" s="44">
        <v>8120</v>
      </c>
      <c r="J23" s="43">
        <v>8130</v>
      </c>
      <c r="K23" s="42">
        <f t="shared" si="2"/>
        <v>8125</v>
      </c>
      <c r="L23" s="44">
        <v>8315</v>
      </c>
      <c r="M23" s="43">
        <v>8325</v>
      </c>
      <c r="N23" s="42">
        <f t="shared" si="3"/>
        <v>8320</v>
      </c>
      <c r="O23" s="44">
        <v>8505</v>
      </c>
      <c r="P23" s="43">
        <v>8515</v>
      </c>
      <c r="Q23" s="42">
        <f t="shared" si="4"/>
        <v>8510</v>
      </c>
      <c r="R23" s="50">
        <v>7876</v>
      </c>
      <c r="S23" s="49">
        <v>1.2141</v>
      </c>
      <c r="T23" s="49">
        <v>1.0590999999999999</v>
      </c>
      <c r="U23" s="48">
        <v>149.94999999999999</v>
      </c>
      <c r="V23" s="41">
        <v>6487.11</v>
      </c>
      <c r="W23" s="41">
        <v>6539.63</v>
      </c>
      <c r="X23" s="47">
        <f t="shared" si="5"/>
        <v>7436.5026909640264</v>
      </c>
      <c r="Y23" s="46">
        <v>1.2149000000000001</v>
      </c>
    </row>
    <row r="24" spans="2:25" x14ac:dyDescent="0.2">
      <c r="B24" s="45">
        <v>45222</v>
      </c>
      <c r="C24" s="44">
        <v>7824</v>
      </c>
      <c r="D24" s="43">
        <v>7824.5</v>
      </c>
      <c r="E24" s="42">
        <f t="shared" si="0"/>
        <v>7824.25</v>
      </c>
      <c r="F24" s="44">
        <v>7895</v>
      </c>
      <c r="G24" s="43">
        <v>7898</v>
      </c>
      <c r="H24" s="42">
        <f t="shared" si="1"/>
        <v>7896.5</v>
      </c>
      <c r="I24" s="44">
        <v>8080</v>
      </c>
      <c r="J24" s="43">
        <v>8090</v>
      </c>
      <c r="K24" s="42">
        <f t="shared" si="2"/>
        <v>8085</v>
      </c>
      <c r="L24" s="44">
        <v>8280</v>
      </c>
      <c r="M24" s="43">
        <v>8290</v>
      </c>
      <c r="N24" s="42">
        <f t="shared" si="3"/>
        <v>8285</v>
      </c>
      <c r="O24" s="44">
        <v>8485</v>
      </c>
      <c r="P24" s="43">
        <v>8495</v>
      </c>
      <c r="Q24" s="42">
        <f t="shared" si="4"/>
        <v>8490</v>
      </c>
      <c r="R24" s="50">
        <v>7824.5</v>
      </c>
      <c r="S24" s="49">
        <v>1.2170000000000001</v>
      </c>
      <c r="T24" s="49">
        <v>1.0602</v>
      </c>
      <c r="U24" s="48">
        <v>149.93</v>
      </c>
      <c r="V24" s="41">
        <v>6429.33</v>
      </c>
      <c r="W24" s="41">
        <v>6485.47</v>
      </c>
      <c r="X24" s="47">
        <f t="shared" si="5"/>
        <v>7380.2112808903976</v>
      </c>
      <c r="Y24" s="46">
        <v>1.2178</v>
      </c>
    </row>
    <row r="25" spans="2:25" x14ac:dyDescent="0.2">
      <c r="B25" s="45">
        <v>45223</v>
      </c>
      <c r="C25" s="44">
        <v>7900</v>
      </c>
      <c r="D25" s="43">
        <v>7900.5</v>
      </c>
      <c r="E25" s="42">
        <f t="shared" si="0"/>
        <v>7900.25</v>
      </c>
      <c r="F25" s="44">
        <v>7970</v>
      </c>
      <c r="G25" s="43">
        <v>7971</v>
      </c>
      <c r="H25" s="42">
        <f t="shared" si="1"/>
        <v>7970.5</v>
      </c>
      <c r="I25" s="44">
        <v>8145</v>
      </c>
      <c r="J25" s="43">
        <v>8155</v>
      </c>
      <c r="K25" s="42">
        <f t="shared" si="2"/>
        <v>8150</v>
      </c>
      <c r="L25" s="44">
        <v>8335</v>
      </c>
      <c r="M25" s="43">
        <v>8345</v>
      </c>
      <c r="N25" s="42">
        <f t="shared" si="3"/>
        <v>8340</v>
      </c>
      <c r="O25" s="44">
        <v>8540</v>
      </c>
      <c r="P25" s="43">
        <v>8550</v>
      </c>
      <c r="Q25" s="42">
        <f t="shared" si="4"/>
        <v>8545</v>
      </c>
      <c r="R25" s="50">
        <v>7900.5</v>
      </c>
      <c r="S25" s="49">
        <v>1.2219</v>
      </c>
      <c r="T25" s="49">
        <v>1.0636000000000001</v>
      </c>
      <c r="U25" s="48">
        <v>149.76</v>
      </c>
      <c r="V25" s="41">
        <v>6465.75</v>
      </c>
      <c r="W25" s="41">
        <v>6518.65</v>
      </c>
      <c r="X25" s="47">
        <f t="shared" si="5"/>
        <v>7428.0744640842413</v>
      </c>
      <c r="Y25" s="46">
        <v>1.2228000000000001</v>
      </c>
    </row>
    <row r="26" spans="2:25" x14ac:dyDescent="0.2">
      <c r="B26" s="45">
        <v>45224</v>
      </c>
      <c r="C26" s="44">
        <v>7945</v>
      </c>
      <c r="D26" s="43">
        <v>7946</v>
      </c>
      <c r="E26" s="42">
        <f t="shared" si="0"/>
        <v>7945.5</v>
      </c>
      <c r="F26" s="44">
        <v>8019</v>
      </c>
      <c r="G26" s="43">
        <v>8020</v>
      </c>
      <c r="H26" s="42">
        <f t="shared" si="1"/>
        <v>8019.5</v>
      </c>
      <c r="I26" s="44">
        <v>8185</v>
      </c>
      <c r="J26" s="43">
        <v>8195</v>
      </c>
      <c r="K26" s="42">
        <f t="shared" si="2"/>
        <v>8190</v>
      </c>
      <c r="L26" s="44">
        <v>8370</v>
      </c>
      <c r="M26" s="43">
        <v>8380</v>
      </c>
      <c r="N26" s="42">
        <f t="shared" si="3"/>
        <v>8375</v>
      </c>
      <c r="O26" s="44">
        <v>8545</v>
      </c>
      <c r="P26" s="43">
        <v>8555</v>
      </c>
      <c r="Q26" s="42">
        <f t="shared" si="4"/>
        <v>8550</v>
      </c>
      <c r="R26" s="50">
        <v>7946</v>
      </c>
      <c r="S26" s="49">
        <v>1.2118</v>
      </c>
      <c r="T26" s="49">
        <v>1.0572999999999999</v>
      </c>
      <c r="U26" s="48">
        <v>149.94</v>
      </c>
      <c r="V26" s="41">
        <v>6557.19</v>
      </c>
      <c r="W26" s="41">
        <v>6613.34</v>
      </c>
      <c r="X26" s="47">
        <f t="shared" si="5"/>
        <v>7515.3693369904477</v>
      </c>
      <c r="Y26" s="46">
        <v>1.2126999999999999</v>
      </c>
    </row>
    <row r="27" spans="2:25" x14ac:dyDescent="0.2">
      <c r="B27" s="45">
        <v>45225</v>
      </c>
      <c r="C27" s="44">
        <v>7938.5</v>
      </c>
      <c r="D27" s="43">
        <v>7939</v>
      </c>
      <c r="E27" s="42">
        <f t="shared" si="0"/>
        <v>7938.75</v>
      </c>
      <c r="F27" s="44">
        <v>8011</v>
      </c>
      <c r="G27" s="43">
        <v>8013</v>
      </c>
      <c r="H27" s="42">
        <f t="shared" si="1"/>
        <v>8012</v>
      </c>
      <c r="I27" s="44">
        <v>8185</v>
      </c>
      <c r="J27" s="43">
        <v>8195</v>
      </c>
      <c r="K27" s="42">
        <f t="shared" si="2"/>
        <v>8190</v>
      </c>
      <c r="L27" s="44">
        <v>8375</v>
      </c>
      <c r="M27" s="43">
        <v>8385</v>
      </c>
      <c r="N27" s="42">
        <f t="shared" si="3"/>
        <v>8380</v>
      </c>
      <c r="O27" s="44">
        <v>8555</v>
      </c>
      <c r="P27" s="43">
        <v>8565</v>
      </c>
      <c r="Q27" s="42">
        <f t="shared" si="4"/>
        <v>8560</v>
      </c>
      <c r="R27" s="50">
        <v>7939</v>
      </c>
      <c r="S27" s="49">
        <v>1.2085999999999999</v>
      </c>
      <c r="T27" s="49">
        <v>1.0536000000000001</v>
      </c>
      <c r="U27" s="48">
        <v>150.44</v>
      </c>
      <c r="V27" s="41">
        <v>6568.76</v>
      </c>
      <c r="W27" s="41">
        <v>6625.05</v>
      </c>
      <c r="X27" s="47">
        <f t="shared" si="5"/>
        <v>7535.1176917236135</v>
      </c>
      <c r="Y27" s="46">
        <v>1.2095</v>
      </c>
    </row>
    <row r="28" spans="2:25" x14ac:dyDescent="0.2">
      <c r="B28" s="45">
        <v>45226</v>
      </c>
      <c r="C28" s="44">
        <v>7963</v>
      </c>
      <c r="D28" s="43">
        <v>7963.5</v>
      </c>
      <c r="E28" s="42">
        <f t="shared" si="0"/>
        <v>7963.25</v>
      </c>
      <c r="F28" s="44">
        <v>8039</v>
      </c>
      <c r="G28" s="43">
        <v>8040</v>
      </c>
      <c r="H28" s="42">
        <f t="shared" si="1"/>
        <v>8039.5</v>
      </c>
      <c r="I28" s="44">
        <v>8220</v>
      </c>
      <c r="J28" s="43">
        <v>8230</v>
      </c>
      <c r="K28" s="42">
        <f t="shared" si="2"/>
        <v>8225</v>
      </c>
      <c r="L28" s="44">
        <v>8405</v>
      </c>
      <c r="M28" s="43">
        <v>8415</v>
      </c>
      <c r="N28" s="42">
        <f t="shared" si="3"/>
        <v>8410</v>
      </c>
      <c r="O28" s="44">
        <v>8590</v>
      </c>
      <c r="P28" s="43">
        <v>8600</v>
      </c>
      <c r="Q28" s="42">
        <f t="shared" si="4"/>
        <v>8595</v>
      </c>
      <c r="R28" s="50">
        <v>7963.5</v>
      </c>
      <c r="S28" s="49">
        <v>1.2109000000000001</v>
      </c>
      <c r="T28" s="49">
        <v>1.0537000000000001</v>
      </c>
      <c r="U28" s="48">
        <v>150.09</v>
      </c>
      <c r="V28" s="41">
        <v>6576.51</v>
      </c>
      <c r="W28" s="41">
        <v>6634.76</v>
      </c>
      <c r="X28" s="47">
        <f t="shared" si="5"/>
        <v>7557.6539812090723</v>
      </c>
      <c r="Y28" s="46">
        <v>1.2118</v>
      </c>
    </row>
    <row r="29" spans="2:25" x14ac:dyDescent="0.2">
      <c r="B29" s="45">
        <v>45229</v>
      </c>
      <c r="C29" s="44">
        <v>8109</v>
      </c>
      <c r="D29" s="43">
        <v>8110</v>
      </c>
      <c r="E29" s="42">
        <f t="shared" si="0"/>
        <v>8109.5</v>
      </c>
      <c r="F29" s="44">
        <v>8185</v>
      </c>
      <c r="G29" s="43">
        <v>8186</v>
      </c>
      <c r="H29" s="42">
        <f t="shared" si="1"/>
        <v>8185.5</v>
      </c>
      <c r="I29" s="44">
        <v>8360</v>
      </c>
      <c r="J29" s="43">
        <v>8370</v>
      </c>
      <c r="K29" s="42">
        <f t="shared" si="2"/>
        <v>8365</v>
      </c>
      <c r="L29" s="44">
        <v>8545</v>
      </c>
      <c r="M29" s="43">
        <v>8555</v>
      </c>
      <c r="N29" s="42">
        <f t="shared" si="3"/>
        <v>8550</v>
      </c>
      <c r="O29" s="44">
        <v>8725</v>
      </c>
      <c r="P29" s="43">
        <v>8735</v>
      </c>
      <c r="Q29" s="42">
        <f t="shared" si="4"/>
        <v>8730</v>
      </c>
      <c r="R29" s="50">
        <v>8110</v>
      </c>
      <c r="S29" s="49">
        <v>1.2142999999999999</v>
      </c>
      <c r="T29" s="49">
        <v>1.0607</v>
      </c>
      <c r="U29" s="48">
        <v>149.77000000000001</v>
      </c>
      <c r="V29" s="41">
        <v>6678.74</v>
      </c>
      <c r="W29" s="41">
        <v>6736.34</v>
      </c>
      <c r="X29" s="47">
        <f t="shared" si="5"/>
        <v>7645.894220797587</v>
      </c>
      <c r="Y29" s="46">
        <v>1.2152000000000001</v>
      </c>
    </row>
    <row r="30" spans="2:25" x14ac:dyDescent="0.2">
      <c r="B30" s="45">
        <v>45230</v>
      </c>
      <c r="C30" s="44">
        <v>8036</v>
      </c>
      <c r="D30" s="43">
        <v>8038</v>
      </c>
      <c r="E30" s="42">
        <f t="shared" si="0"/>
        <v>8037</v>
      </c>
      <c r="F30" s="44">
        <v>8115</v>
      </c>
      <c r="G30" s="43">
        <v>8120</v>
      </c>
      <c r="H30" s="42">
        <f t="shared" si="1"/>
        <v>8117.5</v>
      </c>
      <c r="I30" s="44">
        <v>8300</v>
      </c>
      <c r="J30" s="43">
        <v>8310</v>
      </c>
      <c r="K30" s="42">
        <f t="shared" si="2"/>
        <v>8305</v>
      </c>
      <c r="L30" s="44">
        <v>8485</v>
      </c>
      <c r="M30" s="43">
        <v>8495</v>
      </c>
      <c r="N30" s="42">
        <f t="shared" si="3"/>
        <v>8490</v>
      </c>
      <c r="O30" s="44">
        <v>8670</v>
      </c>
      <c r="P30" s="43">
        <v>8680</v>
      </c>
      <c r="Q30" s="42">
        <f t="shared" si="4"/>
        <v>8675</v>
      </c>
      <c r="R30" s="50">
        <v>8038</v>
      </c>
      <c r="S30" s="49">
        <v>1.2159</v>
      </c>
      <c r="T30" s="49">
        <v>1.0625</v>
      </c>
      <c r="U30" s="48">
        <v>150.94</v>
      </c>
      <c r="V30" s="41">
        <v>6610.74</v>
      </c>
      <c r="W30" s="41">
        <v>6673.24</v>
      </c>
      <c r="X30" s="47">
        <f t="shared" si="5"/>
        <v>7565.1764705882351</v>
      </c>
      <c r="Y30" s="46">
        <v>1.2168000000000001</v>
      </c>
    </row>
    <row r="31" spans="2:25" x14ac:dyDescent="0.2">
      <c r="B31" s="40" t="s">
        <v>11</v>
      </c>
      <c r="C31" s="39">
        <f>ROUND(AVERAGE(C9:C30),2)</f>
        <v>7938.82</v>
      </c>
      <c r="D31" s="38">
        <f>ROUND(AVERAGE(D9:D30),2)</f>
        <v>7939.66</v>
      </c>
      <c r="E31" s="37">
        <f>ROUND(AVERAGE(C31:D31),2)</f>
        <v>7939.24</v>
      </c>
      <c r="F31" s="39">
        <f>ROUND(AVERAGE(F9:F30),2)</f>
        <v>8013.27</v>
      </c>
      <c r="G31" s="38">
        <f>ROUND(AVERAGE(G9:G30),2)</f>
        <v>8015.2</v>
      </c>
      <c r="H31" s="37">
        <f>ROUND(AVERAGE(F31:G31),2)</f>
        <v>8014.24</v>
      </c>
      <c r="I31" s="39">
        <f>ROUND(AVERAGE(I9:I30),2)</f>
        <v>8198.86</v>
      </c>
      <c r="J31" s="38">
        <f>ROUND(AVERAGE(J9:J30),2)</f>
        <v>8208.86</v>
      </c>
      <c r="K31" s="37">
        <f>ROUND(AVERAGE(I31:J31),2)</f>
        <v>8203.86</v>
      </c>
      <c r="L31" s="39">
        <f>ROUND(AVERAGE(L9:L30),2)</f>
        <v>8389.77</v>
      </c>
      <c r="M31" s="38">
        <f>ROUND(AVERAGE(M9:M30),2)</f>
        <v>8399.77</v>
      </c>
      <c r="N31" s="37">
        <f>ROUND(AVERAGE(L31:M31),2)</f>
        <v>8394.77</v>
      </c>
      <c r="O31" s="39">
        <f>ROUND(AVERAGE(O9:O30),2)</f>
        <v>8565.68</v>
      </c>
      <c r="P31" s="38">
        <f>ROUND(AVERAGE(P9:P30),2)</f>
        <v>8575.68</v>
      </c>
      <c r="Q31" s="37">
        <f>ROUND(AVERAGE(O31:P31),2)</f>
        <v>8570.68</v>
      </c>
      <c r="R31" s="36">
        <f>ROUND(AVERAGE(R9:R30),2)</f>
        <v>7939.66</v>
      </c>
      <c r="S31" s="35">
        <f>ROUND(AVERAGE(S9:S30),4)</f>
        <v>1.2169000000000001</v>
      </c>
      <c r="T31" s="34">
        <f>ROUND(AVERAGE(T9:T30),4)</f>
        <v>1.0563</v>
      </c>
      <c r="U31" s="167">
        <f>ROUND(AVERAGE(U9:U30),2)</f>
        <v>149.63</v>
      </c>
      <c r="V31" s="33">
        <f>AVERAGE(V9:V30)</f>
        <v>6524.6686363636363</v>
      </c>
      <c r="W31" s="33">
        <f>AVERAGE(W9:W30)</f>
        <v>6581.9236363636355</v>
      </c>
      <c r="X31" s="33">
        <f>AVERAGE(X9:X30)</f>
        <v>7516.6418131969813</v>
      </c>
      <c r="Y31" s="32">
        <f>AVERAGE(Y9:Y30)</f>
        <v>1.2177909090909089</v>
      </c>
    </row>
    <row r="32" spans="2:25" x14ac:dyDescent="0.2">
      <c r="B32" s="31" t="s">
        <v>12</v>
      </c>
      <c r="C32" s="30">
        <f t="shared" ref="C32:Y32" si="6">MAX(C9:C30)</f>
        <v>8109</v>
      </c>
      <c r="D32" s="29">
        <f t="shared" si="6"/>
        <v>8110</v>
      </c>
      <c r="E32" s="28">
        <f t="shared" si="6"/>
        <v>8109.5</v>
      </c>
      <c r="F32" s="30">
        <f t="shared" si="6"/>
        <v>8185</v>
      </c>
      <c r="G32" s="29">
        <f t="shared" si="6"/>
        <v>8186</v>
      </c>
      <c r="H32" s="28">
        <f t="shared" si="6"/>
        <v>8185.5</v>
      </c>
      <c r="I32" s="30">
        <f t="shared" si="6"/>
        <v>8360</v>
      </c>
      <c r="J32" s="29">
        <f t="shared" si="6"/>
        <v>8370</v>
      </c>
      <c r="K32" s="28">
        <f t="shared" si="6"/>
        <v>8365</v>
      </c>
      <c r="L32" s="30">
        <f t="shared" si="6"/>
        <v>8545</v>
      </c>
      <c r="M32" s="29">
        <f t="shared" si="6"/>
        <v>8555</v>
      </c>
      <c r="N32" s="28">
        <f t="shared" si="6"/>
        <v>8550</v>
      </c>
      <c r="O32" s="30">
        <f t="shared" si="6"/>
        <v>8725</v>
      </c>
      <c r="P32" s="29">
        <f t="shared" si="6"/>
        <v>8735</v>
      </c>
      <c r="Q32" s="28">
        <f t="shared" si="6"/>
        <v>8730</v>
      </c>
      <c r="R32" s="27">
        <f t="shared" si="6"/>
        <v>8110</v>
      </c>
      <c r="S32" s="26">
        <f t="shared" si="6"/>
        <v>1.2314000000000001</v>
      </c>
      <c r="T32" s="25">
        <f t="shared" si="6"/>
        <v>1.0636000000000001</v>
      </c>
      <c r="U32" s="24">
        <f t="shared" si="6"/>
        <v>150.94</v>
      </c>
      <c r="V32" s="23">
        <f t="shared" si="6"/>
        <v>6678.74</v>
      </c>
      <c r="W32" s="23">
        <f t="shared" si="6"/>
        <v>6736.34</v>
      </c>
      <c r="X32" s="23">
        <f t="shared" si="6"/>
        <v>7692.0520368436055</v>
      </c>
      <c r="Y32" s="22">
        <f t="shared" si="6"/>
        <v>1.2323</v>
      </c>
    </row>
    <row r="33" spans="2:25" ht="13.5" thickBot="1" x14ac:dyDescent="0.25">
      <c r="B33" s="21" t="s">
        <v>13</v>
      </c>
      <c r="C33" s="20">
        <f t="shared" ref="C33:Y33" si="7">MIN(C9:C30)</f>
        <v>7812</v>
      </c>
      <c r="D33" s="19">
        <f t="shared" si="7"/>
        <v>7812.5</v>
      </c>
      <c r="E33" s="18">
        <f t="shared" si="7"/>
        <v>7812.25</v>
      </c>
      <c r="F33" s="20">
        <f t="shared" si="7"/>
        <v>7888</v>
      </c>
      <c r="G33" s="19">
        <f t="shared" si="7"/>
        <v>7890</v>
      </c>
      <c r="H33" s="18">
        <f t="shared" si="7"/>
        <v>7889</v>
      </c>
      <c r="I33" s="20">
        <f t="shared" si="7"/>
        <v>8065</v>
      </c>
      <c r="J33" s="19">
        <f t="shared" si="7"/>
        <v>8075</v>
      </c>
      <c r="K33" s="18">
        <f t="shared" si="7"/>
        <v>8070</v>
      </c>
      <c r="L33" s="20">
        <f t="shared" si="7"/>
        <v>8235</v>
      </c>
      <c r="M33" s="19">
        <f t="shared" si="7"/>
        <v>8245</v>
      </c>
      <c r="N33" s="18">
        <f t="shared" si="7"/>
        <v>8240</v>
      </c>
      <c r="O33" s="20">
        <f t="shared" si="7"/>
        <v>8375</v>
      </c>
      <c r="P33" s="19">
        <f t="shared" si="7"/>
        <v>8385</v>
      </c>
      <c r="Q33" s="18">
        <f t="shared" si="7"/>
        <v>8380</v>
      </c>
      <c r="R33" s="17">
        <f t="shared" si="7"/>
        <v>7812.5</v>
      </c>
      <c r="S33" s="16">
        <f t="shared" si="7"/>
        <v>1.2065999999999999</v>
      </c>
      <c r="T33" s="15">
        <f t="shared" si="7"/>
        <v>1.0474000000000001</v>
      </c>
      <c r="U33" s="14">
        <f t="shared" si="7"/>
        <v>148.83000000000001</v>
      </c>
      <c r="V33" s="13">
        <f t="shared" si="7"/>
        <v>6429.33</v>
      </c>
      <c r="W33" s="13">
        <f t="shared" si="7"/>
        <v>6485.47</v>
      </c>
      <c r="X33" s="13">
        <f t="shared" si="7"/>
        <v>7380.2112808903976</v>
      </c>
      <c r="Y33" s="12">
        <f t="shared" si="7"/>
        <v>1.2075</v>
      </c>
    </row>
    <row r="35" spans="2:25" x14ac:dyDescent="0.2">
      <c r="B35" s="6" t="s">
        <v>14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  <row r="36" spans="2:25" x14ac:dyDescent="0.2">
      <c r="B36" s="6" t="s">
        <v>15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J35"/>
  <sheetViews>
    <sheetView workbookViewId="0">
      <selection activeCell="O50" sqref="O50"/>
    </sheetView>
  </sheetViews>
  <sheetFormatPr baseColWidth="10" defaultColWidth="9.140625" defaultRowHeight="12.75" x14ac:dyDescent="0.2"/>
  <cols>
    <col min="3" max="3" width="12.140625" customWidth="1"/>
    <col min="4" max="4" width="19.7109375" customWidth="1"/>
    <col min="6" max="6" width="12.140625" customWidth="1"/>
    <col min="7" max="7" width="19.7109375" customWidth="1"/>
    <col min="9" max="9" width="12.140625" customWidth="1"/>
    <col min="10" max="10" width="19.7109375" customWidth="1"/>
  </cols>
  <sheetData>
    <row r="2" spans="2:10" x14ac:dyDescent="0.2">
      <c r="B2" s="73" t="s">
        <v>39</v>
      </c>
    </row>
    <row r="3" spans="2:10" ht="13.5" thickBot="1" x14ac:dyDescent="0.25"/>
    <row r="4" spans="2:10" x14ac:dyDescent="0.2">
      <c r="C4" s="179" t="s">
        <v>38</v>
      </c>
      <c r="D4" s="180"/>
      <c r="F4" s="179" t="s">
        <v>37</v>
      </c>
      <c r="G4" s="180"/>
      <c r="I4" s="179" t="s">
        <v>36</v>
      </c>
      <c r="J4" s="180"/>
    </row>
    <row r="5" spans="2:10" x14ac:dyDescent="0.2">
      <c r="C5" s="72">
        <v>45230</v>
      </c>
      <c r="D5" s="71"/>
      <c r="F5" s="72">
        <v>45230</v>
      </c>
      <c r="G5" s="71"/>
      <c r="I5" s="72">
        <v>45230</v>
      </c>
      <c r="J5" s="71"/>
    </row>
    <row r="6" spans="2:10" x14ac:dyDescent="0.2">
      <c r="C6" s="70"/>
      <c r="D6" s="69" t="s">
        <v>35</v>
      </c>
      <c r="F6" s="70"/>
      <c r="G6" s="69" t="s">
        <v>35</v>
      </c>
      <c r="I6" s="70"/>
      <c r="J6" s="69" t="s">
        <v>35</v>
      </c>
    </row>
    <row r="7" spans="2:10" x14ac:dyDescent="0.2">
      <c r="C7" s="68"/>
      <c r="D7" s="67"/>
      <c r="F7" s="68"/>
      <c r="G7" s="67"/>
      <c r="I7" s="68"/>
      <c r="J7" s="67"/>
    </row>
    <row r="8" spans="2:10" x14ac:dyDescent="0.2">
      <c r="C8" s="66">
        <v>45201</v>
      </c>
      <c r="D8" s="65">
        <v>8313.94</v>
      </c>
      <c r="F8" s="66">
        <f t="shared" ref="F8:F29" si="0">C8</f>
        <v>45201</v>
      </c>
      <c r="G8" s="65">
        <v>2360.84</v>
      </c>
      <c r="I8" s="66">
        <f t="shared" ref="I8:I29" si="1">C8</f>
        <v>45201</v>
      </c>
      <c r="J8" s="65">
        <v>2663.38</v>
      </c>
    </row>
    <row r="9" spans="2:10" x14ac:dyDescent="0.2">
      <c r="C9" s="66">
        <v>45202</v>
      </c>
      <c r="D9" s="65">
        <v>8007.99</v>
      </c>
      <c r="F9" s="66">
        <f t="shared" si="0"/>
        <v>45202</v>
      </c>
      <c r="G9" s="65">
        <v>2310.16</v>
      </c>
      <c r="I9" s="66">
        <f t="shared" si="1"/>
        <v>45202</v>
      </c>
      <c r="J9" s="65">
        <v>2572.87</v>
      </c>
    </row>
    <row r="10" spans="2:10" x14ac:dyDescent="0.2">
      <c r="C10" s="66">
        <v>45203</v>
      </c>
      <c r="D10" s="65">
        <v>7937.27</v>
      </c>
      <c r="F10" s="66">
        <f t="shared" si="0"/>
        <v>45203</v>
      </c>
      <c r="G10" s="65">
        <v>2276.6</v>
      </c>
      <c r="I10" s="66">
        <f t="shared" si="1"/>
        <v>45203</v>
      </c>
      <c r="J10" s="65">
        <v>2504.17</v>
      </c>
    </row>
    <row r="11" spans="2:10" x14ac:dyDescent="0.2">
      <c r="C11" s="66">
        <v>45204</v>
      </c>
      <c r="D11" s="65">
        <v>7920.06</v>
      </c>
      <c r="F11" s="66">
        <f t="shared" si="0"/>
        <v>45204</v>
      </c>
      <c r="G11" s="65">
        <v>2234.04</v>
      </c>
      <c r="I11" s="66">
        <f t="shared" si="1"/>
        <v>45204</v>
      </c>
      <c r="J11" s="65">
        <v>2488.2199999999998</v>
      </c>
    </row>
    <row r="12" spans="2:10" x14ac:dyDescent="0.2">
      <c r="C12" s="66">
        <v>45205</v>
      </c>
      <c r="D12" s="65">
        <v>7898.6</v>
      </c>
      <c r="F12" s="66">
        <f t="shared" si="0"/>
        <v>45205</v>
      </c>
      <c r="G12" s="65">
        <v>2228.6799999999998</v>
      </c>
      <c r="I12" s="66">
        <f t="shared" si="1"/>
        <v>45205</v>
      </c>
      <c r="J12" s="65">
        <v>2476.1</v>
      </c>
    </row>
    <row r="13" spans="2:10" x14ac:dyDescent="0.2">
      <c r="C13" s="66">
        <v>45208</v>
      </c>
      <c r="D13" s="65">
        <v>8136.9</v>
      </c>
      <c r="F13" s="66">
        <f t="shared" si="0"/>
        <v>45208</v>
      </c>
      <c r="G13" s="65">
        <v>2233.17</v>
      </c>
      <c r="I13" s="66">
        <f t="shared" si="1"/>
        <v>45208</v>
      </c>
      <c r="J13" s="65">
        <v>2534.92</v>
      </c>
    </row>
    <row r="14" spans="2:10" x14ac:dyDescent="0.2">
      <c r="C14" s="66">
        <v>45209</v>
      </c>
      <c r="D14" s="65">
        <v>8021.72</v>
      </c>
      <c r="F14" s="66">
        <f t="shared" si="0"/>
        <v>45209</v>
      </c>
      <c r="G14" s="65">
        <v>2225.0700000000002</v>
      </c>
      <c r="I14" s="66">
        <f t="shared" si="1"/>
        <v>45209</v>
      </c>
      <c r="J14" s="65">
        <v>2468.2800000000002</v>
      </c>
    </row>
    <row r="15" spans="2:10" x14ac:dyDescent="0.2">
      <c r="C15" s="66">
        <v>45210</v>
      </c>
      <c r="D15" s="65">
        <v>8082.45</v>
      </c>
      <c r="F15" s="66">
        <f t="shared" si="0"/>
        <v>45210</v>
      </c>
      <c r="G15" s="65">
        <v>2221.42</v>
      </c>
      <c r="I15" s="66">
        <f t="shared" si="1"/>
        <v>45210</v>
      </c>
      <c r="J15" s="65">
        <v>2476.56</v>
      </c>
    </row>
    <row r="16" spans="2:10" x14ac:dyDescent="0.2">
      <c r="C16" s="66">
        <v>45211</v>
      </c>
      <c r="D16" s="65">
        <v>8082.22</v>
      </c>
      <c r="F16" s="66">
        <f t="shared" si="0"/>
        <v>45211</v>
      </c>
      <c r="G16" s="65">
        <v>2219.0300000000002</v>
      </c>
      <c r="I16" s="66">
        <f t="shared" si="1"/>
        <v>45211</v>
      </c>
      <c r="J16" s="65">
        <v>2480.94</v>
      </c>
    </row>
    <row r="17" spans="3:10" x14ac:dyDescent="0.2">
      <c r="C17" s="66">
        <v>45212</v>
      </c>
      <c r="D17" s="65">
        <v>8006.79</v>
      </c>
      <c r="F17" s="66">
        <f t="shared" si="0"/>
        <v>45212</v>
      </c>
      <c r="G17" s="65">
        <v>2200.11</v>
      </c>
      <c r="I17" s="66">
        <f t="shared" si="1"/>
        <v>45212</v>
      </c>
      <c r="J17" s="65">
        <v>2451.06</v>
      </c>
    </row>
    <row r="18" spans="3:10" x14ac:dyDescent="0.2">
      <c r="C18" s="66">
        <v>45215</v>
      </c>
      <c r="D18" s="65">
        <v>8010.93</v>
      </c>
      <c r="F18" s="66">
        <f t="shared" si="0"/>
        <v>45215</v>
      </c>
      <c r="G18" s="65">
        <v>2203.71</v>
      </c>
      <c r="I18" s="66">
        <f t="shared" si="1"/>
        <v>45215</v>
      </c>
      <c r="J18" s="65">
        <v>2461.7600000000002</v>
      </c>
    </row>
    <row r="19" spans="3:10" x14ac:dyDescent="0.2">
      <c r="C19" s="66">
        <v>45216</v>
      </c>
      <c r="D19" s="65">
        <v>7909.96</v>
      </c>
      <c r="F19" s="66">
        <f t="shared" si="0"/>
        <v>45216</v>
      </c>
      <c r="G19" s="65">
        <v>2171.5</v>
      </c>
      <c r="I19" s="66">
        <f t="shared" si="1"/>
        <v>45216</v>
      </c>
      <c r="J19" s="65">
        <v>2404.4899999999998</v>
      </c>
    </row>
    <row r="20" spans="3:10" x14ac:dyDescent="0.2">
      <c r="C20" s="66">
        <v>45217</v>
      </c>
      <c r="D20" s="65">
        <v>8028.56</v>
      </c>
      <c r="F20" s="66">
        <f t="shared" si="0"/>
        <v>45217</v>
      </c>
      <c r="G20" s="65">
        <v>2185.5</v>
      </c>
      <c r="I20" s="66">
        <f t="shared" si="1"/>
        <v>45217</v>
      </c>
      <c r="J20" s="65">
        <v>2435</v>
      </c>
    </row>
    <row r="21" spans="3:10" x14ac:dyDescent="0.2">
      <c r="C21" s="66">
        <v>45218</v>
      </c>
      <c r="D21" s="65">
        <v>7980.16</v>
      </c>
      <c r="F21" s="66">
        <f t="shared" si="0"/>
        <v>45218</v>
      </c>
      <c r="G21" s="65">
        <v>2184.02</v>
      </c>
      <c r="I21" s="66">
        <f t="shared" si="1"/>
        <v>45218</v>
      </c>
      <c r="J21" s="65">
        <v>2419.88</v>
      </c>
    </row>
    <row r="22" spans="3:10" x14ac:dyDescent="0.2">
      <c r="C22" s="66">
        <v>45219</v>
      </c>
      <c r="D22" s="65">
        <v>7923.17</v>
      </c>
      <c r="F22" s="66">
        <f t="shared" si="0"/>
        <v>45219</v>
      </c>
      <c r="G22" s="65">
        <v>2173.6799999999998</v>
      </c>
      <c r="I22" s="66">
        <f t="shared" si="1"/>
        <v>45219</v>
      </c>
      <c r="J22" s="65">
        <v>2404.67</v>
      </c>
    </row>
    <row r="23" spans="3:10" x14ac:dyDescent="0.2">
      <c r="C23" s="66">
        <v>45222</v>
      </c>
      <c r="D23" s="65">
        <v>7889.43</v>
      </c>
      <c r="F23" s="66">
        <f t="shared" si="0"/>
        <v>45222</v>
      </c>
      <c r="G23" s="65">
        <v>2168.94</v>
      </c>
      <c r="I23" s="66">
        <f t="shared" si="1"/>
        <v>45222</v>
      </c>
      <c r="J23" s="65">
        <v>2417.41</v>
      </c>
    </row>
    <row r="24" spans="3:10" x14ac:dyDescent="0.2">
      <c r="C24" s="66">
        <v>45223</v>
      </c>
      <c r="D24" s="65">
        <v>8024.72</v>
      </c>
      <c r="F24" s="66">
        <f t="shared" si="0"/>
        <v>45223</v>
      </c>
      <c r="G24" s="65">
        <v>2181.9899999999998</v>
      </c>
      <c r="I24" s="66">
        <f t="shared" si="1"/>
        <v>45223</v>
      </c>
      <c r="J24" s="65">
        <v>2436.62</v>
      </c>
    </row>
    <row r="25" spans="3:10" x14ac:dyDescent="0.2">
      <c r="C25" s="66">
        <v>45224</v>
      </c>
      <c r="D25" s="65">
        <v>8057.38</v>
      </c>
      <c r="F25" s="66">
        <f t="shared" si="0"/>
        <v>45224</v>
      </c>
      <c r="G25" s="65">
        <v>2209.96</v>
      </c>
      <c r="I25" s="66">
        <f t="shared" si="1"/>
        <v>45224</v>
      </c>
      <c r="J25" s="65">
        <v>2467.16</v>
      </c>
    </row>
    <row r="26" spans="3:10" x14ac:dyDescent="0.2">
      <c r="C26" s="66">
        <v>45225</v>
      </c>
      <c r="D26" s="65">
        <v>7999.5</v>
      </c>
      <c r="F26" s="66">
        <f t="shared" si="0"/>
        <v>45225</v>
      </c>
      <c r="G26" s="65">
        <v>2216</v>
      </c>
      <c r="I26" s="66">
        <f t="shared" si="1"/>
        <v>45225</v>
      </c>
      <c r="J26" s="65">
        <v>2468</v>
      </c>
    </row>
    <row r="27" spans="3:10" x14ac:dyDescent="0.2">
      <c r="C27" s="66">
        <v>45226</v>
      </c>
      <c r="D27" s="65">
        <v>8049.82</v>
      </c>
      <c r="F27" s="66">
        <f t="shared" si="0"/>
        <v>45226</v>
      </c>
      <c r="G27" s="65">
        <v>2205.56</v>
      </c>
      <c r="I27" s="66">
        <f t="shared" si="1"/>
        <v>45226</v>
      </c>
      <c r="J27" s="65">
        <v>2451.4899999999998</v>
      </c>
    </row>
    <row r="28" spans="3:10" x14ac:dyDescent="0.2">
      <c r="C28" s="66">
        <v>45229</v>
      </c>
      <c r="D28" s="65">
        <v>8118.5</v>
      </c>
      <c r="F28" s="66">
        <f t="shared" si="0"/>
        <v>45229</v>
      </c>
      <c r="G28" s="65">
        <v>2230</v>
      </c>
      <c r="I28" s="66">
        <f t="shared" si="1"/>
        <v>45229</v>
      </c>
      <c r="J28" s="65">
        <v>2476.75</v>
      </c>
    </row>
    <row r="29" spans="3:10" ht="13.5" thickBot="1" x14ac:dyDescent="0.25">
      <c r="C29" s="66">
        <v>45230</v>
      </c>
      <c r="D29" s="65">
        <v>8127.5</v>
      </c>
      <c r="F29" s="66">
        <f t="shared" si="0"/>
        <v>45230</v>
      </c>
      <c r="G29" s="65">
        <v>2258</v>
      </c>
      <c r="I29" s="66">
        <f t="shared" si="1"/>
        <v>45230</v>
      </c>
      <c r="J29" s="65">
        <v>2465</v>
      </c>
    </row>
    <row r="30" spans="3:10" x14ac:dyDescent="0.2">
      <c r="C30" s="64" t="s">
        <v>11</v>
      </c>
      <c r="D30" s="63">
        <f>ROUND(AVERAGE(D8:D29),2)</f>
        <v>8023.98</v>
      </c>
      <c r="F30" s="64" t="s">
        <v>11</v>
      </c>
      <c r="G30" s="63">
        <f>ROUND(AVERAGE(G8:G29),2)</f>
        <v>2222.64</v>
      </c>
      <c r="I30" s="64" t="s">
        <v>11</v>
      </c>
      <c r="J30" s="63">
        <f>ROUND(AVERAGE(J8:J29),2)</f>
        <v>2473.85</v>
      </c>
    </row>
    <row r="31" spans="3:10" x14ac:dyDescent="0.2">
      <c r="C31" s="62" t="s">
        <v>12</v>
      </c>
      <c r="D31" s="61">
        <f>MAX(D8:D29)</f>
        <v>8313.94</v>
      </c>
      <c r="F31" s="62" t="s">
        <v>12</v>
      </c>
      <c r="G31" s="61">
        <f>MAX(G8:G29)</f>
        <v>2360.84</v>
      </c>
      <c r="I31" s="62" t="s">
        <v>12</v>
      </c>
      <c r="J31" s="61">
        <f>MAX(J8:J29)</f>
        <v>2663.38</v>
      </c>
    </row>
    <row r="32" spans="3:10" x14ac:dyDescent="0.2">
      <c r="C32" s="60" t="s">
        <v>13</v>
      </c>
      <c r="D32" s="59">
        <f>MIN(D8:D29)</f>
        <v>7889.43</v>
      </c>
      <c r="F32" s="60" t="s">
        <v>13</v>
      </c>
      <c r="G32" s="59">
        <f>MIN(G8:G29)</f>
        <v>2168.94</v>
      </c>
      <c r="I32" s="60" t="s">
        <v>13</v>
      </c>
      <c r="J32" s="59">
        <f>MIN(J8:J29)</f>
        <v>2404.4899999999998</v>
      </c>
    </row>
    <row r="35" spans="2:2" x14ac:dyDescent="0.2">
      <c r="B35" t="s">
        <v>34</v>
      </c>
    </row>
  </sheetData>
  <mergeCells count="3">
    <mergeCell ref="C4:D4"/>
    <mergeCell ref="F4:G4"/>
    <mergeCell ref="I4:J4"/>
  </mergeCells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I25"/>
  <sheetViews>
    <sheetView workbookViewId="0"/>
  </sheetViews>
  <sheetFormatPr baseColWidth="10" defaultColWidth="9.140625" defaultRowHeight="12.75" x14ac:dyDescent="0.2"/>
  <cols>
    <col min="1" max="1" width="9.140625" style="129"/>
    <col min="2" max="2" width="15.5703125" style="129" customWidth="1"/>
    <col min="3" max="10" width="12.7109375" style="129" customWidth="1"/>
    <col min="11" max="16384" width="9.140625" style="129"/>
  </cols>
  <sheetData>
    <row r="3" spans="2:9" ht="15.75" x14ac:dyDescent="0.25">
      <c r="B3" s="166" t="s">
        <v>94</v>
      </c>
      <c r="C3" s="141"/>
      <c r="D3" s="166"/>
      <c r="G3" s="153"/>
      <c r="H3" s="153"/>
      <c r="I3" s="165"/>
    </row>
    <row r="4" spans="2:9" x14ac:dyDescent="0.2">
      <c r="B4" s="163" t="s">
        <v>93</v>
      </c>
      <c r="C4" s="164"/>
      <c r="D4" s="163"/>
      <c r="G4" s="162"/>
      <c r="H4" s="161"/>
      <c r="I4" s="153"/>
    </row>
    <row r="5" spans="2:9" x14ac:dyDescent="0.2">
      <c r="B5" s="160" t="s">
        <v>95</v>
      </c>
      <c r="C5" s="141"/>
      <c r="D5" s="159"/>
      <c r="G5" s="158"/>
      <c r="H5" s="153"/>
      <c r="I5" s="141"/>
    </row>
    <row r="6" spans="2:9" x14ac:dyDescent="0.2">
      <c r="B6" s="141"/>
      <c r="C6" s="141"/>
      <c r="D6" s="141"/>
      <c r="E6" s="141"/>
      <c r="F6" s="141"/>
      <c r="G6" s="141"/>
      <c r="H6" s="141"/>
      <c r="I6" s="141"/>
    </row>
    <row r="7" spans="2:9" x14ac:dyDescent="0.2">
      <c r="B7" s="152"/>
      <c r="C7" s="157" t="s">
        <v>92</v>
      </c>
      <c r="D7" s="157" t="s">
        <v>92</v>
      </c>
      <c r="E7" s="157" t="s">
        <v>92</v>
      </c>
    </row>
    <row r="8" spans="2:9" x14ac:dyDescent="0.2">
      <c r="B8" s="155"/>
      <c r="C8" s="156" t="s">
        <v>55</v>
      </c>
      <c r="D8" s="156" t="s">
        <v>82</v>
      </c>
      <c r="E8" s="156" t="s">
        <v>80</v>
      </c>
    </row>
    <row r="9" spans="2:9" x14ac:dyDescent="0.2">
      <c r="B9" s="155"/>
      <c r="C9" s="154" t="s">
        <v>79</v>
      </c>
      <c r="D9" s="154" t="s">
        <v>79</v>
      </c>
      <c r="E9" s="154" t="s">
        <v>79</v>
      </c>
    </row>
    <row r="10" spans="2:9" x14ac:dyDescent="0.2">
      <c r="B10" s="152"/>
      <c r="C10" s="151"/>
      <c r="D10" s="151"/>
      <c r="E10" s="151"/>
    </row>
    <row r="11" spans="2:9" x14ac:dyDescent="0.2">
      <c r="B11" s="150" t="s">
        <v>91</v>
      </c>
      <c r="C11" s="149">
        <f>ABR!D30</f>
        <v>8023.98</v>
      </c>
      <c r="D11" s="149">
        <f>ABR!G30</f>
        <v>2222.64</v>
      </c>
      <c r="E11" s="149">
        <f>ABR!J30</f>
        <v>2473.85</v>
      </c>
    </row>
    <row r="15" spans="2:9" x14ac:dyDescent="0.2">
      <c r="B15" s="147" t="s">
        <v>48</v>
      </c>
      <c r="C15" s="148"/>
    </row>
    <row r="16" spans="2:9" x14ac:dyDescent="0.2">
      <c r="B16" s="147" t="s">
        <v>46</v>
      </c>
      <c r="C16" s="146"/>
    </row>
    <row r="17" spans="2:9" x14ac:dyDescent="0.2">
      <c r="B17" s="145" t="s">
        <v>10</v>
      </c>
      <c r="C17" s="143">
        <f>'Averages Inc. Euro Eq'!F66</f>
        <v>1.2169000000000001</v>
      </c>
    </row>
    <row r="18" spans="2:9" x14ac:dyDescent="0.2">
      <c r="B18" s="145" t="s">
        <v>43</v>
      </c>
      <c r="C18" s="144">
        <f>'Averages Inc. Euro Eq'!F67</f>
        <v>149.63</v>
      </c>
    </row>
    <row r="19" spans="2:9" x14ac:dyDescent="0.2">
      <c r="B19" s="145" t="s">
        <v>41</v>
      </c>
      <c r="C19" s="143">
        <f>'Averages Inc. Euro Eq'!F68</f>
        <v>1.0563</v>
      </c>
    </row>
    <row r="21" spans="2:9" x14ac:dyDescent="0.2">
      <c r="B21" s="142" t="s">
        <v>40</v>
      </c>
    </row>
    <row r="24" spans="2:9" x14ac:dyDescent="0.2">
      <c r="B24" s="140" t="s">
        <v>14</v>
      </c>
      <c r="C24" s="139"/>
      <c r="D24" s="138"/>
      <c r="E24" s="137"/>
      <c r="F24" s="136"/>
      <c r="G24" s="135"/>
      <c r="H24" s="134"/>
      <c r="I24" s="133"/>
    </row>
    <row r="25" spans="2:9" x14ac:dyDescent="0.2">
      <c r="B25" s="132" t="s">
        <v>96</v>
      </c>
      <c r="C25" s="131"/>
      <c r="D25" s="131"/>
      <c r="E25" s="131"/>
      <c r="F25" s="131"/>
      <c r="G25" s="131"/>
      <c r="H25" s="131"/>
      <c r="I25" s="130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5:M71"/>
  <sheetViews>
    <sheetView workbookViewId="0"/>
  </sheetViews>
  <sheetFormatPr baseColWidth="10" defaultColWidth="9.140625" defaultRowHeight="12.75" x14ac:dyDescent="0.2"/>
  <cols>
    <col min="2" max="2" width="27.28515625" customWidth="1"/>
    <col min="3" max="17" width="16.28515625" customWidth="1"/>
  </cols>
  <sheetData>
    <row r="5" spans="2:13" ht="15.75" x14ac:dyDescent="0.25">
      <c r="B5" s="128"/>
      <c r="C5" s="2"/>
      <c r="D5" s="127"/>
      <c r="F5" s="126" t="s">
        <v>90</v>
      </c>
      <c r="G5" s="114"/>
      <c r="H5" s="114"/>
      <c r="I5" s="125"/>
    </row>
    <row r="6" spans="2:13" x14ac:dyDescent="0.2">
      <c r="B6" s="124"/>
      <c r="C6" s="124"/>
      <c r="D6" s="73"/>
      <c r="F6" s="123" t="s">
        <v>89</v>
      </c>
      <c r="G6" s="114"/>
      <c r="H6" s="122"/>
      <c r="I6" s="114"/>
    </row>
    <row r="7" spans="2:13" x14ac:dyDescent="0.2">
      <c r="B7" s="2"/>
      <c r="C7" s="2"/>
      <c r="D7" s="121"/>
      <c r="F7" s="102" t="s">
        <v>95</v>
      </c>
      <c r="G7" s="120"/>
      <c r="H7" s="114"/>
      <c r="I7" s="2"/>
    </row>
    <row r="8" spans="2:13" ht="13.5" thickBot="1" x14ac:dyDescent="0.25"/>
    <row r="9" spans="2:13" x14ac:dyDescent="0.2">
      <c r="B9" s="119"/>
      <c r="C9" s="118" t="s">
        <v>88</v>
      </c>
      <c r="D9" s="117" t="s">
        <v>82</v>
      </c>
      <c r="E9" s="117" t="s">
        <v>55</v>
      </c>
      <c r="F9" s="117" t="s">
        <v>54</v>
      </c>
      <c r="G9" s="117" t="s">
        <v>53</v>
      </c>
      <c r="H9" s="117" t="s">
        <v>52</v>
      </c>
      <c r="I9" s="117" t="s">
        <v>87</v>
      </c>
      <c r="J9" s="117" t="s">
        <v>86</v>
      </c>
      <c r="K9" s="117" t="s">
        <v>85</v>
      </c>
      <c r="L9" s="117" t="s">
        <v>84</v>
      </c>
      <c r="M9" s="116" t="s">
        <v>83</v>
      </c>
    </row>
    <row r="10" spans="2:13" x14ac:dyDescent="0.2">
      <c r="B10" s="113"/>
      <c r="C10" s="115" t="s">
        <v>82</v>
      </c>
      <c r="D10" s="114" t="s">
        <v>81</v>
      </c>
      <c r="E10" s="114"/>
      <c r="F10" s="114"/>
      <c r="G10" s="114"/>
      <c r="H10" s="114"/>
      <c r="I10" s="114"/>
      <c r="J10" s="114"/>
      <c r="K10" s="114"/>
      <c r="L10" s="114"/>
      <c r="M10" s="3"/>
    </row>
    <row r="11" spans="2:13" x14ac:dyDescent="0.2">
      <c r="B11" s="113"/>
      <c r="C11" s="112" t="s">
        <v>79</v>
      </c>
      <c r="D11" s="112" t="s">
        <v>79</v>
      </c>
      <c r="E11" s="112" t="s">
        <v>79</v>
      </c>
      <c r="F11" s="112" t="s">
        <v>79</v>
      </c>
      <c r="G11" s="112" t="s">
        <v>79</v>
      </c>
      <c r="H11" s="112" t="s">
        <v>79</v>
      </c>
      <c r="I11" s="112" t="s">
        <v>79</v>
      </c>
      <c r="J11" s="112" t="s">
        <v>79</v>
      </c>
      <c r="K11" s="112" t="s">
        <v>79</v>
      </c>
      <c r="L11" s="112" t="s">
        <v>79</v>
      </c>
      <c r="M11" s="111" t="s">
        <v>79</v>
      </c>
    </row>
    <row r="12" spans="2:13" x14ac:dyDescent="0.2">
      <c r="B12" s="95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3"/>
    </row>
    <row r="13" spans="2:13" x14ac:dyDescent="0.2">
      <c r="B13" s="109" t="s">
        <v>78</v>
      </c>
      <c r="C13" s="108">
        <v>2191.8000000000002</v>
      </c>
      <c r="D13" s="108">
        <v>1534.59</v>
      </c>
      <c r="E13" s="108">
        <v>7938.82</v>
      </c>
      <c r="F13" s="108">
        <v>2135.1999999999998</v>
      </c>
      <c r="G13" s="108">
        <v>18243.18</v>
      </c>
      <c r="H13" s="108">
        <v>24576.36</v>
      </c>
      <c r="I13" s="108">
        <v>2448.3000000000002</v>
      </c>
      <c r="J13" s="108">
        <v>2222.3200000000002</v>
      </c>
      <c r="K13" s="108">
        <v>0.5</v>
      </c>
      <c r="L13" s="108">
        <v>32482.5</v>
      </c>
      <c r="M13" s="107">
        <v>0.5</v>
      </c>
    </row>
    <row r="14" spans="2:13" x14ac:dyDescent="0.2">
      <c r="B14" s="95" t="s">
        <v>77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3"/>
    </row>
    <row r="15" spans="2:13" x14ac:dyDescent="0.2">
      <c r="B15" s="109" t="s">
        <v>76</v>
      </c>
      <c r="C15" s="108">
        <v>2192.4499999999998</v>
      </c>
      <c r="D15" s="108">
        <v>1544.59</v>
      </c>
      <c r="E15" s="108">
        <v>7939.66</v>
      </c>
      <c r="F15" s="108">
        <v>2136.39</v>
      </c>
      <c r="G15" s="108">
        <v>18255.23</v>
      </c>
      <c r="H15" s="108">
        <v>24617.73</v>
      </c>
      <c r="I15" s="108">
        <v>2449.1999999999998</v>
      </c>
      <c r="J15" s="108">
        <v>2232.3200000000002</v>
      </c>
      <c r="K15" s="108">
        <v>1</v>
      </c>
      <c r="L15" s="108">
        <v>32982.5</v>
      </c>
      <c r="M15" s="107">
        <v>1</v>
      </c>
    </row>
    <row r="16" spans="2:13" x14ac:dyDescent="0.2">
      <c r="B16" s="95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3"/>
    </row>
    <row r="17" spans="2:13" x14ac:dyDescent="0.2">
      <c r="B17" s="109" t="s">
        <v>75</v>
      </c>
      <c r="C17" s="108">
        <v>2192.13</v>
      </c>
      <c r="D17" s="108">
        <v>1539.59</v>
      </c>
      <c r="E17" s="108">
        <v>7939.24</v>
      </c>
      <c r="F17" s="108">
        <v>2135.8000000000002</v>
      </c>
      <c r="G17" s="108">
        <v>18249.2</v>
      </c>
      <c r="H17" s="108">
        <v>24597.05</v>
      </c>
      <c r="I17" s="108">
        <v>2448.75</v>
      </c>
      <c r="J17" s="108">
        <v>2227.3200000000002</v>
      </c>
      <c r="K17" s="108">
        <v>0.75</v>
      </c>
      <c r="L17" s="108">
        <v>32732.5</v>
      </c>
      <c r="M17" s="107">
        <v>0.75</v>
      </c>
    </row>
    <row r="18" spans="2:13" x14ac:dyDescent="0.2">
      <c r="B18" s="95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3"/>
    </row>
    <row r="19" spans="2:13" x14ac:dyDescent="0.2">
      <c r="B19" s="109" t="s">
        <v>97</v>
      </c>
      <c r="C19" s="108">
        <v>2217.39</v>
      </c>
      <c r="D19" s="108">
        <v>1570</v>
      </c>
      <c r="E19" s="108">
        <v>8013.27</v>
      </c>
      <c r="F19" s="108">
        <v>2104.1999999999998</v>
      </c>
      <c r="G19" s="108">
        <v>18502.73</v>
      </c>
      <c r="H19" s="108">
        <v>24829.32</v>
      </c>
      <c r="I19" s="108">
        <v>2465.75</v>
      </c>
      <c r="J19" s="108">
        <v>2242.27</v>
      </c>
      <c r="K19" s="108">
        <v>0.5</v>
      </c>
      <c r="L19" s="108">
        <v>32920</v>
      </c>
      <c r="M19" s="107">
        <v>0.5</v>
      </c>
    </row>
    <row r="20" spans="2:13" x14ac:dyDescent="0.2">
      <c r="B20" s="95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3"/>
    </row>
    <row r="21" spans="2:13" x14ac:dyDescent="0.2">
      <c r="B21" s="109" t="s">
        <v>74</v>
      </c>
      <c r="C21" s="108">
        <v>2218.52</v>
      </c>
      <c r="D21" s="108">
        <v>1580</v>
      </c>
      <c r="E21" s="108">
        <v>8015.2</v>
      </c>
      <c r="F21" s="108">
        <v>2105.23</v>
      </c>
      <c r="G21" s="108">
        <v>18525</v>
      </c>
      <c r="H21" s="108">
        <v>24877.5</v>
      </c>
      <c r="I21" s="108">
        <v>2467.02</v>
      </c>
      <c r="J21" s="108">
        <v>2252.27</v>
      </c>
      <c r="K21" s="108">
        <v>1</v>
      </c>
      <c r="L21" s="108">
        <v>33420</v>
      </c>
      <c r="M21" s="107">
        <v>1</v>
      </c>
    </row>
    <row r="22" spans="2:13" x14ac:dyDescent="0.2">
      <c r="B22" s="95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3"/>
    </row>
    <row r="23" spans="2:13" x14ac:dyDescent="0.2">
      <c r="B23" s="109" t="s">
        <v>73</v>
      </c>
      <c r="C23" s="108">
        <v>2217.9499999999998</v>
      </c>
      <c r="D23" s="108">
        <v>1575</v>
      </c>
      <c r="E23" s="108">
        <v>8014.24</v>
      </c>
      <c r="F23" s="108">
        <v>2104.7199999999998</v>
      </c>
      <c r="G23" s="108">
        <v>18513.86</v>
      </c>
      <c r="H23" s="108">
        <v>24853.41</v>
      </c>
      <c r="I23" s="108">
        <v>2466.39</v>
      </c>
      <c r="J23" s="108">
        <v>2247.27</v>
      </c>
      <c r="K23" s="108">
        <v>0.75</v>
      </c>
      <c r="L23" s="108">
        <v>33170</v>
      </c>
      <c r="M23" s="107">
        <v>0.75</v>
      </c>
    </row>
    <row r="24" spans="2:13" x14ac:dyDescent="0.2">
      <c r="B24" s="95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3"/>
    </row>
    <row r="25" spans="2:13" x14ac:dyDescent="0.2">
      <c r="B25" s="109" t="s">
        <v>72</v>
      </c>
      <c r="C25" s="108">
        <v>2341.91</v>
      </c>
      <c r="D25" s="108">
        <v>1570</v>
      </c>
      <c r="E25" s="108">
        <v>8198.86</v>
      </c>
      <c r="F25" s="108">
        <v>2121.9499999999998</v>
      </c>
      <c r="G25" s="108">
        <v>19569.32</v>
      </c>
      <c r="H25" s="108"/>
      <c r="I25" s="108">
        <v>2499.5500000000002</v>
      </c>
      <c r="J25" s="108">
        <v>2242.27</v>
      </c>
      <c r="K25" s="108"/>
      <c r="L25" s="108"/>
      <c r="M25" s="107"/>
    </row>
    <row r="26" spans="2:13" x14ac:dyDescent="0.2">
      <c r="B26" s="95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3"/>
    </row>
    <row r="27" spans="2:13" x14ac:dyDescent="0.2">
      <c r="B27" s="109" t="s">
        <v>71</v>
      </c>
      <c r="C27" s="108">
        <v>2346.91</v>
      </c>
      <c r="D27" s="108">
        <v>1580</v>
      </c>
      <c r="E27" s="108">
        <v>8208.86</v>
      </c>
      <c r="F27" s="108">
        <v>2126.9499999999998</v>
      </c>
      <c r="G27" s="108">
        <v>19619.32</v>
      </c>
      <c r="H27" s="108"/>
      <c r="I27" s="108">
        <v>2504.5500000000002</v>
      </c>
      <c r="J27" s="108">
        <v>2252.27</v>
      </c>
      <c r="K27" s="108"/>
      <c r="L27" s="108"/>
      <c r="M27" s="107"/>
    </row>
    <row r="28" spans="2:13" x14ac:dyDescent="0.2">
      <c r="B28" s="95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3"/>
    </row>
    <row r="29" spans="2:13" x14ac:dyDescent="0.2">
      <c r="B29" s="109" t="s">
        <v>70</v>
      </c>
      <c r="C29" s="108">
        <v>2344.41</v>
      </c>
      <c r="D29" s="108">
        <v>1575</v>
      </c>
      <c r="E29" s="108">
        <v>8203.86</v>
      </c>
      <c r="F29" s="108">
        <v>2124.4499999999998</v>
      </c>
      <c r="G29" s="108">
        <v>19594.32</v>
      </c>
      <c r="H29" s="108"/>
      <c r="I29" s="108">
        <v>2502.0500000000002</v>
      </c>
      <c r="J29" s="108">
        <v>2247.27</v>
      </c>
      <c r="K29" s="108"/>
      <c r="L29" s="108"/>
      <c r="M29" s="107"/>
    </row>
    <row r="30" spans="2:13" x14ac:dyDescent="0.2">
      <c r="B30" s="95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3"/>
    </row>
    <row r="31" spans="2:13" x14ac:dyDescent="0.2">
      <c r="B31" s="109" t="s">
        <v>98</v>
      </c>
      <c r="C31" s="108">
        <v>2458.4499999999998</v>
      </c>
      <c r="D31" s="108"/>
      <c r="E31" s="108">
        <v>8389.77</v>
      </c>
      <c r="F31" s="108">
        <v>2145.14</v>
      </c>
      <c r="G31" s="108">
        <v>20737.5</v>
      </c>
      <c r="H31" s="108"/>
      <c r="I31" s="108">
        <v>2515.9499999999998</v>
      </c>
      <c r="J31" s="108"/>
      <c r="K31" s="108"/>
      <c r="L31" s="108"/>
      <c r="M31" s="107"/>
    </row>
    <row r="32" spans="2:13" x14ac:dyDescent="0.2">
      <c r="B32" s="95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3"/>
    </row>
    <row r="33" spans="2:13" x14ac:dyDescent="0.2">
      <c r="B33" s="109" t="s">
        <v>69</v>
      </c>
      <c r="C33" s="108">
        <v>2463.4499999999998</v>
      </c>
      <c r="D33" s="108"/>
      <c r="E33" s="108">
        <v>8399.77</v>
      </c>
      <c r="F33" s="108">
        <v>2150.14</v>
      </c>
      <c r="G33" s="108">
        <v>20787.5</v>
      </c>
      <c r="H33" s="108"/>
      <c r="I33" s="108">
        <v>2520.9499999999998</v>
      </c>
      <c r="J33" s="108"/>
      <c r="K33" s="108"/>
      <c r="L33" s="108"/>
      <c r="M33" s="107"/>
    </row>
    <row r="34" spans="2:13" x14ac:dyDescent="0.2">
      <c r="B34" s="95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3"/>
    </row>
    <row r="35" spans="2:13" x14ac:dyDescent="0.2">
      <c r="B35" s="109" t="s">
        <v>68</v>
      </c>
      <c r="C35" s="108">
        <v>2460.9499999999998</v>
      </c>
      <c r="D35" s="108"/>
      <c r="E35" s="108">
        <v>8394.77</v>
      </c>
      <c r="F35" s="108">
        <v>2147.64</v>
      </c>
      <c r="G35" s="108">
        <v>20762.5</v>
      </c>
      <c r="H35" s="108"/>
      <c r="I35" s="108">
        <v>2518.4499999999998</v>
      </c>
      <c r="J35" s="108"/>
      <c r="K35" s="108"/>
      <c r="L35" s="108"/>
      <c r="M35" s="107"/>
    </row>
    <row r="36" spans="2:13" x14ac:dyDescent="0.2">
      <c r="B36" s="95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3"/>
    </row>
    <row r="37" spans="2:13" x14ac:dyDescent="0.2">
      <c r="B37" s="109" t="s">
        <v>67</v>
      </c>
      <c r="C37" s="108">
        <v>2542.09</v>
      </c>
      <c r="D37" s="108"/>
      <c r="E37" s="108">
        <v>8565.68</v>
      </c>
      <c r="F37" s="108">
        <v>2145.14</v>
      </c>
      <c r="G37" s="108">
        <v>21907.05</v>
      </c>
      <c r="H37" s="108"/>
      <c r="I37" s="108">
        <v>2520.9499999999998</v>
      </c>
      <c r="J37" s="108"/>
      <c r="K37" s="108"/>
      <c r="L37" s="108"/>
      <c r="M37" s="107"/>
    </row>
    <row r="38" spans="2:13" x14ac:dyDescent="0.2">
      <c r="B38" s="95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3"/>
    </row>
    <row r="39" spans="2:13" x14ac:dyDescent="0.2">
      <c r="B39" s="109" t="s">
        <v>66</v>
      </c>
      <c r="C39" s="108">
        <v>2547.09</v>
      </c>
      <c r="D39" s="108"/>
      <c r="E39" s="108">
        <v>8575.68</v>
      </c>
      <c r="F39" s="108">
        <v>2150.14</v>
      </c>
      <c r="G39" s="108">
        <v>21957.05</v>
      </c>
      <c r="H39" s="108"/>
      <c r="I39" s="108">
        <v>2525.9499999999998</v>
      </c>
      <c r="J39" s="108"/>
      <c r="K39" s="108"/>
      <c r="L39" s="108"/>
      <c r="M39" s="107"/>
    </row>
    <row r="40" spans="2:13" x14ac:dyDescent="0.2">
      <c r="B40" s="95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3"/>
    </row>
    <row r="41" spans="2:13" x14ac:dyDescent="0.2">
      <c r="B41" s="109" t="s">
        <v>65</v>
      </c>
      <c r="C41" s="108">
        <v>2544.59</v>
      </c>
      <c r="D41" s="108"/>
      <c r="E41" s="108">
        <v>8570.68</v>
      </c>
      <c r="F41" s="108">
        <v>2147.64</v>
      </c>
      <c r="G41" s="108">
        <v>21932.05</v>
      </c>
      <c r="H41" s="108"/>
      <c r="I41" s="108">
        <v>2523.4499999999998</v>
      </c>
      <c r="J41" s="108"/>
      <c r="K41" s="108"/>
      <c r="L41" s="108"/>
      <c r="M41" s="107"/>
    </row>
    <row r="42" spans="2:13" x14ac:dyDescent="0.2">
      <c r="B42" s="95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3"/>
    </row>
    <row r="43" spans="2:13" x14ac:dyDescent="0.2">
      <c r="B43" s="109" t="s">
        <v>64</v>
      </c>
      <c r="C43" s="108"/>
      <c r="D43" s="108"/>
      <c r="E43" s="108"/>
      <c r="F43" s="108"/>
      <c r="G43" s="108"/>
      <c r="H43" s="108">
        <v>24832.95</v>
      </c>
      <c r="I43" s="108"/>
      <c r="J43" s="108"/>
      <c r="K43" s="108">
        <v>0.5</v>
      </c>
      <c r="L43" s="108">
        <v>34389.089999999997</v>
      </c>
      <c r="M43" s="107">
        <v>0.5</v>
      </c>
    </row>
    <row r="44" spans="2:13" x14ac:dyDescent="0.2">
      <c r="B44" s="95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3"/>
    </row>
    <row r="45" spans="2:13" x14ac:dyDescent="0.2">
      <c r="B45" s="109" t="s">
        <v>63</v>
      </c>
      <c r="C45" s="108"/>
      <c r="D45" s="108"/>
      <c r="E45" s="108"/>
      <c r="F45" s="108"/>
      <c r="G45" s="108"/>
      <c r="H45" s="108">
        <v>24882.95</v>
      </c>
      <c r="I45" s="108"/>
      <c r="J45" s="108"/>
      <c r="K45" s="108">
        <v>1</v>
      </c>
      <c r="L45" s="108">
        <v>35389.089999999997</v>
      </c>
      <c r="M45" s="107">
        <v>1</v>
      </c>
    </row>
    <row r="46" spans="2:13" x14ac:dyDescent="0.2">
      <c r="B46" s="95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3"/>
    </row>
    <row r="47" spans="2:13" x14ac:dyDescent="0.2">
      <c r="B47" s="106" t="s">
        <v>62</v>
      </c>
      <c r="C47" s="105"/>
      <c r="D47" s="105"/>
      <c r="E47" s="105"/>
      <c r="F47" s="105"/>
      <c r="G47" s="105"/>
      <c r="H47" s="105">
        <v>24857.95</v>
      </c>
      <c r="I47" s="105"/>
      <c r="J47" s="105"/>
      <c r="K47" s="105">
        <v>0.75</v>
      </c>
      <c r="L47" s="105">
        <v>34889.089999999997</v>
      </c>
      <c r="M47" s="104">
        <v>0.75</v>
      </c>
    </row>
    <row r="49" spans="2:5" x14ac:dyDescent="0.2">
      <c r="B49" s="73" t="s">
        <v>61</v>
      </c>
    </row>
    <row r="50" spans="2:5" x14ac:dyDescent="0.2">
      <c r="B50" s="103" t="s">
        <v>95</v>
      </c>
    </row>
    <row r="52" spans="2:5" x14ac:dyDescent="0.2">
      <c r="B52" s="101" t="s">
        <v>60</v>
      </c>
      <c r="C52" s="100" t="s">
        <v>59</v>
      </c>
    </row>
    <row r="53" spans="2:5" x14ac:dyDescent="0.2">
      <c r="B53" s="99"/>
      <c r="C53" s="98" t="s">
        <v>58</v>
      </c>
    </row>
    <row r="54" spans="2:5" x14ac:dyDescent="0.2">
      <c r="B54" s="96" t="s">
        <v>57</v>
      </c>
      <c r="C54" s="97">
        <v>2075.6999999999998</v>
      </c>
    </row>
    <row r="55" spans="2:5" x14ac:dyDescent="0.2">
      <c r="B55" s="96" t="s">
        <v>56</v>
      </c>
      <c r="C55" s="97">
        <v>1462.29</v>
      </c>
    </row>
    <row r="56" spans="2:5" x14ac:dyDescent="0.2">
      <c r="B56" s="96" t="s">
        <v>55</v>
      </c>
      <c r="C56" s="97">
        <v>7516.64</v>
      </c>
    </row>
    <row r="57" spans="2:5" x14ac:dyDescent="0.2">
      <c r="B57" s="96" t="s">
        <v>54</v>
      </c>
      <c r="C57" s="97">
        <v>2022.58</v>
      </c>
    </row>
    <row r="58" spans="2:5" x14ac:dyDescent="0.2">
      <c r="B58" s="96" t="s">
        <v>53</v>
      </c>
      <c r="C58" s="97">
        <v>17283.080000000002</v>
      </c>
    </row>
    <row r="59" spans="2:5" x14ac:dyDescent="0.2">
      <c r="B59" s="96" t="s">
        <v>52</v>
      </c>
      <c r="C59" s="97">
        <v>23305.64</v>
      </c>
    </row>
    <row r="60" spans="2:5" x14ac:dyDescent="0.2">
      <c r="B60" s="96" t="s">
        <v>51</v>
      </c>
      <c r="C60" s="97">
        <v>2318.8000000000002</v>
      </c>
    </row>
    <row r="61" spans="2:5" x14ac:dyDescent="0.2">
      <c r="B61" s="94" t="s">
        <v>50</v>
      </c>
      <c r="C61" s="93">
        <v>2113.42</v>
      </c>
    </row>
    <row r="63" spans="2:5" x14ac:dyDescent="0.2">
      <c r="B63" s="86" t="s">
        <v>49</v>
      </c>
    </row>
    <row r="64" spans="2:5" x14ac:dyDescent="0.2">
      <c r="E64" s="92" t="s">
        <v>48</v>
      </c>
    </row>
    <row r="65" spans="2:9" x14ac:dyDescent="0.2">
      <c r="B65" s="2" t="s">
        <v>47</v>
      </c>
      <c r="D65" s="89">
        <v>6524.67</v>
      </c>
      <c r="E65" s="92" t="s">
        <v>46</v>
      </c>
    </row>
    <row r="66" spans="2:9" x14ac:dyDescent="0.2">
      <c r="B66" s="2" t="s">
        <v>45</v>
      </c>
      <c r="D66" s="89">
        <v>6581.92</v>
      </c>
      <c r="E66" s="91" t="s">
        <v>10</v>
      </c>
      <c r="F66" s="87">
        <v>1.2169000000000001</v>
      </c>
    </row>
    <row r="67" spans="2:9" x14ac:dyDescent="0.2">
      <c r="B67" s="2" t="s">
        <v>44</v>
      </c>
      <c r="D67" s="89">
        <v>1755.65</v>
      </c>
      <c r="E67" s="91" t="s">
        <v>43</v>
      </c>
      <c r="F67" s="90">
        <v>149.63</v>
      </c>
    </row>
    <row r="68" spans="2:9" x14ac:dyDescent="0.2">
      <c r="B68" s="2" t="s">
        <v>42</v>
      </c>
      <c r="D68" s="89">
        <v>1728.79</v>
      </c>
      <c r="E68" s="88" t="s">
        <v>41</v>
      </c>
      <c r="F68" s="87">
        <v>1.0563</v>
      </c>
    </row>
    <row r="69" spans="2:9" x14ac:dyDescent="0.2">
      <c r="H69" s="85" t="s">
        <v>40</v>
      </c>
    </row>
    <row r="70" spans="2:9" x14ac:dyDescent="0.2">
      <c r="B70" s="84" t="s">
        <v>14</v>
      </c>
      <c r="C70" s="83"/>
      <c r="D70" s="82"/>
      <c r="E70" s="81"/>
      <c r="F70" s="80"/>
      <c r="G70" s="79"/>
      <c r="H70" s="78"/>
      <c r="I70" s="77"/>
    </row>
    <row r="71" spans="2:9" x14ac:dyDescent="0.2">
      <c r="B71" s="76" t="s">
        <v>96</v>
      </c>
      <c r="C71" s="75"/>
      <c r="D71" s="75"/>
      <c r="E71" s="75"/>
      <c r="F71" s="75"/>
      <c r="G71" s="75"/>
      <c r="H71" s="75"/>
      <c r="I71" s="74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S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31</v>
      </c>
    </row>
    <row r="6" spans="1:19" ht="13.5" thickBot="1" x14ac:dyDescent="0.25">
      <c r="B6" s="1">
        <v>45201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45201</v>
      </c>
      <c r="C9" s="44">
        <v>1525</v>
      </c>
      <c r="D9" s="43">
        <v>1535</v>
      </c>
      <c r="E9" s="42">
        <f t="shared" ref="E9:E30" si="0">AVERAGE(C9:D9)</f>
        <v>1530</v>
      </c>
      <c r="F9" s="44">
        <v>1570</v>
      </c>
      <c r="G9" s="43">
        <v>1580</v>
      </c>
      <c r="H9" s="42">
        <f t="shared" ref="H9:H30" si="1">AVERAGE(F9:G9)</f>
        <v>1575</v>
      </c>
      <c r="I9" s="44">
        <v>1570</v>
      </c>
      <c r="J9" s="43">
        <v>1580</v>
      </c>
      <c r="K9" s="42">
        <f t="shared" ref="K9:K30" si="2">AVERAGE(I9:J9)</f>
        <v>1575</v>
      </c>
      <c r="L9" s="50">
        <v>1535</v>
      </c>
      <c r="M9" s="49">
        <v>1.2153</v>
      </c>
      <c r="N9" s="51">
        <v>1.0530999999999999</v>
      </c>
      <c r="O9" s="48">
        <v>149.74</v>
      </c>
      <c r="P9" s="41">
        <v>1263.06</v>
      </c>
      <c r="Q9" s="41">
        <v>1299.1300000000001</v>
      </c>
      <c r="R9" s="47">
        <f t="shared" ref="R9:R30" si="3">L9/N9</f>
        <v>1457.6013673915108</v>
      </c>
      <c r="S9" s="46">
        <v>1.2161999999999999</v>
      </c>
    </row>
    <row r="10" spans="1:19" x14ac:dyDescent="0.2">
      <c r="B10" s="45">
        <v>45202</v>
      </c>
      <c r="C10" s="44">
        <v>1526</v>
      </c>
      <c r="D10" s="43">
        <v>1536</v>
      </c>
      <c r="E10" s="42">
        <f t="shared" si="0"/>
        <v>1531</v>
      </c>
      <c r="F10" s="44">
        <v>1570</v>
      </c>
      <c r="G10" s="43">
        <v>1580</v>
      </c>
      <c r="H10" s="42">
        <f t="shared" si="1"/>
        <v>1575</v>
      </c>
      <c r="I10" s="44">
        <v>1570</v>
      </c>
      <c r="J10" s="43">
        <v>1580</v>
      </c>
      <c r="K10" s="42">
        <f t="shared" si="2"/>
        <v>1575</v>
      </c>
      <c r="L10" s="50">
        <v>1536</v>
      </c>
      <c r="M10" s="49">
        <v>1.2065999999999999</v>
      </c>
      <c r="N10" s="49">
        <v>1.0474000000000001</v>
      </c>
      <c r="O10" s="48">
        <v>149.97999999999999</v>
      </c>
      <c r="P10" s="41">
        <v>1273</v>
      </c>
      <c r="Q10" s="41">
        <v>1308.49</v>
      </c>
      <c r="R10" s="47">
        <f t="shared" si="3"/>
        <v>1466.4884475844947</v>
      </c>
      <c r="S10" s="46">
        <v>1.2075</v>
      </c>
    </row>
    <row r="11" spans="1:19" x14ac:dyDescent="0.2">
      <c r="B11" s="45">
        <v>45203</v>
      </c>
      <c r="C11" s="44">
        <v>1527</v>
      </c>
      <c r="D11" s="43">
        <v>1537</v>
      </c>
      <c r="E11" s="42">
        <f t="shared" si="0"/>
        <v>1532</v>
      </c>
      <c r="F11" s="44">
        <v>1570</v>
      </c>
      <c r="G11" s="43">
        <v>1580</v>
      </c>
      <c r="H11" s="42">
        <f t="shared" si="1"/>
        <v>1575</v>
      </c>
      <c r="I11" s="44">
        <v>1570</v>
      </c>
      <c r="J11" s="43">
        <v>1580</v>
      </c>
      <c r="K11" s="42">
        <f t="shared" si="2"/>
        <v>1575</v>
      </c>
      <c r="L11" s="50">
        <v>1537</v>
      </c>
      <c r="M11" s="49">
        <v>1.212</v>
      </c>
      <c r="N11" s="49">
        <v>1.0498000000000001</v>
      </c>
      <c r="O11" s="48">
        <v>149.01</v>
      </c>
      <c r="P11" s="41">
        <v>1268.1500000000001</v>
      </c>
      <c r="Q11" s="41">
        <v>1302.6600000000001</v>
      </c>
      <c r="R11" s="47">
        <f t="shared" si="3"/>
        <v>1464.0883977900551</v>
      </c>
      <c r="S11" s="46">
        <v>1.2129000000000001</v>
      </c>
    </row>
    <row r="12" spans="1:19" x14ac:dyDescent="0.2">
      <c r="B12" s="45">
        <v>45204</v>
      </c>
      <c r="C12" s="44">
        <v>1530</v>
      </c>
      <c r="D12" s="43">
        <v>1540</v>
      </c>
      <c r="E12" s="42">
        <f t="shared" si="0"/>
        <v>1535</v>
      </c>
      <c r="F12" s="44">
        <v>1570</v>
      </c>
      <c r="G12" s="43">
        <v>1580</v>
      </c>
      <c r="H12" s="42">
        <f t="shared" si="1"/>
        <v>1575</v>
      </c>
      <c r="I12" s="44">
        <v>1570</v>
      </c>
      <c r="J12" s="43">
        <v>1580</v>
      </c>
      <c r="K12" s="42">
        <f t="shared" si="2"/>
        <v>1575</v>
      </c>
      <c r="L12" s="50">
        <v>1540</v>
      </c>
      <c r="M12" s="49">
        <v>1.2150000000000001</v>
      </c>
      <c r="N12" s="49">
        <v>1.0524</v>
      </c>
      <c r="O12" s="48">
        <v>148.83000000000001</v>
      </c>
      <c r="P12" s="41">
        <v>1267.49</v>
      </c>
      <c r="Q12" s="41">
        <v>1299.45</v>
      </c>
      <c r="R12" s="47">
        <f t="shared" si="3"/>
        <v>1463.3219308247815</v>
      </c>
      <c r="S12" s="46">
        <v>1.2159</v>
      </c>
    </row>
    <row r="13" spans="1:19" x14ac:dyDescent="0.2">
      <c r="B13" s="45">
        <v>45205</v>
      </c>
      <c r="C13" s="44">
        <v>1530</v>
      </c>
      <c r="D13" s="43">
        <v>1540</v>
      </c>
      <c r="E13" s="42">
        <f t="shared" si="0"/>
        <v>1535</v>
      </c>
      <c r="F13" s="44">
        <v>1570</v>
      </c>
      <c r="G13" s="43">
        <v>1580</v>
      </c>
      <c r="H13" s="42">
        <f t="shared" si="1"/>
        <v>1575</v>
      </c>
      <c r="I13" s="44">
        <v>1570</v>
      </c>
      <c r="J13" s="43">
        <v>1580</v>
      </c>
      <c r="K13" s="42">
        <f t="shared" si="2"/>
        <v>1575</v>
      </c>
      <c r="L13" s="50">
        <v>1540</v>
      </c>
      <c r="M13" s="49">
        <v>1.2213000000000001</v>
      </c>
      <c r="N13" s="49">
        <v>1.0566</v>
      </c>
      <c r="O13" s="48">
        <v>149.06</v>
      </c>
      <c r="P13" s="41">
        <v>1260.95</v>
      </c>
      <c r="Q13" s="41">
        <v>1292.75</v>
      </c>
      <c r="R13" s="47">
        <f t="shared" si="3"/>
        <v>1457.5052053757336</v>
      </c>
      <c r="S13" s="46">
        <v>1.2222</v>
      </c>
    </row>
    <row r="14" spans="1:19" x14ac:dyDescent="0.2">
      <c r="B14" s="45">
        <v>45208</v>
      </c>
      <c r="C14" s="44">
        <v>1530</v>
      </c>
      <c r="D14" s="43">
        <v>1540</v>
      </c>
      <c r="E14" s="42">
        <f t="shared" si="0"/>
        <v>1535</v>
      </c>
      <c r="F14" s="44">
        <v>1570</v>
      </c>
      <c r="G14" s="43">
        <v>1580</v>
      </c>
      <c r="H14" s="42">
        <f t="shared" si="1"/>
        <v>1575</v>
      </c>
      <c r="I14" s="44">
        <v>1570</v>
      </c>
      <c r="J14" s="43">
        <v>1580</v>
      </c>
      <c r="K14" s="42">
        <f t="shared" si="2"/>
        <v>1575</v>
      </c>
      <c r="L14" s="50">
        <v>1540</v>
      </c>
      <c r="M14" s="49">
        <v>1.2169000000000001</v>
      </c>
      <c r="N14" s="49">
        <v>1.0528999999999999</v>
      </c>
      <c r="O14" s="48">
        <v>149.16999999999999</v>
      </c>
      <c r="P14" s="41">
        <v>1265.51</v>
      </c>
      <c r="Q14" s="41">
        <v>1297.42</v>
      </c>
      <c r="R14" s="47">
        <f t="shared" si="3"/>
        <v>1462.6270301073228</v>
      </c>
      <c r="S14" s="46">
        <v>1.2178</v>
      </c>
    </row>
    <row r="15" spans="1:19" x14ac:dyDescent="0.2">
      <c r="B15" s="45">
        <v>45209</v>
      </c>
      <c r="C15" s="44">
        <v>1531</v>
      </c>
      <c r="D15" s="43">
        <v>1541</v>
      </c>
      <c r="E15" s="42">
        <f t="shared" si="0"/>
        <v>1536</v>
      </c>
      <c r="F15" s="44">
        <v>1570</v>
      </c>
      <c r="G15" s="43">
        <v>1580</v>
      </c>
      <c r="H15" s="42">
        <f t="shared" si="1"/>
        <v>1575</v>
      </c>
      <c r="I15" s="44">
        <v>1570</v>
      </c>
      <c r="J15" s="43">
        <v>1580</v>
      </c>
      <c r="K15" s="42">
        <f t="shared" si="2"/>
        <v>1575</v>
      </c>
      <c r="L15" s="50">
        <v>1541</v>
      </c>
      <c r="M15" s="49">
        <v>1.224</v>
      </c>
      <c r="N15" s="49">
        <v>1.0576000000000001</v>
      </c>
      <c r="O15" s="48">
        <v>149.07</v>
      </c>
      <c r="P15" s="41">
        <v>1258.99</v>
      </c>
      <c r="Q15" s="41">
        <v>1289.9000000000001</v>
      </c>
      <c r="R15" s="47">
        <f t="shared" si="3"/>
        <v>1457.0726172465959</v>
      </c>
      <c r="S15" s="46">
        <v>1.2249000000000001</v>
      </c>
    </row>
    <row r="16" spans="1:19" x14ac:dyDescent="0.2">
      <c r="B16" s="45">
        <v>45210</v>
      </c>
      <c r="C16" s="44">
        <v>1531</v>
      </c>
      <c r="D16" s="43">
        <v>1541</v>
      </c>
      <c r="E16" s="42">
        <f t="shared" si="0"/>
        <v>1536</v>
      </c>
      <c r="F16" s="44">
        <v>1570</v>
      </c>
      <c r="G16" s="43">
        <v>1580</v>
      </c>
      <c r="H16" s="42">
        <f t="shared" si="1"/>
        <v>1575</v>
      </c>
      <c r="I16" s="44">
        <v>1570</v>
      </c>
      <c r="J16" s="43">
        <v>1580</v>
      </c>
      <c r="K16" s="42">
        <f t="shared" si="2"/>
        <v>1575</v>
      </c>
      <c r="L16" s="50">
        <v>1541</v>
      </c>
      <c r="M16" s="49">
        <v>1.2290000000000001</v>
      </c>
      <c r="N16" s="49">
        <v>1.0604</v>
      </c>
      <c r="O16" s="48">
        <v>148.84</v>
      </c>
      <c r="P16" s="41">
        <v>1253.8599999999999</v>
      </c>
      <c r="Q16" s="41">
        <v>1284.6600000000001</v>
      </c>
      <c r="R16" s="47">
        <f t="shared" si="3"/>
        <v>1453.225198038476</v>
      </c>
      <c r="S16" s="46">
        <v>1.2299</v>
      </c>
    </row>
    <row r="17" spans="2:19" x14ac:dyDescent="0.2">
      <c r="B17" s="45">
        <v>45211</v>
      </c>
      <c r="C17" s="44">
        <v>1533</v>
      </c>
      <c r="D17" s="43">
        <v>1543</v>
      </c>
      <c r="E17" s="42">
        <f t="shared" si="0"/>
        <v>1538</v>
      </c>
      <c r="F17" s="44">
        <v>1570</v>
      </c>
      <c r="G17" s="43">
        <v>1580</v>
      </c>
      <c r="H17" s="42">
        <f t="shared" si="1"/>
        <v>1575</v>
      </c>
      <c r="I17" s="44">
        <v>1570</v>
      </c>
      <c r="J17" s="43">
        <v>1580</v>
      </c>
      <c r="K17" s="42">
        <f t="shared" si="2"/>
        <v>1575</v>
      </c>
      <c r="L17" s="50">
        <v>1543</v>
      </c>
      <c r="M17" s="49">
        <v>1.2314000000000001</v>
      </c>
      <c r="N17" s="49">
        <v>1.0620000000000001</v>
      </c>
      <c r="O17" s="48">
        <v>149.16</v>
      </c>
      <c r="P17" s="41">
        <v>1253.05</v>
      </c>
      <c r="Q17" s="41">
        <v>1282.1600000000001</v>
      </c>
      <c r="R17" s="47">
        <f t="shared" si="3"/>
        <v>1452.9190207156307</v>
      </c>
      <c r="S17" s="46">
        <v>1.2323</v>
      </c>
    </row>
    <row r="18" spans="2:19" x14ac:dyDescent="0.2">
      <c r="B18" s="45">
        <v>45212</v>
      </c>
      <c r="C18" s="44">
        <v>1534</v>
      </c>
      <c r="D18" s="43">
        <v>1544</v>
      </c>
      <c r="E18" s="42">
        <f t="shared" si="0"/>
        <v>1539</v>
      </c>
      <c r="F18" s="44">
        <v>1570</v>
      </c>
      <c r="G18" s="43">
        <v>1580</v>
      </c>
      <c r="H18" s="42">
        <f t="shared" si="1"/>
        <v>1575</v>
      </c>
      <c r="I18" s="44">
        <v>1570</v>
      </c>
      <c r="J18" s="43">
        <v>1580</v>
      </c>
      <c r="K18" s="42">
        <f t="shared" si="2"/>
        <v>1575</v>
      </c>
      <c r="L18" s="50">
        <v>1544</v>
      </c>
      <c r="M18" s="49">
        <v>1.2184999999999999</v>
      </c>
      <c r="N18" s="49">
        <v>1.0525</v>
      </c>
      <c r="O18" s="48">
        <v>149.62</v>
      </c>
      <c r="P18" s="41">
        <v>1267.1300000000001</v>
      </c>
      <c r="Q18" s="41">
        <v>1295.72</v>
      </c>
      <c r="R18" s="47">
        <f t="shared" si="3"/>
        <v>1466.9833729216152</v>
      </c>
      <c r="S18" s="46">
        <v>1.2194</v>
      </c>
    </row>
    <row r="19" spans="2:19" x14ac:dyDescent="0.2">
      <c r="B19" s="45">
        <v>45215</v>
      </c>
      <c r="C19" s="44">
        <v>1534</v>
      </c>
      <c r="D19" s="43">
        <v>1544</v>
      </c>
      <c r="E19" s="42">
        <f t="shared" si="0"/>
        <v>1539</v>
      </c>
      <c r="F19" s="44">
        <v>1570</v>
      </c>
      <c r="G19" s="43">
        <v>1580</v>
      </c>
      <c r="H19" s="42">
        <f t="shared" si="1"/>
        <v>1575</v>
      </c>
      <c r="I19" s="44">
        <v>1570</v>
      </c>
      <c r="J19" s="43">
        <v>1580</v>
      </c>
      <c r="K19" s="42">
        <f t="shared" si="2"/>
        <v>1575</v>
      </c>
      <c r="L19" s="50">
        <v>1544</v>
      </c>
      <c r="M19" s="49">
        <v>1.2179</v>
      </c>
      <c r="N19" s="49">
        <v>1.0537000000000001</v>
      </c>
      <c r="O19" s="48">
        <v>149.56</v>
      </c>
      <c r="P19" s="41">
        <v>1267.76</v>
      </c>
      <c r="Q19" s="41">
        <v>1296.3599999999999</v>
      </c>
      <c r="R19" s="47">
        <f t="shared" si="3"/>
        <v>1465.312707601784</v>
      </c>
      <c r="S19" s="46">
        <v>1.2188000000000001</v>
      </c>
    </row>
    <row r="20" spans="2:19" x14ac:dyDescent="0.2">
      <c r="B20" s="45">
        <v>45216</v>
      </c>
      <c r="C20" s="44">
        <v>1535</v>
      </c>
      <c r="D20" s="43">
        <v>1545</v>
      </c>
      <c r="E20" s="42">
        <f t="shared" si="0"/>
        <v>1540</v>
      </c>
      <c r="F20" s="44">
        <v>1570</v>
      </c>
      <c r="G20" s="43">
        <v>1580</v>
      </c>
      <c r="H20" s="42">
        <f t="shared" si="1"/>
        <v>1575</v>
      </c>
      <c r="I20" s="44">
        <v>1570</v>
      </c>
      <c r="J20" s="43">
        <v>1580</v>
      </c>
      <c r="K20" s="42">
        <f t="shared" si="2"/>
        <v>1575</v>
      </c>
      <c r="L20" s="50">
        <v>1545</v>
      </c>
      <c r="M20" s="49">
        <v>1.2183999999999999</v>
      </c>
      <c r="N20" s="49">
        <v>1.0575000000000001</v>
      </c>
      <c r="O20" s="48">
        <v>149.47</v>
      </c>
      <c r="P20" s="41">
        <v>1268.06</v>
      </c>
      <c r="Q20" s="41">
        <v>1295.83</v>
      </c>
      <c r="R20" s="47">
        <f t="shared" si="3"/>
        <v>1460.9929078014184</v>
      </c>
      <c r="S20" s="46">
        <v>1.2193000000000001</v>
      </c>
    </row>
    <row r="21" spans="2:19" x14ac:dyDescent="0.2">
      <c r="B21" s="45">
        <v>45217</v>
      </c>
      <c r="C21" s="44">
        <v>1536</v>
      </c>
      <c r="D21" s="43">
        <v>1546</v>
      </c>
      <c r="E21" s="42">
        <f t="shared" si="0"/>
        <v>1541</v>
      </c>
      <c r="F21" s="44">
        <v>1570</v>
      </c>
      <c r="G21" s="43">
        <v>1580</v>
      </c>
      <c r="H21" s="42">
        <f t="shared" si="1"/>
        <v>1575</v>
      </c>
      <c r="I21" s="44">
        <v>1570</v>
      </c>
      <c r="J21" s="43">
        <v>1580</v>
      </c>
      <c r="K21" s="42">
        <f t="shared" si="2"/>
        <v>1575</v>
      </c>
      <c r="L21" s="50">
        <v>1546</v>
      </c>
      <c r="M21" s="49">
        <v>1.2189000000000001</v>
      </c>
      <c r="N21" s="49">
        <v>1.056</v>
      </c>
      <c r="O21" s="48">
        <v>149.69</v>
      </c>
      <c r="P21" s="41">
        <v>1268.3599999999999</v>
      </c>
      <c r="Q21" s="41">
        <v>1295.29</v>
      </c>
      <c r="R21" s="47">
        <f t="shared" si="3"/>
        <v>1464.0151515151515</v>
      </c>
      <c r="S21" s="46">
        <v>1.2198</v>
      </c>
    </row>
    <row r="22" spans="2:19" x14ac:dyDescent="0.2">
      <c r="B22" s="45">
        <v>45218</v>
      </c>
      <c r="C22" s="44">
        <v>1537</v>
      </c>
      <c r="D22" s="43">
        <v>1547</v>
      </c>
      <c r="E22" s="42">
        <f t="shared" si="0"/>
        <v>1542</v>
      </c>
      <c r="F22" s="44">
        <v>1570</v>
      </c>
      <c r="G22" s="43">
        <v>1580</v>
      </c>
      <c r="H22" s="42">
        <f t="shared" si="1"/>
        <v>1575</v>
      </c>
      <c r="I22" s="44">
        <v>1570</v>
      </c>
      <c r="J22" s="43">
        <v>1580</v>
      </c>
      <c r="K22" s="42">
        <f t="shared" si="2"/>
        <v>1575</v>
      </c>
      <c r="L22" s="50">
        <v>1547</v>
      </c>
      <c r="M22" s="49">
        <v>1.2121</v>
      </c>
      <c r="N22" s="49">
        <v>1.0558000000000001</v>
      </c>
      <c r="O22" s="48">
        <v>149.87</v>
      </c>
      <c r="P22" s="41">
        <v>1276.3</v>
      </c>
      <c r="Q22" s="41">
        <v>1302.56</v>
      </c>
      <c r="R22" s="47">
        <f t="shared" si="3"/>
        <v>1465.23962871756</v>
      </c>
      <c r="S22" s="46">
        <v>1.2130000000000001</v>
      </c>
    </row>
    <row r="23" spans="2:19" x14ac:dyDescent="0.2">
      <c r="B23" s="45">
        <v>45219</v>
      </c>
      <c r="C23" s="44">
        <v>1538</v>
      </c>
      <c r="D23" s="43">
        <v>1548</v>
      </c>
      <c r="E23" s="42">
        <f t="shared" si="0"/>
        <v>1543</v>
      </c>
      <c r="F23" s="44">
        <v>1570</v>
      </c>
      <c r="G23" s="43">
        <v>1580</v>
      </c>
      <c r="H23" s="42">
        <f t="shared" si="1"/>
        <v>1575</v>
      </c>
      <c r="I23" s="44">
        <v>1570</v>
      </c>
      <c r="J23" s="43">
        <v>1580</v>
      </c>
      <c r="K23" s="42">
        <f t="shared" si="2"/>
        <v>1575</v>
      </c>
      <c r="L23" s="50">
        <v>1548</v>
      </c>
      <c r="M23" s="49">
        <v>1.2141</v>
      </c>
      <c r="N23" s="49">
        <v>1.0590999999999999</v>
      </c>
      <c r="O23" s="48">
        <v>149.94999999999999</v>
      </c>
      <c r="P23" s="41">
        <v>1275.02</v>
      </c>
      <c r="Q23" s="41">
        <v>1300.52</v>
      </c>
      <c r="R23" s="47">
        <f t="shared" si="3"/>
        <v>1461.6183552072516</v>
      </c>
      <c r="S23" s="46">
        <v>1.2149000000000001</v>
      </c>
    </row>
    <row r="24" spans="2:19" x14ac:dyDescent="0.2">
      <c r="B24" s="45">
        <v>45222</v>
      </c>
      <c r="C24" s="44">
        <v>1538</v>
      </c>
      <c r="D24" s="43">
        <v>1548</v>
      </c>
      <c r="E24" s="42">
        <f t="shared" si="0"/>
        <v>1543</v>
      </c>
      <c r="F24" s="44">
        <v>1570</v>
      </c>
      <c r="G24" s="43">
        <v>1580</v>
      </c>
      <c r="H24" s="42">
        <f t="shared" si="1"/>
        <v>1575</v>
      </c>
      <c r="I24" s="44">
        <v>1570</v>
      </c>
      <c r="J24" s="43">
        <v>1580</v>
      </c>
      <c r="K24" s="42">
        <f t="shared" si="2"/>
        <v>1575</v>
      </c>
      <c r="L24" s="50">
        <v>1548</v>
      </c>
      <c r="M24" s="49">
        <v>1.2170000000000001</v>
      </c>
      <c r="N24" s="49">
        <v>1.0602</v>
      </c>
      <c r="O24" s="48">
        <v>149.93</v>
      </c>
      <c r="P24" s="41">
        <v>1271.98</v>
      </c>
      <c r="Q24" s="41">
        <v>1297.42</v>
      </c>
      <c r="R24" s="47">
        <f t="shared" si="3"/>
        <v>1460.1018675721562</v>
      </c>
      <c r="S24" s="46">
        <v>1.2178</v>
      </c>
    </row>
    <row r="25" spans="2:19" x14ac:dyDescent="0.2">
      <c r="B25" s="45">
        <v>45223</v>
      </c>
      <c r="C25" s="44">
        <v>1539</v>
      </c>
      <c r="D25" s="43">
        <v>1549</v>
      </c>
      <c r="E25" s="42">
        <f t="shared" si="0"/>
        <v>1544</v>
      </c>
      <c r="F25" s="44">
        <v>1570</v>
      </c>
      <c r="G25" s="43">
        <v>1580</v>
      </c>
      <c r="H25" s="42">
        <f t="shared" si="1"/>
        <v>1575</v>
      </c>
      <c r="I25" s="44">
        <v>1570</v>
      </c>
      <c r="J25" s="43">
        <v>1580</v>
      </c>
      <c r="K25" s="42">
        <f t="shared" si="2"/>
        <v>1575</v>
      </c>
      <c r="L25" s="50">
        <v>1549</v>
      </c>
      <c r="M25" s="49">
        <v>1.2219</v>
      </c>
      <c r="N25" s="49">
        <v>1.0636000000000001</v>
      </c>
      <c r="O25" s="48">
        <v>149.76</v>
      </c>
      <c r="P25" s="41">
        <v>1267.7</v>
      </c>
      <c r="Q25" s="41">
        <v>1292.1199999999999</v>
      </c>
      <c r="R25" s="47">
        <f t="shared" si="3"/>
        <v>1456.3745769086122</v>
      </c>
      <c r="S25" s="46">
        <v>1.2228000000000001</v>
      </c>
    </row>
    <row r="26" spans="2:19" x14ac:dyDescent="0.2">
      <c r="B26" s="45">
        <v>45224</v>
      </c>
      <c r="C26" s="44">
        <v>1539</v>
      </c>
      <c r="D26" s="43">
        <v>1549</v>
      </c>
      <c r="E26" s="42">
        <f t="shared" si="0"/>
        <v>1544</v>
      </c>
      <c r="F26" s="44">
        <v>1570</v>
      </c>
      <c r="G26" s="43">
        <v>1580</v>
      </c>
      <c r="H26" s="42">
        <f t="shared" si="1"/>
        <v>1575</v>
      </c>
      <c r="I26" s="44">
        <v>1570</v>
      </c>
      <c r="J26" s="43">
        <v>1580</v>
      </c>
      <c r="K26" s="42">
        <f t="shared" si="2"/>
        <v>1575</v>
      </c>
      <c r="L26" s="50">
        <v>1549</v>
      </c>
      <c r="M26" s="49">
        <v>1.2118</v>
      </c>
      <c r="N26" s="49">
        <v>1.0572999999999999</v>
      </c>
      <c r="O26" s="48">
        <v>149.94</v>
      </c>
      <c r="P26" s="41">
        <v>1278.26</v>
      </c>
      <c r="Q26" s="41">
        <v>1302.8800000000001</v>
      </c>
      <c r="R26" s="47">
        <f t="shared" si="3"/>
        <v>1465.0524921971059</v>
      </c>
      <c r="S26" s="46">
        <v>1.2126999999999999</v>
      </c>
    </row>
    <row r="27" spans="2:19" x14ac:dyDescent="0.2">
      <c r="B27" s="45">
        <v>45225</v>
      </c>
      <c r="C27" s="44">
        <v>1541</v>
      </c>
      <c r="D27" s="43">
        <v>1551</v>
      </c>
      <c r="E27" s="42">
        <f t="shared" si="0"/>
        <v>1546</v>
      </c>
      <c r="F27" s="44">
        <v>1570</v>
      </c>
      <c r="G27" s="43">
        <v>1580</v>
      </c>
      <c r="H27" s="42">
        <f t="shared" si="1"/>
        <v>1575</v>
      </c>
      <c r="I27" s="44">
        <v>1570</v>
      </c>
      <c r="J27" s="43">
        <v>1580</v>
      </c>
      <c r="K27" s="42">
        <f t="shared" si="2"/>
        <v>1575</v>
      </c>
      <c r="L27" s="50">
        <v>1551</v>
      </c>
      <c r="M27" s="49">
        <v>1.2085999999999999</v>
      </c>
      <c r="N27" s="49">
        <v>1.0536000000000001</v>
      </c>
      <c r="O27" s="48">
        <v>150.44</v>
      </c>
      <c r="P27" s="41">
        <v>1283.3</v>
      </c>
      <c r="Q27" s="41">
        <v>1306.32</v>
      </c>
      <c r="R27" s="47">
        <f t="shared" si="3"/>
        <v>1472.0956719817766</v>
      </c>
      <c r="S27" s="46">
        <v>1.2095</v>
      </c>
    </row>
    <row r="28" spans="2:19" x14ac:dyDescent="0.2">
      <c r="B28" s="45">
        <v>45226</v>
      </c>
      <c r="C28" s="44">
        <v>1542</v>
      </c>
      <c r="D28" s="43">
        <v>1552</v>
      </c>
      <c r="E28" s="42">
        <f t="shared" si="0"/>
        <v>1547</v>
      </c>
      <c r="F28" s="44">
        <v>1570</v>
      </c>
      <c r="G28" s="43">
        <v>1580</v>
      </c>
      <c r="H28" s="42">
        <f t="shared" si="1"/>
        <v>1575</v>
      </c>
      <c r="I28" s="44">
        <v>1570</v>
      </c>
      <c r="J28" s="43">
        <v>1580</v>
      </c>
      <c r="K28" s="42">
        <f t="shared" si="2"/>
        <v>1575</v>
      </c>
      <c r="L28" s="50">
        <v>1552</v>
      </c>
      <c r="M28" s="49">
        <v>1.2109000000000001</v>
      </c>
      <c r="N28" s="49">
        <v>1.0537000000000001</v>
      </c>
      <c r="O28" s="48">
        <v>150.09</v>
      </c>
      <c r="P28" s="41">
        <v>1281.69</v>
      </c>
      <c r="Q28" s="41">
        <v>1303.8499999999999</v>
      </c>
      <c r="R28" s="47">
        <f t="shared" si="3"/>
        <v>1472.9050014235549</v>
      </c>
      <c r="S28" s="46">
        <v>1.2118</v>
      </c>
    </row>
    <row r="29" spans="2:19" x14ac:dyDescent="0.2">
      <c r="B29" s="45">
        <v>45229</v>
      </c>
      <c r="C29" s="44">
        <v>1542</v>
      </c>
      <c r="D29" s="43">
        <v>1552</v>
      </c>
      <c r="E29" s="42">
        <f t="shared" si="0"/>
        <v>1547</v>
      </c>
      <c r="F29" s="44">
        <v>1570</v>
      </c>
      <c r="G29" s="43">
        <v>1580</v>
      </c>
      <c r="H29" s="42">
        <f t="shared" si="1"/>
        <v>1575</v>
      </c>
      <c r="I29" s="44">
        <v>1570</v>
      </c>
      <c r="J29" s="43">
        <v>1580</v>
      </c>
      <c r="K29" s="42">
        <f t="shared" si="2"/>
        <v>1575</v>
      </c>
      <c r="L29" s="50">
        <v>1552</v>
      </c>
      <c r="M29" s="49">
        <v>1.2142999999999999</v>
      </c>
      <c r="N29" s="49">
        <v>1.0607</v>
      </c>
      <c r="O29" s="48">
        <v>149.77000000000001</v>
      </c>
      <c r="P29" s="41">
        <v>1278.0999999999999</v>
      </c>
      <c r="Q29" s="41">
        <v>1300.2</v>
      </c>
      <c r="R29" s="47">
        <f t="shared" si="3"/>
        <v>1463.1846893560855</v>
      </c>
      <c r="S29" s="46">
        <v>1.2152000000000001</v>
      </c>
    </row>
    <row r="30" spans="2:19" x14ac:dyDescent="0.2">
      <c r="B30" s="45">
        <v>45230</v>
      </c>
      <c r="C30" s="44">
        <v>1543</v>
      </c>
      <c r="D30" s="43">
        <v>1553</v>
      </c>
      <c r="E30" s="42">
        <f t="shared" si="0"/>
        <v>1548</v>
      </c>
      <c r="F30" s="44">
        <v>1570</v>
      </c>
      <c r="G30" s="43">
        <v>1580</v>
      </c>
      <c r="H30" s="42">
        <f t="shared" si="1"/>
        <v>1575</v>
      </c>
      <c r="I30" s="44">
        <v>1570</v>
      </c>
      <c r="J30" s="43">
        <v>1580</v>
      </c>
      <c r="K30" s="42">
        <f t="shared" si="2"/>
        <v>1575</v>
      </c>
      <c r="L30" s="50">
        <v>1553</v>
      </c>
      <c r="M30" s="49">
        <v>1.2159</v>
      </c>
      <c r="N30" s="49">
        <v>1.0625</v>
      </c>
      <c r="O30" s="48">
        <v>150.94</v>
      </c>
      <c r="P30" s="41">
        <v>1277.24</v>
      </c>
      <c r="Q30" s="41">
        <v>1298.49</v>
      </c>
      <c r="R30" s="47">
        <f t="shared" si="3"/>
        <v>1461.6470588235295</v>
      </c>
      <c r="S30" s="46">
        <v>1.2168000000000001</v>
      </c>
    </row>
    <row r="31" spans="2:19" x14ac:dyDescent="0.2">
      <c r="B31" s="40" t="s">
        <v>11</v>
      </c>
      <c r="C31" s="39">
        <f>ROUND(AVERAGE(C9:C30),2)</f>
        <v>1534.59</v>
      </c>
      <c r="D31" s="38">
        <f>ROUND(AVERAGE(D9:D30),2)</f>
        <v>1544.59</v>
      </c>
      <c r="E31" s="37">
        <f>ROUND(AVERAGE(C31:D31),2)</f>
        <v>1539.59</v>
      </c>
      <c r="F31" s="39">
        <f>ROUND(AVERAGE(F9:F30),2)</f>
        <v>1570</v>
      </c>
      <c r="G31" s="38">
        <f>ROUND(AVERAGE(G9:G30),2)</f>
        <v>1580</v>
      </c>
      <c r="H31" s="37">
        <f>ROUND(AVERAGE(F31:G31),2)</f>
        <v>1575</v>
      </c>
      <c r="I31" s="39">
        <f>ROUND(AVERAGE(I9:I30),2)</f>
        <v>1570</v>
      </c>
      <c r="J31" s="38">
        <f>ROUND(AVERAGE(J9:J30),2)</f>
        <v>1580</v>
      </c>
      <c r="K31" s="37">
        <f>ROUND(AVERAGE(I31:J31),2)</f>
        <v>1575</v>
      </c>
      <c r="L31" s="36">
        <f>ROUND(AVERAGE(L9:L30),2)</f>
        <v>1544.59</v>
      </c>
      <c r="M31" s="35">
        <f>ROUND(AVERAGE(M9:M30),4)</f>
        <v>1.2169000000000001</v>
      </c>
      <c r="N31" s="34">
        <f>ROUND(AVERAGE(N9:N30),4)</f>
        <v>1.0563</v>
      </c>
      <c r="O31" s="167">
        <f>ROUND(AVERAGE(O9:O30),2)</f>
        <v>149.63</v>
      </c>
      <c r="P31" s="33">
        <f>AVERAGE(P9:P30)</f>
        <v>1269.3163636363633</v>
      </c>
      <c r="Q31" s="33">
        <f>AVERAGE(Q9:Q30)</f>
        <v>1297.4627272727273</v>
      </c>
      <c r="R31" s="33">
        <f>AVERAGE(R9:R30)</f>
        <v>1462.2896680501001</v>
      </c>
      <c r="S31" s="32">
        <f>AVERAGE(S9:S30)</f>
        <v>1.2177909090909089</v>
      </c>
    </row>
    <row r="32" spans="2:19" x14ac:dyDescent="0.2">
      <c r="B32" s="31" t="s">
        <v>12</v>
      </c>
      <c r="C32" s="30">
        <f t="shared" ref="C32:S32" si="4">MAX(C9:C30)</f>
        <v>1543</v>
      </c>
      <c r="D32" s="29">
        <f t="shared" si="4"/>
        <v>1553</v>
      </c>
      <c r="E32" s="28">
        <f t="shared" si="4"/>
        <v>1548</v>
      </c>
      <c r="F32" s="30">
        <f t="shared" si="4"/>
        <v>1570</v>
      </c>
      <c r="G32" s="29">
        <f t="shared" si="4"/>
        <v>1580</v>
      </c>
      <c r="H32" s="28">
        <f t="shared" si="4"/>
        <v>1575</v>
      </c>
      <c r="I32" s="30">
        <f t="shared" si="4"/>
        <v>1570</v>
      </c>
      <c r="J32" s="29">
        <f t="shared" si="4"/>
        <v>1580</v>
      </c>
      <c r="K32" s="28">
        <f t="shared" si="4"/>
        <v>1575</v>
      </c>
      <c r="L32" s="27">
        <f t="shared" si="4"/>
        <v>1553</v>
      </c>
      <c r="M32" s="26">
        <f t="shared" si="4"/>
        <v>1.2314000000000001</v>
      </c>
      <c r="N32" s="25">
        <f t="shared" si="4"/>
        <v>1.0636000000000001</v>
      </c>
      <c r="O32" s="24">
        <f t="shared" si="4"/>
        <v>150.94</v>
      </c>
      <c r="P32" s="23">
        <f t="shared" si="4"/>
        <v>1283.3</v>
      </c>
      <c r="Q32" s="23">
        <f t="shared" si="4"/>
        <v>1308.49</v>
      </c>
      <c r="R32" s="23">
        <f t="shared" si="4"/>
        <v>1472.9050014235549</v>
      </c>
      <c r="S32" s="22">
        <f t="shared" si="4"/>
        <v>1.2323</v>
      </c>
    </row>
    <row r="33" spans="2:19" ht="13.5" thickBot="1" x14ac:dyDescent="0.25">
      <c r="B33" s="21" t="s">
        <v>13</v>
      </c>
      <c r="C33" s="20">
        <f t="shared" ref="C33:S33" si="5">MIN(C9:C30)</f>
        <v>1525</v>
      </c>
      <c r="D33" s="19">
        <f t="shared" si="5"/>
        <v>1535</v>
      </c>
      <c r="E33" s="18">
        <f t="shared" si="5"/>
        <v>1530</v>
      </c>
      <c r="F33" s="20">
        <f t="shared" si="5"/>
        <v>1570</v>
      </c>
      <c r="G33" s="19">
        <f t="shared" si="5"/>
        <v>1580</v>
      </c>
      <c r="H33" s="18">
        <f t="shared" si="5"/>
        <v>1575</v>
      </c>
      <c r="I33" s="20">
        <f t="shared" si="5"/>
        <v>1570</v>
      </c>
      <c r="J33" s="19">
        <f t="shared" si="5"/>
        <v>1580</v>
      </c>
      <c r="K33" s="18">
        <f t="shared" si="5"/>
        <v>1575</v>
      </c>
      <c r="L33" s="17">
        <f t="shared" si="5"/>
        <v>1535</v>
      </c>
      <c r="M33" s="16">
        <f t="shared" si="5"/>
        <v>1.2065999999999999</v>
      </c>
      <c r="N33" s="15">
        <f t="shared" si="5"/>
        <v>1.0474000000000001</v>
      </c>
      <c r="O33" s="14">
        <f t="shared" si="5"/>
        <v>148.83000000000001</v>
      </c>
      <c r="P33" s="13">
        <f t="shared" si="5"/>
        <v>1253.05</v>
      </c>
      <c r="Q33" s="13">
        <f t="shared" si="5"/>
        <v>1282.1600000000001</v>
      </c>
      <c r="R33" s="13">
        <f t="shared" si="5"/>
        <v>1452.9190207156307</v>
      </c>
      <c r="S33" s="12">
        <f t="shared" si="5"/>
        <v>1.2075</v>
      </c>
    </row>
    <row r="35" spans="2:19" x14ac:dyDescent="0.2">
      <c r="B35" s="6" t="s">
        <v>14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  <row r="36" spans="2:19" x14ac:dyDescent="0.2">
      <c r="B36" s="6" t="s">
        <v>15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S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30</v>
      </c>
    </row>
    <row r="6" spans="1:19" ht="13.5" thickBot="1" x14ac:dyDescent="0.25">
      <c r="B6" s="1">
        <v>45201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45201</v>
      </c>
      <c r="C9" s="44">
        <v>2265</v>
      </c>
      <c r="D9" s="43">
        <v>2275</v>
      </c>
      <c r="E9" s="42">
        <f t="shared" ref="E9:E30" si="0">AVERAGE(C9:D9)</f>
        <v>2270</v>
      </c>
      <c r="F9" s="44">
        <v>2290</v>
      </c>
      <c r="G9" s="43">
        <v>2300</v>
      </c>
      <c r="H9" s="42">
        <f t="shared" ref="H9:H30" si="1">AVERAGE(F9:G9)</f>
        <v>2295</v>
      </c>
      <c r="I9" s="44">
        <v>2290</v>
      </c>
      <c r="J9" s="43">
        <v>2300</v>
      </c>
      <c r="K9" s="42">
        <f t="shared" ref="K9:K30" si="2">AVERAGE(I9:J9)</f>
        <v>2295</v>
      </c>
      <c r="L9" s="50">
        <v>2275</v>
      </c>
      <c r="M9" s="49">
        <v>1.2153</v>
      </c>
      <c r="N9" s="51">
        <v>1.0530999999999999</v>
      </c>
      <c r="O9" s="48">
        <v>149.74</v>
      </c>
      <c r="P9" s="41">
        <v>1871.97</v>
      </c>
      <c r="Q9" s="41">
        <v>1891.14</v>
      </c>
      <c r="R9" s="47">
        <f t="shared" ref="R9:R30" si="3">L9/N9</f>
        <v>2160.2886715411641</v>
      </c>
      <c r="S9" s="46">
        <v>1.2161999999999999</v>
      </c>
    </row>
    <row r="10" spans="1:19" x14ac:dyDescent="0.2">
      <c r="B10" s="45">
        <v>45202</v>
      </c>
      <c r="C10" s="44">
        <v>2245</v>
      </c>
      <c r="D10" s="43">
        <v>2255</v>
      </c>
      <c r="E10" s="42">
        <f t="shared" si="0"/>
        <v>2250</v>
      </c>
      <c r="F10" s="44">
        <v>2270</v>
      </c>
      <c r="G10" s="43">
        <v>2280</v>
      </c>
      <c r="H10" s="42">
        <f t="shared" si="1"/>
        <v>2275</v>
      </c>
      <c r="I10" s="44">
        <v>2270</v>
      </c>
      <c r="J10" s="43">
        <v>2280</v>
      </c>
      <c r="K10" s="42">
        <f t="shared" si="2"/>
        <v>2275</v>
      </c>
      <c r="L10" s="50">
        <v>2255</v>
      </c>
      <c r="M10" s="49">
        <v>1.2065999999999999</v>
      </c>
      <c r="N10" s="49">
        <v>1.0474000000000001</v>
      </c>
      <c r="O10" s="48">
        <v>149.97999999999999</v>
      </c>
      <c r="P10" s="41">
        <v>1868.89</v>
      </c>
      <c r="Q10" s="41">
        <v>1888.2</v>
      </c>
      <c r="R10" s="47">
        <f t="shared" si="3"/>
        <v>2152.950162306664</v>
      </c>
      <c r="S10" s="46">
        <v>1.2075</v>
      </c>
    </row>
    <row r="11" spans="1:19" x14ac:dyDescent="0.2">
      <c r="B11" s="45">
        <v>45203</v>
      </c>
      <c r="C11" s="44">
        <v>2235</v>
      </c>
      <c r="D11" s="43">
        <v>2245</v>
      </c>
      <c r="E11" s="42">
        <f t="shared" si="0"/>
        <v>2240</v>
      </c>
      <c r="F11" s="44">
        <v>2260</v>
      </c>
      <c r="G11" s="43">
        <v>2270</v>
      </c>
      <c r="H11" s="42">
        <f t="shared" si="1"/>
        <v>2265</v>
      </c>
      <c r="I11" s="44">
        <v>2260</v>
      </c>
      <c r="J11" s="43">
        <v>2270</v>
      </c>
      <c r="K11" s="42">
        <f t="shared" si="2"/>
        <v>2265</v>
      </c>
      <c r="L11" s="50">
        <v>2245</v>
      </c>
      <c r="M11" s="49">
        <v>1.212</v>
      </c>
      <c r="N11" s="49">
        <v>1.0498000000000001</v>
      </c>
      <c r="O11" s="48">
        <v>149.01</v>
      </c>
      <c r="P11" s="41">
        <v>1852.31</v>
      </c>
      <c r="Q11" s="41">
        <v>1871.55</v>
      </c>
      <c r="R11" s="47">
        <f t="shared" si="3"/>
        <v>2138.5025719184605</v>
      </c>
      <c r="S11" s="46">
        <v>1.2129000000000001</v>
      </c>
    </row>
    <row r="12" spans="1:19" x14ac:dyDescent="0.2">
      <c r="B12" s="45">
        <v>45204</v>
      </c>
      <c r="C12" s="44">
        <v>2217</v>
      </c>
      <c r="D12" s="43">
        <v>2227</v>
      </c>
      <c r="E12" s="42">
        <f t="shared" si="0"/>
        <v>2222</v>
      </c>
      <c r="F12" s="44">
        <v>2240</v>
      </c>
      <c r="G12" s="43">
        <v>2250</v>
      </c>
      <c r="H12" s="42">
        <f t="shared" si="1"/>
        <v>2245</v>
      </c>
      <c r="I12" s="44">
        <v>2240</v>
      </c>
      <c r="J12" s="43">
        <v>2250</v>
      </c>
      <c r="K12" s="42">
        <f t="shared" si="2"/>
        <v>2245</v>
      </c>
      <c r="L12" s="50">
        <v>2227</v>
      </c>
      <c r="M12" s="49">
        <v>1.2150000000000001</v>
      </c>
      <c r="N12" s="49">
        <v>1.0524</v>
      </c>
      <c r="O12" s="48">
        <v>148.83000000000001</v>
      </c>
      <c r="P12" s="41">
        <v>1832.92</v>
      </c>
      <c r="Q12" s="41">
        <v>1850.48</v>
      </c>
      <c r="R12" s="47">
        <f t="shared" si="3"/>
        <v>2116.1155454199925</v>
      </c>
      <c r="S12" s="46">
        <v>1.2159</v>
      </c>
    </row>
    <row r="13" spans="1:19" x14ac:dyDescent="0.2">
      <c r="B13" s="45">
        <v>45205</v>
      </c>
      <c r="C13" s="44">
        <v>2217</v>
      </c>
      <c r="D13" s="43">
        <v>2227</v>
      </c>
      <c r="E13" s="42">
        <f t="shared" si="0"/>
        <v>2222</v>
      </c>
      <c r="F13" s="44">
        <v>2240</v>
      </c>
      <c r="G13" s="43">
        <v>2250</v>
      </c>
      <c r="H13" s="42">
        <f t="shared" si="1"/>
        <v>2245</v>
      </c>
      <c r="I13" s="44">
        <v>2240</v>
      </c>
      <c r="J13" s="43">
        <v>2250</v>
      </c>
      <c r="K13" s="42">
        <f t="shared" si="2"/>
        <v>2245</v>
      </c>
      <c r="L13" s="50">
        <v>2227</v>
      </c>
      <c r="M13" s="49">
        <v>1.2213000000000001</v>
      </c>
      <c r="N13" s="49">
        <v>1.0566</v>
      </c>
      <c r="O13" s="48">
        <v>149.06</v>
      </c>
      <c r="P13" s="41">
        <v>1823.47</v>
      </c>
      <c r="Q13" s="41">
        <v>1840.94</v>
      </c>
      <c r="R13" s="47">
        <f t="shared" si="3"/>
        <v>2107.7039560855574</v>
      </c>
      <c r="S13" s="46">
        <v>1.2222</v>
      </c>
    </row>
    <row r="14" spans="1:19" x14ac:dyDescent="0.2">
      <c r="B14" s="45">
        <v>45208</v>
      </c>
      <c r="C14" s="44">
        <v>2217</v>
      </c>
      <c r="D14" s="43">
        <v>2227</v>
      </c>
      <c r="E14" s="42">
        <f t="shared" si="0"/>
        <v>2222</v>
      </c>
      <c r="F14" s="44">
        <v>2240</v>
      </c>
      <c r="G14" s="43">
        <v>2250</v>
      </c>
      <c r="H14" s="42">
        <f t="shared" si="1"/>
        <v>2245</v>
      </c>
      <c r="I14" s="44">
        <v>2240</v>
      </c>
      <c r="J14" s="43">
        <v>2250</v>
      </c>
      <c r="K14" s="42">
        <f t="shared" si="2"/>
        <v>2245</v>
      </c>
      <c r="L14" s="50">
        <v>2227</v>
      </c>
      <c r="M14" s="49">
        <v>1.2169000000000001</v>
      </c>
      <c r="N14" s="49">
        <v>1.0528999999999999</v>
      </c>
      <c r="O14" s="48">
        <v>149.16999999999999</v>
      </c>
      <c r="P14" s="41">
        <v>1830.06</v>
      </c>
      <c r="Q14" s="41">
        <v>1847.59</v>
      </c>
      <c r="R14" s="47">
        <f t="shared" si="3"/>
        <v>2115.11064678507</v>
      </c>
      <c r="S14" s="46">
        <v>1.2178</v>
      </c>
    </row>
    <row r="15" spans="1:19" x14ac:dyDescent="0.2">
      <c r="B15" s="45">
        <v>45209</v>
      </c>
      <c r="C15" s="44">
        <v>2218</v>
      </c>
      <c r="D15" s="43">
        <v>2228</v>
      </c>
      <c r="E15" s="42">
        <f t="shared" si="0"/>
        <v>2223</v>
      </c>
      <c r="F15" s="44">
        <v>2240</v>
      </c>
      <c r="G15" s="43">
        <v>2250</v>
      </c>
      <c r="H15" s="42">
        <f t="shared" si="1"/>
        <v>2245</v>
      </c>
      <c r="I15" s="44">
        <v>2240</v>
      </c>
      <c r="J15" s="43">
        <v>2250</v>
      </c>
      <c r="K15" s="42">
        <f t="shared" si="2"/>
        <v>2245</v>
      </c>
      <c r="L15" s="50">
        <v>2228</v>
      </c>
      <c r="M15" s="49">
        <v>1.224</v>
      </c>
      <c r="N15" s="49">
        <v>1.0576000000000001</v>
      </c>
      <c r="O15" s="48">
        <v>149.07</v>
      </c>
      <c r="P15" s="41">
        <v>1820.26</v>
      </c>
      <c r="Q15" s="41">
        <v>1836.88</v>
      </c>
      <c r="R15" s="47">
        <f t="shared" si="3"/>
        <v>2106.6565809379726</v>
      </c>
      <c r="S15" s="46">
        <v>1.2249000000000001</v>
      </c>
    </row>
    <row r="16" spans="1:19" x14ac:dyDescent="0.2">
      <c r="B16" s="45">
        <v>45210</v>
      </c>
      <c r="C16" s="44">
        <v>2218</v>
      </c>
      <c r="D16" s="43">
        <v>2228</v>
      </c>
      <c r="E16" s="42">
        <f t="shared" si="0"/>
        <v>2223</v>
      </c>
      <c r="F16" s="44">
        <v>2240</v>
      </c>
      <c r="G16" s="43">
        <v>2250</v>
      </c>
      <c r="H16" s="42">
        <f t="shared" si="1"/>
        <v>2245</v>
      </c>
      <c r="I16" s="44">
        <v>2240</v>
      </c>
      <c r="J16" s="43">
        <v>2250</v>
      </c>
      <c r="K16" s="42">
        <f t="shared" si="2"/>
        <v>2245</v>
      </c>
      <c r="L16" s="50">
        <v>2228</v>
      </c>
      <c r="M16" s="49">
        <v>1.2290000000000001</v>
      </c>
      <c r="N16" s="49">
        <v>1.0604</v>
      </c>
      <c r="O16" s="48">
        <v>148.84</v>
      </c>
      <c r="P16" s="41">
        <v>1812.86</v>
      </c>
      <c r="Q16" s="41">
        <v>1829.42</v>
      </c>
      <c r="R16" s="47">
        <f t="shared" si="3"/>
        <v>2101.0939268200677</v>
      </c>
      <c r="S16" s="46">
        <v>1.2299</v>
      </c>
    </row>
    <row r="17" spans="2:19" x14ac:dyDescent="0.2">
      <c r="B17" s="45">
        <v>45211</v>
      </c>
      <c r="C17" s="44">
        <v>2219</v>
      </c>
      <c r="D17" s="43">
        <v>2229</v>
      </c>
      <c r="E17" s="42">
        <f t="shared" si="0"/>
        <v>2224</v>
      </c>
      <c r="F17" s="44">
        <v>2240</v>
      </c>
      <c r="G17" s="43">
        <v>2250</v>
      </c>
      <c r="H17" s="42">
        <f t="shared" si="1"/>
        <v>2245</v>
      </c>
      <c r="I17" s="44">
        <v>2240</v>
      </c>
      <c r="J17" s="43">
        <v>2250</v>
      </c>
      <c r="K17" s="42">
        <f t="shared" si="2"/>
        <v>2245</v>
      </c>
      <c r="L17" s="50">
        <v>2229</v>
      </c>
      <c r="M17" s="49">
        <v>1.2314000000000001</v>
      </c>
      <c r="N17" s="49">
        <v>1.0620000000000001</v>
      </c>
      <c r="O17" s="48">
        <v>149.16</v>
      </c>
      <c r="P17" s="41">
        <v>1810.13</v>
      </c>
      <c r="Q17" s="41">
        <v>1825.85</v>
      </c>
      <c r="R17" s="47">
        <f t="shared" si="3"/>
        <v>2098.870056497175</v>
      </c>
      <c r="S17" s="46">
        <v>1.2323</v>
      </c>
    </row>
    <row r="18" spans="2:19" x14ac:dyDescent="0.2">
      <c r="B18" s="45">
        <v>45212</v>
      </c>
      <c r="C18" s="44">
        <v>2219</v>
      </c>
      <c r="D18" s="43">
        <v>2229</v>
      </c>
      <c r="E18" s="42">
        <f t="shared" si="0"/>
        <v>2224</v>
      </c>
      <c r="F18" s="44">
        <v>2240</v>
      </c>
      <c r="G18" s="43">
        <v>2250</v>
      </c>
      <c r="H18" s="42">
        <f t="shared" si="1"/>
        <v>2245</v>
      </c>
      <c r="I18" s="44">
        <v>2240</v>
      </c>
      <c r="J18" s="43">
        <v>2250</v>
      </c>
      <c r="K18" s="42">
        <f t="shared" si="2"/>
        <v>2245</v>
      </c>
      <c r="L18" s="50">
        <v>2229</v>
      </c>
      <c r="M18" s="49">
        <v>1.2184999999999999</v>
      </c>
      <c r="N18" s="49">
        <v>1.0525</v>
      </c>
      <c r="O18" s="48">
        <v>149.62</v>
      </c>
      <c r="P18" s="41">
        <v>1829.3</v>
      </c>
      <c r="Q18" s="41">
        <v>1845.17</v>
      </c>
      <c r="R18" s="47">
        <f t="shared" si="3"/>
        <v>2117.8147268408552</v>
      </c>
      <c r="S18" s="46">
        <v>1.2194</v>
      </c>
    </row>
    <row r="19" spans="2:19" x14ac:dyDescent="0.2">
      <c r="B19" s="45">
        <v>45215</v>
      </c>
      <c r="C19" s="44">
        <v>2220</v>
      </c>
      <c r="D19" s="43">
        <v>2230</v>
      </c>
      <c r="E19" s="42">
        <f t="shared" si="0"/>
        <v>2225</v>
      </c>
      <c r="F19" s="44">
        <v>2240</v>
      </c>
      <c r="G19" s="43">
        <v>2250</v>
      </c>
      <c r="H19" s="42">
        <f t="shared" si="1"/>
        <v>2245</v>
      </c>
      <c r="I19" s="44">
        <v>2240</v>
      </c>
      <c r="J19" s="43">
        <v>2250</v>
      </c>
      <c r="K19" s="42">
        <f t="shared" si="2"/>
        <v>2245</v>
      </c>
      <c r="L19" s="50">
        <v>2230</v>
      </c>
      <c r="M19" s="49">
        <v>1.2179</v>
      </c>
      <c r="N19" s="49">
        <v>1.0537000000000001</v>
      </c>
      <c r="O19" s="48">
        <v>149.56</v>
      </c>
      <c r="P19" s="41">
        <v>1831.02</v>
      </c>
      <c r="Q19" s="41">
        <v>1846.08</v>
      </c>
      <c r="R19" s="47">
        <f t="shared" si="3"/>
        <v>2116.3519028186388</v>
      </c>
      <c r="S19" s="46">
        <v>1.2188000000000001</v>
      </c>
    </row>
    <row r="20" spans="2:19" x14ac:dyDescent="0.2">
      <c r="B20" s="45">
        <v>45216</v>
      </c>
      <c r="C20" s="44">
        <v>2220</v>
      </c>
      <c r="D20" s="43">
        <v>2230</v>
      </c>
      <c r="E20" s="42">
        <f t="shared" si="0"/>
        <v>2225</v>
      </c>
      <c r="F20" s="44">
        <v>2240</v>
      </c>
      <c r="G20" s="43">
        <v>2250</v>
      </c>
      <c r="H20" s="42">
        <f t="shared" si="1"/>
        <v>2245</v>
      </c>
      <c r="I20" s="44">
        <v>2240</v>
      </c>
      <c r="J20" s="43">
        <v>2250</v>
      </c>
      <c r="K20" s="42">
        <f t="shared" si="2"/>
        <v>2245</v>
      </c>
      <c r="L20" s="50">
        <v>2230</v>
      </c>
      <c r="M20" s="49">
        <v>1.2183999999999999</v>
      </c>
      <c r="N20" s="49">
        <v>1.0575000000000001</v>
      </c>
      <c r="O20" s="48">
        <v>149.47</v>
      </c>
      <c r="P20" s="41">
        <v>1830.27</v>
      </c>
      <c r="Q20" s="41">
        <v>1845.32</v>
      </c>
      <c r="R20" s="47">
        <f t="shared" si="3"/>
        <v>2108.7470449172574</v>
      </c>
      <c r="S20" s="46">
        <v>1.2193000000000001</v>
      </c>
    </row>
    <row r="21" spans="2:19" x14ac:dyDescent="0.2">
      <c r="B21" s="45">
        <v>45217</v>
      </c>
      <c r="C21" s="44">
        <v>2220</v>
      </c>
      <c r="D21" s="43">
        <v>2230</v>
      </c>
      <c r="E21" s="42">
        <f t="shared" si="0"/>
        <v>2225</v>
      </c>
      <c r="F21" s="44">
        <v>2240</v>
      </c>
      <c r="G21" s="43">
        <v>2250</v>
      </c>
      <c r="H21" s="42">
        <f t="shared" si="1"/>
        <v>2245</v>
      </c>
      <c r="I21" s="44">
        <v>2240</v>
      </c>
      <c r="J21" s="43">
        <v>2250</v>
      </c>
      <c r="K21" s="42">
        <f t="shared" si="2"/>
        <v>2245</v>
      </c>
      <c r="L21" s="50">
        <v>2230</v>
      </c>
      <c r="M21" s="49">
        <v>1.2189000000000001</v>
      </c>
      <c r="N21" s="49">
        <v>1.056</v>
      </c>
      <c r="O21" s="48">
        <v>149.69</v>
      </c>
      <c r="P21" s="41">
        <v>1829.52</v>
      </c>
      <c r="Q21" s="41">
        <v>1844.56</v>
      </c>
      <c r="R21" s="47">
        <f t="shared" si="3"/>
        <v>2111.742424242424</v>
      </c>
      <c r="S21" s="46">
        <v>1.2198</v>
      </c>
    </row>
    <row r="22" spans="2:19" x14ac:dyDescent="0.2">
      <c r="B22" s="45">
        <v>45218</v>
      </c>
      <c r="C22" s="44">
        <v>2221</v>
      </c>
      <c r="D22" s="43">
        <v>2231</v>
      </c>
      <c r="E22" s="42">
        <f t="shared" si="0"/>
        <v>2226</v>
      </c>
      <c r="F22" s="44">
        <v>2240</v>
      </c>
      <c r="G22" s="43">
        <v>2250</v>
      </c>
      <c r="H22" s="42">
        <f t="shared" si="1"/>
        <v>2245</v>
      </c>
      <c r="I22" s="44">
        <v>2240</v>
      </c>
      <c r="J22" s="43">
        <v>2250</v>
      </c>
      <c r="K22" s="42">
        <f t="shared" si="2"/>
        <v>2245</v>
      </c>
      <c r="L22" s="50">
        <v>2231</v>
      </c>
      <c r="M22" s="49">
        <v>1.2121</v>
      </c>
      <c r="N22" s="49">
        <v>1.0558000000000001</v>
      </c>
      <c r="O22" s="48">
        <v>149.87</v>
      </c>
      <c r="P22" s="41">
        <v>1840.61</v>
      </c>
      <c r="Q22" s="41">
        <v>1854.91</v>
      </c>
      <c r="R22" s="47">
        <f t="shared" si="3"/>
        <v>2113.0896003030875</v>
      </c>
      <c r="S22" s="46">
        <v>1.2130000000000001</v>
      </c>
    </row>
    <row r="23" spans="2:19" x14ac:dyDescent="0.2">
      <c r="B23" s="45">
        <v>45219</v>
      </c>
      <c r="C23" s="44">
        <v>2222</v>
      </c>
      <c r="D23" s="43">
        <v>2232</v>
      </c>
      <c r="E23" s="42">
        <f t="shared" si="0"/>
        <v>2227</v>
      </c>
      <c r="F23" s="44">
        <v>2240</v>
      </c>
      <c r="G23" s="43">
        <v>2250</v>
      </c>
      <c r="H23" s="42">
        <f t="shared" si="1"/>
        <v>2245</v>
      </c>
      <c r="I23" s="44">
        <v>2240</v>
      </c>
      <c r="J23" s="43">
        <v>2250</v>
      </c>
      <c r="K23" s="42">
        <f t="shared" si="2"/>
        <v>2245</v>
      </c>
      <c r="L23" s="50">
        <v>2232</v>
      </c>
      <c r="M23" s="49">
        <v>1.2141</v>
      </c>
      <c r="N23" s="49">
        <v>1.0590999999999999</v>
      </c>
      <c r="O23" s="48">
        <v>149.94999999999999</v>
      </c>
      <c r="P23" s="41">
        <v>1838.4</v>
      </c>
      <c r="Q23" s="41">
        <v>1852</v>
      </c>
      <c r="R23" s="47">
        <f t="shared" si="3"/>
        <v>2107.4497214616185</v>
      </c>
      <c r="S23" s="46">
        <v>1.2149000000000001</v>
      </c>
    </row>
    <row r="24" spans="2:19" x14ac:dyDescent="0.2">
      <c r="B24" s="45">
        <v>45222</v>
      </c>
      <c r="C24" s="44">
        <v>2222</v>
      </c>
      <c r="D24" s="43">
        <v>2232</v>
      </c>
      <c r="E24" s="42">
        <f t="shared" si="0"/>
        <v>2227</v>
      </c>
      <c r="F24" s="44">
        <v>2240</v>
      </c>
      <c r="G24" s="43">
        <v>2250</v>
      </c>
      <c r="H24" s="42">
        <f t="shared" si="1"/>
        <v>2245</v>
      </c>
      <c r="I24" s="44">
        <v>2240</v>
      </c>
      <c r="J24" s="43">
        <v>2250</v>
      </c>
      <c r="K24" s="42">
        <f t="shared" si="2"/>
        <v>2245</v>
      </c>
      <c r="L24" s="50">
        <v>2232</v>
      </c>
      <c r="M24" s="49">
        <v>1.2170000000000001</v>
      </c>
      <c r="N24" s="49">
        <v>1.0602</v>
      </c>
      <c r="O24" s="48">
        <v>149.93</v>
      </c>
      <c r="P24" s="41">
        <v>1834.02</v>
      </c>
      <c r="Q24" s="41">
        <v>1847.59</v>
      </c>
      <c r="R24" s="47">
        <f t="shared" si="3"/>
        <v>2105.2631578947367</v>
      </c>
      <c r="S24" s="46">
        <v>1.2178</v>
      </c>
    </row>
    <row r="25" spans="2:19" x14ac:dyDescent="0.2">
      <c r="B25" s="45">
        <v>45223</v>
      </c>
      <c r="C25" s="44">
        <v>2223</v>
      </c>
      <c r="D25" s="43">
        <v>2233</v>
      </c>
      <c r="E25" s="42">
        <f t="shared" si="0"/>
        <v>2228</v>
      </c>
      <c r="F25" s="44">
        <v>2240</v>
      </c>
      <c r="G25" s="43">
        <v>2250</v>
      </c>
      <c r="H25" s="42">
        <f t="shared" si="1"/>
        <v>2245</v>
      </c>
      <c r="I25" s="44">
        <v>2240</v>
      </c>
      <c r="J25" s="43">
        <v>2250</v>
      </c>
      <c r="K25" s="42">
        <f t="shared" si="2"/>
        <v>2245</v>
      </c>
      <c r="L25" s="50">
        <v>2233</v>
      </c>
      <c r="M25" s="49">
        <v>1.2219</v>
      </c>
      <c r="N25" s="49">
        <v>1.0636000000000001</v>
      </c>
      <c r="O25" s="48">
        <v>149.76</v>
      </c>
      <c r="P25" s="41">
        <v>1827.48</v>
      </c>
      <c r="Q25" s="41">
        <v>1840.04</v>
      </c>
      <c r="R25" s="47">
        <f t="shared" si="3"/>
        <v>2099.4734862730347</v>
      </c>
      <c r="S25" s="46">
        <v>1.2228000000000001</v>
      </c>
    </row>
    <row r="26" spans="2:19" x14ac:dyDescent="0.2">
      <c r="B26" s="45">
        <v>45224</v>
      </c>
      <c r="C26" s="44">
        <v>2223</v>
      </c>
      <c r="D26" s="43">
        <v>2233</v>
      </c>
      <c r="E26" s="42">
        <f t="shared" si="0"/>
        <v>2228</v>
      </c>
      <c r="F26" s="44">
        <v>2240</v>
      </c>
      <c r="G26" s="43">
        <v>2250</v>
      </c>
      <c r="H26" s="42">
        <f t="shared" si="1"/>
        <v>2245</v>
      </c>
      <c r="I26" s="44">
        <v>2240</v>
      </c>
      <c r="J26" s="43">
        <v>2250</v>
      </c>
      <c r="K26" s="42">
        <f t="shared" si="2"/>
        <v>2245</v>
      </c>
      <c r="L26" s="50">
        <v>2233</v>
      </c>
      <c r="M26" s="49">
        <v>1.2118</v>
      </c>
      <c r="N26" s="49">
        <v>1.0572999999999999</v>
      </c>
      <c r="O26" s="48">
        <v>149.94</v>
      </c>
      <c r="P26" s="41">
        <v>1842.71</v>
      </c>
      <c r="Q26" s="41">
        <v>1855.36</v>
      </c>
      <c r="R26" s="47">
        <f t="shared" si="3"/>
        <v>2111.9833538257826</v>
      </c>
      <c r="S26" s="46">
        <v>1.2126999999999999</v>
      </c>
    </row>
    <row r="27" spans="2:19" x14ac:dyDescent="0.2">
      <c r="B27" s="45">
        <v>45225</v>
      </c>
      <c r="C27" s="44">
        <v>2224</v>
      </c>
      <c r="D27" s="43">
        <v>2234</v>
      </c>
      <c r="E27" s="42">
        <f t="shared" si="0"/>
        <v>2229</v>
      </c>
      <c r="F27" s="44">
        <v>2240</v>
      </c>
      <c r="G27" s="43">
        <v>2250</v>
      </c>
      <c r="H27" s="42">
        <f t="shared" si="1"/>
        <v>2245</v>
      </c>
      <c r="I27" s="44">
        <v>2240</v>
      </c>
      <c r="J27" s="43">
        <v>2250</v>
      </c>
      <c r="K27" s="42">
        <f t="shared" si="2"/>
        <v>2245</v>
      </c>
      <c r="L27" s="50">
        <v>2234</v>
      </c>
      <c r="M27" s="49">
        <v>1.2085999999999999</v>
      </c>
      <c r="N27" s="49">
        <v>1.0536000000000001</v>
      </c>
      <c r="O27" s="48">
        <v>150.44</v>
      </c>
      <c r="P27" s="41">
        <v>1848.42</v>
      </c>
      <c r="Q27" s="41">
        <v>1860.27</v>
      </c>
      <c r="R27" s="47">
        <f t="shared" si="3"/>
        <v>2120.3492786636293</v>
      </c>
      <c r="S27" s="46">
        <v>1.2095</v>
      </c>
    </row>
    <row r="28" spans="2:19" x14ac:dyDescent="0.2">
      <c r="B28" s="45">
        <v>45226</v>
      </c>
      <c r="C28" s="44">
        <v>2225</v>
      </c>
      <c r="D28" s="43">
        <v>2235</v>
      </c>
      <c r="E28" s="42">
        <f t="shared" si="0"/>
        <v>2230</v>
      </c>
      <c r="F28" s="44">
        <v>2240</v>
      </c>
      <c r="G28" s="43">
        <v>2250</v>
      </c>
      <c r="H28" s="42">
        <f t="shared" si="1"/>
        <v>2245</v>
      </c>
      <c r="I28" s="44">
        <v>2240</v>
      </c>
      <c r="J28" s="43">
        <v>2250</v>
      </c>
      <c r="K28" s="42">
        <f t="shared" si="2"/>
        <v>2245</v>
      </c>
      <c r="L28" s="50">
        <v>2235</v>
      </c>
      <c r="M28" s="49">
        <v>1.2109000000000001</v>
      </c>
      <c r="N28" s="49">
        <v>1.0537000000000001</v>
      </c>
      <c r="O28" s="48">
        <v>150.09</v>
      </c>
      <c r="P28" s="41">
        <v>1845.73</v>
      </c>
      <c r="Q28" s="41">
        <v>1856.74</v>
      </c>
      <c r="R28" s="47">
        <f t="shared" si="3"/>
        <v>2121.097086457246</v>
      </c>
      <c r="S28" s="46">
        <v>1.2118</v>
      </c>
    </row>
    <row r="29" spans="2:19" x14ac:dyDescent="0.2">
      <c r="B29" s="45">
        <v>45229</v>
      </c>
      <c r="C29" s="44">
        <v>2225</v>
      </c>
      <c r="D29" s="43">
        <v>2235</v>
      </c>
      <c r="E29" s="42">
        <f t="shared" si="0"/>
        <v>2230</v>
      </c>
      <c r="F29" s="44">
        <v>2240</v>
      </c>
      <c r="G29" s="43">
        <v>2250</v>
      </c>
      <c r="H29" s="42">
        <f t="shared" si="1"/>
        <v>2245</v>
      </c>
      <c r="I29" s="44">
        <v>2240</v>
      </c>
      <c r="J29" s="43">
        <v>2250</v>
      </c>
      <c r="K29" s="42">
        <f t="shared" si="2"/>
        <v>2245</v>
      </c>
      <c r="L29" s="50">
        <v>2235</v>
      </c>
      <c r="M29" s="49">
        <v>1.2142999999999999</v>
      </c>
      <c r="N29" s="49">
        <v>1.0607</v>
      </c>
      <c r="O29" s="48">
        <v>149.77000000000001</v>
      </c>
      <c r="P29" s="41">
        <v>1840.57</v>
      </c>
      <c r="Q29" s="41">
        <v>1851.55</v>
      </c>
      <c r="R29" s="47">
        <f t="shared" si="3"/>
        <v>2107.0990855095692</v>
      </c>
      <c r="S29" s="46">
        <v>1.2152000000000001</v>
      </c>
    </row>
    <row r="30" spans="2:19" x14ac:dyDescent="0.2">
      <c r="B30" s="45">
        <v>45230</v>
      </c>
      <c r="C30" s="44">
        <v>2176</v>
      </c>
      <c r="D30" s="43">
        <v>2186</v>
      </c>
      <c r="E30" s="42">
        <f t="shared" si="0"/>
        <v>2181</v>
      </c>
      <c r="F30" s="44">
        <v>2190</v>
      </c>
      <c r="G30" s="43">
        <v>2200</v>
      </c>
      <c r="H30" s="42">
        <f t="shared" si="1"/>
        <v>2195</v>
      </c>
      <c r="I30" s="44">
        <v>2190</v>
      </c>
      <c r="J30" s="43">
        <v>2200</v>
      </c>
      <c r="K30" s="42">
        <f t="shared" si="2"/>
        <v>2195</v>
      </c>
      <c r="L30" s="50">
        <v>2186</v>
      </c>
      <c r="M30" s="49">
        <v>1.2159</v>
      </c>
      <c r="N30" s="49">
        <v>1.0625</v>
      </c>
      <c r="O30" s="48">
        <v>150.94</v>
      </c>
      <c r="P30" s="41">
        <v>1797.85</v>
      </c>
      <c r="Q30" s="41">
        <v>1808.02</v>
      </c>
      <c r="R30" s="47">
        <f t="shared" si="3"/>
        <v>2057.4117647058824</v>
      </c>
      <c r="S30" s="46">
        <v>1.2168000000000001</v>
      </c>
    </row>
    <row r="31" spans="2:19" x14ac:dyDescent="0.2">
      <c r="B31" s="40" t="s">
        <v>11</v>
      </c>
      <c r="C31" s="39">
        <f>ROUND(AVERAGE(C9:C30),2)</f>
        <v>2222.3200000000002</v>
      </c>
      <c r="D31" s="38">
        <f>ROUND(AVERAGE(D9:D30),2)</f>
        <v>2232.3200000000002</v>
      </c>
      <c r="E31" s="37">
        <f>ROUND(AVERAGE(C31:D31),2)</f>
        <v>2227.3200000000002</v>
      </c>
      <c r="F31" s="39">
        <f>ROUND(AVERAGE(F9:F30),2)</f>
        <v>2242.27</v>
      </c>
      <c r="G31" s="38">
        <f>ROUND(AVERAGE(G9:G30),2)</f>
        <v>2252.27</v>
      </c>
      <c r="H31" s="37">
        <f>ROUND(AVERAGE(F31:G31),2)</f>
        <v>2247.27</v>
      </c>
      <c r="I31" s="39">
        <f>ROUND(AVERAGE(I9:I30),2)</f>
        <v>2242.27</v>
      </c>
      <c r="J31" s="38">
        <f>ROUND(AVERAGE(J9:J30),2)</f>
        <v>2252.27</v>
      </c>
      <c r="K31" s="37">
        <f>ROUND(AVERAGE(I31:J31),2)</f>
        <v>2247.27</v>
      </c>
      <c r="L31" s="36">
        <f>ROUND(AVERAGE(L9:L30),2)</f>
        <v>2232.3200000000002</v>
      </c>
      <c r="M31" s="35">
        <f>ROUND(AVERAGE(M9:M30),4)</f>
        <v>1.2169000000000001</v>
      </c>
      <c r="N31" s="34">
        <f>ROUND(AVERAGE(N9:N30),4)</f>
        <v>1.0563</v>
      </c>
      <c r="O31" s="167">
        <f>ROUND(AVERAGE(O9:O30),2)</f>
        <v>149.63</v>
      </c>
      <c r="P31" s="33">
        <f>AVERAGE(P9:P30)</f>
        <v>1834.4895454545456</v>
      </c>
      <c r="Q31" s="33">
        <f>AVERAGE(Q9:Q30)</f>
        <v>1849.5299999999997</v>
      </c>
      <c r="R31" s="33">
        <f>AVERAGE(R9:R30)</f>
        <v>2113.4165796466305</v>
      </c>
      <c r="S31" s="32">
        <f>AVERAGE(S9:S30)</f>
        <v>1.2177909090909089</v>
      </c>
    </row>
    <row r="32" spans="2:19" x14ac:dyDescent="0.2">
      <c r="B32" s="31" t="s">
        <v>12</v>
      </c>
      <c r="C32" s="30">
        <f t="shared" ref="C32:S32" si="4">MAX(C9:C30)</f>
        <v>2265</v>
      </c>
      <c r="D32" s="29">
        <f t="shared" si="4"/>
        <v>2275</v>
      </c>
      <c r="E32" s="28">
        <f t="shared" si="4"/>
        <v>2270</v>
      </c>
      <c r="F32" s="30">
        <f t="shared" si="4"/>
        <v>2290</v>
      </c>
      <c r="G32" s="29">
        <f t="shared" si="4"/>
        <v>2300</v>
      </c>
      <c r="H32" s="28">
        <f t="shared" si="4"/>
        <v>2295</v>
      </c>
      <c r="I32" s="30">
        <f t="shared" si="4"/>
        <v>2290</v>
      </c>
      <c r="J32" s="29">
        <f t="shared" si="4"/>
        <v>2300</v>
      </c>
      <c r="K32" s="28">
        <f t="shared" si="4"/>
        <v>2295</v>
      </c>
      <c r="L32" s="27">
        <f t="shared" si="4"/>
        <v>2275</v>
      </c>
      <c r="M32" s="26">
        <f t="shared" si="4"/>
        <v>1.2314000000000001</v>
      </c>
      <c r="N32" s="25">
        <f t="shared" si="4"/>
        <v>1.0636000000000001</v>
      </c>
      <c r="O32" s="24">
        <f t="shared" si="4"/>
        <v>150.94</v>
      </c>
      <c r="P32" s="23">
        <f t="shared" si="4"/>
        <v>1871.97</v>
      </c>
      <c r="Q32" s="23">
        <f t="shared" si="4"/>
        <v>1891.14</v>
      </c>
      <c r="R32" s="23">
        <f t="shared" si="4"/>
        <v>2160.2886715411641</v>
      </c>
      <c r="S32" s="22">
        <f t="shared" si="4"/>
        <v>1.2323</v>
      </c>
    </row>
    <row r="33" spans="2:19" ht="13.5" thickBot="1" x14ac:dyDescent="0.25">
      <c r="B33" s="21" t="s">
        <v>13</v>
      </c>
      <c r="C33" s="20">
        <f t="shared" ref="C33:S33" si="5">MIN(C9:C30)</f>
        <v>2176</v>
      </c>
      <c r="D33" s="19">
        <f t="shared" si="5"/>
        <v>2186</v>
      </c>
      <c r="E33" s="18">
        <f t="shared" si="5"/>
        <v>2181</v>
      </c>
      <c r="F33" s="20">
        <f t="shared" si="5"/>
        <v>2190</v>
      </c>
      <c r="G33" s="19">
        <f t="shared" si="5"/>
        <v>2200</v>
      </c>
      <c r="H33" s="18">
        <f t="shared" si="5"/>
        <v>2195</v>
      </c>
      <c r="I33" s="20">
        <f t="shared" si="5"/>
        <v>2190</v>
      </c>
      <c r="J33" s="19">
        <f t="shared" si="5"/>
        <v>2200</v>
      </c>
      <c r="K33" s="18">
        <f t="shared" si="5"/>
        <v>2195</v>
      </c>
      <c r="L33" s="17">
        <f t="shared" si="5"/>
        <v>2186</v>
      </c>
      <c r="M33" s="16">
        <f t="shared" si="5"/>
        <v>1.2065999999999999</v>
      </c>
      <c r="N33" s="15">
        <f t="shared" si="5"/>
        <v>1.0474000000000001</v>
      </c>
      <c r="O33" s="14">
        <f t="shared" si="5"/>
        <v>148.83000000000001</v>
      </c>
      <c r="P33" s="13">
        <f t="shared" si="5"/>
        <v>1797.85</v>
      </c>
      <c r="Q33" s="13">
        <f t="shared" si="5"/>
        <v>1808.02</v>
      </c>
      <c r="R33" s="13">
        <f t="shared" si="5"/>
        <v>2057.4117647058824</v>
      </c>
      <c r="S33" s="12">
        <f t="shared" si="5"/>
        <v>1.2075</v>
      </c>
    </row>
    <row r="35" spans="2:19" x14ac:dyDescent="0.2">
      <c r="B35" s="6" t="s">
        <v>14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  <row r="36" spans="2:19" x14ac:dyDescent="0.2">
      <c r="B36" s="6" t="s">
        <v>15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Y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26</v>
      </c>
    </row>
    <row r="6" spans="1:25" ht="13.5" thickBot="1" x14ac:dyDescent="0.25">
      <c r="B6" s="1">
        <v>45201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45201</v>
      </c>
      <c r="C9" s="44">
        <v>2286</v>
      </c>
      <c r="D9" s="43">
        <v>2286.5</v>
      </c>
      <c r="E9" s="42">
        <f t="shared" ref="E9:E30" si="0">AVERAGE(C9:D9)</f>
        <v>2286.25</v>
      </c>
      <c r="F9" s="44">
        <v>2315</v>
      </c>
      <c r="G9" s="43">
        <v>2317</v>
      </c>
      <c r="H9" s="42">
        <f t="shared" ref="H9:H30" si="1">AVERAGE(F9:G9)</f>
        <v>2316</v>
      </c>
      <c r="I9" s="44">
        <v>2452</v>
      </c>
      <c r="J9" s="43">
        <v>2457</v>
      </c>
      <c r="K9" s="42">
        <f t="shared" ref="K9:K30" si="2">AVERAGE(I9:J9)</f>
        <v>2454.5</v>
      </c>
      <c r="L9" s="44">
        <v>2562</v>
      </c>
      <c r="M9" s="43">
        <v>2567</v>
      </c>
      <c r="N9" s="42">
        <f t="shared" ref="N9:N30" si="3">AVERAGE(L9:M9)</f>
        <v>2564.5</v>
      </c>
      <c r="O9" s="44">
        <v>2628</v>
      </c>
      <c r="P9" s="43">
        <v>2633</v>
      </c>
      <c r="Q9" s="42">
        <f t="shared" ref="Q9:Q30" si="4">AVERAGE(O9:P9)</f>
        <v>2630.5</v>
      </c>
      <c r="R9" s="50">
        <v>2286.5</v>
      </c>
      <c r="S9" s="49">
        <v>1.2153</v>
      </c>
      <c r="T9" s="51">
        <v>1.0530999999999999</v>
      </c>
      <c r="U9" s="48">
        <v>149.74</v>
      </c>
      <c r="V9" s="41">
        <v>1881.43</v>
      </c>
      <c r="W9" s="41">
        <v>1905.11</v>
      </c>
      <c r="X9" s="47">
        <f t="shared" ref="X9:X30" si="5">R9/T9</f>
        <v>2171.2088120786252</v>
      </c>
      <c r="Y9" s="46">
        <v>1.2161999999999999</v>
      </c>
    </row>
    <row r="10" spans="1:25" x14ac:dyDescent="0.2">
      <c r="B10" s="45">
        <v>45202</v>
      </c>
      <c r="C10" s="44">
        <v>2256</v>
      </c>
      <c r="D10" s="43">
        <v>2257</v>
      </c>
      <c r="E10" s="42">
        <f t="shared" si="0"/>
        <v>2256.5</v>
      </c>
      <c r="F10" s="44">
        <v>2292</v>
      </c>
      <c r="G10" s="43">
        <v>2294</v>
      </c>
      <c r="H10" s="42">
        <f t="shared" si="1"/>
        <v>2293</v>
      </c>
      <c r="I10" s="44">
        <v>2427</v>
      </c>
      <c r="J10" s="43">
        <v>2432</v>
      </c>
      <c r="K10" s="42">
        <f t="shared" si="2"/>
        <v>2429.5</v>
      </c>
      <c r="L10" s="44">
        <v>2538</v>
      </c>
      <c r="M10" s="43">
        <v>2543</v>
      </c>
      <c r="N10" s="42">
        <f t="shared" si="3"/>
        <v>2540.5</v>
      </c>
      <c r="O10" s="44">
        <v>2613</v>
      </c>
      <c r="P10" s="43">
        <v>2618</v>
      </c>
      <c r="Q10" s="42">
        <f t="shared" si="4"/>
        <v>2615.5</v>
      </c>
      <c r="R10" s="50">
        <v>2257</v>
      </c>
      <c r="S10" s="49">
        <v>1.2065999999999999</v>
      </c>
      <c r="T10" s="49">
        <v>1.0474000000000001</v>
      </c>
      <c r="U10" s="48">
        <v>149.97999999999999</v>
      </c>
      <c r="V10" s="41">
        <v>1870.55</v>
      </c>
      <c r="W10" s="41">
        <v>1899.79</v>
      </c>
      <c r="X10" s="47">
        <f t="shared" si="5"/>
        <v>2154.8596524727895</v>
      </c>
      <c r="Y10" s="46">
        <v>1.2075</v>
      </c>
    </row>
    <row r="11" spans="1:25" x14ac:dyDescent="0.2">
      <c r="B11" s="45">
        <v>45203</v>
      </c>
      <c r="C11" s="44">
        <v>2230.5</v>
      </c>
      <c r="D11" s="43">
        <v>2231</v>
      </c>
      <c r="E11" s="42">
        <f t="shared" si="0"/>
        <v>2230.75</v>
      </c>
      <c r="F11" s="44">
        <v>2270</v>
      </c>
      <c r="G11" s="43">
        <v>2271</v>
      </c>
      <c r="H11" s="42">
        <f t="shared" si="1"/>
        <v>2270.5</v>
      </c>
      <c r="I11" s="44">
        <v>2405</v>
      </c>
      <c r="J11" s="43">
        <v>2410</v>
      </c>
      <c r="K11" s="42">
        <f t="shared" si="2"/>
        <v>2407.5</v>
      </c>
      <c r="L11" s="44">
        <v>2518</v>
      </c>
      <c r="M11" s="43">
        <v>2523</v>
      </c>
      <c r="N11" s="42">
        <f t="shared" si="3"/>
        <v>2520.5</v>
      </c>
      <c r="O11" s="44">
        <v>2608</v>
      </c>
      <c r="P11" s="43">
        <v>2613</v>
      </c>
      <c r="Q11" s="42">
        <f t="shared" si="4"/>
        <v>2610.5</v>
      </c>
      <c r="R11" s="50">
        <v>2231</v>
      </c>
      <c r="S11" s="49">
        <v>1.212</v>
      </c>
      <c r="T11" s="49">
        <v>1.0498000000000001</v>
      </c>
      <c r="U11" s="48">
        <v>149.01</v>
      </c>
      <c r="V11" s="41">
        <v>1840.76</v>
      </c>
      <c r="W11" s="41">
        <v>1872.37</v>
      </c>
      <c r="X11" s="47">
        <f t="shared" si="5"/>
        <v>2125.1666984187464</v>
      </c>
      <c r="Y11" s="46">
        <v>1.2129000000000001</v>
      </c>
    </row>
    <row r="12" spans="1:25" x14ac:dyDescent="0.2">
      <c r="B12" s="45">
        <v>45204</v>
      </c>
      <c r="C12" s="44">
        <v>2195</v>
      </c>
      <c r="D12" s="43">
        <v>2195.5</v>
      </c>
      <c r="E12" s="42">
        <f t="shared" si="0"/>
        <v>2195.25</v>
      </c>
      <c r="F12" s="44">
        <v>2231</v>
      </c>
      <c r="G12" s="43">
        <v>2233</v>
      </c>
      <c r="H12" s="42">
        <f t="shared" si="1"/>
        <v>2232</v>
      </c>
      <c r="I12" s="44">
        <v>2368</v>
      </c>
      <c r="J12" s="43">
        <v>2373</v>
      </c>
      <c r="K12" s="42">
        <f t="shared" si="2"/>
        <v>2370.5</v>
      </c>
      <c r="L12" s="44">
        <v>2487</v>
      </c>
      <c r="M12" s="43">
        <v>2492</v>
      </c>
      <c r="N12" s="42">
        <f t="shared" si="3"/>
        <v>2489.5</v>
      </c>
      <c r="O12" s="44">
        <v>2577</v>
      </c>
      <c r="P12" s="43">
        <v>2582</v>
      </c>
      <c r="Q12" s="42">
        <f t="shared" si="4"/>
        <v>2579.5</v>
      </c>
      <c r="R12" s="50">
        <v>2195.5</v>
      </c>
      <c r="S12" s="49">
        <v>1.2150000000000001</v>
      </c>
      <c r="T12" s="49">
        <v>1.0524</v>
      </c>
      <c r="U12" s="48">
        <v>148.83000000000001</v>
      </c>
      <c r="V12" s="41">
        <v>1807</v>
      </c>
      <c r="W12" s="41">
        <v>1836.5</v>
      </c>
      <c r="X12" s="47">
        <f t="shared" si="5"/>
        <v>2086.1839604713036</v>
      </c>
      <c r="Y12" s="46">
        <v>1.2159</v>
      </c>
    </row>
    <row r="13" spans="1:25" x14ac:dyDescent="0.2">
      <c r="B13" s="45">
        <v>45205</v>
      </c>
      <c r="C13" s="44">
        <v>2207</v>
      </c>
      <c r="D13" s="43">
        <v>2208</v>
      </c>
      <c r="E13" s="42">
        <f t="shared" si="0"/>
        <v>2207.5</v>
      </c>
      <c r="F13" s="44">
        <v>2238</v>
      </c>
      <c r="G13" s="43">
        <v>2239</v>
      </c>
      <c r="H13" s="42">
        <f t="shared" si="1"/>
        <v>2238.5</v>
      </c>
      <c r="I13" s="44">
        <v>2370</v>
      </c>
      <c r="J13" s="43">
        <v>2375</v>
      </c>
      <c r="K13" s="42">
        <f t="shared" si="2"/>
        <v>2372.5</v>
      </c>
      <c r="L13" s="44">
        <v>2488</v>
      </c>
      <c r="M13" s="43">
        <v>2493</v>
      </c>
      <c r="N13" s="42">
        <f t="shared" si="3"/>
        <v>2490.5</v>
      </c>
      <c r="O13" s="44">
        <v>2578</v>
      </c>
      <c r="P13" s="43">
        <v>2583</v>
      </c>
      <c r="Q13" s="42">
        <f t="shared" si="4"/>
        <v>2580.5</v>
      </c>
      <c r="R13" s="50">
        <v>2208</v>
      </c>
      <c r="S13" s="49">
        <v>1.2213000000000001</v>
      </c>
      <c r="T13" s="49">
        <v>1.0566</v>
      </c>
      <c r="U13" s="48">
        <v>149.06</v>
      </c>
      <c r="V13" s="41">
        <v>1807.91</v>
      </c>
      <c r="W13" s="41">
        <v>1831.94</v>
      </c>
      <c r="X13" s="47">
        <f t="shared" si="5"/>
        <v>2089.7217490062467</v>
      </c>
      <c r="Y13" s="46">
        <v>1.2222</v>
      </c>
    </row>
    <row r="14" spans="1:25" x14ac:dyDescent="0.2">
      <c r="B14" s="45">
        <v>45208</v>
      </c>
      <c r="C14" s="44">
        <v>2192</v>
      </c>
      <c r="D14" s="43">
        <v>2193</v>
      </c>
      <c r="E14" s="42">
        <f t="shared" si="0"/>
        <v>2192.5</v>
      </c>
      <c r="F14" s="44">
        <v>2227</v>
      </c>
      <c r="G14" s="43">
        <v>2229</v>
      </c>
      <c r="H14" s="42">
        <f t="shared" si="1"/>
        <v>2228</v>
      </c>
      <c r="I14" s="44">
        <v>2353</v>
      </c>
      <c r="J14" s="43">
        <v>2358</v>
      </c>
      <c r="K14" s="42">
        <f t="shared" si="2"/>
        <v>2355.5</v>
      </c>
      <c r="L14" s="44">
        <v>2470</v>
      </c>
      <c r="M14" s="43">
        <v>2475</v>
      </c>
      <c r="N14" s="42">
        <f t="shared" si="3"/>
        <v>2472.5</v>
      </c>
      <c r="O14" s="44">
        <v>2562</v>
      </c>
      <c r="P14" s="43">
        <v>2567</v>
      </c>
      <c r="Q14" s="42">
        <f t="shared" si="4"/>
        <v>2564.5</v>
      </c>
      <c r="R14" s="50">
        <v>2193</v>
      </c>
      <c r="S14" s="49">
        <v>1.2169000000000001</v>
      </c>
      <c r="T14" s="49">
        <v>1.0528999999999999</v>
      </c>
      <c r="U14" s="48">
        <v>149.16999999999999</v>
      </c>
      <c r="V14" s="41">
        <v>1802.12</v>
      </c>
      <c r="W14" s="41">
        <v>1830.35</v>
      </c>
      <c r="X14" s="47">
        <f t="shared" si="5"/>
        <v>2082.8188811852979</v>
      </c>
      <c r="Y14" s="46">
        <v>1.2178</v>
      </c>
    </row>
    <row r="15" spans="1:25" x14ac:dyDescent="0.2">
      <c r="B15" s="45">
        <v>45209</v>
      </c>
      <c r="C15" s="44">
        <v>2198</v>
      </c>
      <c r="D15" s="43">
        <v>2199</v>
      </c>
      <c r="E15" s="42">
        <f t="shared" si="0"/>
        <v>2198.5</v>
      </c>
      <c r="F15" s="44">
        <v>2229</v>
      </c>
      <c r="G15" s="43">
        <v>2230</v>
      </c>
      <c r="H15" s="42">
        <f t="shared" si="1"/>
        <v>2229.5</v>
      </c>
      <c r="I15" s="44">
        <v>2355</v>
      </c>
      <c r="J15" s="43">
        <v>2360</v>
      </c>
      <c r="K15" s="42">
        <f t="shared" si="2"/>
        <v>2357.5</v>
      </c>
      <c r="L15" s="44">
        <v>2472</v>
      </c>
      <c r="M15" s="43">
        <v>2477</v>
      </c>
      <c r="N15" s="42">
        <f t="shared" si="3"/>
        <v>2474.5</v>
      </c>
      <c r="O15" s="44">
        <v>2553</v>
      </c>
      <c r="P15" s="43">
        <v>2558</v>
      </c>
      <c r="Q15" s="42">
        <f t="shared" si="4"/>
        <v>2555.5</v>
      </c>
      <c r="R15" s="50">
        <v>2199</v>
      </c>
      <c r="S15" s="49">
        <v>1.224</v>
      </c>
      <c r="T15" s="49">
        <v>1.0576000000000001</v>
      </c>
      <c r="U15" s="48">
        <v>149.07</v>
      </c>
      <c r="V15" s="41">
        <v>1796.57</v>
      </c>
      <c r="W15" s="41">
        <v>1820.56</v>
      </c>
      <c r="X15" s="47">
        <f t="shared" si="5"/>
        <v>2079.236006051437</v>
      </c>
      <c r="Y15" s="46">
        <v>1.2249000000000001</v>
      </c>
    </row>
    <row r="16" spans="1:25" x14ac:dyDescent="0.2">
      <c r="B16" s="45">
        <v>45210</v>
      </c>
      <c r="C16" s="44">
        <v>2178</v>
      </c>
      <c r="D16" s="43">
        <v>2179</v>
      </c>
      <c r="E16" s="42">
        <f t="shared" si="0"/>
        <v>2178.5</v>
      </c>
      <c r="F16" s="44">
        <v>2213</v>
      </c>
      <c r="G16" s="43">
        <v>2215</v>
      </c>
      <c r="H16" s="42">
        <f t="shared" si="1"/>
        <v>2214</v>
      </c>
      <c r="I16" s="44">
        <v>2335</v>
      </c>
      <c r="J16" s="43">
        <v>2340</v>
      </c>
      <c r="K16" s="42">
        <f t="shared" si="2"/>
        <v>2337.5</v>
      </c>
      <c r="L16" s="44">
        <v>2457</v>
      </c>
      <c r="M16" s="43">
        <v>2462</v>
      </c>
      <c r="N16" s="42">
        <f t="shared" si="3"/>
        <v>2459.5</v>
      </c>
      <c r="O16" s="44">
        <v>2552</v>
      </c>
      <c r="P16" s="43">
        <v>2557</v>
      </c>
      <c r="Q16" s="42">
        <f t="shared" si="4"/>
        <v>2554.5</v>
      </c>
      <c r="R16" s="50">
        <v>2179</v>
      </c>
      <c r="S16" s="49">
        <v>1.2290000000000001</v>
      </c>
      <c r="T16" s="49">
        <v>1.0604</v>
      </c>
      <c r="U16" s="48">
        <v>148.84</v>
      </c>
      <c r="V16" s="41">
        <v>1772.99</v>
      </c>
      <c r="W16" s="41">
        <v>1800.96</v>
      </c>
      <c r="X16" s="47">
        <f t="shared" si="5"/>
        <v>2054.8849490758203</v>
      </c>
      <c r="Y16" s="46">
        <v>1.2299</v>
      </c>
    </row>
    <row r="17" spans="2:25" x14ac:dyDescent="0.2">
      <c r="B17" s="45">
        <v>45211</v>
      </c>
      <c r="C17" s="44">
        <v>2180</v>
      </c>
      <c r="D17" s="43">
        <v>2180.5</v>
      </c>
      <c r="E17" s="42">
        <f t="shared" si="0"/>
        <v>2180.25</v>
      </c>
      <c r="F17" s="44">
        <v>2207</v>
      </c>
      <c r="G17" s="43">
        <v>2208</v>
      </c>
      <c r="H17" s="42">
        <f t="shared" si="1"/>
        <v>2207.5</v>
      </c>
      <c r="I17" s="44">
        <v>2330</v>
      </c>
      <c r="J17" s="43">
        <v>2335</v>
      </c>
      <c r="K17" s="42">
        <f t="shared" si="2"/>
        <v>2332.5</v>
      </c>
      <c r="L17" s="44">
        <v>2448</v>
      </c>
      <c r="M17" s="43">
        <v>2453</v>
      </c>
      <c r="N17" s="42">
        <f t="shared" si="3"/>
        <v>2450.5</v>
      </c>
      <c r="O17" s="44">
        <v>2533</v>
      </c>
      <c r="P17" s="43">
        <v>2538</v>
      </c>
      <c r="Q17" s="42">
        <f t="shared" si="4"/>
        <v>2535.5</v>
      </c>
      <c r="R17" s="50">
        <v>2180.5</v>
      </c>
      <c r="S17" s="49">
        <v>1.2314000000000001</v>
      </c>
      <c r="T17" s="49">
        <v>1.0620000000000001</v>
      </c>
      <c r="U17" s="48">
        <v>149.16</v>
      </c>
      <c r="V17" s="41">
        <v>1770.75</v>
      </c>
      <c r="W17" s="41">
        <v>1791.77</v>
      </c>
      <c r="X17" s="47">
        <f t="shared" si="5"/>
        <v>2053.201506591337</v>
      </c>
      <c r="Y17" s="46">
        <v>1.2323</v>
      </c>
    </row>
    <row r="18" spans="2:25" x14ac:dyDescent="0.2">
      <c r="B18" s="45">
        <v>45212</v>
      </c>
      <c r="C18" s="44">
        <v>2175.5</v>
      </c>
      <c r="D18" s="43">
        <v>2176</v>
      </c>
      <c r="E18" s="42">
        <f t="shared" si="0"/>
        <v>2175.75</v>
      </c>
      <c r="F18" s="44">
        <v>2200.5</v>
      </c>
      <c r="G18" s="43">
        <v>2201</v>
      </c>
      <c r="H18" s="42">
        <f t="shared" si="1"/>
        <v>2200.75</v>
      </c>
      <c r="I18" s="44">
        <v>2322</v>
      </c>
      <c r="J18" s="43">
        <v>2327</v>
      </c>
      <c r="K18" s="42">
        <f t="shared" si="2"/>
        <v>2324.5</v>
      </c>
      <c r="L18" s="44">
        <v>2438</v>
      </c>
      <c r="M18" s="43">
        <v>2443</v>
      </c>
      <c r="N18" s="42">
        <f t="shared" si="3"/>
        <v>2440.5</v>
      </c>
      <c r="O18" s="44">
        <v>2523</v>
      </c>
      <c r="P18" s="43">
        <v>2528</v>
      </c>
      <c r="Q18" s="42">
        <f t="shared" si="4"/>
        <v>2525.5</v>
      </c>
      <c r="R18" s="50">
        <v>2176</v>
      </c>
      <c r="S18" s="49">
        <v>1.2184999999999999</v>
      </c>
      <c r="T18" s="49">
        <v>1.0525</v>
      </c>
      <c r="U18" s="48">
        <v>149.62</v>
      </c>
      <c r="V18" s="41">
        <v>1785.8</v>
      </c>
      <c r="W18" s="41">
        <v>1804.99</v>
      </c>
      <c r="X18" s="47">
        <f t="shared" si="5"/>
        <v>2067.4584323040381</v>
      </c>
      <c r="Y18" s="46">
        <v>1.2194</v>
      </c>
    </row>
    <row r="19" spans="2:25" x14ac:dyDescent="0.2">
      <c r="B19" s="45">
        <v>45215</v>
      </c>
      <c r="C19" s="44">
        <v>2161</v>
      </c>
      <c r="D19" s="43">
        <v>2161.5</v>
      </c>
      <c r="E19" s="42">
        <f t="shared" si="0"/>
        <v>2161.25</v>
      </c>
      <c r="F19" s="44">
        <v>2191</v>
      </c>
      <c r="G19" s="43">
        <v>2191.5</v>
      </c>
      <c r="H19" s="42">
        <f t="shared" si="1"/>
        <v>2191.25</v>
      </c>
      <c r="I19" s="44">
        <v>2315</v>
      </c>
      <c r="J19" s="43">
        <v>2320</v>
      </c>
      <c r="K19" s="42">
        <f t="shared" si="2"/>
        <v>2317.5</v>
      </c>
      <c r="L19" s="44">
        <v>2433</v>
      </c>
      <c r="M19" s="43">
        <v>2438</v>
      </c>
      <c r="N19" s="42">
        <f t="shared" si="3"/>
        <v>2435.5</v>
      </c>
      <c r="O19" s="44">
        <v>2518</v>
      </c>
      <c r="P19" s="43">
        <v>2523</v>
      </c>
      <c r="Q19" s="42">
        <f t="shared" si="4"/>
        <v>2520.5</v>
      </c>
      <c r="R19" s="50">
        <v>2161.5</v>
      </c>
      <c r="S19" s="49">
        <v>1.2179</v>
      </c>
      <c r="T19" s="49">
        <v>1.0537000000000001</v>
      </c>
      <c r="U19" s="48">
        <v>149.56</v>
      </c>
      <c r="V19" s="41">
        <v>1774.78</v>
      </c>
      <c r="W19" s="41">
        <v>1798.08</v>
      </c>
      <c r="X19" s="47">
        <f t="shared" si="5"/>
        <v>2051.3428869697254</v>
      </c>
      <c r="Y19" s="46">
        <v>1.2188000000000001</v>
      </c>
    </row>
    <row r="20" spans="2:25" x14ac:dyDescent="0.2">
      <c r="B20" s="45">
        <v>45216</v>
      </c>
      <c r="C20" s="44">
        <v>2148</v>
      </c>
      <c r="D20" s="43">
        <v>2148.5</v>
      </c>
      <c r="E20" s="42">
        <f t="shared" si="0"/>
        <v>2148.25</v>
      </c>
      <c r="F20" s="44">
        <v>2170</v>
      </c>
      <c r="G20" s="43">
        <v>2170.5</v>
      </c>
      <c r="H20" s="42">
        <f t="shared" si="1"/>
        <v>2170.25</v>
      </c>
      <c r="I20" s="44">
        <v>2297</v>
      </c>
      <c r="J20" s="43">
        <v>2302</v>
      </c>
      <c r="K20" s="42">
        <f t="shared" si="2"/>
        <v>2299.5</v>
      </c>
      <c r="L20" s="44">
        <v>2415</v>
      </c>
      <c r="M20" s="43">
        <v>2420</v>
      </c>
      <c r="N20" s="42">
        <f t="shared" si="3"/>
        <v>2417.5</v>
      </c>
      <c r="O20" s="44">
        <v>2500</v>
      </c>
      <c r="P20" s="43">
        <v>2505</v>
      </c>
      <c r="Q20" s="42">
        <f t="shared" si="4"/>
        <v>2502.5</v>
      </c>
      <c r="R20" s="50">
        <v>2148.5</v>
      </c>
      <c r="S20" s="49">
        <v>1.2183999999999999</v>
      </c>
      <c r="T20" s="49">
        <v>1.0575000000000001</v>
      </c>
      <c r="U20" s="48">
        <v>149.47</v>
      </c>
      <c r="V20" s="41">
        <v>1763.38</v>
      </c>
      <c r="W20" s="41">
        <v>1780.12</v>
      </c>
      <c r="X20" s="47">
        <f t="shared" si="5"/>
        <v>2031.6784869976357</v>
      </c>
      <c r="Y20" s="46">
        <v>1.2193000000000001</v>
      </c>
    </row>
    <row r="21" spans="2:25" x14ac:dyDescent="0.2">
      <c r="B21" s="45">
        <v>45217</v>
      </c>
      <c r="C21" s="44">
        <v>2176</v>
      </c>
      <c r="D21" s="43">
        <v>2176.5</v>
      </c>
      <c r="E21" s="42">
        <f t="shared" si="0"/>
        <v>2176.25</v>
      </c>
      <c r="F21" s="44">
        <v>2185</v>
      </c>
      <c r="G21" s="43">
        <v>2185.5</v>
      </c>
      <c r="H21" s="42">
        <f t="shared" si="1"/>
        <v>2185.25</v>
      </c>
      <c r="I21" s="44">
        <v>2310</v>
      </c>
      <c r="J21" s="43">
        <v>2315</v>
      </c>
      <c r="K21" s="42">
        <f t="shared" si="2"/>
        <v>2312.5</v>
      </c>
      <c r="L21" s="44">
        <v>2428</v>
      </c>
      <c r="M21" s="43">
        <v>2433</v>
      </c>
      <c r="N21" s="42">
        <f t="shared" si="3"/>
        <v>2430.5</v>
      </c>
      <c r="O21" s="44">
        <v>2515</v>
      </c>
      <c r="P21" s="43">
        <v>2520</v>
      </c>
      <c r="Q21" s="42">
        <f t="shared" si="4"/>
        <v>2517.5</v>
      </c>
      <c r="R21" s="50">
        <v>2176.5</v>
      </c>
      <c r="S21" s="49">
        <v>1.2189000000000001</v>
      </c>
      <c r="T21" s="49">
        <v>1.056</v>
      </c>
      <c r="U21" s="48">
        <v>149.69</v>
      </c>
      <c r="V21" s="41">
        <v>1785.63</v>
      </c>
      <c r="W21" s="41">
        <v>1791.69</v>
      </c>
      <c r="X21" s="47">
        <f t="shared" si="5"/>
        <v>2061.0795454545455</v>
      </c>
      <c r="Y21" s="46">
        <v>1.2198</v>
      </c>
    </row>
    <row r="22" spans="2:25" x14ac:dyDescent="0.2">
      <c r="B22" s="45">
        <v>45218</v>
      </c>
      <c r="C22" s="44">
        <v>2150</v>
      </c>
      <c r="D22" s="43">
        <v>2150.5</v>
      </c>
      <c r="E22" s="42">
        <f t="shared" si="0"/>
        <v>2150.25</v>
      </c>
      <c r="F22" s="44">
        <v>2176.5</v>
      </c>
      <c r="G22" s="43">
        <v>2177</v>
      </c>
      <c r="H22" s="42">
        <f t="shared" si="1"/>
        <v>2176.75</v>
      </c>
      <c r="I22" s="44">
        <v>2300</v>
      </c>
      <c r="J22" s="43">
        <v>2305</v>
      </c>
      <c r="K22" s="42">
        <f t="shared" si="2"/>
        <v>2302.5</v>
      </c>
      <c r="L22" s="44">
        <v>2418</v>
      </c>
      <c r="M22" s="43">
        <v>2423</v>
      </c>
      <c r="N22" s="42">
        <f t="shared" si="3"/>
        <v>2420.5</v>
      </c>
      <c r="O22" s="44">
        <v>2498</v>
      </c>
      <c r="P22" s="43">
        <v>2503</v>
      </c>
      <c r="Q22" s="42">
        <f t="shared" si="4"/>
        <v>2500.5</v>
      </c>
      <c r="R22" s="50">
        <v>2150.5</v>
      </c>
      <c r="S22" s="49">
        <v>1.2121</v>
      </c>
      <c r="T22" s="49">
        <v>1.0558000000000001</v>
      </c>
      <c r="U22" s="48">
        <v>149.87</v>
      </c>
      <c r="V22" s="41">
        <v>1774.19</v>
      </c>
      <c r="W22" s="41">
        <v>1794.72</v>
      </c>
      <c r="X22" s="47">
        <f t="shared" si="5"/>
        <v>2036.8440992612236</v>
      </c>
      <c r="Y22" s="46">
        <v>1.2130000000000001</v>
      </c>
    </row>
    <row r="23" spans="2:25" x14ac:dyDescent="0.2">
      <c r="B23" s="45">
        <v>45219</v>
      </c>
      <c r="C23" s="44">
        <v>2151</v>
      </c>
      <c r="D23" s="43">
        <v>2152</v>
      </c>
      <c r="E23" s="42">
        <f t="shared" si="0"/>
        <v>2151.5</v>
      </c>
      <c r="F23" s="44">
        <v>2177</v>
      </c>
      <c r="G23" s="43">
        <v>2178</v>
      </c>
      <c r="H23" s="42">
        <f t="shared" si="1"/>
        <v>2177.5</v>
      </c>
      <c r="I23" s="44">
        <v>2303</v>
      </c>
      <c r="J23" s="43">
        <v>2308</v>
      </c>
      <c r="K23" s="42">
        <f t="shared" si="2"/>
        <v>2305.5</v>
      </c>
      <c r="L23" s="44">
        <v>2422</v>
      </c>
      <c r="M23" s="43">
        <v>2427</v>
      </c>
      <c r="N23" s="42">
        <f t="shared" si="3"/>
        <v>2424.5</v>
      </c>
      <c r="O23" s="44">
        <v>2503</v>
      </c>
      <c r="P23" s="43">
        <v>2508</v>
      </c>
      <c r="Q23" s="42">
        <f t="shared" si="4"/>
        <v>2505.5</v>
      </c>
      <c r="R23" s="50">
        <v>2152</v>
      </c>
      <c r="S23" s="49">
        <v>1.2141</v>
      </c>
      <c r="T23" s="49">
        <v>1.0590999999999999</v>
      </c>
      <c r="U23" s="48">
        <v>149.94999999999999</v>
      </c>
      <c r="V23" s="41">
        <v>1772.51</v>
      </c>
      <c r="W23" s="41">
        <v>1792.74</v>
      </c>
      <c r="X23" s="47">
        <f t="shared" si="5"/>
        <v>2031.9138891511661</v>
      </c>
      <c r="Y23" s="46">
        <v>1.2149000000000001</v>
      </c>
    </row>
    <row r="24" spans="2:25" x14ac:dyDescent="0.2">
      <c r="B24" s="45">
        <v>45222</v>
      </c>
      <c r="C24" s="44">
        <v>2144</v>
      </c>
      <c r="D24" s="43">
        <v>2144.5</v>
      </c>
      <c r="E24" s="42">
        <f t="shared" si="0"/>
        <v>2144.25</v>
      </c>
      <c r="F24" s="44">
        <v>2172</v>
      </c>
      <c r="G24" s="43">
        <v>2174</v>
      </c>
      <c r="H24" s="42">
        <f t="shared" si="1"/>
        <v>2173</v>
      </c>
      <c r="I24" s="44">
        <v>2293</v>
      </c>
      <c r="J24" s="43">
        <v>2298</v>
      </c>
      <c r="K24" s="42">
        <f t="shared" si="2"/>
        <v>2295.5</v>
      </c>
      <c r="L24" s="44">
        <v>2412</v>
      </c>
      <c r="M24" s="43">
        <v>2417</v>
      </c>
      <c r="N24" s="42">
        <f t="shared" si="3"/>
        <v>2414.5</v>
      </c>
      <c r="O24" s="44">
        <v>2493</v>
      </c>
      <c r="P24" s="43">
        <v>2498</v>
      </c>
      <c r="Q24" s="42">
        <f t="shared" si="4"/>
        <v>2495.5</v>
      </c>
      <c r="R24" s="50">
        <v>2144.5</v>
      </c>
      <c r="S24" s="49">
        <v>1.2170000000000001</v>
      </c>
      <c r="T24" s="49">
        <v>1.0602</v>
      </c>
      <c r="U24" s="48">
        <v>149.93</v>
      </c>
      <c r="V24" s="41">
        <v>1762.12</v>
      </c>
      <c r="W24" s="41">
        <v>1785.19</v>
      </c>
      <c r="X24" s="47">
        <f t="shared" si="5"/>
        <v>2022.7315600830032</v>
      </c>
      <c r="Y24" s="46">
        <v>1.2178</v>
      </c>
    </row>
    <row r="25" spans="2:25" x14ac:dyDescent="0.2">
      <c r="B25" s="45">
        <v>45223</v>
      </c>
      <c r="C25" s="44">
        <v>2146</v>
      </c>
      <c r="D25" s="43">
        <v>2146.5</v>
      </c>
      <c r="E25" s="42">
        <f t="shared" si="0"/>
        <v>2146.25</v>
      </c>
      <c r="F25" s="44">
        <v>2171.5</v>
      </c>
      <c r="G25" s="43">
        <v>2172</v>
      </c>
      <c r="H25" s="42">
        <f t="shared" si="1"/>
        <v>2171.75</v>
      </c>
      <c r="I25" s="44">
        <v>2292</v>
      </c>
      <c r="J25" s="43">
        <v>2297</v>
      </c>
      <c r="K25" s="42">
        <f t="shared" si="2"/>
        <v>2294.5</v>
      </c>
      <c r="L25" s="44">
        <v>2410</v>
      </c>
      <c r="M25" s="43">
        <v>2415</v>
      </c>
      <c r="N25" s="42">
        <f t="shared" si="3"/>
        <v>2412.5</v>
      </c>
      <c r="O25" s="44">
        <v>2490</v>
      </c>
      <c r="P25" s="43">
        <v>2495</v>
      </c>
      <c r="Q25" s="42">
        <f t="shared" si="4"/>
        <v>2492.5</v>
      </c>
      <c r="R25" s="50">
        <v>2146.5</v>
      </c>
      <c r="S25" s="49">
        <v>1.2219</v>
      </c>
      <c r="T25" s="49">
        <v>1.0636000000000001</v>
      </c>
      <c r="U25" s="48">
        <v>149.76</v>
      </c>
      <c r="V25" s="41">
        <v>1756.69</v>
      </c>
      <c r="W25" s="41">
        <v>1776.25</v>
      </c>
      <c r="X25" s="47">
        <f t="shared" si="5"/>
        <v>2018.1459195186158</v>
      </c>
      <c r="Y25" s="46">
        <v>1.2228000000000001</v>
      </c>
    </row>
    <row r="26" spans="2:25" x14ac:dyDescent="0.2">
      <c r="B26" s="45">
        <v>45224</v>
      </c>
      <c r="C26" s="44">
        <v>2188</v>
      </c>
      <c r="D26" s="43">
        <v>2188.5</v>
      </c>
      <c r="E26" s="42">
        <f t="shared" si="0"/>
        <v>2188.25</v>
      </c>
      <c r="F26" s="44">
        <v>2208</v>
      </c>
      <c r="G26" s="43">
        <v>2209</v>
      </c>
      <c r="H26" s="42">
        <f t="shared" si="1"/>
        <v>2208.5</v>
      </c>
      <c r="I26" s="44">
        <v>2325</v>
      </c>
      <c r="J26" s="43">
        <v>2330</v>
      </c>
      <c r="K26" s="42">
        <f t="shared" si="2"/>
        <v>2327.5</v>
      </c>
      <c r="L26" s="44">
        <v>2442</v>
      </c>
      <c r="M26" s="43">
        <v>2447</v>
      </c>
      <c r="N26" s="42">
        <f t="shared" si="3"/>
        <v>2444.5</v>
      </c>
      <c r="O26" s="44">
        <v>2523</v>
      </c>
      <c r="P26" s="43">
        <v>2528</v>
      </c>
      <c r="Q26" s="42">
        <f t="shared" si="4"/>
        <v>2525.5</v>
      </c>
      <c r="R26" s="50">
        <v>2188.5</v>
      </c>
      <c r="S26" s="49">
        <v>1.2118</v>
      </c>
      <c r="T26" s="49">
        <v>1.0572999999999999</v>
      </c>
      <c r="U26" s="48">
        <v>149.94</v>
      </c>
      <c r="V26" s="41">
        <v>1805.99</v>
      </c>
      <c r="W26" s="41">
        <v>1821.56</v>
      </c>
      <c r="X26" s="47">
        <f t="shared" si="5"/>
        <v>2069.8950156057886</v>
      </c>
      <c r="Y26" s="46">
        <v>1.2126999999999999</v>
      </c>
    </row>
    <row r="27" spans="2:25" x14ac:dyDescent="0.2">
      <c r="B27" s="45">
        <v>45225</v>
      </c>
      <c r="C27" s="44">
        <v>2202</v>
      </c>
      <c r="D27" s="43">
        <v>2202.5</v>
      </c>
      <c r="E27" s="42">
        <f t="shared" si="0"/>
        <v>2202.25</v>
      </c>
      <c r="F27" s="44">
        <v>2215</v>
      </c>
      <c r="G27" s="43">
        <v>2216</v>
      </c>
      <c r="H27" s="42">
        <f t="shared" si="1"/>
        <v>2215.5</v>
      </c>
      <c r="I27" s="44">
        <v>2330</v>
      </c>
      <c r="J27" s="43">
        <v>2335</v>
      </c>
      <c r="K27" s="42">
        <f t="shared" si="2"/>
        <v>2332.5</v>
      </c>
      <c r="L27" s="44">
        <v>2445</v>
      </c>
      <c r="M27" s="43">
        <v>2450</v>
      </c>
      <c r="N27" s="42">
        <f t="shared" si="3"/>
        <v>2447.5</v>
      </c>
      <c r="O27" s="44">
        <v>2527</v>
      </c>
      <c r="P27" s="43">
        <v>2532</v>
      </c>
      <c r="Q27" s="42">
        <f t="shared" si="4"/>
        <v>2529.5</v>
      </c>
      <c r="R27" s="50">
        <v>2202.5</v>
      </c>
      <c r="S27" s="49">
        <v>1.2085999999999999</v>
      </c>
      <c r="T27" s="49">
        <v>1.0536000000000001</v>
      </c>
      <c r="U27" s="48">
        <v>150.44</v>
      </c>
      <c r="V27" s="41">
        <v>1822.36</v>
      </c>
      <c r="W27" s="41">
        <v>1832.16</v>
      </c>
      <c r="X27" s="47">
        <f t="shared" si="5"/>
        <v>2090.4517843583899</v>
      </c>
      <c r="Y27" s="46">
        <v>1.2095</v>
      </c>
    </row>
    <row r="28" spans="2:25" x14ac:dyDescent="0.2">
      <c r="B28" s="45">
        <v>45226</v>
      </c>
      <c r="C28" s="44">
        <v>2170</v>
      </c>
      <c r="D28" s="43">
        <v>2170.5</v>
      </c>
      <c r="E28" s="42">
        <f t="shared" si="0"/>
        <v>2170.25</v>
      </c>
      <c r="F28" s="44">
        <v>2191</v>
      </c>
      <c r="G28" s="43">
        <v>2192</v>
      </c>
      <c r="H28" s="42">
        <f t="shared" si="1"/>
        <v>2191.5</v>
      </c>
      <c r="I28" s="44">
        <v>2308</v>
      </c>
      <c r="J28" s="43">
        <v>2313</v>
      </c>
      <c r="K28" s="42">
        <f t="shared" si="2"/>
        <v>2310.5</v>
      </c>
      <c r="L28" s="44">
        <v>2423</v>
      </c>
      <c r="M28" s="43">
        <v>2428</v>
      </c>
      <c r="N28" s="42">
        <f t="shared" si="3"/>
        <v>2425.5</v>
      </c>
      <c r="O28" s="44">
        <v>2505</v>
      </c>
      <c r="P28" s="43">
        <v>2510</v>
      </c>
      <c r="Q28" s="42">
        <f t="shared" si="4"/>
        <v>2507.5</v>
      </c>
      <c r="R28" s="50">
        <v>2170.5</v>
      </c>
      <c r="S28" s="49">
        <v>1.2109000000000001</v>
      </c>
      <c r="T28" s="49">
        <v>1.0537000000000001</v>
      </c>
      <c r="U28" s="48">
        <v>150.09</v>
      </c>
      <c r="V28" s="41">
        <v>1792.47</v>
      </c>
      <c r="W28" s="41">
        <v>1808.88</v>
      </c>
      <c r="X28" s="47">
        <f t="shared" si="5"/>
        <v>2059.8842175192181</v>
      </c>
      <c r="Y28" s="46">
        <v>1.2118</v>
      </c>
    </row>
    <row r="29" spans="2:25" x14ac:dyDescent="0.2">
      <c r="B29" s="45">
        <v>45229</v>
      </c>
      <c r="C29" s="44">
        <v>2251</v>
      </c>
      <c r="D29" s="43">
        <v>2252</v>
      </c>
      <c r="E29" s="42">
        <f t="shared" si="0"/>
        <v>2251.5</v>
      </c>
      <c r="F29" s="44">
        <v>2257</v>
      </c>
      <c r="G29" s="43">
        <v>2258</v>
      </c>
      <c r="H29" s="42">
        <f t="shared" si="1"/>
        <v>2257.5</v>
      </c>
      <c r="I29" s="44">
        <v>2372</v>
      </c>
      <c r="J29" s="43">
        <v>2377</v>
      </c>
      <c r="K29" s="42">
        <f t="shared" si="2"/>
        <v>2374.5</v>
      </c>
      <c r="L29" s="44">
        <v>2485</v>
      </c>
      <c r="M29" s="43">
        <v>2490</v>
      </c>
      <c r="N29" s="42">
        <f t="shared" si="3"/>
        <v>2487.5</v>
      </c>
      <c r="O29" s="44">
        <v>2570</v>
      </c>
      <c r="P29" s="43">
        <v>2575</v>
      </c>
      <c r="Q29" s="42">
        <f t="shared" si="4"/>
        <v>2572.5</v>
      </c>
      <c r="R29" s="50">
        <v>2252</v>
      </c>
      <c r="S29" s="49">
        <v>1.2142999999999999</v>
      </c>
      <c r="T29" s="49">
        <v>1.0607</v>
      </c>
      <c r="U29" s="48">
        <v>149.77000000000001</v>
      </c>
      <c r="V29" s="41">
        <v>1854.57</v>
      </c>
      <c r="W29" s="41">
        <v>1858.13</v>
      </c>
      <c r="X29" s="47">
        <f t="shared" si="5"/>
        <v>2123.1262373904028</v>
      </c>
      <c r="Y29" s="46">
        <v>1.2152000000000001</v>
      </c>
    </row>
    <row r="30" spans="2:25" x14ac:dyDescent="0.2">
      <c r="B30" s="45">
        <v>45230</v>
      </c>
      <c r="C30" s="44">
        <v>2234.5</v>
      </c>
      <c r="D30" s="43">
        <v>2235</v>
      </c>
      <c r="E30" s="42">
        <f t="shared" si="0"/>
        <v>2234.75</v>
      </c>
      <c r="F30" s="44">
        <v>2246</v>
      </c>
      <c r="G30" s="43">
        <v>2247</v>
      </c>
      <c r="H30" s="42">
        <f t="shared" si="1"/>
        <v>2246.5</v>
      </c>
      <c r="I30" s="44">
        <v>2360</v>
      </c>
      <c r="J30" s="43">
        <v>2365</v>
      </c>
      <c r="K30" s="42">
        <f t="shared" si="2"/>
        <v>2362.5</v>
      </c>
      <c r="L30" s="44">
        <v>2475</v>
      </c>
      <c r="M30" s="43">
        <v>2480</v>
      </c>
      <c r="N30" s="42">
        <f t="shared" si="3"/>
        <v>2477.5</v>
      </c>
      <c r="O30" s="44">
        <v>2557</v>
      </c>
      <c r="P30" s="43">
        <v>2562</v>
      </c>
      <c r="Q30" s="42">
        <f t="shared" si="4"/>
        <v>2559.5</v>
      </c>
      <c r="R30" s="50">
        <v>2235</v>
      </c>
      <c r="S30" s="49">
        <v>1.2159</v>
      </c>
      <c r="T30" s="49">
        <v>1.0625</v>
      </c>
      <c r="U30" s="48">
        <v>150.94</v>
      </c>
      <c r="V30" s="41">
        <v>1838.14</v>
      </c>
      <c r="W30" s="41">
        <v>1846.65</v>
      </c>
      <c r="X30" s="47">
        <f t="shared" si="5"/>
        <v>2103.5294117647059</v>
      </c>
      <c r="Y30" s="46">
        <v>1.2168000000000001</v>
      </c>
    </row>
    <row r="31" spans="2:25" x14ac:dyDescent="0.2">
      <c r="B31" s="40" t="s">
        <v>11</v>
      </c>
      <c r="C31" s="39">
        <f>ROUND(AVERAGE(C9:C30),2)</f>
        <v>2191.8000000000002</v>
      </c>
      <c r="D31" s="38">
        <f>ROUND(AVERAGE(D9:D30),2)</f>
        <v>2192.4499999999998</v>
      </c>
      <c r="E31" s="37">
        <f>ROUND(AVERAGE(C31:D31),2)</f>
        <v>2192.13</v>
      </c>
      <c r="F31" s="39">
        <f>ROUND(AVERAGE(F9:F30),2)</f>
        <v>2217.39</v>
      </c>
      <c r="G31" s="38">
        <f>ROUND(AVERAGE(G9:G30),2)</f>
        <v>2218.52</v>
      </c>
      <c r="H31" s="37">
        <f>ROUND(AVERAGE(F31:G31),2)</f>
        <v>2217.96</v>
      </c>
      <c r="I31" s="39">
        <f>ROUND(AVERAGE(I9:I30),2)</f>
        <v>2341.91</v>
      </c>
      <c r="J31" s="38">
        <f>ROUND(AVERAGE(J9:J30),2)</f>
        <v>2346.91</v>
      </c>
      <c r="K31" s="37">
        <f>ROUND(AVERAGE(I31:J31),2)</f>
        <v>2344.41</v>
      </c>
      <c r="L31" s="39">
        <f>ROUND(AVERAGE(L9:L30),2)</f>
        <v>2458.4499999999998</v>
      </c>
      <c r="M31" s="38">
        <f>ROUND(AVERAGE(M9:M30),2)</f>
        <v>2463.4499999999998</v>
      </c>
      <c r="N31" s="37">
        <f>ROUND(AVERAGE(L31:M31),2)</f>
        <v>2460.9499999999998</v>
      </c>
      <c r="O31" s="39">
        <f>ROUND(AVERAGE(O9:O30),2)</f>
        <v>2542.09</v>
      </c>
      <c r="P31" s="38">
        <f>ROUND(AVERAGE(P9:P30),2)</f>
        <v>2547.09</v>
      </c>
      <c r="Q31" s="37">
        <f>ROUND(AVERAGE(O31:P31),2)</f>
        <v>2544.59</v>
      </c>
      <c r="R31" s="36">
        <f>ROUND(AVERAGE(R9:R30),2)</f>
        <v>2192.4499999999998</v>
      </c>
      <c r="S31" s="35">
        <f>ROUND(AVERAGE(S9:S30),4)</f>
        <v>1.2169000000000001</v>
      </c>
      <c r="T31" s="34">
        <f>ROUND(AVERAGE(T9:T30),4)</f>
        <v>1.0563</v>
      </c>
      <c r="U31" s="167">
        <f>ROUND(AVERAGE(U9:U30),2)</f>
        <v>149.63</v>
      </c>
      <c r="V31" s="33">
        <f>AVERAGE(V9:V30)</f>
        <v>1801.7595454545453</v>
      </c>
      <c r="W31" s="33">
        <f>AVERAGE(W9:W30)</f>
        <v>1821.8413636363634</v>
      </c>
      <c r="X31" s="33">
        <f>AVERAGE(X9:X30)</f>
        <v>2075.6983500786391</v>
      </c>
      <c r="Y31" s="32">
        <f>AVERAGE(Y9:Y30)</f>
        <v>1.2177909090909089</v>
      </c>
    </row>
    <row r="32" spans="2:25" x14ac:dyDescent="0.2">
      <c r="B32" s="31" t="s">
        <v>12</v>
      </c>
      <c r="C32" s="30">
        <f t="shared" ref="C32:Y32" si="6">MAX(C9:C30)</f>
        <v>2286</v>
      </c>
      <c r="D32" s="29">
        <f t="shared" si="6"/>
        <v>2286.5</v>
      </c>
      <c r="E32" s="28">
        <f t="shared" si="6"/>
        <v>2286.25</v>
      </c>
      <c r="F32" s="30">
        <f t="shared" si="6"/>
        <v>2315</v>
      </c>
      <c r="G32" s="29">
        <f t="shared" si="6"/>
        <v>2317</v>
      </c>
      <c r="H32" s="28">
        <f t="shared" si="6"/>
        <v>2316</v>
      </c>
      <c r="I32" s="30">
        <f t="shared" si="6"/>
        <v>2452</v>
      </c>
      <c r="J32" s="29">
        <f t="shared" si="6"/>
        <v>2457</v>
      </c>
      <c r="K32" s="28">
        <f t="shared" si="6"/>
        <v>2454.5</v>
      </c>
      <c r="L32" s="30">
        <f t="shared" si="6"/>
        <v>2562</v>
      </c>
      <c r="M32" s="29">
        <f t="shared" si="6"/>
        <v>2567</v>
      </c>
      <c r="N32" s="28">
        <f t="shared" si="6"/>
        <v>2564.5</v>
      </c>
      <c r="O32" s="30">
        <f t="shared" si="6"/>
        <v>2628</v>
      </c>
      <c r="P32" s="29">
        <f t="shared" si="6"/>
        <v>2633</v>
      </c>
      <c r="Q32" s="28">
        <f t="shared" si="6"/>
        <v>2630.5</v>
      </c>
      <c r="R32" s="27">
        <f t="shared" si="6"/>
        <v>2286.5</v>
      </c>
      <c r="S32" s="26">
        <f t="shared" si="6"/>
        <v>1.2314000000000001</v>
      </c>
      <c r="T32" s="25">
        <f t="shared" si="6"/>
        <v>1.0636000000000001</v>
      </c>
      <c r="U32" s="24">
        <f t="shared" si="6"/>
        <v>150.94</v>
      </c>
      <c r="V32" s="23">
        <f t="shared" si="6"/>
        <v>1881.43</v>
      </c>
      <c r="W32" s="23">
        <f t="shared" si="6"/>
        <v>1905.11</v>
      </c>
      <c r="X32" s="23">
        <f t="shared" si="6"/>
        <v>2171.2088120786252</v>
      </c>
      <c r="Y32" s="22">
        <f t="shared" si="6"/>
        <v>1.2323</v>
      </c>
    </row>
    <row r="33" spans="2:25" ht="13.5" thickBot="1" x14ac:dyDescent="0.25">
      <c r="B33" s="21" t="s">
        <v>13</v>
      </c>
      <c r="C33" s="20">
        <f t="shared" ref="C33:Y33" si="7">MIN(C9:C30)</f>
        <v>2144</v>
      </c>
      <c r="D33" s="19">
        <f t="shared" si="7"/>
        <v>2144.5</v>
      </c>
      <c r="E33" s="18">
        <f t="shared" si="7"/>
        <v>2144.25</v>
      </c>
      <c r="F33" s="20">
        <f t="shared" si="7"/>
        <v>2170</v>
      </c>
      <c r="G33" s="19">
        <f t="shared" si="7"/>
        <v>2170.5</v>
      </c>
      <c r="H33" s="18">
        <f t="shared" si="7"/>
        <v>2170.25</v>
      </c>
      <c r="I33" s="20">
        <f t="shared" si="7"/>
        <v>2292</v>
      </c>
      <c r="J33" s="19">
        <f t="shared" si="7"/>
        <v>2297</v>
      </c>
      <c r="K33" s="18">
        <f t="shared" si="7"/>
        <v>2294.5</v>
      </c>
      <c r="L33" s="20">
        <f t="shared" si="7"/>
        <v>2410</v>
      </c>
      <c r="M33" s="19">
        <f t="shared" si="7"/>
        <v>2415</v>
      </c>
      <c r="N33" s="18">
        <f t="shared" si="7"/>
        <v>2412.5</v>
      </c>
      <c r="O33" s="20">
        <f t="shared" si="7"/>
        <v>2490</v>
      </c>
      <c r="P33" s="19">
        <f t="shared" si="7"/>
        <v>2495</v>
      </c>
      <c r="Q33" s="18">
        <f t="shared" si="7"/>
        <v>2492.5</v>
      </c>
      <c r="R33" s="17">
        <f t="shared" si="7"/>
        <v>2144.5</v>
      </c>
      <c r="S33" s="16">
        <f t="shared" si="7"/>
        <v>1.2065999999999999</v>
      </c>
      <c r="T33" s="15">
        <f t="shared" si="7"/>
        <v>1.0474000000000001</v>
      </c>
      <c r="U33" s="14">
        <f t="shared" si="7"/>
        <v>148.83000000000001</v>
      </c>
      <c r="V33" s="13">
        <f t="shared" si="7"/>
        <v>1756.69</v>
      </c>
      <c r="W33" s="13">
        <f t="shared" si="7"/>
        <v>1776.25</v>
      </c>
      <c r="X33" s="13">
        <f t="shared" si="7"/>
        <v>2018.1459195186158</v>
      </c>
      <c r="Y33" s="12">
        <f t="shared" si="7"/>
        <v>1.2075</v>
      </c>
    </row>
    <row r="35" spans="2:25" x14ac:dyDescent="0.2">
      <c r="B35" s="6" t="s">
        <v>14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  <row r="36" spans="2:25" x14ac:dyDescent="0.2">
      <c r="B36" s="6" t="s">
        <v>15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Y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27</v>
      </c>
    </row>
    <row r="6" spans="1:25" ht="13.5" thickBot="1" x14ac:dyDescent="0.25">
      <c r="B6" s="1">
        <v>45201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45201</v>
      </c>
      <c r="C9" s="44">
        <v>2601</v>
      </c>
      <c r="D9" s="43">
        <v>2602</v>
      </c>
      <c r="E9" s="42">
        <f t="shared" ref="E9:E30" si="0">AVERAGE(C9:D9)</f>
        <v>2601.5</v>
      </c>
      <c r="F9" s="44">
        <v>2617</v>
      </c>
      <c r="G9" s="43">
        <v>2618</v>
      </c>
      <c r="H9" s="42">
        <f t="shared" ref="H9:H30" si="1">AVERAGE(F9:G9)</f>
        <v>2617.5</v>
      </c>
      <c r="I9" s="44">
        <v>2637</v>
      </c>
      <c r="J9" s="43">
        <v>2642</v>
      </c>
      <c r="K9" s="42">
        <f t="shared" ref="K9:K30" si="2">AVERAGE(I9:J9)</f>
        <v>2639.5</v>
      </c>
      <c r="L9" s="44">
        <v>2648</v>
      </c>
      <c r="M9" s="43">
        <v>2653</v>
      </c>
      <c r="N9" s="42">
        <f t="shared" ref="N9:N30" si="3">AVERAGE(L9:M9)</f>
        <v>2650.5</v>
      </c>
      <c r="O9" s="44">
        <v>2653</v>
      </c>
      <c r="P9" s="43">
        <v>2658</v>
      </c>
      <c r="Q9" s="42">
        <f t="shared" ref="Q9:Q30" si="4">AVERAGE(O9:P9)</f>
        <v>2655.5</v>
      </c>
      <c r="R9" s="50">
        <v>2602</v>
      </c>
      <c r="S9" s="49">
        <v>1.2153</v>
      </c>
      <c r="T9" s="51">
        <v>1.0530999999999999</v>
      </c>
      <c r="U9" s="48">
        <v>149.74</v>
      </c>
      <c r="V9" s="41">
        <v>2141.04</v>
      </c>
      <c r="W9" s="41">
        <v>2152.61</v>
      </c>
      <c r="X9" s="47">
        <f t="shared" ref="X9:X30" si="5">R9/T9</f>
        <v>2470.800493780268</v>
      </c>
      <c r="Y9" s="46">
        <v>1.2161999999999999</v>
      </c>
    </row>
    <row r="10" spans="1:25" x14ac:dyDescent="0.2">
      <c r="B10" s="45">
        <v>45202</v>
      </c>
      <c r="C10" s="44">
        <v>2510.5</v>
      </c>
      <c r="D10" s="43">
        <v>2511.5</v>
      </c>
      <c r="E10" s="42">
        <f t="shared" si="0"/>
        <v>2511</v>
      </c>
      <c r="F10" s="44">
        <v>2536</v>
      </c>
      <c r="G10" s="43">
        <v>2537</v>
      </c>
      <c r="H10" s="42">
        <f t="shared" si="1"/>
        <v>2536.5</v>
      </c>
      <c r="I10" s="44">
        <v>2570</v>
      </c>
      <c r="J10" s="43">
        <v>2575</v>
      </c>
      <c r="K10" s="42">
        <f t="shared" si="2"/>
        <v>2572.5</v>
      </c>
      <c r="L10" s="44">
        <v>2582</v>
      </c>
      <c r="M10" s="43">
        <v>2587</v>
      </c>
      <c r="N10" s="42">
        <f t="shared" si="3"/>
        <v>2584.5</v>
      </c>
      <c r="O10" s="44">
        <v>2587</v>
      </c>
      <c r="P10" s="43">
        <v>2592</v>
      </c>
      <c r="Q10" s="42">
        <f t="shared" si="4"/>
        <v>2589.5</v>
      </c>
      <c r="R10" s="50">
        <v>2511.5</v>
      </c>
      <c r="S10" s="49">
        <v>1.2065999999999999</v>
      </c>
      <c r="T10" s="49">
        <v>1.0474000000000001</v>
      </c>
      <c r="U10" s="48">
        <v>149.97999999999999</v>
      </c>
      <c r="V10" s="41">
        <v>2081.4699999999998</v>
      </c>
      <c r="W10" s="41">
        <v>2101.04</v>
      </c>
      <c r="X10" s="47">
        <f t="shared" si="5"/>
        <v>2397.8422761122779</v>
      </c>
      <c r="Y10" s="46">
        <v>1.2075</v>
      </c>
    </row>
    <row r="11" spans="1:25" x14ac:dyDescent="0.2">
      <c r="B11" s="45">
        <v>45203</v>
      </c>
      <c r="C11" s="44">
        <v>2500</v>
      </c>
      <c r="D11" s="43">
        <v>2502</v>
      </c>
      <c r="E11" s="42">
        <f t="shared" si="0"/>
        <v>2501</v>
      </c>
      <c r="F11" s="44">
        <v>2523.5</v>
      </c>
      <c r="G11" s="43">
        <v>2524</v>
      </c>
      <c r="H11" s="42">
        <f t="shared" si="1"/>
        <v>2523.75</v>
      </c>
      <c r="I11" s="44">
        <v>2558</v>
      </c>
      <c r="J11" s="43">
        <v>2563</v>
      </c>
      <c r="K11" s="42">
        <f t="shared" si="2"/>
        <v>2560.5</v>
      </c>
      <c r="L11" s="44">
        <v>2570</v>
      </c>
      <c r="M11" s="43">
        <v>2575</v>
      </c>
      <c r="N11" s="42">
        <f t="shared" si="3"/>
        <v>2572.5</v>
      </c>
      <c r="O11" s="44">
        <v>2575</v>
      </c>
      <c r="P11" s="43">
        <v>2580</v>
      </c>
      <c r="Q11" s="42">
        <f t="shared" si="4"/>
        <v>2577.5</v>
      </c>
      <c r="R11" s="50">
        <v>2502</v>
      </c>
      <c r="S11" s="49">
        <v>1.212</v>
      </c>
      <c r="T11" s="49">
        <v>1.0498000000000001</v>
      </c>
      <c r="U11" s="48">
        <v>149.01</v>
      </c>
      <c r="V11" s="41">
        <v>2064.36</v>
      </c>
      <c r="W11" s="41">
        <v>2080.96</v>
      </c>
      <c r="X11" s="47">
        <f t="shared" si="5"/>
        <v>2383.3111068775002</v>
      </c>
      <c r="Y11" s="46">
        <v>1.2129000000000001</v>
      </c>
    </row>
    <row r="12" spans="1:25" x14ac:dyDescent="0.2">
      <c r="B12" s="45">
        <v>45204</v>
      </c>
      <c r="C12" s="44">
        <v>2453</v>
      </c>
      <c r="D12" s="43">
        <v>2455</v>
      </c>
      <c r="E12" s="42">
        <f t="shared" si="0"/>
        <v>2454</v>
      </c>
      <c r="F12" s="44">
        <v>2481</v>
      </c>
      <c r="G12" s="43">
        <v>2482</v>
      </c>
      <c r="H12" s="42">
        <f t="shared" si="1"/>
        <v>2481.5</v>
      </c>
      <c r="I12" s="44">
        <v>2517</v>
      </c>
      <c r="J12" s="43">
        <v>2522</v>
      </c>
      <c r="K12" s="42">
        <f t="shared" si="2"/>
        <v>2519.5</v>
      </c>
      <c r="L12" s="44">
        <v>2528</v>
      </c>
      <c r="M12" s="43">
        <v>2533</v>
      </c>
      <c r="N12" s="42">
        <f t="shared" si="3"/>
        <v>2530.5</v>
      </c>
      <c r="O12" s="44">
        <v>2533</v>
      </c>
      <c r="P12" s="43">
        <v>2538</v>
      </c>
      <c r="Q12" s="42">
        <f t="shared" si="4"/>
        <v>2535.5</v>
      </c>
      <c r="R12" s="50">
        <v>2455</v>
      </c>
      <c r="S12" s="49">
        <v>1.2150000000000001</v>
      </c>
      <c r="T12" s="49">
        <v>1.0524</v>
      </c>
      <c r="U12" s="48">
        <v>148.83000000000001</v>
      </c>
      <c r="V12" s="41">
        <v>2020.58</v>
      </c>
      <c r="W12" s="41">
        <v>2041.29</v>
      </c>
      <c r="X12" s="47">
        <f t="shared" si="5"/>
        <v>2332.7632079057394</v>
      </c>
      <c r="Y12" s="46">
        <v>1.2159</v>
      </c>
    </row>
    <row r="13" spans="1:25" x14ac:dyDescent="0.2">
      <c r="B13" s="45">
        <v>45205</v>
      </c>
      <c r="C13" s="44">
        <v>2472</v>
      </c>
      <c r="D13" s="43">
        <v>2472.5</v>
      </c>
      <c r="E13" s="42">
        <f t="shared" si="0"/>
        <v>2472.25</v>
      </c>
      <c r="F13" s="44">
        <v>2498</v>
      </c>
      <c r="G13" s="43">
        <v>2500</v>
      </c>
      <c r="H13" s="42">
        <f t="shared" si="1"/>
        <v>2499</v>
      </c>
      <c r="I13" s="44">
        <v>2533</v>
      </c>
      <c r="J13" s="43">
        <v>2538</v>
      </c>
      <c r="K13" s="42">
        <f t="shared" si="2"/>
        <v>2535.5</v>
      </c>
      <c r="L13" s="44">
        <v>2548</v>
      </c>
      <c r="M13" s="43">
        <v>2553</v>
      </c>
      <c r="N13" s="42">
        <f t="shared" si="3"/>
        <v>2550.5</v>
      </c>
      <c r="O13" s="44">
        <v>2553</v>
      </c>
      <c r="P13" s="43">
        <v>2558</v>
      </c>
      <c r="Q13" s="42">
        <f t="shared" si="4"/>
        <v>2555.5</v>
      </c>
      <c r="R13" s="50">
        <v>2472.5</v>
      </c>
      <c r="S13" s="49">
        <v>1.2213000000000001</v>
      </c>
      <c r="T13" s="49">
        <v>1.0566</v>
      </c>
      <c r="U13" s="48">
        <v>149.06</v>
      </c>
      <c r="V13" s="41">
        <v>2024.48</v>
      </c>
      <c r="W13" s="41">
        <v>2045.49</v>
      </c>
      <c r="X13" s="47">
        <f t="shared" si="5"/>
        <v>2340.0530001892866</v>
      </c>
      <c r="Y13" s="46">
        <v>1.2222</v>
      </c>
    </row>
    <row r="14" spans="1:25" x14ac:dyDescent="0.2">
      <c r="B14" s="45">
        <v>45208</v>
      </c>
      <c r="C14" s="44">
        <v>2474</v>
      </c>
      <c r="D14" s="43">
        <v>2474.5</v>
      </c>
      <c r="E14" s="42">
        <f t="shared" si="0"/>
        <v>2474.25</v>
      </c>
      <c r="F14" s="44">
        <v>2502</v>
      </c>
      <c r="G14" s="43">
        <v>2502.5</v>
      </c>
      <c r="H14" s="42">
        <f t="shared" si="1"/>
        <v>2502.25</v>
      </c>
      <c r="I14" s="44">
        <v>2537</v>
      </c>
      <c r="J14" s="43">
        <v>2542</v>
      </c>
      <c r="K14" s="42">
        <f t="shared" si="2"/>
        <v>2539.5</v>
      </c>
      <c r="L14" s="44">
        <v>2553</v>
      </c>
      <c r="M14" s="43">
        <v>2558</v>
      </c>
      <c r="N14" s="42">
        <f t="shared" si="3"/>
        <v>2555.5</v>
      </c>
      <c r="O14" s="44">
        <v>2558</v>
      </c>
      <c r="P14" s="43">
        <v>2563</v>
      </c>
      <c r="Q14" s="42">
        <f t="shared" si="4"/>
        <v>2560.5</v>
      </c>
      <c r="R14" s="50">
        <v>2474.5</v>
      </c>
      <c r="S14" s="49">
        <v>1.2169000000000001</v>
      </c>
      <c r="T14" s="49">
        <v>1.0528999999999999</v>
      </c>
      <c r="U14" s="48">
        <v>149.16999999999999</v>
      </c>
      <c r="V14" s="41">
        <v>2033.45</v>
      </c>
      <c r="W14" s="41">
        <v>2054.94</v>
      </c>
      <c r="X14" s="47">
        <f t="shared" si="5"/>
        <v>2350.1757051951754</v>
      </c>
      <c r="Y14" s="46">
        <v>1.2178</v>
      </c>
    </row>
    <row r="15" spans="1:25" x14ac:dyDescent="0.2">
      <c r="B15" s="45">
        <v>45209</v>
      </c>
      <c r="C15" s="44">
        <v>2436</v>
      </c>
      <c r="D15" s="43">
        <v>2437</v>
      </c>
      <c r="E15" s="42">
        <f t="shared" si="0"/>
        <v>2436.5</v>
      </c>
      <c r="F15" s="44">
        <v>2463</v>
      </c>
      <c r="G15" s="43">
        <v>2465</v>
      </c>
      <c r="H15" s="42">
        <f t="shared" si="1"/>
        <v>2464</v>
      </c>
      <c r="I15" s="44">
        <v>2500</v>
      </c>
      <c r="J15" s="43">
        <v>2505</v>
      </c>
      <c r="K15" s="42">
        <f t="shared" si="2"/>
        <v>2502.5</v>
      </c>
      <c r="L15" s="44">
        <v>2518</v>
      </c>
      <c r="M15" s="43">
        <v>2523</v>
      </c>
      <c r="N15" s="42">
        <f t="shared" si="3"/>
        <v>2520.5</v>
      </c>
      <c r="O15" s="44">
        <v>2523</v>
      </c>
      <c r="P15" s="43">
        <v>2528</v>
      </c>
      <c r="Q15" s="42">
        <f t="shared" si="4"/>
        <v>2525.5</v>
      </c>
      <c r="R15" s="50">
        <v>2437</v>
      </c>
      <c r="S15" s="49">
        <v>1.224</v>
      </c>
      <c r="T15" s="49">
        <v>1.0576000000000001</v>
      </c>
      <c r="U15" s="48">
        <v>149.07</v>
      </c>
      <c r="V15" s="41">
        <v>1991.01</v>
      </c>
      <c r="W15" s="41">
        <v>2012.41</v>
      </c>
      <c r="X15" s="47">
        <f t="shared" si="5"/>
        <v>2304.2738275340389</v>
      </c>
      <c r="Y15" s="46">
        <v>1.2249000000000001</v>
      </c>
    </row>
    <row r="16" spans="1:25" x14ac:dyDescent="0.2">
      <c r="B16" s="45">
        <v>45210</v>
      </c>
      <c r="C16" s="44">
        <v>2440</v>
      </c>
      <c r="D16" s="43">
        <v>2440.5</v>
      </c>
      <c r="E16" s="42">
        <f t="shared" si="0"/>
        <v>2440.25</v>
      </c>
      <c r="F16" s="44">
        <v>2472</v>
      </c>
      <c r="G16" s="43">
        <v>2473</v>
      </c>
      <c r="H16" s="42">
        <f t="shared" si="1"/>
        <v>2472.5</v>
      </c>
      <c r="I16" s="44">
        <v>2507</v>
      </c>
      <c r="J16" s="43">
        <v>2512</v>
      </c>
      <c r="K16" s="42">
        <f t="shared" si="2"/>
        <v>2509.5</v>
      </c>
      <c r="L16" s="44">
        <v>2525</v>
      </c>
      <c r="M16" s="43">
        <v>2530</v>
      </c>
      <c r="N16" s="42">
        <f t="shared" si="3"/>
        <v>2527.5</v>
      </c>
      <c r="O16" s="44">
        <v>2530</v>
      </c>
      <c r="P16" s="43">
        <v>2535</v>
      </c>
      <c r="Q16" s="42">
        <f t="shared" si="4"/>
        <v>2532.5</v>
      </c>
      <c r="R16" s="50">
        <v>2440.5</v>
      </c>
      <c r="S16" s="49">
        <v>1.2290000000000001</v>
      </c>
      <c r="T16" s="49">
        <v>1.0604</v>
      </c>
      <c r="U16" s="48">
        <v>148.84</v>
      </c>
      <c r="V16" s="41">
        <v>1985.76</v>
      </c>
      <c r="W16" s="41">
        <v>2010.73</v>
      </c>
      <c r="X16" s="47">
        <f t="shared" si="5"/>
        <v>2301.4900037721613</v>
      </c>
      <c r="Y16" s="46">
        <v>1.2299</v>
      </c>
    </row>
    <row r="17" spans="2:25" x14ac:dyDescent="0.2">
      <c r="B17" s="45">
        <v>45211</v>
      </c>
      <c r="C17" s="44">
        <v>2445</v>
      </c>
      <c r="D17" s="43">
        <v>2445.5</v>
      </c>
      <c r="E17" s="42">
        <f t="shared" si="0"/>
        <v>2445.25</v>
      </c>
      <c r="F17" s="44">
        <v>2477.5</v>
      </c>
      <c r="G17" s="43">
        <v>2478</v>
      </c>
      <c r="H17" s="42">
        <f t="shared" si="1"/>
        <v>2477.75</v>
      </c>
      <c r="I17" s="44">
        <v>2518</v>
      </c>
      <c r="J17" s="43">
        <v>2523</v>
      </c>
      <c r="K17" s="42">
        <f t="shared" si="2"/>
        <v>2520.5</v>
      </c>
      <c r="L17" s="44">
        <v>2535</v>
      </c>
      <c r="M17" s="43">
        <v>2540</v>
      </c>
      <c r="N17" s="42">
        <f t="shared" si="3"/>
        <v>2537.5</v>
      </c>
      <c r="O17" s="44">
        <v>2540</v>
      </c>
      <c r="P17" s="43">
        <v>2545</v>
      </c>
      <c r="Q17" s="42">
        <f t="shared" si="4"/>
        <v>2542.5</v>
      </c>
      <c r="R17" s="50">
        <v>2445.5</v>
      </c>
      <c r="S17" s="49">
        <v>1.2314000000000001</v>
      </c>
      <c r="T17" s="49">
        <v>1.0620000000000001</v>
      </c>
      <c r="U17" s="48">
        <v>149.16</v>
      </c>
      <c r="V17" s="41">
        <v>1985.95</v>
      </c>
      <c r="W17" s="41">
        <v>2010.87</v>
      </c>
      <c r="X17" s="47">
        <f t="shared" si="5"/>
        <v>2302.7306967984932</v>
      </c>
      <c r="Y17" s="46">
        <v>1.2323</v>
      </c>
    </row>
    <row r="18" spans="2:25" x14ac:dyDescent="0.2">
      <c r="B18" s="45">
        <v>45212</v>
      </c>
      <c r="C18" s="44">
        <v>2423.5</v>
      </c>
      <c r="D18" s="43">
        <v>2424</v>
      </c>
      <c r="E18" s="42">
        <f t="shared" si="0"/>
        <v>2423.75</v>
      </c>
      <c r="F18" s="44">
        <v>2439</v>
      </c>
      <c r="G18" s="43">
        <v>2440</v>
      </c>
      <c r="H18" s="42">
        <f t="shared" si="1"/>
        <v>2439.5</v>
      </c>
      <c r="I18" s="44">
        <v>2478</v>
      </c>
      <c r="J18" s="43">
        <v>2483</v>
      </c>
      <c r="K18" s="42">
        <f t="shared" si="2"/>
        <v>2480.5</v>
      </c>
      <c r="L18" s="44">
        <v>2495</v>
      </c>
      <c r="M18" s="43">
        <v>2500</v>
      </c>
      <c r="N18" s="42">
        <f t="shared" si="3"/>
        <v>2497.5</v>
      </c>
      <c r="O18" s="44">
        <v>2500</v>
      </c>
      <c r="P18" s="43">
        <v>2505</v>
      </c>
      <c r="Q18" s="42">
        <f t="shared" si="4"/>
        <v>2502.5</v>
      </c>
      <c r="R18" s="50">
        <v>2424</v>
      </c>
      <c r="S18" s="49">
        <v>1.2184999999999999</v>
      </c>
      <c r="T18" s="49">
        <v>1.0525</v>
      </c>
      <c r="U18" s="48">
        <v>149.62</v>
      </c>
      <c r="V18" s="41">
        <v>1989.33</v>
      </c>
      <c r="W18" s="41">
        <v>2000.98</v>
      </c>
      <c r="X18" s="47">
        <f t="shared" si="5"/>
        <v>2303.087885985748</v>
      </c>
      <c r="Y18" s="46">
        <v>1.2194</v>
      </c>
    </row>
    <row r="19" spans="2:25" x14ac:dyDescent="0.2">
      <c r="B19" s="45">
        <v>45215</v>
      </c>
      <c r="C19" s="44">
        <v>2434</v>
      </c>
      <c r="D19" s="43">
        <v>2434.5</v>
      </c>
      <c r="E19" s="42">
        <f t="shared" si="0"/>
        <v>2434.25</v>
      </c>
      <c r="F19" s="44">
        <v>2455</v>
      </c>
      <c r="G19" s="43">
        <v>2457</v>
      </c>
      <c r="H19" s="42">
        <f t="shared" si="1"/>
        <v>2456</v>
      </c>
      <c r="I19" s="44">
        <v>2495</v>
      </c>
      <c r="J19" s="43">
        <v>2500</v>
      </c>
      <c r="K19" s="42">
        <f t="shared" si="2"/>
        <v>2497.5</v>
      </c>
      <c r="L19" s="44">
        <v>2512</v>
      </c>
      <c r="M19" s="43">
        <v>2517</v>
      </c>
      <c r="N19" s="42">
        <f t="shared" si="3"/>
        <v>2514.5</v>
      </c>
      <c r="O19" s="44">
        <v>2517</v>
      </c>
      <c r="P19" s="43">
        <v>2522</v>
      </c>
      <c r="Q19" s="42">
        <f t="shared" si="4"/>
        <v>2519.5</v>
      </c>
      <c r="R19" s="50">
        <v>2434.5</v>
      </c>
      <c r="S19" s="49">
        <v>1.2179</v>
      </c>
      <c r="T19" s="49">
        <v>1.0537000000000001</v>
      </c>
      <c r="U19" s="48">
        <v>149.56</v>
      </c>
      <c r="V19" s="41">
        <v>1998.93</v>
      </c>
      <c r="W19" s="41">
        <v>2015.92</v>
      </c>
      <c r="X19" s="47">
        <f t="shared" si="5"/>
        <v>2310.4299136376576</v>
      </c>
      <c r="Y19" s="46">
        <v>1.2188000000000001</v>
      </c>
    </row>
    <row r="20" spans="2:25" x14ac:dyDescent="0.2">
      <c r="B20" s="45">
        <v>45216</v>
      </c>
      <c r="C20" s="44">
        <v>2375</v>
      </c>
      <c r="D20" s="43">
        <v>2377</v>
      </c>
      <c r="E20" s="42">
        <f t="shared" si="0"/>
        <v>2376</v>
      </c>
      <c r="F20" s="44">
        <v>2393</v>
      </c>
      <c r="G20" s="43">
        <v>2395</v>
      </c>
      <c r="H20" s="42">
        <f t="shared" si="1"/>
        <v>2394</v>
      </c>
      <c r="I20" s="44">
        <v>2435</v>
      </c>
      <c r="J20" s="43">
        <v>2440</v>
      </c>
      <c r="K20" s="42">
        <f t="shared" si="2"/>
        <v>2437.5</v>
      </c>
      <c r="L20" s="44">
        <v>2453</v>
      </c>
      <c r="M20" s="43">
        <v>2458</v>
      </c>
      <c r="N20" s="42">
        <f t="shared" si="3"/>
        <v>2455.5</v>
      </c>
      <c r="O20" s="44">
        <v>2458</v>
      </c>
      <c r="P20" s="43">
        <v>2463</v>
      </c>
      <c r="Q20" s="42">
        <f t="shared" si="4"/>
        <v>2460.5</v>
      </c>
      <c r="R20" s="50">
        <v>2377</v>
      </c>
      <c r="S20" s="49">
        <v>1.2183999999999999</v>
      </c>
      <c r="T20" s="49">
        <v>1.0575000000000001</v>
      </c>
      <c r="U20" s="48">
        <v>149.47</v>
      </c>
      <c r="V20" s="41">
        <v>1950.92</v>
      </c>
      <c r="W20" s="41">
        <v>1964.24</v>
      </c>
      <c r="X20" s="47">
        <f t="shared" si="5"/>
        <v>2247.7541371158391</v>
      </c>
      <c r="Y20" s="46">
        <v>1.2193000000000001</v>
      </c>
    </row>
    <row r="21" spans="2:25" x14ac:dyDescent="0.2">
      <c r="B21" s="45">
        <v>45217</v>
      </c>
      <c r="C21" s="44">
        <v>2430</v>
      </c>
      <c r="D21" s="43">
        <v>2431</v>
      </c>
      <c r="E21" s="42">
        <f t="shared" si="0"/>
        <v>2430.5</v>
      </c>
      <c r="F21" s="44">
        <v>2448</v>
      </c>
      <c r="G21" s="43">
        <v>2450</v>
      </c>
      <c r="H21" s="42">
        <f t="shared" si="1"/>
        <v>2449</v>
      </c>
      <c r="I21" s="44">
        <v>2487</v>
      </c>
      <c r="J21" s="43">
        <v>2492</v>
      </c>
      <c r="K21" s="42">
        <f t="shared" si="2"/>
        <v>2489.5</v>
      </c>
      <c r="L21" s="44">
        <v>2503</v>
      </c>
      <c r="M21" s="43">
        <v>2508</v>
      </c>
      <c r="N21" s="42">
        <f t="shared" si="3"/>
        <v>2505.5</v>
      </c>
      <c r="O21" s="44">
        <v>2508</v>
      </c>
      <c r="P21" s="43">
        <v>2513</v>
      </c>
      <c r="Q21" s="42">
        <f t="shared" si="4"/>
        <v>2510.5</v>
      </c>
      <c r="R21" s="50">
        <v>2431</v>
      </c>
      <c r="S21" s="49">
        <v>1.2189000000000001</v>
      </c>
      <c r="T21" s="49">
        <v>1.056</v>
      </c>
      <c r="U21" s="48">
        <v>149.69</v>
      </c>
      <c r="V21" s="41">
        <v>1994.42</v>
      </c>
      <c r="W21" s="41">
        <v>2008.53</v>
      </c>
      <c r="X21" s="47">
        <f t="shared" si="5"/>
        <v>2302.083333333333</v>
      </c>
      <c r="Y21" s="46">
        <v>1.2198</v>
      </c>
    </row>
    <row r="22" spans="2:25" x14ac:dyDescent="0.2">
      <c r="B22" s="45">
        <v>45218</v>
      </c>
      <c r="C22" s="44">
        <v>2407.5</v>
      </c>
      <c r="D22" s="43">
        <v>2408</v>
      </c>
      <c r="E22" s="42">
        <f t="shared" si="0"/>
        <v>2407.75</v>
      </c>
      <c r="F22" s="44">
        <v>2422</v>
      </c>
      <c r="G22" s="43">
        <v>2423</v>
      </c>
      <c r="H22" s="42">
        <f t="shared" si="1"/>
        <v>2422.5</v>
      </c>
      <c r="I22" s="44">
        <v>2457</v>
      </c>
      <c r="J22" s="43">
        <v>2462</v>
      </c>
      <c r="K22" s="42">
        <f t="shared" si="2"/>
        <v>2459.5</v>
      </c>
      <c r="L22" s="44">
        <v>2475</v>
      </c>
      <c r="M22" s="43">
        <v>2480</v>
      </c>
      <c r="N22" s="42">
        <f t="shared" si="3"/>
        <v>2477.5</v>
      </c>
      <c r="O22" s="44">
        <v>2480</v>
      </c>
      <c r="P22" s="43">
        <v>2485</v>
      </c>
      <c r="Q22" s="42">
        <f t="shared" si="4"/>
        <v>2482.5</v>
      </c>
      <c r="R22" s="50">
        <v>2408</v>
      </c>
      <c r="S22" s="49">
        <v>1.2121</v>
      </c>
      <c r="T22" s="49">
        <v>1.0558000000000001</v>
      </c>
      <c r="U22" s="48">
        <v>149.87</v>
      </c>
      <c r="V22" s="41">
        <v>1986.63</v>
      </c>
      <c r="W22" s="41">
        <v>1997.53</v>
      </c>
      <c r="X22" s="47">
        <f t="shared" si="5"/>
        <v>2280.7349876870617</v>
      </c>
      <c r="Y22" s="46">
        <v>1.2130000000000001</v>
      </c>
    </row>
    <row r="23" spans="2:25" x14ac:dyDescent="0.2">
      <c r="B23" s="45">
        <v>45219</v>
      </c>
      <c r="C23" s="44">
        <v>2415</v>
      </c>
      <c r="D23" s="43">
        <v>2415.5</v>
      </c>
      <c r="E23" s="42">
        <f t="shared" si="0"/>
        <v>2415.25</v>
      </c>
      <c r="F23" s="44">
        <v>2419.5</v>
      </c>
      <c r="G23" s="43">
        <v>2420.5</v>
      </c>
      <c r="H23" s="42">
        <f t="shared" si="1"/>
        <v>2420</v>
      </c>
      <c r="I23" s="44">
        <v>2448</v>
      </c>
      <c r="J23" s="43">
        <v>2453</v>
      </c>
      <c r="K23" s="42">
        <f t="shared" si="2"/>
        <v>2450.5</v>
      </c>
      <c r="L23" s="44">
        <v>2465</v>
      </c>
      <c r="M23" s="43">
        <v>2470</v>
      </c>
      <c r="N23" s="42">
        <f t="shared" si="3"/>
        <v>2467.5</v>
      </c>
      <c r="O23" s="44">
        <v>2470</v>
      </c>
      <c r="P23" s="43">
        <v>2475</v>
      </c>
      <c r="Q23" s="42">
        <f t="shared" si="4"/>
        <v>2472.5</v>
      </c>
      <c r="R23" s="50">
        <v>2415.5</v>
      </c>
      <c r="S23" s="49">
        <v>1.2141</v>
      </c>
      <c r="T23" s="49">
        <v>1.0590999999999999</v>
      </c>
      <c r="U23" s="48">
        <v>149.94999999999999</v>
      </c>
      <c r="V23" s="41">
        <v>1989.54</v>
      </c>
      <c r="W23" s="41">
        <v>1992.35</v>
      </c>
      <c r="X23" s="47">
        <f t="shared" si="5"/>
        <v>2280.7100368237184</v>
      </c>
      <c r="Y23" s="46">
        <v>1.2149000000000001</v>
      </c>
    </row>
    <row r="24" spans="2:25" x14ac:dyDescent="0.2">
      <c r="B24" s="45">
        <v>45222</v>
      </c>
      <c r="C24" s="44">
        <v>2403</v>
      </c>
      <c r="D24" s="43">
        <v>2404</v>
      </c>
      <c r="E24" s="42">
        <f t="shared" si="0"/>
        <v>2403.5</v>
      </c>
      <c r="F24" s="44">
        <v>2408.5</v>
      </c>
      <c r="G24" s="43">
        <v>2409</v>
      </c>
      <c r="H24" s="42">
        <f t="shared" si="1"/>
        <v>2408.75</v>
      </c>
      <c r="I24" s="44">
        <v>2438</v>
      </c>
      <c r="J24" s="43">
        <v>2443</v>
      </c>
      <c r="K24" s="42">
        <f t="shared" si="2"/>
        <v>2440.5</v>
      </c>
      <c r="L24" s="44">
        <v>2455</v>
      </c>
      <c r="M24" s="43">
        <v>2460</v>
      </c>
      <c r="N24" s="42">
        <f t="shared" si="3"/>
        <v>2457.5</v>
      </c>
      <c r="O24" s="44">
        <v>2460</v>
      </c>
      <c r="P24" s="43">
        <v>2465</v>
      </c>
      <c r="Q24" s="42">
        <f t="shared" si="4"/>
        <v>2462.5</v>
      </c>
      <c r="R24" s="50">
        <v>2404</v>
      </c>
      <c r="S24" s="49">
        <v>1.2170000000000001</v>
      </c>
      <c r="T24" s="49">
        <v>1.0602</v>
      </c>
      <c r="U24" s="48">
        <v>149.93</v>
      </c>
      <c r="V24" s="41">
        <v>1975.35</v>
      </c>
      <c r="W24" s="41">
        <v>1978.16</v>
      </c>
      <c r="X24" s="47">
        <f t="shared" si="5"/>
        <v>2267.4966987360876</v>
      </c>
      <c r="Y24" s="46">
        <v>1.2178</v>
      </c>
    </row>
    <row r="25" spans="2:25" x14ac:dyDescent="0.2">
      <c r="B25" s="45">
        <v>45223</v>
      </c>
      <c r="C25" s="44">
        <v>2416</v>
      </c>
      <c r="D25" s="43">
        <v>2416.5</v>
      </c>
      <c r="E25" s="42">
        <f t="shared" si="0"/>
        <v>2416.25</v>
      </c>
      <c r="F25" s="44">
        <v>2425</v>
      </c>
      <c r="G25" s="43">
        <v>2427</v>
      </c>
      <c r="H25" s="42">
        <f t="shared" si="1"/>
        <v>2426</v>
      </c>
      <c r="I25" s="44">
        <v>2458</v>
      </c>
      <c r="J25" s="43">
        <v>2463</v>
      </c>
      <c r="K25" s="42">
        <f t="shared" si="2"/>
        <v>2460.5</v>
      </c>
      <c r="L25" s="44">
        <v>2475</v>
      </c>
      <c r="M25" s="43">
        <v>2480</v>
      </c>
      <c r="N25" s="42">
        <f t="shared" si="3"/>
        <v>2477.5</v>
      </c>
      <c r="O25" s="44">
        <v>2480</v>
      </c>
      <c r="P25" s="43">
        <v>2485</v>
      </c>
      <c r="Q25" s="42">
        <f t="shared" si="4"/>
        <v>2482.5</v>
      </c>
      <c r="R25" s="50">
        <v>2416.5</v>
      </c>
      <c r="S25" s="49">
        <v>1.2219</v>
      </c>
      <c r="T25" s="49">
        <v>1.0636000000000001</v>
      </c>
      <c r="U25" s="48">
        <v>149.76</v>
      </c>
      <c r="V25" s="41">
        <v>1977.66</v>
      </c>
      <c r="W25" s="41">
        <v>1984.79</v>
      </c>
      <c r="X25" s="47">
        <f t="shared" si="5"/>
        <v>2272.0007521624671</v>
      </c>
      <c r="Y25" s="46">
        <v>1.2228000000000001</v>
      </c>
    </row>
    <row r="26" spans="2:25" x14ac:dyDescent="0.2">
      <c r="B26" s="45">
        <v>45224</v>
      </c>
      <c r="C26" s="44">
        <v>2457</v>
      </c>
      <c r="D26" s="43">
        <v>2458</v>
      </c>
      <c r="E26" s="42">
        <f t="shared" si="0"/>
        <v>2457.5</v>
      </c>
      <c r="F26" s="44">
        <v>2466</v>
      </c>
      <c r="G26" s="43">
        <v>2468</v>
      </c>
      <c r="H26" s="42">
        <f t="shared" si="1"/>
        <v>2467</v>
      </c>
      <c r="I26" s="44">
        <v>2497</v>
      </c>
      <c r="J26" s="43">
        <v>2502</v>
      </c>
      <c r="K26" s="42">
        <f t="shared" si="2"/>
        <v>2499.5</v>
      </c>
      <c r="L26" s="44">
        <v>2515</v>
      </c>
      <c r="M26" s="43">
        <v>2520</v>
      </c>
      <c r="N26" s="42">
        <f t="shared" si="3"/>
        <v>2517.5</v>
      </c>
      <c r="O26" s="44">
        <v>2520</v>
      </c>
      <c r="P26" s="43">
        <v>2525</v>
      </c>
      <c r="Q26" s="42">
        <f t="shared" si="4"/>
        <v>2522.5</v>
      </c>
      <c r="R26" s="50">
        <v>2458</v>
      </c>
      <c r="S26" s="49">
        <v>1.2118</v>
      </c>
      <c r="T26" s="49">
        <v>1.0572999999999999</v>
      </c>
      <c r="U26" s="48">
        <v>149.94</v>
      </c>
      <c r="V26" s="41">
        <v>2028.39</v>
      </c>
      <c r="W26" s="41">
        <v>2035.13</v>
      </c>
      <c r="X26" s="47">
        <f t="shared" si="5"/>
        <v>2324.7895583089003</v>
      </c>
      <c r="Y26" s="46">
        <v>1.2126999999999999</v>
      </c>
    </row>
    <row r="27" spans="2:25" x14ac:dyDescent="0.2">
      <c r="B27" s="45">
        <v>45225</v>
      </c>
      <c r="C27" s="44">
        <v>2430</v>
      </c>
      <c r="D27" s="43">
        <v>2432</v>
      </c>
      <c r="E27" s="42">
        <f t="shared" si="0"/>
        <v>2431</v>
      </c>
      <c r="F27" s="44">
        <v>2435.5</v>
      </c>
      <c r="G27" s="43">
        <v>2436.5</v>
      </c>
      <c r="H27" s="42">
        <f t="shared" si="1"/>
        <v>2436</v>
      </c>
      <c r="I27" s="44">
        <v>2467</v>
      </c>
      <c r="J27" s="43">
        <v>2472</v>
      </c>
      <c r="K27" s="42">
        <f t="shared" si="2"/>
        <v>2469.5</v>
      </c>
      <c r="L27" s="44">
        <v>2485</v>
      </c>
      <c r="M27" s="43">
        <v>2490</v>
      </c>
      <c r="N27" s="42">
        <f t="shared" si="3"/>
        <v>2487.5</v>
      </c>
      <c r="O27" s="44">
        <v>2490</v>
      </c>
      <c r="P27" s="43">
        <v>2495</v>
      </c>
      <c r="Q27" s="42">
        <f t="shared" si="4"/>
        <v>2492.5</v>
      </c>
      <c r="R27" s="50">
        <v>2432</v>
      </c>
      <c r="S27" s="49">
        <v>1.2085999999999999</v>
      </c>
      <c r="T27" s="49">
        <v>1.0536000000000001</v>
      </c>
      <c r="U27" s="48">
        <v>150.44</v>
      </c>
      <c r="V27" s="41">
        <v>2012.25</v>
      </c>
      <c r="W27" s="41">
        <v>2014.47</v>
      </c>
      <c r="X27" s="47">
        <f t="shared" si="5"/>
        <v>2308.2763857251325</v>
      </c>
      <c r="Y27" s="46">
        <v>1.2095</v>
      </c>
    </row>
    <row r="28" spans="2:25" x14ac:dyDescent="0.2">
      <c r="B28" s="45">
        <v>45226</v>
      </c>
      <c r="C28" s="44">
        <v>2445</v>
      </c>
      <c r="D28" s="43">
        <v>2445.5</v>
      </c>
      <c r="E28" s="42">
        <f t="shared" si="0"/>
        <v>2445.25</v>
      </c>
      <c r="F28" s="44">
        <v>2457</v>
      </c>
      <c r="G28" s="43">
        <v>2458</v>
      </c>
      <c r="H28" s="42">
        <f t="shared" si="1"/>
        <v>2457.5</v>
      </c>
      <c r="I28" s="44">
        <v>2485</v>
      </c>
      <c r="J28" s="43">
        <v>2490</v>
      </c>
      <c r="K28" s="42">
        <f t="shared" si="2"/>
        <v>2487.5</v>
      </c>
      <c r="L28" s="44">
        <v>2505</v>
      </c>
      <c r="M28" s="43">
        <v>2510</v>
      </c>
      <c r="N28" s="42">
        <f t="shared" si="3"/>
        <v>2507.5</v>
      </c>
      <c r="O28" s="44">
        <v>2510</v>
      </c>
      <c r="P28" s="43">
        <v>2515</v>
      </c>
      <c r="Q28" s="42">
        <f t="shared" si="4"/>
        <v>2512.5</v>
      </c>
      <c r="R28" s="50">
        <v>2445.5</v>
      </c>
      <c r="S28" s="49">
        <v>1.2109000000000001</v>
      </c>
      <c r="T28" s="49">
        <v>1.0537000000000001</v>
      </c>
      <c r="U28" s="48">
        <v>150.09</v>
      </c>
      <c r="V28" s="41">
        <v>2019.57</v>
      </c>
      <c r="W28" s="41">
        <v>2028.39</v>
      </c>
      <c r="X28" s="47">
        <f t="shared" si="5"/>
        <v>2320.8693176425927</v>
      </c>
      <c r="Y28" s="46">
        <v>1.2118</v>
      </c>
    </row>
    <row r="29" spans="2:25" x14ac:dyDescent="0.2">
      <c r="B29" s="45">
        <v>45229</v>
      </c>
      <c r="C29" s="44">
        <v>2463</v>
      </c>
      <c r="D29" s="43">
        <v>2463.5</v>
      </c>
      <c r="E29" s="42">
        <f t="shared" si="0"/>
        <v>2463.25</v>
      </c>
      <c r="F29" s="44">
        <v>2471</v>
      </c>
      <c r="G29" s="43">
        <v>2473</v>
      </c>
      <c r="H29" s="42">
        <f t="shared" si="1"/>
        <v>2472</v>
      </c>
      <c r="I29" s="44">
        <v>2500</v>
      </c>
      <c r="J29" s="43">
        <v>2505</v>
      </c>
      <c r="K29" s="42">
        <f t="shared" si="2"/>
        <v>2502.5</v>
      </c>
      <c r="L29" s="44">
        <v>2518</v>
      </c>
      <c r="M29" s="43">
        <v>2523</v>
      </c>
      <c r="N29" s="42">
        <f t="shared" si="3"/>
        <v>2520.5</v>
      </c>
      <c r="O29" s="44">
        <v>2523</v>
      </c>
      <c r="P29" s="43">
        <v>2528</v>
      </c>
      <c r="Q29" s="42">
        <f t="shared" si="4"/>
        <v>2525.5</v>
      </c>
      <c r="R29" s="50">
        <v>2463.5</v>
      </c>
      <c r="S29" s="49">
        <v>1.2142999999999999</v>
      </c>
      <c r="T29" s="49">
        <v>1.0607</v>
      </c>
      <c r="U29" s="48">
        <v>149.77000000000001</v>
      </c>
      <c r="V29" s="41">
        <v>2028.74</v>
      </c>
      <c r="W29" s="41">
        <v>2035.06</v>
      </c>
      <c r="X29" s="47">
        <f t="shared" si="5"/>
        <v>2322.522862260771</v>
      </c>
      <c r="Y29" s="46">
        <v>1.2152000000000001</v>
      </c>
    </row>
    <row r="30" spans="2:25" x14ac:dyDescent="0.2">
      <c r="B30" s="45">
        <v>45230</v>
      </c>
      <c r="C30" s="44">
        <v>2432</v>
      </c>
      <c r="D30" s="43">
        <v>2432.5</v>
      </c>
      <c r="E30" s="42">
        <f t="shared" si="0"/>
        <v>2432.25</v>
      </c>
      <c r="F30" s="44">
        <v>2437</v>
      </c>
      <c r="G30" s="43">
        <v>2438</v>
      </c>
      <c r="H30" s="42">
        <f t="shared" si="1"/>
        <v>2437.5</v>
      </c>
      <c r="I30" s="44">
        <v>2468</v>
      </c>
      <c r="J30" s="43">
        <v>2473</v>
      </c>
      <c r="K30" s="42">
        <f t="shared" si="2"/>
        <v>2470.5</v>
      </c>
      <c r="L30" s="44">
        <v>2488</v>
      </c>
      <c r="M30" s="43">
        <v>2493</v>
      </c>
      <c r="N30" s="42">
        <f t="shared" si="3"/>
        <v>2490.5</v>
      </c>
      <c r="O30" s="44">
        <v>2493</v>
      </c>
      <c r="P30" s="43">
        <v>2498</v>
      </c>
      <c r="Q30" s="42">
        <f t="shared" si="4"/>
        <v>2495.5</v>
      </c>
      <c r="R30" s="50">
        <v>2432.5</v>
      </c>
      <c r="S30" s="49">
        <v>1.2159</v>
      </c>
      <c r="T30" s="49">
        <v>1.0625</v>
      </c>
      <c r="U30" s="48">
        <v>150.94</v>
      </c>
      <c r="V30" s="41">
        <v>2000.58</v>
      </c>
      <c r="W30" s="41">
        <v>2003.62</v>
      </c>
      <c r="X30" s="47">
        <f t="shared" si="5"/>
        <v>2289.4117647058824</v>
      </c>
      <c r="Y30" s="46">
        <v>1.2168000000000001</v>
      </c>
    </row>
    <row r="31" spans="2:25" x14ac:dyDescent="0.2">
      <c r="B31" s="40" t="s">
        <v>11</v>
      </c>
      <c r="C31" s="39">
        <f>ROUND(AVERAGE(C9:C30),2)</f>
        <v>2448.3000000000002</v>
      </c>
      <c r="D31" s="38">
        <f>ROUND(AVERAGE(D9:D30),2)</f>
        <v>2449.1999999999998</v>
      </c>
      <c r="E31" s="37">
        <f>ROUND(AVERAGE(C31:D31),2)</f>
        <v>2448.75</v>
      </c>
      <c r="F31" s="39">
        <f>ROUND(AVERAGE(F9:F30),2)</f>
        <v>2465.75</v>
      </c>
      <c r="G31" s="38">
        <f>ROUND(AVERAGE(G9:G30),2)</f>
        <v>2467.02</v>
      </c>
      <c r="H31" s="37">
        <f>ROUND(AVERAGE(F31:G31),2)</f>
        <v>2466.39</v>
      </c>
      <c r="I31" s="39">
        <f>ROUND(AVERAGE(I9:I30),2)</f>
        <v>2499.5500000000002</v>
      </c>
      <c r="J31" s="38">
        <f>ROUND(AVERAGE(J9:J30),2)</f>
        <v>2504.5500000000002</v>
      </c>
      <c r="K31" s="37">
        <f>ROUND(AVERAGE(I31:J31),2)</f>
        <v>2502.0500000000002</v>
      </c>
      <c r="L31" s="39">
        <f>ROUND(AVERAGE(L9:L30),2)</f>
        <v>2515.9499999999998</v>
      </c>
      <c r="M31" s="38">
        <f>ROUND(AVERAGE(M9:M30),2)</f>
        <v>2520.9499999999998</v>
      </c>
      <c r="N31" s="37">
        <f>ROUND(AVERAGE(L31:M31),2)</f>
        <v>2518.4499999999998</v>
      </c>
      <c r="O31" s="39">
        <f>ROUND(AVERAGE(O9:O30),2)</f>
        <v>2520.9499999999998</v>
      </c>
      <c r="P31" s="38">
        <f>ROUND(AVERAGE(P9:P30),2)</f>
        <v>2525.9499999999998</v>
      </c>
      <c r="Q31" s="37">
        <f>ROUND(AVERAGE(O31:P31),2)</f>
        <v>2523.4499999999998</v>
      </c>
      <c r="R31" s="36">
        <f>ROUND(AVERAGE(R9:R30),2)</f>
        <v>2449.1999999999998</v>
      </c>
      <c r="S31" s="35">
        <f>ROUND(AVERAGE(S9:S30),4)</f>
        <v>1.2169000000000001</v>
      </c>
      <c r="T31" s="34">
        <f>ROUND(AVERAGE(T9:T30),4)</f>
        <v>1.0563</v>
      </c>
      <c r="U31" s="167">
        <f>ROUND(AVERAGE(U9:U30),2)</f>
        <v>149.63</v>
      </c>
      <c r="V31" s="33">
        <f>AVERAGE(V9:V30)</f>
        <v>2012.745909090909</v>
      </c>
      <c r="W31" s="33">
        <f>AVERAGE(W9:W30)</f>
        <v>2025.8868181818179</v>
      </c>
      <c r="X31" s="33">
        <f>AVERAGE(X9:X30)</f>
        <v>2318.8003614677332</v>
      </c>
      <c r="Y31" s="32">
        <f>AVERAGE(Y9:Y30)</f>
        <v>1.2177909090909089</v>
      </c>
    </row>
    <row r="32" spans="2:25" x14ac:dyDescent="0.2">
      <c r="B32" s="31" t="s">
        <v>12</v>
      </c>
      <c r="C32" s="30">
        <f t="shared" ref="C32:Y32" si="6">MAX(C9:C30)</f>
        <v>2601</v>
      </c>
      <c r="D32" s="29">
        <f t="shared" si="6"/>
        <v>2602</v>
      </c>
      <c r="E32" s="28">
        <f t="shared" si="6"/>
        <v>2601.5</v>
      </c>
      <c r="F32" s="30">
        <f t="shared" si="6"/>
        <v>2617</v>
      </c>
      <c r="G32" s="29">
        <f t="shared" si="6"/>
        <v>2618</v>
      </c>
      <c r="H32" s="28">
        <f t="shared" si="6"/>
        <v>2617.5</v>
      </c>
      <c r="I32" s="30">
        <f t="shared" si="6"/>
        <v>2637</v>
      </c>
      <c r="J32" s="29">
        <f t="shared" si="6"/>
        <v>2642</v>
      </c>
      <c r="K32" s="28">
        <f t="shared" si="6"/>
        <v>2639.5</v>
      </c>
      <c r="L32" s="30">
        <f t="shared" si="6"/>
        <v>2648</v>
      </c>
      <c r="M32" s="29">
        <f t="shared" si="6"/>
        <v>2653</v>
      </c>
      <c r="N32" s="28">
        <f t="shared" si="6"/>
        <v>2650.5</v>
      </c>
      <c r="O32" s="30">
        <f t="shared" si="6"/>
        <v>2653</v>
      </c>
      <c r="P32" s="29">
        <f t="shared" si="6"/>
        <v>2658</v>
      </c>
      <c r="Q32" s="28">
        <f t="shared" si="6"/>
        <v>2655.5</v>
      </c>
      <c r="R32" s="27">
        <f t="shared" si="6"/>
        <v>2602</v>
      </c>
      <c r="S32" s="26">
        <f t="shared" si="6"/>
        <v>1.2314000000000001</v>
      </c>
      <c r="T32" s="25">
        <f t="shared" si="6"/>
        <v>1.0636000000000001</v>
      </c>
      <c r="U32" s="24">
        <f t="shared" si="6"/>
        <v>150.94</v>
      </c>
      <c r="V32" s="23">
        <f t="shared" si="6"/>
        <v>2141.04</v>
      </c>
      <c r="W32" s="23">
        <f t="shared" si="6"/>
        <v>2152.61</v>
      </c>
      <c r="X32" s="23">
        <f t="shared" si="6"/>
        <v>2470.800493780268</v>
      </c>
      <c r="Y32" s="22">
        <f t="shared" si="6"/>
        <v>1.2323</v>
      </c>
    </row>
    <row r="33" spans="2:25" ht="13.5" thickBot="1" x14ac:dyDescent="0.25">
      <c r="B33" s="21" t="s">
        <v>13</v>
      </c>
      <c r="C33" s="20">
        <f t="shared" ref="C33:Y33" si="7">MIN(C9:C30)</f>
        <v>2375</v>
      </c>
      <c r="D33" s="19">
        <f t="shared" si="7"/>
        <v>2377</v>
      </c>
      <c r="E33" s="18">
        <f t="shared" si="7"/>
        <v>2376</v>
      </c>
      <c r="F33" s="20">
        <f t="shared" si="7"/>
        <v>2393</v>
      </c>
      <c r="G33" s="19">
        <f t="shared" si="7"/>
        <v>2395</v>
      </c>
      <c r="H33" s="18">
        <f t="shared" si="7"/>
        <v>2394</v>
      </c>
      <c r="I33" s="20">
        <f t="shared" si="7"/>
        <v>2435</v>
      </c>
      <c r="J33" s="19">
        <f t="shared" si="7"/>
        <v>2440</v>
      </c>
      <c r="K33" s="18">
        <f t="shared" si="7"/>
        <v>2437.5</v>
      </c>
      <c r="L33" s="20">
        <f t="shared" si="7"/>
        <v>2453</v>
      </c>
      <c r="M33" s="19">
        <f t="shared" si="7"/>
        <v>2458</v>
      </c>
      <c r="N33" s="18">
        <f t="shared" si="7"/>
        <v>2455.5</v>
      </c>
      <c r="O33" s="20">
        <f t="shared" si="7"/>
        <v>2458</v>
      </c>
      <c r="P33" s="19">
        <f t="shared" si="7"/>
        <v>2463</v>
      </c>
      <c r="Q33" s="18">
        <f t="shared" si="7"/>
        <v>2460.5</v>
      </c>
      <c r="R33" s="17">
        <f t="shared" si="7"/>
        <v>2377</v>
      </c>
      <c r="S33" s="16">
        <f t="shared" si="7"/>
        <v>1.2065999999999999</v>
      </c>
      <c r="T33" s="15">
        <f t="shared" si="7"/>
        <v>1.0474000000000001</v>
      </c>
      <c r="U33" s="14">
        <f t="shared" si="7"/>
        <v>148.83000000000001</v>
      </c>
      <c r="V33" s="13">
        <f t="shared" si="7"/>
        <v>1950.92</v>
      </c>
      <c r="W33" s="13">
        <f t="shared" si="7"/>
        <v>1964.24</v>
      </c>
      <c r="X33" s="13">
        <f t="shared" si="7"/>
        <v>2247.7541371158391</v>
      </c>
      <c r="Y33" s="12">
        <f t="shared" si="7"/>
        <v>1.2075</v>
      </c>
    </row>
    <row r="35" spans="2:25" x14ac:dyDescent="0.2">
      <c r="B35" s="6" t="s">
        <v>14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  <row r="36" spans="2:25" x14ac:dyDescent="0.2">
      <c r="B36" s="6" t="s">
        <v>15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Y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28</v>
      </c>
    </row>
    <row r="6" spans="1:25" ht="13.5" thickBot="1" x14ac:dyDescent="0.25">
      <c r="B6" s="1">
        <v>45201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45201</v>
      </c>
      <c r="C9" s="44">
        <v>2195</v>
      </c>
      <c r="D9" s="43">
        <v>2197</v>
      </c>
      <c r="E9" s="42">
        <f t="shared" ref="E9:E30" si="0">AVERAGE(C9:D9)</f>
        <v>2196</v>
      </c>
      <c r="F9" s="44">
        <v>2172.5</v>
      </c>
      <c r="G9" s="43">
        <v>2173.5</v>
      </c>
      <c r="H9" s="42">
        <f t="shared" ref="H9:H30" si="1">AVERAGE(F9:G9)</f>
        <v>2173</v>
      </c>
      <c r="I9" s="44">
        <v>2183</v>
      </c>
      <c r="J9" s="43">
        <v>2188</v>
      </c>
      <c r="K9" s="42">
        <f t="shared" ref="K9:K30" si="2">AVERAGE(I9:J9)</f>
        <v>2185.5</v>
      </c>
      <c r="L9" s="44">
        <v>2195</v>
      </c>
      <c r="M9" s="43">
        <v>2200</v>
      </c>
      <c r="N9" s="42">
        <f t="shared" ref="N9:N30" si="3">AVERAGE(L9:M9)</f>
        <v>2197.5</v>
      </c>
      <c r="O9" s="44">
        <v>2195</v>
      </c>
      <c r="P9" s="43">
        <v>2200</v>
      </c>
      <c r="Q9" s="42">
        <f t="shared" ref="Q9:Q30" si="4">AVERAGE(O9:P9)</f>
        <v>2197.5</v>
      </c>
      <c r="R9" s="50">
        <v>2197</v>
      </c>
      <c r="S9" s="49">
        <v>1.2153</v>
      </c>
      <c r="T9" s="51">
        <v>1.0530999999999999</v>
      </c>
      <c r="U9" s="48">
        <v>149.74</v>
      </c>
      <c r="V9" s="41">
        <v>1807.78</v>
      </c>
      <c r="W9" s="41">
        <v>1787.12</v>
      </c>
      <c r="X9" s="47">
        <f t="shared" ref="X9:X30" si="5">R9/T9</f>
        <v>2086.2216313740387</v>
      </c>
      <c r="Y9" s="46">
        <v>1.2161999999999999</v>
      </c>
    </row>
    <row r="10" spans="1:25" x14ac:dyDescent="0.2">
      <c r="B10" s="45">
        <v>45202</v>
      </c>
      <c r="C10" s="44">
        <v>2140</v>
      </c>
      <c r="D10" s="43">
        <v>2141</v>
      </c>
      <c r="E10" s="42">
        <f t="shared" si="0"/>
        <v>2140.5</v>
      </c>
      <c r="F10" s="44">
        <v>2128</v>
      </c>
      <c r="G10" s="43">
        <v>2129</v>
      </c>
      <c r="H10" s="42">
        <f t="shared" si="1"/>
        <v>2128.5</v>
      </c>
      <c r="I10" s="44">
        <v>2138</v>
      </c>
      <c r="J10" s="43">
        <v>2143</v>
      </c>
      <c r="K10" s="42">
        <f t="shared" si="2"/>
        <v>2140.5</v>
      </c>
      <c r="L10" s="44">
        <v>2150</v>
      </c>
      <c r="M10" s="43">
        <v>2155</v>
      </c>
      <c r="N10" s="42">
        <f t="shared" si="3"/>
        <v>2152.5</v>
      </c>
      <c r="O10" s="44">
        <v>2150</v>
      </c>
      <c r="P10" s="43">
        <v>2155</v>
      </c>
      <c r="Q10" s="42">
        <f t="shared" si="4"/>
        <v>2152.5</v>
      </c>
      <c r="R10" s="50">
        <v>2141</v>
      </c>
      <c r="S10" s="49">
        <v>1.2065999999999999</v>
      </c>
      <c r="T10" s="49">
        <v>1.0474000000000001</v>
      </c>
      <c r="U10" s="48">
        <v>149.97999999999999</v>
      </c>
      <c r="V10" s="41">
        <v>1774.41</v>
      </c>
      <c r="W10" s="41">
        <v>1763.15</v>
      </c>
      <c r="X10" s="47">
        <f t="shared" si="5"/>
        <v>2044.1092228375021</v>
      </c>
      <c r="Y10" s="46">
        <v>1.2075</v>
      </c>
    </row>
    <row r="11" spans="1:25" x14ac:dyDescent="0.2">
      <c r="B11" s="45">
        <v>45203</v>
      </c>
      <c r="C11" s="44">
        <v>2149.5</v>
      </c>
      <c r="D11" s="43">
        <v>2150.5</v>
      </c>
      <c r="E11" s="42">
        <f t="shared" si="0"/>
        <v>2150</v>
      </c>
      <c r="F11" s="44">
        <v>2132</v>
      </c>
      <c r="G11" s="43">
        <v>2134</v>
      </c>
      <c r="H11" s="42">
        <f t="shared" si="1"/>
        <v>2133</v>
      </c>
      <c r="I11" s="44">
        <v>2143</v>
      </c>
      <c r="J11" s="43">
        <v>2148</v>
      </c>
      <c r="K11" s="42">
        <f t="shared" si="2"/>
        <v>2145.5</v>
      </c>
      <c r="L11" s="44">
        <v>2158</v>
      </c>
      <c r="M11" s="43">
        <v>2163</v>
      </c>
      <c r="N11" s="42">
        <f t="shared" si="3"/>
        <v>2160.5</v>
      </c>
      <c r="O11" s="44">
        <v>2158</v>
      </c>
      <c r="P11" s="43">
        <v>2163</v>
      </c>
      <c r="Q11" s="42">
        <f t="shared" si="4"/>
        <v>2160.5</v>
      </c>
      <c r="R11" s="50">
        <v>2150.5</v>
      </c>
      <c r="S11" s="49">
        <v>1.212</v>
      </c>
      <c r="T11" s="49">
        <v>1.0498000000000001</v>
      </c>
      <c r="U11" s="48">
        <v>149.01</v>
      </c>
      <c r="V11" s="41">
        <v>1774.34</v>
      </c>
      <c r="W11" s="41">
        <v>1759.42</v>
      </c>
      <c r="X11" s="47">
        <f t="shared" si="5"/>
        <v>2048.4854257953893</v>
      </c>
      <c r="Y11" s="46">
        <v>1.2129000000000001</v>
      </c>
    </row>
    <row r="12" spans="1:25" x14ac:dyDescent="0.2">
      <c r="B12" s="45">
        <v>45204</v>
      </c>
      <c r="C12" s="44">
        <v>2141</v>
      </c>
      <c r="D12" s="43">
        <v>2141.5</v>
      </c>
      <c r="E12" s="42">
        <f t="shared" si="0"/>
        <v>2141.25</v>
      </c>
      <c r="F12" s="44">
        <v>2112.5</v>
      </c>
      <c r="G12" s="43">
        <v>2113.5</v>
      </c>
      <c r="H12" s="42">
        <f t="shared" si="1"/>
        <v>2113</v>
      </c>
      <c r="I12" s="44">
        <v>2123</v>
      </c>
      <c r="J12" s="43">
        <v>2128</v>
      </c>
      <c r="K12" s="42">
        <f t="shared" si="2"/>
        <v>2125.5</v>
      </c>
      <c r="L12" s="44">
        <v>2143</v>
      </c>
      <c r="M12" s="43">
        <v>2148</v>
      </c>
      <c r="N12" s="42">
        <f t="shared" si="3"/>
        <v>2145.5</v>
      </c>
      <c r="O12" s="44">
        <v>2143</v>
      </c>
      <c r="P12" s="43">
        <v>2148</v>
      </c>
      <c r="Q12" s="42">
        <f t="shared" si="4"/>
        <v>2145.5</v>
      </c>
      <c r="R12" s="50">
        <v>2141.5</v>
      </c>
      <c r="S12" s="49">
        <v>1.2150000000000001</v>
      </c>
      <c r="T12" s="49">
        <v>1.0524</v>
      </c>
      <c r="U12" s="48">
        <v>148.83000000000001</v>
      </c>
      <c r="V12" s="41">
        <v>1762.55</v>
      </c>
      <c r="W12" s="41">
        <v>1738.22</v>
      </c>
      <c r="X12" s="47">
        <f t="shared" si="5"/>
        <v>2034.8726719878373</v>
      </c>
      <c r="Y12" s="46">
        <v>1.2159</v>
      </c>
    </row>
    <row r="13" spans="1:25" x14ac:dyDescent="0.2">
      <c r="B13" s="45">
        <v>45205</v>
      </c>
      <c r="C13" s="44">
        <v>2206</v>
      </c>
      <c r="D13" s="43">
        <v>2207</v>
      </c>
      <c r="E13" s="42">
        <f t="shared" si="0"/>
        <v>2206.5</v>
      </c>
      <c r="F13" s="44">
        <v>2160</v>
      </c>
      <c r="G13" s="43">
        <v>2161</v>
      </c>
      <c r="H13" s="42">
        <f t="shared" si="1"/>
        <v>2160.5</v>
      </c>
      <c r="I13" s="44">
        <v>2170</v>
      </c>
      <c r="J13" s="43">
        <v>2175</v>
      </c>
      <c r="K13" s="42">
        <f t="shared" si="2"/>
        <v>2172.5</v>
      </c>
      <c r="L13" s="44">
        <v>2190</v>
      </c>
      <c r="M13" s="43">
        <v>2195</v>
      </c>
      <c r="N13" s="42">
        <f t="shared" si="3"/>
        <v>2192.5</v>
      </c>
      <c r="O13" s="44">
        <v>2190</v>
      </c>
      <c r="P13" s="43">
        <v>2195</v>
      </c>
      <c r="Q13" s="42">
        <f t="shared" si="4"/>
        <v>2192.5</v>
      </c>
      <c r="R13" s="50">
        <v>2207</v>
      </c>
      <c r="S13" s="49">
        <v>1.2213000000000001</v>
      </c>
      <c r="T13" s="49">
        <v>1.0566</v>
      </c>
      <c r="U13" s="48">
        <v>149.06</v>
      </c>
      <c r="V13" s="41">
        <v>1807.09</v>
      </c>
      <c r="W13" s="41">
        <v>1768.12</v>
      </c>
      <c r="X13" s="47">
        <f t="shared" si="5"/>
        <v>2088.7753170547039</v>
      </c>
      <c r="Y13" s="46">
        <v>1.2222</v>
      </c>
    </row>
    <row r="14" spans="1:25" x14ac:dyDescent="0.2">
      <c r="B14" s="45">
        <v>45208</v>
      </c>
      <c r="C14" s="44">
        <v>2176</v>
      </c>
      <c r="D14" s="43">
        <v>2176.5</v>
      </c>
      <c r="E14" s="42">
        <f t="shared" si="0"/>
        <v>2176.25</v>
      </c>
      <c r="F14" s="44">
        <v>2145</v>
      </c>
      <c r="G14" s="43">
        <v>2146</v>
      </c>
      <c r="H14" s="42">
        <f t="shared" si="1"/>
        <v>2145.5</v>
      </c>
      <c r="I14" s="44">
        <v>2158</v>
      </c>
      <c r="J14" s="43">
        <v>2163</v>
      </c>
      <c r="K14" s="42">
        <f t="shared" si="2"/>
        <v>2160.5</v>
      </c>
      <c r="L14" s="44">
        <v>2178</v>
      </c>
      <c r="M14" s="43">
        <v>2183</v>
      </c>
      <c r="N14" s="42">
        <f t="shared" si="3"/>
        <v>2180.5</v>
      </c>
      <c r="O14" s="44">
        <v>2178</v>
      </c>
      <c r="P14" s="43">
        <v>2183</v>
      </c>
      <c r="Q14" s="42">
        <f t="shared" si="4"/>
        <v>2180.5</v>
      </c>
      <c r="R14" s="50">
        <v>2176.5</v>
      </c>
      <c r="S14" s="49">
        <v>1.2169000000000001</v>
      </c>
      <c r="T14" s="49">
        <v>1.0528999999999999</v>
      </c>
      <c r="U14" s="48">
        <v>149.16999999999999</v>
      </c>
      <c r="V14" s="41">
        <v>1788.56</v>
      </c>
      <c r="W14" s="41">
        <v>1762.19</v>
      </c>
      <c r="X14" s="47">
        <f t="shared" si="5"/>
        <v>2067.147877291291</v>
      </c>
      <c r="Y14" s="46">
        <v>1.2178</v>
      </c>
    </row>
    <row r="15" spans="1:25" x14ac:dyDescent="0.2">
      <c r="B15" s="45">
        <v>45209</v>
      </c>
      <c r="C15" s="44">
        <v>2125</v>
      </c>
      <c r="D15" s="43">
        <v>2127</v>
      </c>
      <c r="E15" s="42">
        <f t="shared" si="0"/>
        <v>2126</v>
      </c>
      <c r="F15" s="44">
        <v>2102</v>
      </c>
      <c r="G15" s="43">
        <v>2103</v>
      </c>
      <c r="H15" s="42">
        <f t="shared" si="1"/>
        <v>2102.5</v>
      </c>
      <c r="I15" s="44">
        <v>2117</v>
      </c>
      <c r="J15" s="43">
        <v>2122</v>
      </c>
      <c r="K15" s="42">
        <f t="shared" si="2"/>
        <v>2119.5</v>
      </c>
      <c r="L15" s="44">
        <v>2137</v>
      </c>
      <c r="M15" s="43">
        <v>2142</v>
      </c>
      <c r="N15" s="42">
        <f t="shared" si="3"/>
        <v>2139.5</v>
      </c>
      <c r="O15" s="44">
        <v>2137</v>
      </c>
      <c r="P15" s="43">
        <v>2142</v>
      </c>
      <c r="Q15" s="42">
        <f t="shared" si="4"/>
        <v>2139.5</v>
      </c>
      <c r="R15" s="50">
        <v>2127</v>
      </c>
      <c r="S15" s="49">
        <v>1.224</v>
      </c>
      <c r="T15" s="49">
        <v>1.0576000000000001</v>
      </c>
      <c r="U15" s="48">
        <v>149.07</v>
      </c>
      <c r="V15" s="41">
        <v>1737.75</v>
      </c>
      <c r="W15" s="41">
        <v>1716.87</v>
      </c>
      <c r="X15" s="47">
        <f t="shared" si="5"/>
        <v>2011.1573373676247</v>
      </c>
      <c r="Y15" s="46">
        <v>1.2249000000000001</v>
      </c>
    </row>
    <row r="16" spans="1:25" x14ac:dyDescent="0.2">
      <c r="B16" s="45">
        <v>45210</v>
      </c>
      <c r="C16" s="44">
        <v>2130</v>
      </c>
      <c r="D16" s="43">
        <v>2132</v>
      </c>
      <c r="E16" s="42">
        <f t="shared" si="0"/>
        <v>2131</v>
      </c>
      <c r="F16" s="44">
        <v>2099</v>
      </c>
      <c r="G16" s="43">
        <v>2100</v>
      </c>
      <c r="H16" s="42">
        <f t="shared" si="1"/>
        <v>2099.5</v>
      </c>
      <c r="I16" s="44">
        <v>2115</v>
      </c>
      <c r="J16" s="43">
        <v>2120</v>
      </c>
      <c r="K16" s="42">
        <f t="shared" si="2"/>
        <v>2117.5</v>
      </c>
      <c r="L16" s="44">
        <v>2135</v>
      </c>
      <c r="M16" s="43">
        <v>2140</v>
      </c>
      <c r="N16" s="42">
        <f t="shared" si="3"/>
        <v>2137.5</v>
      </c>
      <c r="O16" s="44">
        <v>2135</v>
      </c>
      <c r="P16" s="43">
        <v>2140</v>
      </c>
      <c r="Q16" s="42">
        <f t="shared" si="4"/>
        <v>2137.5</v>
      </c>
      <c r="R16" s="50">
        <v>2132</v>
      </c>
      <c r="S16" s="49">
        <v>1.2290000000000001</v>
      </c>
      <c r="T16" s="49">
        <v>1.0604</v>
      </c>
      <c r="U16" s="48">
        <v>148.84</v>
      </c>
      <c r="V16" s="41">
        <v>1734.74</v>
      </c>
      <c r="W16" s="41">
        <v>1707.46</v>
      </c>
      <c r="X16" s="47">
        <f t="shared" si="5"/>
        <v>2010.562052055828</v>
      </c>
      <c r="Y16" s="46">
        <v>1.2299</v>
      </c>
    </row>
    <row r="17" spans="2:25" x14ac:dyDescent="0.2">
      <c r="B17" s="45">
        <v>45211</v>
      </c>
      <c r="C17" s="44">
        <v>2103</v>
      </c>
      <c r="D17" s="43">
        <v>2104</v>
      </c>
      <c r="E17" s="42">
        <f t="shared" si="0"/>
        <v>2103.5</v>
      </c>
      <c r="F17" s="44">
        <v>2077</v>
      </c>
      <c r="G17" s="43">
        <v>2078</v>
      </c>
      <c r="H17" s="42">
        <f t="shared" si="1"/>
        <v>2077.5</v>
      </c>
      <c r="I17" s="44">
        <v>2095</v>
      </c>
      <c r="J17" s="43">
        <v>2100</v>
      </c>
      <c r="K17" s="42">
        <f t="shared" si="2"/>
        <v>2097.5</v>
      </c>
      <c r="L17" s="44">
        <v>2115</v>
      </c>
      <c r="M17" s="43">
        <v>2120</v>
      </c>
      <c r="N17" s="42">
        <f t="shared" si="3"/>
        <v>2117.5</v>
      </c>
      <c r="O17" s="44">
        <v>2115</v>
      </c>
      <c r="P17" s="43">
        <v>2120</v>
      </c>
      <c r="Q17" s="42">
        <f t="shared" si="4"/>
        <v>2117.5</v>
      </c>
      <c r="R17" s="50">
        <v>2104</v>
      </c>
      <c r="S17" s="49">
        <v>1.2314000000000001</v>
      </c>
      <c r="T17" s="49">
        <v>1.0620000000000001</v>
      </c>
      <c r="U17" s="48">
        <v>149.16</v>
      </c>
      <c r="V17" s="41">
        <v>1708.62</v>
      </c>
      <c r="W17" s="41">
        <v>1686.28</v>
      </c>
      <c r="X17" s="47">
        <f t="shared" si="5"/>
        <v>1981.1676082862523</v>
      </c>
      <c r="Y17" s="46">
        <v>1.2323</v>
      </c>
    </row>
    <row r="18" spans="2:25" x14ac:dyDescent="0.2">
      <c r="B18" s="45">
        <v>45212</v>
      </c>
      <c r="C18" s="44">
        <v>2066</v>
      </c>
      <c r="D18" s="43">
        <v>2067</v>
      </c>
      <c r="E18" s="42">
        <f t="shared" si="0"/>
        <v>2066.5</v>
      </c>
      <c r="F18" s="44">
        <v>2044.5</v>
      </c>
      <c r="G18" s="43">
        <v>2045</v>
      </c>
      <c r="H18" s="42">
        <f t="shared" si="1"/>
        <v>2044.75</v>
      </c>
      <c r="I18" s="44">
        <v>2065</v>
      </c>
      <c r="J18" s="43">
        <v>2070</v>
      </c>
      <c r="K18" s="42">
        <f t="shared" si="2"/>
        <v>2067.5</v>
      </c>
      <c r="L18" s="44">
        <v>2090</v>
      </c>
      <c r="M18" s="43">
        <v>2095</v>
      </c>
      <c r="N18" s="42">
        <f t="shared" si="3"/>
        <v>2092.5</v>
      </c>
      <c r="O18" s="44">
        <v>2090</v>
      </c>
      <c r="P18" s="43">
        <v>2095</v>
      </c>
      <c r="Q18" s="42">
        <f t="shared" si="4"/>
        <v>2092.5</v>
      </c>
      <c r="R18" s="50">
        <v>2067</v>
      </c>
      <c r="S18" s="49">
        <v>1.2184999999999999</v>
      </c>
      <c r="T18" s="49">
        <v>1.0525</v>
      </c>
      <c r="U18" s="48">
        <v>149.62</v>
      </c>
      <c r="V18" s="41">
        <v>1696.35</v>
      </c>
      <c r="W18" s="41">
        <v>1677.05</v>
      </c>
      <c r="X18" s="47">
        <f t="shared" si="5"/>
        <v>1963.895486935867</v>
      </c>
      <c r="Y18" s="46">
        <v>1.2194</v>
      </c>
    </row>
    <row r="19" spans="2:25" x14ac:dyDescent="0.2">
      <c r="B19" s="45">
        <v>45215</v>
      </c>
      <c r="C19" s="44">
        <v>2093</v>
      </c>
      <c r="D19" s="43">
        <v>2095</v>
      </c>
      <c r="E19" s="42">
        <f t="shared" si="0"/>
        <v>2094</v>
      </c>
      <c r="F19" s="44">
        <v>2046</v>
      </c>
      <c r="G19" s="43">
        <v>2047</v>
      </c>
      <c r="H19" s="42">
        <f t="shared" si="1"/>
        <v>2046.5</v>
      </c>
      <c r="I19" s="44">
        <v>2070</v>
      </c>
      <c r="J19" s="43">
        <v>2075</v>
      </c>
      <c r="K19" s="42">
        <f t="shared" si="2"/>
        <v>2072.5</v>
      </c>
      <c r="L19" s="44">
        <v>2098</v>
      </c>
      <c r="M19" s="43">
        <v>2103</v>
      </c>
      <c r="N19" s="42">
        <f t="shared" si="3"/>
        <v>2100.5</v>
      </c>
      <c r="O19" s="44">
        <v>2098</v>
      </c>
      <c r="P19" s="43">
        <v>2103</v>
      </c>
      <c r="Q19" s="42">
        <f t="shared" si="4"/>
        <v>2100.5</v>
      </c>
      <c r="R19" s="50">
        <v>2095</v>
      </c>
      <c r="S19" s="49">
        <v>1.2179</v>
      </c>
      <c r="T19" s="49">
        <v>1.0537000000000001</v>
      </c>
      <c r="U19" s="48">
        <v>149.56</v>
      </c>
      <c r="V19" s="41">
        <v>1720.17</v>
      </c>
      <c r="W19" s="41">
        <v>1679.52</v>
      </c>
      <c r="X19" s="47">
        <f t="shared" si="5"/>
        <v>1988.231944576255</v>
      </c>
      <c r="Y19" s="46">
        <v>1.2188000000000001</v>
      </c>
    </row>
    <row r="20" spans="2:25" x14ac:dyDescent="0.2">
      <c r="B20" s="45">
        <v>45216</v>
      </c>
      <c r="C20" s="44">
        <v>2084</v>
      </c>
      <c r="D20" s="43">
        <v>2085</v>
      </c>
      <c r="E20" s="42">
        <f t="shared" si="0"/>
        <v>2084.5</v>
      </c>
      <c r="F20" s="44">
        <v>2063.5</v>
      </c>
      <c r="G20" s="43">
        <v>2064</v>
      </c>
      <c r="H20" s="42">
        <f t="shared" si="1"/>
        <v>2063.75</v>
      </c>
      <c r="I20" s="44">
        <v>2087</v>
      </c>
      <c r="J20" s="43">
        <v>2092</v>
      </c>
      <c r="K20" s="42">
        <f t="shared" si="2"/>
        <v>2089.5</v>
      </c>
      <c r="L20" s="44">
        <v>2115</v>
      </c>
      <c r="M20" s="43">
        <v>2120</v>
      </c>
      <c r="N20" s="42">
        <f t="shared" si="3"/>
        <v>2117.5</v>
      </c>
      <c r="O20" s="44">
        <v>2115</v>
      </c>
      <c r="P20" s="43">
        <v>2120</v>
      </c>
      <c r="Q20" s="42">
        <f t="shared" si="4"/>
        <v>2117.5</v>
      </c>
      <c r="R20" s="50">
        <v>2085</v>
      </c>
      <c r="S20" s="49">
        <v>1.2183999999999999</v>
      </c>
      <c r="T20" s="49">
        <v>1.0575000000000001</v>
      </c>
      <c r="U20" s="48">
        <v>149.47</v>
      </c>
      <c r="V20" s="41">
        <v>1711.26</v>
      </c>
      <c r="W20" s="41">
        <v>1692.77</v>
      </c>
      <c r="X20" s="47">
        <f t="shared" si="5"/>
        <v>1971.6312056737586</v>
      </c>
      <c r="Y20" s="46">
        <v>1.2193000000000001</v>
      </c>
    </row>
    <row r="21" spans="2:25" x14ac:dyDescent="0.2">
      <c r="B21" s="45">
        <v>45217</v>
      </c>
      <c r="C21" s="44">
        <v>2131</v>
      </c>
      <c r="D21" s="43">
        <v>2132</v>
      </c>
      <c r="E21" s="42">
        <f t="shared" si="0"/>
        <v>2131.5</v>
      </c>
      <c r="F21" s="44">
        <v>2110.5</v>
      </c>
      <c r="G21" s="43">
        <v>2111.5</v>
      </c>
      <c r="H21" s="42">
        <f t="shared" si="1"/>
        <v>2111</v>
      </c>
      <c r="I21" s="44">
        <v>2130</v>
      </c>
      <c r="J21" s="43">
        <v>2135</v>
      </c>
      <c r="K21" s="42">
        <f t="shared" si="2"/>
        <v>2132.5</v>
      </c>
      <c r="L21" s="44">
        <v>2158</v>
      </c>
      <c r="M21" s="43">
        <v>2163</v>
      </c>
      <c r="N21" s="42">
        <f t="shared" si="3"/>
        <v>2160.5</v>
      </c>
      <c r="O21" s="44">
        <v>2158</v>
      </c>
      <c r="P21" s="43">
        <v>2163</v>
      </c>
      <c r="Q21" s="42">
        <f t="shared" si="4"/>
        <v>2160.5</v>
      </c>
      <c r="R21" s="50">
        <v>2132</v>
      </c>
      <c r="S21" s="49">
        <v>1.2189000000000001</v>
      </c>
      <c r="T21" s="49">
        <v>1.056</v>
      </c>
      <c r="U21" s="48">
        <v>149.69</v>
      </c>
      <c r="V21" s="41">
        <v>1749.12</v>
      </c>
      <c r="W21" s="41">
        <v>1731.02</v>
      </c>
      <c r="X21" s="47">
        <f t="shared" si="5"/>
        <v>2018.9393939393938</v>
      </c>
      <c r="Y21" s="46">
        <v>1.2198</v>
      </c>
    </row>
    <row r="22" spans="2:25" x14ac:dyDescent="0.2">
      <c r="B22" s="45">
        <v>45218</v>
      </c>
      <c r="C22" s="44">
        <v>2116.5</v>
      </c>
      <c r="D22" s="43">
        <v>2117</v>
      </c>
      <c r="E22" s="42">
        <f t="shared" si="0"/>
        <v>2116.75</v>
      </c>
      <c r="F22" s="44">
        <v>2097</v>
      </c>
      <c r="G22" s="43">
        <v>2098</v>
      </c>
      <c r="H22" s="42">
        <f t="shared" si="1"/>
        <v>2097.5</v>
      </c>
      <c r="I22" s="44">
        <v>2118</v>
      </c>
      <c r="J22" s="43">
        <v>2123</v>
      </c>
      <c r="K22" s="42">
        <f t="shared" si="2"/>
        <v>2120.5</v>
      </c>
      <c r="L22" s="44">
        <v>2145</v>
      </c>
      <c r="M22" s="43">
        <v>2150</v>
      </c>
      <c r="N22" s="42">
        <f t="shared" si="3"/>
        <v>2147.5</v>
      </c>
      <c r="O22" s="44">
        <v>2145</v>
      </c>
      <c r="P22" s="43">
        <v>2150</v>
      </c>
      <c r="Q22" s="42">
        <f t="shared" si="4"/>
        <v>2147.5</v>
      </c>
      <c r="R22" s="50">
        <v>2117</v>
      </c>
      <c r="S22" s="49">
        <v>1.2121</v>
      </c>
      <c r="T22" s="49">
        <v>1.0558000000000001</v>
      </c>
      <c r="U22" s="48">
        <v>149.87</v>
      </c>
      <c r="V22" s="41">
        <v>1746.56</v>
      </c>
      <c r="W22" s="41">
        <v>1729.6</v>
      </c>
      <c r="X22" s="47">
        <f t="shared" si="5"/>
        <v>2005.1146050388329</v>
      </c>
      <c r="Y22" s="46">
        <v>1.2130000000000001</v>
      </c>
    </row>
    <row r="23" spans="2:25" x14ac:dyDescent="0.2">
      <c r="B23" s="45">
        <v>45219</v>
      </c>
      <c r="C23" s="44">
        <v>2128</v>
      </c>
      <c r="D23" s="43">
        <v>2129</v>
      </c>
      <c r="E23" s="42">
        <f t="shared" si="0"/>
        <v>2128.5</v>
      </c>
      <c r="F23" s="44">
        <v>2082</v>
      </c>
      <c r="G23" s="43">
        <v>2082.5</v>
      </c>
      <c r="H23" s="42">
        <f t="shared" si="1"/>
        <v>2082.25</v>
      </c>
      <c r="I23" s="44">
        <v>2100</v>
      </c>
      <c r="J23" s="43">
        <v>2105</v>
      </c>
      <c r="K23" s="42">
        <f t="shared" si="2"/>
        <v>2102.5</v>
      </c>
      <c r="L23" s="44">
        <v>2128</v>
      </c>
      <c r="M23" s="43">
        <v>2133</v>
      </c>
      <c r="N23" s="42">
        <f t="shared" si="3"/>
        <v>2130.5</v>
      </c>
      <c r="O23" s="44">
        <v>2128</v>
      </c>
      <c r="P23" s="43">
        <v>2133</v>
      </c>
      <c r="Q23" s="42">
        <f t="shared" si="4"/>
        <v>2130.5</v>
      </c>
      <c r="R23" s="50">
        <v>2129</v>
      </c>
      <c r="S23" s="49">
        <v>1.2141</v>
      </c>
      <c r="T23" s="49">
        <v>1.0590999999999999</v>
      </c>
      <c r="U23" s="48">
        <v>149.94999999999999</v>
      </c>
      <c r="V23" s="41">
        <v>1753.56</v>
      </c>
      <c r="W23" s="41">
        <v>1714.13</v>
      </c>
      <c r="X23" s="47">
        <f t="shared" si="5"/>
        <v>2010.1973373619112</v>
      </c>
      <c r="Y23" s="46">
        <v>1.2149000000000001</v>
      </c>
    </row>
    <row r="24" spans="2:25" x14ac:dyDescent="0.2">
      <c r="B24" s="45">
        <v>45222</v>
      </c>
      <c r="C24" s="44">
        <v>2169</v>
      </c>
      <c r="D24" s="43">
        <v>2171</v>
      </c>
      <c r="E24" s="42">
        <f t="shared" si="0"/>
        <v>2170</v>
      </c>
      <c r="F24" s="44">
        <v>2093</v>
      </c>
      <c r="G24" s="43">
        <v>2095</v>
      </c>
      <c r="H24" s="42">
        <f t="shared" si="1"/>
        <v>2094</v>
      </c>
      <c r="I24" s="44">
        <v>2110</v>
      </c>
      <c r="J24" s="43">
        <v>2115</v>
      </c>
      <c r="K24" s="42">
        <f t="shared" si="2"/>
        <v>2112.5</v>
      </c>
      <c r="L24" s="44">
        <v>2138</v>
      </c>
      <c r="M24" s="43">
        <v>2143</v>
      </c>
      <c r="N24" s="42">
        <f t="shared" si="3"/>
        <v>2140.5</v>
      </c>
      <c r="O24" s="44">
        <v>2138</v>
      </c>
      <c r="P24" s="43">
        <v>2143</v>
      </c>
      <c r="Q24" s="42">
        <f t="shared" si="4"/>
        <v>2140.5</v>
      </c>
      <c r="R24" s="50">
        <v>2171</v>
      </c>
      <c r="S24" s="49">
        <v>1.2170000000000001</v>
      </c>
      <c r="T24" s="49">
        <v>1.0602</v>
      </c>
      <c r="U24" s="48">
        <v>149.93</v>
      </c>
      <c r="V24" s="41">
        <v>1783.89</v>
      </c>
      <c r="W24" s="41">
        <v>1720.32</v>
      </c>
      <c r="X24" s="47">
        <f t="shared" si="5"/>
        <v>2047.7268439916995</v>
      </c>
      <c r="Y24" s="46">
        <v>1.2178</v>
      </c>
    </row>
    <row r="25" spans="2:25" x14ac:dyDescent="0.2">
      <c r="B25" s="45">
        <v>45223</v>
      </c>
      <c r="C25" s="44">
        <v>2155</v>
      </c>
      <c r="D25" s="43">
        <v>2157</v>
      </c>
      <c r="E25" s="42">
        <f t="shared" si="0"/>
        <v>2156</v>
      </c>
      <c r="F25" s="44">
        <v>2100</v>
      </c>
      <c r="G25" s="43">
        <v>2101</v>
      </c>
      <c r="H25" s="42">
        <f t="shared" si="1"/>
        <v>2100.5</v>
      </c>
      <c r="I25" s="44">
        <v>2118</v>
      </c>
      <c r="J25" s="43">
        <v>2123</v>
      </c>
      <c r="K25" s="42">
        <f t="shared" si="2"/>
        <v>2120.5</v>
      </c>
      <c r="L25" s="44">
        <v>2145</v>
      </c>
      <c r="M25" s="43">
        <v>2150</v>
      </c>
      <c r="N25" s="42">
        <f t="shared" si="3"/>
        <v>2147.5</v>
      </c>
      <c r="O25" s="44">
        <v>2145</v>
      </c>
      <c r="P25" s="43">
        <v>2150</v>
      </c>
      <c r="Q25" s="42">
        <f t="shared" si="4"/>
        <v>2147.5</v>
      </c>
      <c r="R25" s="50">
        <v>2157</v>
      </c>
      <c r="S25" s="49">
        <v>1.2219</v>
      </c>
      <c r="T25" s="49">
        <v>1.0636000000000001</v>
      </c>
      <c r="U25" s="48">
        <v>149.76</v>
      </c>
      <c r="V25" s="41">
        <v>1765.28</v>
      </c>
      <c r="W25" s="41">
        <v>1718.19</v>
      </c>
      <c r="X25" s="47">
        <f t="shared" si="5"/>
        <v>2028.0180518992101</v>
      </c>
      <c r="Y25" s="46">
        <v>1.2228000000000001</v>
      </c>
    </row>
    <row r="26" spans="2:25" x14ac:dyDescent="0.2">
      <c r="B26" s="45">
        <v>45224</v>
      </c>
      <c r="C26" s="44">
        <v>2133.5</v>
      </c>
      <c r="D26" s="43">
        <v>2134</v>
      </c>
      <c r="E26" s="42">
        <f t="shared" si="0"/>
        <v>2133.75</v>
      </c>
      <c r="F26" s="44">
        <v>2095</v>
      </c>
      <c r="G26" s="43">
        <v>2097</v>
      </c>
      <c r="H26" s="42">
        <f t="shared" si="1"/>
        <v>2096</v>
      </c>
      <c r="I26" s="44">
        <v>2117</v>
      </c>
      <c r="J26" s="43">
        <v>2122</v>
      </c>
      <c r="K26" s="42">
        <f t="shared" si="2"/>
        <v>2119.5</v>
      </c>
      <c r="L26" s="44">
        <v>2143</v>
      </c>
      <c r="M26" s="43">
        <v>2148</v>
      </c>
      <c r="N26" s="42">
        <f t="shared" si="3"/>
        <v>2145.5</v>
      </c>
      <c r="O26" s="44">
        <v>2143</v>
      </c>
      <c r="P26" s="43">
        <v>2148</v>
      </c>
      <c r="Q26" s="42">
        <f t="shared" si="4"/>
        <v>2145.5</v>
      </c>
      <c r="R26" s="50">
        <v>2134</v>
      </c>
      <c r="S26" s="49">
        <v>1.2118</v>
      </c>
      <c r="T26" s="49">
        <v>1.0572999999999999</v>
      </c>
      <c r="U26" s="48">
        <v>149.94</v>
      </c>
      <c r="V26" s="41">
        <v>1761.02</v>
      </c>
      <c r="W26" s="41">
        <v>1729.2</v>
      </c>
      <c r="X26" s="47">
        <f t="shared" si="5"/>
        <v>2018.3486238532112</v>
      </c>
      <c r="Y26" s="46">
        <v>1.2126999999999999</v>
      </c>
    </row>
    <row r="27" spans="2:25" x14ac:dyDescent="0.2">
      <c r="B27" s="45">
        <v>45225</v>
      </c>
      <c r="C27" s="44">
        <v>2130</v>
      </c>
      <c r="D27" s="43">
        <v>2131</v>
      </c>
      <c r="E27" s="42">
        <f t="shared" si="0"/>
        <v>2130.5</v>
      </c>
      <c r="F27" s="44">
        <v>2089.5</v>
      </c>
      <c r="G27" s="43">
        <v>2090</v>
      </c>
      <c r="H27" s="42">
        <f t="shared" si="1"/>
        <v>2089.75</v>
      </c>
      <c r="I27" s="44">
        <v>2110</v>
      </c>
      <c r="J27" s="43">
        <v>2115</v>
      </c>
      <c r="K27" s="42">
        <f t="shared" si="2"/>
        <v>2112.5</v>
      </c>
      <c r="L27" s="44">
        <v>2138</v>
      </c>
      <c r="M27" s="43">
        <v>2143</v>
      </c>
      <c r="N27" s="42">
        <f t="shared" si="3"/>
        <v>2140.5</v>
      </c>
      <c r="O27" s="44">
        <v>2138</v>
      </c>
      <c r="P27" s="43">
        <v>2143</v>
      </c>
      <c r="Q27" s="42">
        <f t="shared" si="4"/>
        <v>2140.5</v>
      </c>
      <c r="R27" s="50">
        <v>2131</v>
      </c>
      <c r="S27" s="49">
        <v>1.2085999999999999</v>
      </c>
      <c r="T27" s="49">
        <v>1.0536000000000001</v>
      </c>
      <c r="U27" s="48">
        <v>150.44</v>
      </c>
      <c r="V27" s="41">
        <v>1763.2</v>
      </c>
      <c r="W27" s="41">
        <v>1727.99</v>
      </c>
      <c r="X27" s="47">
        <f t="shared" si="5"/>
        <v>2022.5892179195139</v>
      </c>
      <c r="Y27" s="46">
        <v>1.2095</v>
      </c>
    </row>
    <row r="28" spans="2:25" x14ac:dyDescent="0.2">
      <c r="B28" s="45">
        <v>45226</v>
      </c>
      <c r="C28" s="44">
        <v>2139</v>
      </c>
      <c r="D28" s="43">
        <v>2141</v>
      </c>
      <c r="E28" s="42">
        <f t="shared" si="0"/>
        <v>2140</v>
      </c>
      <c r="F28" s="44">
        <v>2106</v>
      </c>
      <c r="G28" s="43">
        <v>2106.5</v>
      </c>
      <c r="H28" s="42">
        <f t="shared" si="1"/>
        <v>2106.25</v>
      </c>
      <c r="I28" s="44">
        <v>2127</v>
      </c>
      <c r="J28" s="43">
        <v>2132</v>
      </c>
      <c r="K28" s="42">
        <f t="shared" si="2"/>
        <v>2129.5</v>
      </c>
      <c r="L28" s="44">
        <v>2153</v>
      </c>
      <c r="M28" s="43">
        <v>2158</v>
      </c>
      <c r="N28" s="42">
        <f t="shared" si="3"/>
        <v>2155.5</v>
      </c>
      <c r="O28" s="44">
        <v>2153</v>
      </c>
      <c r="P28" s="43">
        <v>2158</v>
      </c>
      <c r="Q28" s="42">
        <f t="shared" si="4"/>
        <v>2155.5</v>
      </c>
      <c r="R28" s="50">
        <v>2141</v>
      </c>
      <c r="S28" s="49">
        <v>1.2109000000000001</v>
      </c>
      <c r="T28" s="49">
        <v>1.0537000000000001</v>
      </c>
      <c r="U28" s="48">
        <v>150.09</v>
      </c>
      <c r="V28" s="41">
        <v>1768.11</v>
      </c>
      <c r="W28" s="41">
        <v>1738.32</v>
      </c>
      <c r="X28" s="47">
        <f t="shared" si="5"/>
        <v>2031.8876340514375</v>
      </c>
      <c r="Y28" s="46">
        <v>1.2118</v>
      </c>
    </row>
    <row r="29" spans="2:25" x14ac:dyDescent="0.2">
      <c r="B29" s="45">
        <v>45229</v>
      </c>
      <c r="C29" s="44">
        <v>2154</v>
      </c>
      <c r="D29" s="43">
        <v>2154.5</v>
      </c>
      <c r="E29" s="42">
        <f t="shared" si="0"/>
        <v>2154.25</v>
      </c>
      <c r="F29" s="44">
        <v>2131.5</v>
      </c>
      <c r="G29" s="43">
        <v>2132.5</v>
      </c>
      <c r="H29" s="42">
        <f t="shared" si="1"/>
        <v>2132</v>
      </c>
      <c r="I29" s="44">
        <v>2157</v>
      </c>
      <c r="J29" s="43">
        <v>2162</v>
      </c>
      <c r="K29" s="42">
        <f t="shared" si="2"/>
        <v>2159.5</v>
      </c>
      <c r="L29" s="44">
        <v>2183</v>
      </c>
      <c r="M29" s="43">
        <v>2188</v>
      </c>
      <c r="N29" s="42">
        <f t="shared" si="3"/>
        <v>2185.5</v>
      </c>
      <c r="O29" s="44">
        <v>2183</v>
      </c>
      <c r="P29" s="43">
        <v>2188</v>
      </c>
      <c r="Q29" s="42">
        <f t="shared" si="4"/>
        <v>2185.5</v>
      </c>
      <c r="R29" s="50">
        <v>2154.5</v>
      </c>
      <c r="S29" s="49">
        <v>1.2142999999999999</v>
      </c>
      <c r="T29" s="49">
        <v>1.0607</v>
      </c>
      <c r="U29" s="48">
        <v>149.77000000000001</v>
      </c>
      <c r="V29" s="41">
        <v>1774.27</v>
      </c>
      <c r="W29" s="41">
        <v>1754.86</v>
      </c>
      <c r="X29" s="47">
        <f t="shared" si="5"/>
        <v>2031.2058074856227</v>
      </c>
      <c r="Y29" s="46">
        <v>1.2152000000000001</v>
      </c>
    </row>
    <row r="30" spans="2:25" x14ac:dyDescent="0.2">
      <c r="B30" s="45">
        <v>45230</v>
      </c>
      <c r="C30" s="44">
        <v>2110</v>
      </c>
      <c r="D30" s="43">
        <v>2110.5</v>
      </c>
      <c r="E30" s="42">
        <f t="shared" si="0"/>
        <v>2110.25</v>
      </c>
      <c r="F30" s="44">
        <v>2106</v>
      </c>
      <c r="G30" s="43">
        <v>2107</v>
      </c>
      <c r="H30" s="42">
        <f t="shared" si="1"/>
        <v>2106.5</v>
      </c>
      <c r="I30" s="44">
        <v>2132</v>
      </c>
      <c r="J30" s="43">
        <v>2137</v>
      </c>
      <c r="K30" s="42">
        <f t="shared" si="2"/>
        <v>2134.5</v>
      </c>
      <c r="L30" s="44">
        <v>2158</v>
      </c>
      <c r="M30" s="43">
        <v>2163</v>
      </c>
      <c r="N30" s="42">
        <f t="shared" si="3"/>
        <v>2160.5</v>
      </c>
      <c r="O30" s="44">
        <v>2158</v>
      </c>
      <c r="P30" s="43">
        <v>2163</v>
      </c>
      <c r="Q30" s="42">
        <f t="shared" si="4"/>
        <v>2160.5</v>
      </c>
      <c r="R30" s="50">
        <v>2110.5</v>
      </c>
      <c r="S30" s="49">
        <v>1.2159</v>
      </c>
      <c r="T30" s="49">
        <v>1.0625</v>
      </c>
      <c r="U30" s="48">
        <v>150.94</v>
      </c>
      <c r="V30" s="41">
        <v>1735.75</v>
      </c>
      <c r="W30" s="41">
        <v>1731.59</v>
      </c>
      <c r="X30" s="47">
        <f t="shared" si="5"/>
        <v>1986.3529411764705</v>
      </c>
      <c r="Y30" s="46">
        <v>1.2168000000000001</v>
      </c>
    </row>
    <row r="31" spans="2:25" x14ac:dyDescent="0.2">
      <c r="B31" s="40" t="s">
        <v>11</v>
      </c>
      <c r="C31" s="39">
        <f>ROUND(AVERAGE(C9:C30),2)</f>
        <v>2135.1999999999998</v>
      </c>
      <c r="D31" s="38">
        <f>ROUND(AVERAGE(D9:D30),2)</f>
        <v>2136.39</v>
      </c>
      <c r="E31" s="37">
        <f>ROUND(AVERAGE(C31:D31),2)</f>
        <v>2135.8000000000002</v>
      </c>
      <c r="F31" s="39">
        <f>ROUND(AVERAGE(F9:F30),2)</f>
        <v>2104.1999999999998</v>
      </c>
      <c r="G31" s="38">
        <f>ROUND(AVERAGE(G9:G30),2)</f>
        <v>2105.23</v>
      </c>
      <c r="H31" s="37">
        <f>ROUND(AVERAGE(F31:G31),2)</f>
        <v>2104.7199999999998</v>
      </c>
      <c r="I31" s="39">
        <f>ROUND(AVERAGE(I9:I30),2)</f>
        <v>2121.9499999999998</v>
      </c>
      <c r="J31" s="38">
        <f>ROUND(AVERAGE(J9:J30),2)</f>
        <v>2126.9499999999998</v>
      </c>
      <c r="K31" s="37">
        <f>ROUND(AVERAGE(I31:J31),2)</f>
        <v>2124.4499999999998</v>
      </c>
      <c r="L31" s="39">
        <f>ROUND(AVERAGE(L9:L30),2)</f>
        <v>2145.14</v>
      </c>
      <c r="M31" s="38">
        <f>ROUND(AVERAGE(M9:M30),2)</f>
        <v>2150.14</v>
      </c>
      <c r="N31" s="37">
        <f>ROUND(AVERAGE(L31:M31),2)</f>
        <v>2147.64</v>
      </c>
      <c r="O31" s="39">
        <f>ROUND(AVERAGE(O9:O30),2)</f>
        <v>2145.14</v>
      </c>
      <c r="P31" s="38">
        <f>ROUND(AVERAGE(P9:P30),2)</f>
        <v>2150.14</v>
      </c>
      <c r="Q31" s="37">
        <f>ROUND(AVERAGE(O31:P31),2)</f>
        <v>2147.64</v>
      </c>
      <c r="R31" s="36">
        <f>ROUND(AVERAGE(R9:R30),2)</f>
        <v>2136.39</v>
      </c>
      <c r="S31" s="35">
        <f>ROUND(AVERAGE(S9:S30),4)</f>
        <v>1.2169000000000001</v>
      </c>
      <c r="T31" s="34">
        <f>ROUND(AVERAGE(T9:T30),4)</f>
        <v>1.0563</v>
      </c>
      <c r="U31" s="167">
        <f>ROUND(AVERAGE(U9:U30),2)</f>
        <v>149.63</v>
      </c>
      <c r="V31" s="33">
        <f>AVERAGE(V9:V30)</f>
        <v>1755.6536363636362</v>
      </c>
      <c r="W31" s="33">
        <f>AVERAGE(W9:W30)</f>
        <v>1728.7904545454546</v>
      </c>
      <c r="X31" s="33">
        <f>AVERAGE(X9:X30)</f>
        <v>2022.57446536153</v>
      </c>
      <c r="Y31" s="32">
        <f>AVERAGE(Y9:Y30)</f>
        <v>1.2177909090909089</v>
      </c>
    </row>
    <row r="32" spans="2:25" x14ac:dyDescent="0.2">
      <c r="B32" s="31" t="s">
        <v>12</v>
      </c>
      <c r="C32" s="30">
        <f t="shared" ref="C32:Y32" si="6">MAX(C9:C30)</f>
        <v>2206</v>
      </c>
      <c r="D32" s="29">
        <f t="shared" si="6"/>
        <v>2207</v>
      </c>
      <c r="E32" s="28">
        <f t="shared" si="6"/>
        <v>2206.5</v>
      </c>
      <c r="F32" s="30">
        <f t="shared" si="6"/>
        <v>2172.5</v>
      </c>
      <c r="G32" s="29">
        <f t="shared" si="6"/>
        <v>2173.5</v>
      </c>
      <c r="H32" s="28">
        <f t="shared" si="6"/>
        <v>2173</v>
      </c>
      <c r="I32" s="30">
        <f t="shared" si="6"/>
        <v>2183</v>
      </c>
      <c r="J32" s="29">
        <f t="shared" si="6"/>
        <v>2188</v>
      </c>
      <c r="K32" s="28">
        <f t="shared" si="6"/>
        <v>2185.5</v>
      </c>
      <c r="L32" s="30">
        <f t="shared" si="6"/>
        <v>2195</v>
      </c>
      <c r="M32" s="29">
        <f t="shared" si="6"/>
        <v>2200</v>
      </c>
      <c r="N32" s="28">
        <f t="shared" si="6"/>
        <v>2197.5</v>
      </c>
      <c r="O32" s="30">
        <f t="shared" si="6"/>
        <v>2195</v>
      </c>
      <c r="P32" s="29">
        <f t="shared" si="6"/>
        <v>2200</v>
      </c>
      <c r="Q32" s="28">
        <f t="shared" si="6"/>
        <v>2197.5</v>
      </c>
      <c r="R32" s="27">
        <f t="shared" si="6"/>
        <v>2207</v>
      </c>
      <c r="S32" s="26">
        <f t="shared" si="6"/>
        <v>1.2314000000000001</v>
      </c>
      <c r="T32" s="25">
        <f t="shared" si="6"/>
        <v>1.0636000000000001</v>
      </c>
      <c r="U32" s="24">
        <f t="shared" si="6"/>
        <v>150.94</v>
      </c>
      <c r="V32" s="23">
        <f t="shared" si="6"/>
        <v>1807.78</v>
      </c>
      <c r="W32" s="23">
        <f t="shared" si="6"/>
        <v>1787.12</v>
      </c>
      <c r="X32" s="23">
        <f t="shared" si="6"/>
        <v>2088.7753170547039</v>
      </c>
      <c r="Y32" s="22">
        <f t="shared" si="6"/>
        <v>1.2323</v>
      </c>
    </row>
    <row r="33" spans="2:25" ht="13.5" thickBot="1" x14ac:dyDescent="0.25">
      <c r="B33" s="21" t="s">
        <v>13</v>
      </c>
      <c r="C33" s="20">
        <f t="shared" ref="C33:Y33" si="7">MIN(C9:C30)</f>
        <v>2066</v>
      </c>
      <c r="D33" s="19">
        <f t="shared" si="7"/>
        <v>2067</v>
      </c>
      <c r="E33" s="18">
        <f t="shared" si="7"/>
        <v>2066.5</v>
      </c>
      <c r="F33" s="20">
        <f t="shared" si="7"/>
        <v>2044.5</v>
      </c>
      <c r="G33" s="19">
        <f t="shared" si="7"/>
        <v>2045</v>
      </c>
      <c r="H33" s="18">
        <f t="shared" si="7"/>
        <v>2044.75</v>
      </c>
      <c r="I33" s="20">
        <f t="shared" si="7"/>
        <v>2065</v>
      </c>
      <c r="J33" s="19">
        <f t="shared" si="7"/>
        <v>2070</v>
      </c>
      <c r="K33" s="18">
        <f t="shared" si="7"/>
        <v>2067.5</v>
      </c>
      <c r="L33" s="20">
        <f t="shared" si="7"/>
        <v>2090</v>
      </c>
      <c r="M33" s="19">
        <f t="shared" si="7"/>
        <v>2095</v>
      </c>
      <c r="N33" s="18">
        <f t="shared" si="7"/>
        <v>2092.5</v>
      </c>
      <c r="O33" s="20">
        <f t="shared" si="7"/>
        <v>2090</v>
      </c>
      <c r="P33" s="19">
        <f t="shared" si="7"/>
        <v>2095</v>
      </c>
      <c r="Q33" s="18">
        <f t="shared" si="7"/>
        <v>2092.5</v>
      </c>
      <c r="R33" s="17">
        <f t="shared" si="7"/>
        <v>2067</v>
      </c>
      <c r="S33" s="16">
        <f t="shared" si="7"/>
        <v>1.2065999999999999</v>
      </c>
      <c r="T33" s="15">
        <f t="shared" si="7"/>
        <v>1.0474000000000001</v>
      </c>
      <c r="U33" s="14">
        <f t="shared" si="7"/>
        <v>148.83000000000001</v>
      </c>
      <c r="V33" s="13">
        <f t="shared" si="7"/>
        <v>1696.35</v>
      </c>
      <c r="W33" s="13">
        <f t="shared" si="7"/>
        <v>1677.05</v>
      </c>
      <c r="X33" s="13">
        <f t="shared" si="7"/>
        <v>1963.895486935867</v>
      </c>
      <c r="Y33" s="12">
        <f t="shared" si="7"/>
        <v>1.2075</v>
      </c>
    </row>
    <row r="35" spans="2:25" x14ac:dyDescent="0.2">
      <c r="B35" s="6" t="s">
        <v>14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  <row r="36" spans="2:25" x14ac:dyDescent="0.2">
      <c r="B36" s="6" t="s">
        <v>15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:S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29</v>
      </c>
    </row>
    <row r="6" spans="1:19" ht="13.5" thickBot="1" x14ac:dyDescent="0.25">
      <c r="B6" s="1">
        <v>45201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3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45201</v>
      </c>
      <c r="C9" s="44">
        <v>23850</v>
      </c>
      <c r="D9" s="43">
        <v>23900</v>
      </c>
      <c r="E9" s="42">
        <f t="shared" ref="E9:E30" si="0">AVERAGE(C9:D9)</f>
        <v>23875</v>
      </c>
      <c r="F9" s="44">
        <v>24150</v>
      </c>
      <c r="G9" s="43">
        <v>24200</v>
      </c>
      <c r="H9" s="42">
        <f t="shared" ref="H9:H30" si="1">AVERAGE(F9:G9)</f>
        <v>24175</v>
      </c>
      <c r="I9" s="44">
        <v>23965</v>
      </c>
      <c r="J9" s="43">
        <v>24015</v>
      </c>
      <c r="K9" s="42">
        <f t="shared" ref="K9:K30" si="2">AVERAGE(I9:J9)</f>
        <v>23990</v>
      </c>
      <c r="L9" s="50">
        <v>23900</v>
      </c>
      <c r="M9" s="49">
        <v>1.2153</v>
      </c>
      <c r="N9" s="51">
        <v>1.0530999999999999</v>
      </c>
      <c r="O9" s="48">
        <v>149.74</v>
      </c>
      <c r="P9" s="41">
        <v>19665.93</v>
      </c>
      <c r="Q9" s="41">
        <v>19898.04</v>
      </c>
      <c r="R9" s="47">
        <f t="shared" ref="R9:R30" si="3">L9/N9</f>
        <v>22694.900769157728</v>
      </c>
      <c r="S9" s="46">
        <v>1.2161999999999999</v>
      </c>
    </row>
    <row r="10" spans="1:19" x14ac:dyDescent="0.2">
      <c r="B10" s="45">
        <v>45202</v>
      </c>
      <c r="C10" s="44">
        <v>24000</v>
      </c>
      <c r="D10" s="43">
        <v>24050</v>
      </c>
      <c r="E10" s="42">
        <f t="shared" si="0"/>
        <v>24025</v>
      </c>
      <c r="F10" s="44">
        <v>24150</v>
      </c>
      <c r="G10" s="43">
        <v>24200</v>
      </c>
      <c r="H10" s="42">
        <f t="shared" si="1"/>
        <v>24175</v>
      </c>
      <c r="I10" s="44">
        <v>24030</v>
      </c>
      <c r="J10" s="43">
        <v>24080</v>
      </c>
      <c r="K10" s="42">
        <f t="shared" si="2"/>
        <v>24055</v>
      </c>
      <c r="L10" s="50">
        <v>24050</v>
      </c>
      <c r="M10" s="49">
        <v>1.2065999999999999</v>
      </c>
      <c r="N10" s="49">
        <v>1.0474000000000001</v>
      </c>
      <c r="O10" s="48">
        <v>149.97999999999999</v>
      </c>
      <c r="P10" s="41">
        <v>19932.04</v>
      </c>
      <c r="Q10" s="41">
        <v>20041.41</v>
      </c>
      <c r="R10" s="47">
        <f t="shared" si="3"/>
        <v>22961.619247660874</v>
      </c>
      <c r="S10" s="46">
        <v>1.2075</v>
      </c>
    </row>
    <row r="11" spans="1:19" x14ac:dyDescent="0.2">
      <c r="B11" s="45">
        <v>45203</v>
      </c>
      <c r="C11" s="44">
        <v>23900</v>
      </c>
      <c r="D11" s="43">
        <v>24000</v>
      </c>
      <c r="E11" s="42">
        <f t="shared" si="0"/>
        <v>23950</v>
      </c>
      <c r="F11" s="44">
        <v>24225</v>
      </c>
      <c r="G11" s="43">
        <v>24275</v>
      </c>
      <c r="H11" s="42">
        <f t="shared" si="1"/>
        <v>24250</v>
      </c>
      <c r="I11" s="44">
        <v>24130</v>
      </c>
      <c r="J11" s="43">
        <v>24180</v>
      </c>
      <c r="K11" s="42">
        <f t="shared" si="2"/>
        <v>24155</v>
      </c>
      <c r="L11" s="50">
        <v>24000</v>
      </c>
      <c r="M11" s="49">
        <v>1.212</v>
      </c>
      <c r="N11" s="49">
        <v>1.0498000000000001</v>
      </c>
      <c r="O11" s="48">
        <v>149.01</v>
      </c>
      <c r="P11" s="41">
        <v>19801.98</v>
      </c>
      <c r="Q11" s="41">
        <v>20014.02</v>
      </c>
      <c r="R11" s="47">
        <f t="shared" si="3"/>
        <v>22861.497428081537</v>
      </c>
      <c r="S11" s="46">
        <v>1.2129000000000001</v>
      </c>
    </row>
    <row r="12" spans="1:19" x14ac:dyDescent="0.2">
      <c r="B12" s="45">
        <v>45204</v>
      </c>
      <c r="C12" s="44">
        <v>24000</v>
      </c>
      <c r="D12" s="43">
        <v>24050</v>
      </c>
      <c r="E12" s="42">
        <f t="shared" si="0"/>
        <v>24025</v>
      </c>
      <c r="F12" s="44">
        <v>24325</v>
      </c>
      <c r="G12" s="43">
        <v>24350</v>
      </c>
      <c r="H12" s="42">
        <f t="shared" si="1"/>
        <v>24337.5</v>
      </c>
      <c r="I12" s="44">
        <v>24220</v>
      </c>
      <c r="J12" s="43">
        <v>24270</v>
      </c>
      <c r="K12" s="42">
        <f t="shared" si="2"/>
        <v>24245</v>
      </c>
      <c r="L12" s="50">
        <v>24050</v>
      </c>
      <c r="M12" s="49">
        <v>1.2150000000000001</v>
      </c>
      <c r="N12" s="49">
        <v>1.0524</v>
      </c>
      <c r="O12" s="48">
        <v>148.83000000000001</v>
      </c>
      <c r="P12" s="41">
        <v>19794.240000000002</v>
      </c>
      <c r="Q12" s="41">
        <v>20026.32</v>
      </c>
      <c r="R12" s="47">
        <f t="shared" si="3"/>
        <v>22852.527556062334</v>
      </c>
      <c r="S12" s="46">
        <v>1.2159</v>
      </c>
    </row>
    <row r="13" spans="1:19" x14ac:dyDescent="0.2">
      <c r="B13" s="45">
        <v>45205</v>
      </c>
      <c r="C13" s="44">
        <v>23955</v>
      </c>
      <c r="D13" s="43">
        <v>23965</v>
      </c>
      <c r="E13" s="42">
        <f t="shared" si="0"/>
        <v>23960</v>
      </c>
      <c r="F13" s="44">
        <v>24415</v>
      </c>
      <c r="G13" s="43">
        <v>24435</v>
      </c>
      <c r="H13" s="42">
        <f t="shared" si="1"/>
        <v>24425</v>
      </c>
      <c r="I13" s="44">
        <v>24365</v>
      </c>
      <c r="J13" s="43">
        <v>24415</v>
      </c>
      <c r="K13" s="42">
        <f t="shared" si="2"/>
        <v>24390</v>
      </c>
      <c r="L13" s="50">
        <v>23965</v>
      </c>
      <c r="M13" s="49">
        <v>1.2213000000000001</v>
      </c>
      <c r="N13" s="49">
        <v>1.0566</v>
      </c>
      <c r="O13" s="48">
        <v>149.06</v>
      </c>
      <c r="P13" s="41">
        <v>19622.53</v>
      </c>
      <c r="Q13" s="41">
        <v>19992.64</v>
      </c>
      <c r="R13" s="47">
        <f t="shared" si="3"/>
        <v>22681.241718720423</v>
      </c>
      <c r="S13" s="46">
        <v>1.2222</v>
      </c>
    </row>
    <row r="14" spans="1:19" x14ac:dyDescent="0.2">
      <c r="B14" s="45">
        <v>45208</v>
      </c>
      <c r="C14" s="44">
        <v>24600</v>
      </c>
      <c r="D14" s="43">
        <v>24700</v>
      </c>
      <c r="E14" s="42">
        <f t="shared" si="0"/>
        <v>24650</v>
      </c>
      <c r="F14" s="44">
        <v>24900</v>
      </c>
      <c r="G14" s="43">
        <v>25000</v>
      </c>
      <c r="H14" s="42">
        <f t="shared" si="1"/>
        <v>24950</v>
      </c>
      <c r="I14" s="44">
        <v>24870</v>
      </c>
      <c r="J14" s="43">
        <v>24920</v>
      </c>
      <c r="K14" s="42">
        <f t="shared" si="2"/>
        <v>24895</v>
      </c>
      <c r="L14" s="50">
        <v>24700</v>
      </c>
      <c r="M14" s="49">
        <v>1.2169000000000001</v>
      </c>
      <c r="N14" s="49">
        <v>1.0528999999999999</v>
      </c>
      <c r="O14" s="48">
        <v>149.16999999999999</v>
      </c>
      <c r="P14" s="41">
        <v>20297.48</v>
      </c>
      <c r="Q14" s="41">
        <v>20528.82</v>
      </c>
      <c r="R14" s="47">
        <f t="shared" si="3"/>
        <v>23459.017950422643</v>
      </c>
      <c r="S14" s="46">
        <v>1.2178</v>
      </c>
    </row>
    <row r="15" spans="1:19" x14ac:dyDescent="0.2">
      <c r="B15" s="45">
        <v>45209</v>
      </c>
      <c r="C15" s="44">
        <v>24400</v>
      </c>
      <c r="D15" s="43">
        <v>24500</v>
      </c>
      <c r="E15" s="42">
        <f t="shared" si="0"/>
        <v>24450</v>
      </c>
      <c r="F15" s="44">
        <v>24700</v>
      </c>
      <c r="G15" s="43">
        <v>24725</v>
      </c>
      <c r="H15" s="42">
        <f t="shared" si="1"/>
        <v>24712.5</v>
      </c>
      <c r="I15" s="44">
        <v>24675</v>
      </c>
      <c r="J15" s="43">
        <v>24725</v>
      </c>
      <c r="K15" s="42">
        <f t="shared" si="2"/>
        <v>24700</v>
      </c>
      <c r="L15" s="50">
        <v>24500</v>
      </c>
      <c r="M15" s="49">
        <v>1.224</v>
      </c>
      <c r="N15" s="49">
        <v>1.0576000000000001</v>
      </c>
      <c r="O15" s="48">
        <v>149.07</v>
      </c>
      <c r="P15" s="41">
        <v>20016.34</v>
      </c>
      <c r="Q15" s="41">
        <v>20185.32</v>
      </c>
      <c r="R15" s="47">
        <f t="shared" si="3"/>
        <v>23165.658093797276</v>
      </c>
      <c r="S15" s="46">
        <v>1.2249000000000001</v>
      </c>
    </row>
    <row r="16" spans="1:19" x14ac:dyDescent="0.2">
      <c r="B16" s="45">
        <v>45210</v>
      </c>
      <c r="C16" s="44">
        <v>24600</v>
      </c>
      <c r="D16" s="43">
        <v>24650</v>
      </c>
      <c r="E16" s="42">
        <f t="shared" si="0"/>
        <v>24625</v>
      </c>
      <c r="F16" s="44">
        <v>24900</v>
      </c>
      <c r="G16" s="43">
        <v>24950</v>
      </c>
      <c r="H16" s="42">
        <f t="shared" si="1"/>
        <v>24925</v>
      </c>
      <c r="I16" s="44">
        <v>24920</v>
      </c>
      <c r="J16" s="43">
        <v>24970</v>
      </c>
      <c r="K16" s="42">
        <f t="shared" si="2"/>
        <v>24945</v>
      </c>
      <c r="L16" s="50">
        <v>24650</v>
      </c>
      <c r="M16" s="49">
        <v>1.2290000000000001</v>
      </c>
      <c r="N16" s="49">
        <v>1.0604</v>
      </c>
      <c r="O16" s="48">
        <v>148.84</v>
      </c>
      <c r="P16" s="41">
        <v>20056.96</v>
      </c>
      <c r="Q16" s="41">
        <v>20286.2</v>
      </c>
      <c r="R16" s="47">
        <f t="shared" si="3"/>
        <v>23245.944926442851</v>
      </c>
      <c r="S16" s="46">
        <v>1.2299</v>
      </c>
    </row>
    <row r="17" spans="2:19" x14ac:dyDescent="0.2">
      <c r="B17" s="45">
        <v>45211</v>
      </c>
      <c r="C17" s="44">
        <v>24875</v>
      </c>
      <c r="D17" s="43">
        <v>24900</v>
      </c>
      <c r="E17" s="42">
        <f t="shared" si="0"/>
        <v>24887.5</v>
      </c>
      <c r="F17" s="44">
        <v>25190</v>
      </c>
      <c r="G17" s="43">
        <v>25195</v>
      </c>
      <c r="H17" s="42">
        <f t="shared" si="1"/>
        <v>25192.5</v>
      </c>
      <c r="I17" s="44">
        <v>25270</v>
      </c>
      <c r="J17" s="43">
        <v>25320</v>
      </c>
      <c r="K17" s="42">
        <f t="shared" si="2"/>
        <v>25295</v>
      </c>
      <c r="L17" s="50">
        <v>24900</v>
      </c>
      <c r="M17" s="49">
        <v>1.2314000000000001</v>
      </c>
      <c r="N17" s="49">
        <v>1.0620000000000001</v>
      </c>
      <c r="O17" s="48">
        <v>149.16</v>
      </c>
      <c r="P17" s="41">
        <v>20220.89</v>
      </c>
      <c r="Q17" s="41">
        <v>20445.509999999998</v>
      </c>
      <c r="R17" s="47">
        <f t="shared" si="3"/>
        <v>23446.327683615818</v>
      </c>
      <c r="S17" s="46">
        <v>1.2323</v>
      </c>
    </row>
    <row r="18" spans="2:19" x14ac:dyDescent="0.2">
      <c r="B18" s="45">
        <v>45212</v>
      </c>
      <c r="C18" s="44">
        <v>24975</v>
      </c>
      <c r="D18" s="43">
        <v>25025</v>
      </c>
      <c r="E18" s="42">
        <f t="shared" si="0"/>
        <v>25000</v>
      </c>
      <c r="F18" s="44">
        <v>25140</v>
      </c>
      <c r="G18" s="43">
        <v>25150</v>
      </c>
      <c r="H18" s="42">
        <f t="shared" si="1"/>
        <v>25145</v>
      </c>
      <c r="I18" s="44">
        <v>25320</v>
      </c>
      <c r="J18" s="43">
        <v>25370</v>
      </c>
      <c r="K18" s="42">
        <f t="shared" si="2"/>
        <v>25345</v>
      </c>
      <c r="L18" s="50">
        <v>25025</v>
      </c>
      <c r="M18" s="49">
        <v>1.2184999999999999</v>
      </c>
      <c r="N18" s="49">
        <v>1.0525</v>
      </c>
      <c r="O18" s="48">
        <v>149.62</v>
      </c>
      <c r="P18" s="41">
        <v>20537.55</v>
      </c>
      <c r="Q18" s="41">
        <v>20624.900000000001</v>
      </c>
      <c r="R18" s="47">
        <f t="shared" si="3"/>
        <v>23776.722090261283</v>
      </c>
      <c r="S18" s="46">
        <v>1.2194</v>
      </c>
    </row>
    <row r="19" spans="2:19" x14ac:dyDescent="0.2">
      <c r="B19" s="45">
        <v>45215</v>
      </c>
      <c r="C19" s="44">
        <v>24710</v>
      </c>
      <c r="D19" s="43">
        <v>24725</v>
      </c>
      <c r="E19" s="42">
        <f t="shared" si="0"/>
        <v>24717.5</v>
      </c>
      <c r="F19" s="44">
        <v>25100</v>
      </c>
      <c r="G19" s="43">
        <v>25200</v>
      </c>
      <c r="H19" s="42">
        <f t="shared" si="1"/>
        <v>25150</v>
      </c>
      <c r="I19" s="44">
        <v>25280</v>
      </c>
      <c r="J19" s="43">
        <v>25330</v>
      </c>
      <c r="K19" s="42">
        <f t="shared" si="2"/>
        <v>25305</v>
      </c>
      <c r="L19" s="50">
        <v>24725</v>
      </c>
      <c r="M19" s="49">
        <v>1.2179</v>
      </c>
      <c r="N19" s="49">
        <v>1.0537000000000001</v>
      </c>
      <c r="O19" s="48">
        <v>149.56</v>
      </c>
      <c r="P19" s="41">
        <v>20301.34</v>
      </c>
      <c r="Q19" s="41">
        <v>20676.07</v>
      </c>
      <c r="R19" s="47">
        <f t="shared" si="3"/>
        <v>23464.933092910695</v>
      </c>
      <c r="S19" s="46">
        <v>1.2188000000000001</v>
      </c>
    </row>
    <row r="20" spans="2:19" x14ac:dyDescent="0.2">
      <c r="B20" s="45">
        <v>45216</v>
      </c>
      <c r="C20" s="44">
        <v>24875</v>
      </c>
      <c r="D20" s="43">
        <v>24880</v>
      </c>
      <c r="E20" s="42">
        <f t="shared" si="0"/>
        <v>24877.5</v>
      </c>
      <c r="F20" s="44">
        <v>25200</v>
      </c>
      <c r="G20" s="43">
        <v>25300</v>
      </c>
      <c r="H20" s="42">
        <f t="shared" si="1"/>
        <v>25250</v>
      </c>
      <c r="I20" s="44">
        <v>25340</v>
      </c>
      <c r="J20" s="43">
        <v>25390</v>
      </c>
      <c r="K20" s="42">
        <f t="shared" si="2"/>
        <v>25365</v>
      </c>
      <c r="L20" s="50">
        <v>24880</v>
      </c>
      <c r="M20" s="49">
        <v>1.2183999999999999</v>
      </c>
      <c r="N20" s="49">
        <v>1.0575000000000001</v>
      </c>
      <c r="O20" s="48">
        <v>149.47</v>
      </c>
      <c r="P20" s="41">
        <v>20420.22</v>
      </c>
      <c r="Q20" s="41">
        <v>20749.61</v>
      </c>
      <c r="R20" s="47">
        <f t="shared" si="3"/>
        <v>23527.186761229314</v>
      </c>
      <c r="S20" s="46">
        <v>1.2193000000000001</v>
      </c>
    </row>
    <row r="21" spans="2:19" x14ac:dyDescent="0.2">
      <c r="B21" s="45">
        <v>45217</v>
      </c>
      <c r="C21" s="44">
        <v>25400</v>
      </c>
      <c r="D21" s="43">
        <v>25450</v>
      </c>
      <c r="E21" s="42">
        <f t="shared" si="0"/>
        <v>25425</v>
      </c>
      <c r="F21" s="44">
        <v>25625</v>
      </c>
      <c r="G21" s="43">
        <v>25675</v>
      </c>
      <c r="H21" s="42">
        <f t="shared" si="1"/>
        <v>25650</v>
      </c>
      <c r="I21" s="44">
        <v>25730</v>
      </c>
      <c r="J21" s="43">
        <v>25780</v>
      </c>
      <c r="K21" s="42">
        <f t="shared" si="2"/>
        <v>25755</v>
      </c>
      <c r="L21" s="50">
        <v>25450</v>
      </c>
      <c r="M21" s="49">
        <v>1.2189000000000001</v>
      </c>
      <c r="N21" s="49">
        <v>1.056</v>
      </c>
      <c r="O21" s="48">
        <v>149.69</v>
      </c>
      <c r="P21" s="41">
        <v>20879.48</v>
      </c>
      <c r="Q21" s="41">
        <v>21048.53</v>
      </c>
      <c r="R21" s="47">
        <f t="shared" si="3"/>
        <v>24100.378787878788</v>
      </c>
      <c r="S21" s="46">
        <v>1.2198</v>
      </c>
    </row>
    <row r="22" spans="2:19" x14ac:dyDescent="0.2">
      <c r="B22" s="45">
        <v>45218</v>
      </c>
      <c r="C22" s="44">
        <v>25050</v>
      </c>
      <c r="D22" s="43">
        <v>25075</v>
      </c>
      <c r="E22" s="42">
        <f t="shared" si="0"/>
        <v>25062.5</v>
      </c>
      <c r="F22" s="44">
        <v>25125</v>
      </c>
      <c r="G22" s="43">
        <v>25175</v>
      </c>
      <c r="H22" s="42">
        <f t="shared" si="1"/>
        <v>25150</v>
      </c>
      <c r="I22" s="44">
        <v>25225</v>
      </c>
      <c r="J22" s="43">
        <v>25275</v>
      </c>
      <c r="K22" s="42">
        <f t="shared" si="2"/>
        <v>25250</v>
      </c>
      <c r="L22" s="50">
        <v>25075</v>
      </c>
      <c r="M22" s="49">
        <v>1.2121</v>
      </c>
      <c r="N22" s="49">
        <v>1.0558000000000001</v>
      </c>
      <c r="O22" s="48">
        <v>149.87</v>
      </c>
      <c r="P22" s="41">
        <v>20687.240000000002</v>
      </c>
      <c r="Q22" s="41">
        <v>20754.330000000002</v>
      </c>
      <c r="R22" s="47">
        <f t="shared" si="3"/>
        <v>23749.763212729682</v>
      </c>
      <c r="S22" s="46">
        <v>1.2130000000000001</v>
      </c>
    </row>
    <row r="23" spans="2:19" x14ac:dyDescent="0.2">
      <c r="B23" s="45">
        <v>45219</v>
      </c>
      <c r="C23" s="44">
        <v>24400</v>
      </c>
      <c r="D23" s="43">
        <v>24405</v>
      </c>
      <c r="E23" s="42">
        <f t="shared" si="0"/>
        <v>24402.5</v>
      </c>
      <c r="F23" s="44">
        <v>24650</v>
      </c>
      <c r="G23" s="43">
        <v>24700</v>
      </c>
      <c r="H23" s="42">
        <f t="shared" si="1"/>
        <v>24675</v>
      </c>
      <c r="I23" s="44">
        <v>24840</v>
      </c>
      <c r="J23" s="43">
        <v>24890</v>
      </c>
      <c r="K23" s="42">
        <f t="shared" si="2"/>
        <v>24865</v>
      </c>
      <c r="L23" s="50">
        <v>24405</v>
      </c>
      <c r="M23" s="49">
        <v>1.2141</v>
      </c>
      <c r="N23" s="49">
        <v>1.0590999999999999</v>
      </c>
      <c r="O23" s="48">
        <v>149.94999999999999</v>
      </c>
      <c r="P23" s="41">
        <v>20101.310000000001</v>
      </c>
      <c r="Q23" s="41">
        <v>20330.89</v>
      </c>
      <c r="R23" s="47">
        <f t="shared" si="3"/>
        <v>23043.149844207346</v>
      </c>
      <c r="S23" s="46">
        <v>1.2149000000000001</v>
      </c>
    </row>
    <row r="24" spans="2:19" x14ac:dyDescent="0.2">
      <c r="B24" s="45">
        <v>45222</v>
      </c>
      <c r="C24" s="44">
        <v>24550</v>
      </c>
      <c r="D24" s="43">
        <v>24555</v>
      </c>
      <c r="E24" s="42">
        <f t="shared" si="0"/>
        <v>24552.5</v>
      </c>
      <c r="F24" s="44">
        <v>24800</v>
      </c>
      <c r="G24" s="43">
        <v>24850</v>
      </c>
      <c r="H24" s="42">
        <f t="shared" si="1"/>
        <v>24825</v>
      </c>
      <c r="I24" s="44">
        <v>24970</v>
      </c>
      <c r="J24" s="43">
        <v>25020</v>
      </c>
      <c r="K24" s="42">
        <f t="shared" si="2"/>
        <v>24995</v>
      </c>
      <c r="L24" s="50">
        <v>24555</v>
      </c>
      <c r="M24" s="49">
        <v>1.2170000000000001</v>
      </c>
      <c r="N24" s="49">
        <v>1.0602</v>
      </c>
      <c r="O24" s="48">
        <v>149.93</v>
      </c>
      <c r="P24" s="41">
        <v>20176.66</v>
      </c>
      <c r="Q24" s="41">
        <v>20405.650000000001</v>
      </c>
      <c r="R24" s="47">
        <f t="shared" si="3"/>
        <v>23160.724391624222</v>
      </c>
      <c r="S24" s="46">
        <v>1.2178</v>
      </c>
    </row>
    <row r="25" spans="2:19" x14ac:dyDescent="0.2">
      <c r="B25" s="45">
        <v>45223</v>
      </c>
      <c r="C25" s="44">
        <v>24815</v>
      </c>
      <c r="D25" s="43">
        <v>24835</v>
      </c>
      <c r="E25" s="42">
        <f t="shared" si="0"/>
        <v>24825</v>
      </c>
      <c r="F25" s="44">
        <v>24975</v>
      </c>
      <c r="G25" s="43">
        <v>25025</v>
      </c>
      <c r="H25" s="42">
        <f t="shared" si="1"/>
        <v>25000</v>
      </c>
      <c r="I25" s="44">
        <v>25115</v>
      </c>
      <c r="J25" s="43">
        <v>25165</v>
      </c>
      <c r="K25" s="42">
        <f t="shared" si="2"/>
        <v>25140</v>
      </c>
      <c r="L25" s="50">
        <v>24835</v>
      </c>
      <c r="M25" s="49">
        <v>1.2219</v>
      </c>
      <c r="N25" s="49">
        <v>1.0636000000000001</v>
      </c>
      <c r="O25" s="48">
        <v>149.76</v>
      </c>
      <c r="P25" s="41">
        <v>20324.900000000001</v>
      </c>
      <c r="Q25" s="41">
        <v>20465.330000000002</v>
      </c>
      <c r="R25" s="47">
        <f t="shared" si="3"/>
        <v>23349.943587814967</v>
      </c>
      <c r="S25" s="46">
        <v>1.2228000000000001</v>
      </c>
    </row>
    <row r="26" spans="2:19" x14ac:dyDescent="0.2">
      <c r="B26" s="45">
        <v>45224</v>
      </c>
      <c r="C26" s="44">
        <v>24900</v>
      </c>
      <c r="D26" s="43">
        <v>24925</v>
      </c>
      <c r="E26" s="42">
        <f t="shared" si="0"/>
        <v>24912.5</v>
      </c>
      <c r="F26" s="44">
        <v>25150</v>
      </c>
      <c r="G26" s="43">
        <v>25200</v>
      </c>
      <c r="H26" s="42">
        <f t="shared" si="1"/>
        <v>25175</v>
      </c>
      <c r="I26" s="44">
        <v>25080</v>
      </c>
      <c r="J26" s="43">
        <v>25130</v>
      </c>
      <c r="K26" s="42">
        <f t="shared" si="2"/>
        <v>25105</v>
      </c>
      <c r="L26" s="50">
        <v>24925</v>
      </c>
      <c r="M26" s="49">
        <v>1.2118</v>
      </c>
      <c r="N26" s="49">
        <v>1.0572999999999999</v>
      </c>
      <c r="O26" s="48">
        <v>149.94</v>
      </c>
      <c r="P26" s="41">
        <v>20568.580000000002</v>
      </c>
      <c r="Q26" s="41">
        <v>20780.080000000002</v>
      </c>
      <c r="R26" s="47">
        <f t="shared" si="3"/>
        <v>23574.198429963115</v>
      </c>
      <c r="S26" s="46">
        <v>1.2126999999999999</v>
      </c>
    </row>
    <row r="27" spans="2:19" x14ac:dyDescent="0.2">
      <c r="B27" s="45">
        <v>45225</v>
      </c>
      <c r="C27" s="44">
        <v>24700</v>
      </c>
      <c r="D27" s="43">
        <v>24750</v>
      </c>
      <c r="E27" s="42">
        <f t="shared" si="0"/>
        <v>24725</v>
      </c>
      <c r="F27" s="44">
        <v>25000</v>
      </c>
      <c r="G27" s="43">
        <v>25050</v>
      </c>
      <c r="H27" s="42">
        <f t="shared" si="1"/>
        <v>25025</v>
      </c>
      <c r="I27" s="44">
        <v>24830</v>
      </c>
      <c r="J27" s="43">
        <v>24880</v>
      </c>
      <c r="K27" s="42">
        <f t="shared" si="2"/>
        <v>24855</v>
      </c>
      <c r="L27" s="50">
        <v>24750</v>
      </c>
      <c r="M27" s="49">
        <v>1.2085999999999999</v>
      </c>
      <c r="N27" s="49">
        <v>1.0536000000000001</v>
      </c>
      <c r="O27" s="48">
        <v>150.44</v>
      </c>
      <c r="P27" s="41">
        <v>20478.240000000002</v>
      </c>
      <c r="Q27" s="41">
        <v>20711.04</v>
      </c>
      <c r="R27" s="47">
        <f t="shared" si="3"/>
        <v>23490.888382687925</v>
      </c>
      <c r="S27" s="46">
        <v>1.2095</v>
      </c>
    </row>
    <row r="28" spans="2:19" x14ac:dyDescent="0.2">
      <c r="B28" s="45">
        <v>45226</v>
      </c>
      <c r="C28" s="44">
        <v>24850</v>
      </c>
      <c r="D28" s="43">
        <v>24875</v>
      </c>
      <c r="E28" s="42">
        <f t="shared" si="0"/>
        <v>24862.5</v>
      </c>
      <c r="F28" s="44">
        <v>24850</v>
      </c>
      <c r="G28" s="43">
        <v>24900</v>
      </c>
      <c r="H28" s="42">
        <f t="shared" si="1"/>
        <v>24875</v>
      </c>
      <c r="I28" s="44">
        <v>24670</v>
      </c>
      <c r="J28" s="43">
        <v>24720</v>
      </c>
      <c r="K28" s="42">
        <f t="shared" si="2"/>
        <v>24695</v>
      </c>
      <c r="L28" s="50">
        <v>24875</v>
      </c>
      <c r="M28" s="49">
        <v>1.2109000000000001</v>
      </c>
      <c r="N28" s="49">
        <v>1.0537000000000001</v>
      </c>
      <c r="O28" s="48">
        <v>150.09</v>
      </c>
      <c r="P28" s="41">
        <v>20542.57</v>
      </c>
      <c r="Q28" s="41">
        <v>20547.95</v>
      </c>
      <c r="R28" s="47">
        <f t="shared" si="3"/>
        <v>23607.288602068897</v>
      </c>
      <c r="S28" s="46">
        <v>1.2118</v>
      </c>
    </row>
    <row r="29" spans="2:19" x14ac:dyDescent="0.2">
      <c r="B29" s="45">
        <v>45229</v>
      </c>
      <c r="C29" s="44">
        <v>24775</v>
      </c>
      <c r="D29" s="43">
        <v>24825</v>
      </c>
      <c r="E29" s="42">
        <f t="shared" si="0"/>
        <v>24800</v>
      </c>
      <c r="F29" s="44">
        <v>24975</v>
      </c>
      <c r="G29" s="43">
        <v>25025</v>
      </c>
      <c r="H29" s="42">
        <f t="shared" si="1"/>
        <v>25000</v>
      </c>
      <c r="I29" s="44">
        <v>24865</v>
      </c>
      <c r="J29" s="43">
        <v>24915</v>
      </c>
      <c r="K29" s="42">
        <f t="shared" si="2"/>
        <v>24890</v>
      </c>
      <c r="L29" s="50">
        <v>24825</v>
      </c>
      <c r="M29" s="49">
        <v>1.2142999999999999</v>
      </c>
      <c r="N29" s="49">
        <v>1.0607</v>
      </c>
      <c r="O29" s="48">
        <v>149.77000000000001</v>
      </c>
      <c r="P29" s="41">
        <v>20443.88</v>
      </c>
      <c r="Q29" s="41">
        <v>20593.32</v>
      </c>
      <c r="R29" s="47">
        <f t="shared" si="3"/>
        <v>23404.355614217027</v>
      </c>
      <c r="S29" s="46">
        <v>1.2152000000000001</v>
      </c>
    </row>
    <row r="30" spans="2:19" x14ac:dyDescent="0.2">
      <c r="B30" s="45">
        <v>45230</v>
      </c>
      <c r="C30" s="44">
        <v>24500</v>
      </c>
      <c r="D30" s="43">
        <v>24550</v>
      </c>
      <c r="E30" s="42">
        <f t="shared" si="0"/>
        <v>24525</v>
      </c>
      <c r="F30" s="44">
        <v>24700</v>
      </c>
      <c r="G30" s="43">
        <v>24725</v>
      </c>
      <c r="H30" s="42">
        <f t="shared" si="1"/>
        <v>24712.5</v>
      </c>
      <c r="I30" s="44">
        <v>24615</v>
      </c>
      <c r="J30" s="43">
        <v>24665</v>
      </c>
      <c r="K30" s="42">
        <f t="shared" si="2"/>
        <v>24640</v>
      </c>
      <c r="L30" s="50">
        <v>24550</v>
      </c>
      <c r="M30" s="49">
        <v>1.2159</v>
      </c>
      <c r="N30" s="49">
        <v>1.0625</v>
      </c>
      <c r="O30" s="48">
        <v>150.94</v>
      </c>
      <c r="P30" s="41">
        <v>20190.810000000001</v>
      </c>
      <c r="Q30" s="41">
        <v>20319.689999999999</v>
      </c>
      <c r="R30" s="47">
        <f t="shared" si="3"/>
        <v>23105.882352941175</v>
      </c>
      <c r="S30" s="46">
        <v>1.2168000000000001</v>
      </c>
    </row>
    <row r="31" spans="2:19" x14ac:dyDescent="0.2">
      <c r="B31" s="40" t="s">
        <v>11</v>
      </c>
      <c r="C31" s="39">
        <f>ROUND(AVERAGE(C9:C30),2)</f>
        <v>24576.36</v>
      </c>
      <c r="D31" s="38">
        <f>ROUND(AVERAGE(D9:D30),2)</f>
        <v>24617.73</v>
      </c>
      <c r="E31" s="37">
        <f>ROUND(AVERAGE(C31:D31),2)</f>
        <v>24597.05</v>
      </c>
      <c r="F31" s="39">
        <f>ROUND(AVERAGE(F9:F30),2)</f>
        <v>24829.32</v>
      </c>
      <c r="G31" s="38">
        <f>ROUND(AVERAGE(G9:G30),2)</f>
        <v>24877.5</v>
      </c>
      <c r="H31" s="37">
        <f>ROUND(AVERAGE(F31:G31),2)</f>
        <v>24853.41</v>
      </c>
      <c r="I31" s="39">
        <f>ROUND(AVERAGE(I9:I30),2)</f>
        <v>24832.95</v>
      </c>
      <c r="J31" s="38">
        <f>ROUND(AVERAGE(J9:J30),2)</f>
        <v>24882.95</v>
      </c>
      <c r="K31" s="37">
        <f>ROUND(AVERAGE(I31:J31),2)</f>
        <v>24857.95</v>
      </c>
      <c r="L31" s="36">
        <f>ROUND(AVERAGE(L9:L30),2)</f>
        <v>24617.73</v>
      </c>
      <c r="M31" s="35">
        <f>ROUND(AVERAGE(M9:M30),4)</f>
        <v>1.2169000000000001</v>
      </c>
      <c r="N31" s="34">
        <f>ROUND(AVERAGE(N9:N30),4)</f>
        <v>1.0563</v>
      </c>
      <c r="O31" s="167">
        <f>ROUND(AVERAGE(O9:O30),2)</f>
        <v>149.63</v>
      </c>
      <c r="P31" s="33">
        <f>AVERAGE(P9:P30)</f>
        <v>20230.053181818184</v>
      </c>
      <c r="Q31" s="33">
        <f>AVERAGE(Q9:Q30)</f>
        <v>20428.439545454548</v>
      </c>
      <c r="R31" s="33">
        <f>AVERAGE(R9:R30)</f>
        <v>23305.643205658907</v>
      </c>
      <c r="S31" s="32">
        <f>AVERAGE(S9:S30)</f>
        <v>1.2177909090909089</v>
      </c>
    </row>
    <row r="32" spans="2:19" x14ac:dyDescent="0.2">
      <c r="B32" s="31" t="s">
        <v>12</v>
      </c>
      <c r="C32" s="30">
        <f t="shared" ref="C32:S32" si="4">MAX(C9:C30)</f>
        <v>25400</v>
      </c>
      <c r="D32" s="29">
        <f t="shared" si="4"/>
        <v>25450</v>
      </c>
      <c r="E32" s="28">
        <f t="shared" si="4"/>
        <v>25425</v>
      </c>
      <c r="F32" s="30">
        <f t="shared" si="4"/>
        <v>25625</v>
      </c>
      <c r="G32" s="29">
        <f t="shared" si="4"/>
        <v>25675</v>
      </c>
      <c r="H32" s="28">
        <f t="shared" si="4"/>
        <v>25650</v>
      </c>
      <c r="I32" s="30">
        <f t="shared" si="4"/>
        <v>25730</v>
      </c>
      <c r="J32" s="29">
        <f t="shared" si="4"/>
        <v>25780</v>
      </c>
      <c r="K32" s="28">
        <f t="shared" si="4"/>
        <v>25755</v>
      </c>
      <c r="L32" s="27">
        <f t="shared" si="4"/>
        <v>25450</v>
      </c>
      <c r="M32" s="26">
        <f t="shared" si="4"/>
        <v>1.2314000000000001</v>
      </c>
      <c r="N32" s="25">
        <f t="shared" si="4"/>
        <v>1.0636000000000001</v>
      </c>
      <c r="O32" s="24">
        <f t="shared" si="4"/>
        <v>150.94</v>
      </c>
      <c r="P32" s="23">
        <f t="shared" si="4"/>
        <v>20879.48</v>
      </c>
      <c r="Q32" s="23">
        <f t="shared" si="4"/>
        <v>21048.53</v>
      </c>
      <c r="R32" s="23">
        <f t="shared" si="4"/>
        <v>24100.378787878788</v>
      </c>
      <c r="S32" s="22">
        <f t="shared" si="4"/>
        <v>1.2323</v>
      </c>
    </row>
    <row r="33" spans="2:19" ht="13.5" thickBot="1" x14ac:dyDescent="0.25">
      <c r="B33" s="21" t="s">
        <v>13</v>
      </c>
      <c r="C33" s="20">
        <f t="shared" ref="C33:S33" si="5">MIN(C9:C30)</f>
        <v>23850</v>
      </c>
      <c r="D33" s="19">
        <f t="shared" si="5"/>
        <v>23900</v>
      </c>
      <c r="E33" s="18">
        <f t="shared" si="5"/>
        <v>23875</v>
      </c>
      <c r="F33" s="20">
        <f t="shared" si="5"/>
        <v>24150</v>
      </c>
      <c r="G33" s="19">
        <f t="shared" si="5"/>
        <v>24200</v>
      </c>
      <c r="H33" s="18">
        <f t="shared" si="5"/>
        <v>24175</v>
      </c>
      <c r="I33" s="20">
        <f t="shared" si="5"/>
        <v>23965</v>
      </c>
      <c r="J33" s="19">
        <f t="shared" si="5"/>
        <v>24015</v>
      </c>
      <c r="K33" s="18">
        <f t="shared" si="5"/>
        <v>23990</v>
      </c>
      <c r="L33" s="17">
        <f t="shared" si="5"/>
        <v>23900</v>
      </c>
      <c r="M33" s="16">
        <f t="shared" si="5"/>
        <v>1.2065999999999999</v>
      </c>
      <c r="N33" s="15">
        <f t="shared" si="5"/>
        <v>1.0474000000000001</v>
      </c>
      <c r="O33" s="14">
        <f t="shared" si="5"/>
        <v>148.83000000000001</v>
      </c>
      <c r="P33" s="13">
        <f t="shared" si="5"/>
        <v>19622.53</v>
      </c>
      <c r="Q33" s="13">
        <f t="shared" si="5"/>
        <v>19898.04</v>
      </c>
      <c r="R33" s="13">
        <f t="shared" si="5"/>
        <v>22681.241718720423</v>
      </c>
      <c r="S33" s="12">
        <f t="shared" si="5"/>
        <v>1.2075</v>
      </c>
    </row>
    <row r="35" spans="2:19" x14ac:dyDescent="0.2">
      <c r="B35" s="6" t="s">
        <v>14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  <row r="36" spans="2:19" x14ac:dyDescent="0.2">
      <c r="B36" s="6" t="s">
        <v>15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Y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25</v>
      </c>
    </row>
    <row r="6" spans="1:25" ht="13.5" thickBot="1" x14ac:dyDescent="0.25">
      <c r="B6" s="1">
        <v>45201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45201</v>
      </c>
      <c r="C9" s="44">
        <v>18505</v>
      </c>
      <c r="D9" s="43">
        <v>18510</v>
      </c>
      <c r="E9" s="42">
        <f t="shared" ref="E9:E30" si="0">AVERAGE(C9:D9)</f>
        <v>18507.5</v>
      </c>
      <c r="F9" s="44">
        <v>18825</v>
      </c>
      <c r="G9" s="43">
        <v>18875</v>
      </c>
      <c r="H9" s="42">
        <f t="shared" ref="H9:H30" si="1">AVERAGE(F9:G9)</f>
        <v>18850</v>
      </c>
      <c r="I9" s="44">
        <v>19940</v>
      </c>
      <c r="J9" s="43">
        <v>19990</v>
      </c>
      <c r="K9" s="42">
        <f t="shared" ref="K9:K30" si="2">AVERAGE(I9:J9)</f>
        <v>19965</v>
      </c>
      <c r="L9" s="44">
        <v>21075</v>
      </c>
      <c r="M9" s="43">
        <v>21125</v>
      </c>
      <c r="N9" s="42">
        <f t="shared" ref="N9:N30" si="3">AVERAGE(L9:M9)</f>
        <v>21100</v>
      </c>
      <c r="O9" s="44">
        <v>22245</v>
      </c>
      <c r="P9" s="43">
        <v>22295</v>
      </c>
      <c r="Q9" s="42">
        <f t="shared" ref="Q9:Q30" si="4">AVERAGE(O9:P9)</f>
        <v>22270</v>
      </c>
      <c r="R9" s="50">
        <v>18510</v>
      </c>
      <c r="S9" s="49">
        <v>1.2153</v>
      </c>
      <c r="T9" s="51">
        <v>1.0530999999999999</v>
      </c>
      <c r="U9" s="48">
        <v>149.74</v>
      </c>
      <c r="V9" s="41">
        <v>15230.81</v>
      </c>
      <c r="W9" s="41">
        <v>15519.65</v>
      </c>
      <c r="X9" s="47">
        <f t="shared" ref="X9:X30" si="5">R9/T9</f>
        <v>17576.678378121738</v>
      </c>
      <c r="Y9" s="46">
        <v>1.2161999999999999</v>
      </c>
    </row>
    <row r="10" spans="1:25" x14ac:dyDescent="0.2">
      <c r="B10" s="45">
        <v>45202</v>
      </c>
      <c r="C10" s="44">
        <v>18400</v>
      </c>
      <c r="D10" s="43">
        <v>18405</v>
      </c>
      <c r="E10" s="42">
        <f t="shared" si="0"/>
        <v>18402.5</v>
      </c>
      <c r="F10" s="44">
        <v>18650</v>
      </c>
      <c r="G10" s="43">
        <v>18700</v>
      </c>
      <c r="H10" s="42">
        <f t="shared" si="1"/>
        <v>18675</v>
      </c>
      <c r="I10" s="44">
        <v>19745</v>
      </c>
      <c r="J10" s="43">
        <v>19795</v>
      </c>
      <c r="K10" s="42">
        <f t="shared" si="2"/>
        <v>19770</v>
      </c>
      <c r="L10" s="44">
        <v>20885</v>
      </c>
      <c r="M10" s="43">
        <v>20935</v>
      </c>
      <c r="N10" s="42">
        <f t="shared" si="3"/>
        <v>20910</v>
      </c>
      <c r="O10" s="44">
        <v>22060</v>
      </c>
      <c r="P10" s="43">
        <v>22110</v>
      </c>
      <c r="Q10" s="42">
        <f t="shared" si="4"/>
        <v>22085</v>
      </c>
      <c r="R10" s="50">
        <v>18405</v>
      </c>
      <c r="S10" s="49">
        <v>1.2065999999999999</v>
      </c>
      <c r="T10" s="49">
        <v>1.0474000000000001</v>
      </c>
      <c r="U10" s="48">
        <v>149.97999999999999</v>
      </c>
      <c r="V10" s="41">
        <v>15253.61</v>
      </c>
      <c r="W10" s="41">
        <v>15486.54</v>
      </c>
      <c r="X10" s="47">
        <f t="shared" si="5"/>
        <v>17572.083253771241</v>
      </c>
      <c r="Y10" s="46">
        <v>1.2075</v>
      </c>
    </row>
    <row r="11" spans="1:25" x14ac:dyDescent="0.2">
      <c r="B11" s="45">
        <v>45203</v>
      </c>
      <c r="C11" s="44">
        <v>18575</v>
      </c>
      <c r="D11" s="43">
        <v>18600</v>
      </c>
      <c r="E11" s="42">
        <f t="shared" si="0"/>
        <v>18587.5</v>
      </c>
      <c r="F11" s="44">
        <v>18850</v>
      </c>
      <c r="G11" s="43">
        <v>18875</v>
      </c>
      <c r="H11" s="42">
        <f t="shared" si="1"/>
        <v>18862.5</v>
      </c>
      <c r="I11" s="44">
        <v>19950</v>
      </c>
      <c r="J11" s="43">
        <v>20000</v>
      </c>
      <c r="K11" s="42">
        <f t="shared" si="2"/>
        <v>19975</v>
      </c>
      <c r="L11" s="44">
        <v>21125</v>
      </c>
      <c r="M11" s="43">
        <v>21175</v>
      </c>
      <c r="N11" s="42">
        <f t="shared" si="3"/>
        <v>21150</v>
      </c>
      <c r="O11" s="44">
        <v>22300</v>
      </c>
      <c r="P11" s="43">
        <v>22350</v>
      </c>
      <c r="Q11" s="42">
        <f t="shared" si="4"/>
        <v>22325</v>
      </c>
      <c r="R11" s="50">
        <v>18600</v>
      </c>
      <c r="S11" s="49">
        <v>1.212</v>
      </c>
      <c r="T11" s="49">
        <v>1.0498000000000001</v>
      </c>
      <c r="U11" s="48">
        <v>149.01</v>
      </c>
      <c r="V11" s="41">
        <v>15346.53</v>
      </c>
      <c r="W11" s="41">
        <v>15561.88</v>
      </c>
      <c r="X11" s="47">
        <f t="shared" si="5"/>
        <v>17717.660506763194</v>
      </c>
      <c r="Y11" s="46">
        <v>1.2129000000000001</v>
      </c>
    </row>
    <row r="12" spans="1:25" x14ac:dyDescent="0.2">
      <c r="B12" s="45">
        <v>45204</v>
      </c>
      <c r="C12" s="44">
        <v>18195</v>
      </c>
      <c r="D12" s="43">
        <v>18205</v>
      </c>
      <c r="E12" s="42">
        <f t="shared" si="0"/>
        <v>18200</v>
      </c>
      <c r="F12" s="44">
        <v>18500</v>
      </c>
      <c r="G12" s="43">
        <v>18525</v>
      </c>
      <c r="H12" s="42">
        <f t="shared" si="1"/>
        <v>18512.5</v>
      </c>
      <c r="I12" s="44">
        <v>19595</v>
      </c>
      <c r="J12" s="43">
        <v>19645</v>
      </c>
      <c r="K12" s="42">
        <f t="shared" si="2"/>
        <v>19620</v>
      </c>
      <c r="L12" s="44">
        <v>20785</v>
      </c>
      <c r="M12" s="43">
        <v>20835</v>
      </c>
      <c r="N12" s="42">
        <f t="shared" si="3"/>
        <v>20810</v>
      </c>
      <c r="O12" s="44">
        <v>21960</v>
      </c>
      <c r="P12" s="43">
        <v>22010</v>
      </c>
      <c r="Q12" s="42">
        <f t="shared" si="4"/>
        <v>21985</v>
      </c>
      <c r="R12" s="50">
        <v>18205</v>
      </c>
      <c r="S12" s="49">
        <v>1.2150000000000001</v>
      </c>
      <c r="T12" s="49">
        <v>1.0524</v>
      </c>
      <c r="U12" s="48">
        <v>148.83000000000001</v>
      </c>
      <c r="V12" s="41">
        <v>14983.54</v>
      </c>
      <c r="W12" s="41">
        <v>15235.63</v>
      </c>
      <c r="X12" s="47">
        <f t="shared" si="5"/>
        <v>17298.555682250095</v>
      </c>
      <c r="Y12" s="46">
        <v>1.2159</v>
      </c>
    </row>
    <row r="13" spans="1:25" x14ac:dyDescent="0.2">
      <c r="B13" s="45">
        <v>45205</v>
      </c>
      <c r="C13" s="44">
        <v>18250</v>
      </c>
      <c r="D13" s="43">
        <v>18280</v>
      </c>
      <c r="E13" s="42">
        <f t="shared" si="0"/>
        <v>18265</v>
      </c>
      <c r="F13" s="44">
        <v>18525</v>
      </c>
      <c r="G13" s="43">
        <v>18575</v>
      </c>
      <c r="H13" s="42">
        <f t="shared" si="1"/>
        <v>18550</v>
      </c>
      <c r="I13" s="44">
        <v>19660</v>
      </c>
      <c r="J13" s="43">
        <v>19710</v>
      </c>
      <c r="K13" s="42">
        <f t="shared" si="2"/>
        <v>19685</v>
      </c>
      <c r="L13" s="44">
        <v>20835</v>
      </c>
      <c r="M13" s="43">
        <v>20885</v>
      </c>
      <c r="N13" s="42">
        <f t="shared" si="3"/>
        <v>20860</v>
      </c>
      <c r="O13" s="44">
        <v>22010</v>
      </c>
      <c r="P13" s="43">
        <v>22060</v>
      </c>
      <c r="Q13" s="42">
        <f t="shared" si="4"/>
        <v>22035</v>
      </c>
      <c r="R13" s="50">
        <v>18280</v>
      </c>
      <c r="S13" s="49">
        <v>1.2213000000000001</v>
      </c>
      <c r="T13" s="49">
        <v>1.0566</v>
      </c>
      <c r="U13" s="48">
        <v>149.06</v>
      </c>
      <c r="V13" s="41">
        <v>14967.66</v>
      </c>
      <c r="W13" s="41">
        <v>15198</v>
      </c>
      <c r="X13" s="47">
        <f t="shared" si="5"/>
        <v>17300.776074200265</v>
      </c>
      <c r="Y13" s="46">
        <v>1.2222</v>
      </c>
    </row>
    <row r="14" spans="1:25" x14ac:dyDescent="0.2">
      <c r="B14" s="45">
        <v>45208</v>
      </c>
      <c r="C14" s="44">
        <v>18590</v>
      </c>
      <c r="D14" s="43">
        <v>18610</v>
      </c>
      <c r="E14" s="42">
        <f t="shared" si="0"/>
        <v>18600</v>
      </c>
      <c r="F14" s="44">
        <v>18800</v>
      </c>
      <c r="G14" s="43">
        <v>18850</v>
      </c>
      <c r="H14" s="42">
        <f t="shared" si="1"/>
        <v>18825</v>
      </c>
      <c r="I14" s="44">
        <v>19890</v>
      </c>
      <c r="J14" s="43">
        <v>19940</v>
      </c>
      <c r="K14" s="42">
        <f t="shared" si="2"/>
        <v>19915</v>
      </c>
      <c r="L14" s="44">
        <v>21040</v>
      </c>
      <c r="M14" s="43">
        <v>21090</v>
      </c>
      <c r="N14" s="42">
        <f t="shared" si="3"/>
        <v>21065</v>
      </c>
      <c r="O14" s="44">
        <v>22215</v>
      </c>
      <c r="P14" s="43">
        <v>22265</v>
      </c>
      <c r="Q14" s="42">
        <f t="shared" si="4"/>
        <v>22240</v>
      </c>
      <c r="R14" s="50">
        <v>18610</v>
      </c>
      <c r="S14" s="49">
        <v>1.2169000000000001</v>
      </c>
      <c r="T14" s="49">
        <v>1.0528999999999999</v>
      </c>
      <c r="U14" s="48">
        <v>149.16999999999999</v>
      </c>
      <c r="V14" s="41">
        <v>15292.96</v>
      </c>
      <c r="W14" s="41">
        <v>15478.73</v>
      </c>
      <c r="X14" s="47">
        <f t="shared" si="5"/>
        <v>17674.992876816414</v>
      </c>
      <c r="Y14" s="46">
        <v>1.2178</v>
      </c>
    </row>
    <row r="15" spans="1:25" x14ac:dyDescent="0.2">
      <c r="B15" s="45">
        <v>45209</v>
      </c>
      <c r="C15" s="44">
        <v>18255</v>
      </c>
      <c r="D15" s="43">
        <v>18260</v>
      </c>
      <c r="E15" s="42">
        <f t="shared" si="0"/>
        <v>18257.5</v>
      </c>
      <c r="F15" s="44">
        <v>18575</v>
      </c>
      <c r="G15" s="43">
        <v>18580</v>
      </c>
      <c r="H15" s="42">
        <f t="shared" si="1"/>
        <v>18577.5</v>
      </c>
      <c r="I15" s="44">
        <v>19635</v>
      </c>
      <c r="J15" s="43">
        <v>19685</v>
      </c>
      <c r="K15" s="42">
        <f t="shared" si="2"/>
        <v>19660</v>
      </c>
      <c r="L15" s="44">
        <v>20785</v>
      </c>
      <c r="M15" s="43">
        <v>20835</v>
      </c>
      <c r="N15" s="42">
        <f t="shared" si="3"/>
        <v>20810</v>
      </c>
      <c r="O15" s="44">
        <v>21960</v>
      </c>
      <c r="P15" s="43">
        <v>22010</v>
      </c>
      <c r="Q15" s="42">
        <f t="shared" si="4"/>
        <v>21985</v>
      </c>
      <c r="R15" s="50">
        <v>18260</v>
      </c>
      <c r="S15" s="49">
        <v>1.224</v>
      </c>
      <c r="T15" s="49">
        <v>1.0576000000000001</v>
      </c>
      <c r="U15" s="48">
        <v>149.07</v>
      </c>
      <c r="V15" s="41">
        <v>14918.3</v>
      </c>
      <c r="W15" s="41">
        <v>15168.59</v>
      </c>
      <c r="X15" s="47">
        <f t="shared" si="5"/>
        <v>17265.506807866866</v>
      </c>
      <c r="Y15" s="46">
        <v>1.2249000000000001</v>
      </c>
    </row>
    <row r="16" spans="1:25" x14ac:dyDescent="0.2">
      <c r="B16" s="45">
        <v>45210</v>
      </c>
      <c r="C16" s="44">
        <v>18255</v>
      </c>
      <c r="D16" s="43">
        <v>18260</v>
      </c>
      <c r="E16" s="42">
        <f t="shared" si="0"/>
        <v>18257.5</v>
      </c>
      <c r="F16" s="44">
        <v>18440</v>
      </c>
      <c r="G16" s="43">
        <v>18450</v>
      </c>
      <c r="H16" s="42">
        <f t="shared" si="1"/>
        <v>18445</v>
      </c>
      <c r="I16" s="44">
        <v>19510</v>
      </c>
      <c r="J16" s="43">
        <v>19560</v>
      </c>
      <c r="K16" s="42">
        <f t="shared" si="2"/>
        <v>19535</v>
      </c>
      <c r="L16" s="44">
        <v>20680</v>
      </c>
      <c r="M16" s="43">
        <v>20730</v>
      </c>
      <c r="N16" s="42">
        <f t="shared" si="3"/>
        <v>20705</v>
      </c>
      <c r="O16" s="44">
        <v>21870</v>
      </c>
      <c r="P16" s="43">
        <v>21920</v>
      </c>
      <c r="Q16" s="42">
        <f t="shared" si="4"/>
        <v>21895</v>
      </c>
      <c r="R16" s="50">
        <v>18260</v>
      </c>
      <c r="S16" s="49">
        <v>1.2290000000000001</v>
      </c>
      <c r="T16" s="49">
        <v>1.0604</v>
      </c>
      <c r="U16" s="48">
        <v>148.84</v>
      </c>
      <c r="V16" s="41">
        <v>14857.61</v>
      </c>
      <c r="W16" s="41">
        <v>15001.22</v>
      </c>
      <c r="X16" s="47">
        <f t="shared" si="5"/>
        <v>17219.917012448132</v>
      </c>
      <c r="Y16" s="46">
        <v>1.2299</v>
      </c>
    </row>
    <row r="17" spans="2:25" x14ac:dyDescent="0.2">
      <c r="B17" s="45">
        <v>45211</v>
      </c>
      <c r="C17" s="44">
        <v>18430</v>
      </c>
      <c r="D17" s="43">
        <v>18435</v>
      </c>
      <c r="E17" s="42">
        <f t="shared" si="0"/>
        <v>18432.5</v>
      </c>
      <c r="F17" s="44">
        <v>18665</v>
      </c>
      <c r="G17" s="43">
        <v>18685</v>
      </c>
      <c r="H17" s="42">
        <f t="shared" si="1"/>
        <v>18675</v>
      </c>
      <c r="I17" s="44">
        <v>19740</v>
      </c>
      <c r="J17" s="43">
        <v>19790</v>
      </c>
      <c r="K17" s="42">
        <f t="shared" si="2"/>
        <v>19765</v>
      </c>
      <c r="L17" s="44">
        <v>20930</v>
      </c>
      <c r="M17" s="43">
        <v>20980</v>
      </c>
      <c r="N17" s="42">
        <f t="shared" si="3"/>
        <v>20955</v>
      </c>
      <c r="O17" s="44">
        <v>22115</v>
      </c>
      <c r="P17" s="43">
        <v>22165</v>
      </c>
      <c r="Q17" s="42">
        <f t="shared" si="4"/>
        <v>22140</v>
      </c>
      <c r="R17" s="50">
        <v>18435</v>
      </c>
      <c r="S17" s="49">
        <v>1.2314000000000001</v>
      </c>
      <c r="T17" s="49">
        <v>1.0620000000000001</v>
      </c>
      <c r="U17" s="48">
        <v>149.16</v>
      </c>
      <c r="V17" s="41">
        <v>14970.76</v>
      </c>
      <c r="W17" s="41">
        <v>15162.7</v>
      </c>
      <c r="X17" s="47">
        <f t="shared" si="5"/>
        <v>17358.757062146891</v>
      </c>
      <c r="Y17" s="46">
        <v>1.2323</v>
      </c>
    </row>
    <row r="18" spans="2:25" x14ac:dyDescent="0.2">
      <c r="B18" s="45">
        <v>45212</v>
      </c>
      <c r="C18" s="44">
        <v>18325</v>
      </c>
      <c r="D18" s="43">
        <v>18335</v>
      </c>
      <c r="E18" s="42">
        <f t="shared" si="0"/>
        <v>18330</v>
      </c>
      <c r="F18" s="44">
        <v>18670</v>
      </c>
      <c r="G18" s="43">
        <v>18675</v>
      </c>
      <c r="H18" s="42">
        <f t="shared" si="1"/>
        <v>18672.5</v>
      </c>
      <c r="I18" s="44">
        <v>19745</v>
      </c>
      <c r="J18" s="43">
        <v>19795</v>
      </c>
      <c r="K18" s="42">
        <f t="shared" si="2"/>
        <v>19770</v>
      </c>
      <c r="L18" s="44">
        <v>20945</v>
      </c>
      <c r="M18" s="43">
        <v>20995</v>
      </c>
      <c r="N18" s="42">
        <f t="shared" si="3"/>
        <v>20970</v>
      </c>
      <c r="O18" s="44">
        <v>22130</v>
      </c>
      <c r="P18" s="43">
        <v>22180</v>
      </c>
      <c r="Q18" s="42">
        <f t="shared" si="4"/>
        <v>22155</v>
      </c>
      <c r="R18" s="50">
        <v>18335</v>
      </c>
      <c r="S18" s="49">
        <v>1.2184999999999999</v>
      </c>
      <c r="T18" s="49">
        <v>1.0525</v>
      </c>
      <c r="U18" s="48">
        <v>149.62</v>
      </c>
      <c r="V18" s="41">
        <v>15047.19</v>
      </c>
      <c r="W18" s="41">
        <v>15314.91</v>
      </c>
      <c r="X18" s="47">
        <f t="shared" si="5"/>
        <v>17420.42755344418</v>
      </c>
      <c r="Y18" s="46">
        <v>1.2194</v>
      </c>
    </row>
    <row r="19" spans="2:25" x14ac:dyDescent="0.2">
      <c r="B19" s="45">
        <v>45215</v>
      </c>
      <c r="C19" s="44">
        <v>18450</v>
      </c>
      <c r="D19" s="43">
        <v>18460</v>
      </c>
      <c r="E19" s="42">
        <f t="shared" si="0"/>
        <v>18455</v>
      </c>
      <c r="F19" s="44">
        <v>18800</v>
      </c>
      <c r="G19" s="43">
        <v>18850</v>
      </c>
      <c r="H19" s="42">
        <f t="shared" si="1"/>
        <v>18825</v>
      </c>
      <c r="I19" s="44">
        <v>19895</v>
      </c>
      <c r="J19" s="43">
        <v>19945</v>
      </c>
      <c r="K19" s="42">
        <f t="shared" si="2"/>
        <v>19920</v>
      </c>
      <c r="L19" s="44">
        <v>21080</v>
      </c>
      <c r="M19" s="43">
        <v>21130</v>
      </c>
      <c r="N19" s="42">
        <f t="shared" si="3"/>
        <v>21105</v>
      </c>
      <c r="O19" s="44">
        <v>22235</v>
      </c>
      <c r="P19" s="43">
        <v>22285</v>
      </c>
      <c r="Q19" s="42">
        <f t="shared" si="4"/>
        <v>22260</v>
      </c>
      <c r="R19" s="50">
        <v>18460</v>
      </c>
      <c r="S19" s="49">
        <v>1.2179</v>
      </c>
      <c r="T19" s="49">
        <v>1.0537000000000001</v>
      </c>
      <c r="U19" s="48">
        <v>149.56</v>
      </c>
      <c r="V19" s="41">
        <v>15157.24</v>
      </c>
      <c r="W19" s="41">
        <v>15466.03</v>
      </c>
      <c r="X19" s="47">
        <f t="shared" si="5"/>
        <v>17519.217993736358</v>
      </c>
      <c r="Y19" s="46">
        <v>1.2188000000000001</v>
      </c>
    </row>
    <row r="20" spans="2:25" x14ac:dyDescent="0.2">
      <c r="B20" s="45">
        <v>45216</v>
      </c>
      <c r="C20" s="44">
        <v>18155</v>
      </c>
      <c r="D20" s="43">
        <v>18160</v>
      </c>
      <c r="E20" s="42">
        <f t="shared" si="0"/>
        <v>18157.5</v>
      </c>
      <c r="F20" s="44">
        <v>18400</v>
      </c>
      <c r="G20" s="43">
        <v>18450</v>
      </c>
      <c r="H20" s="42">
        <f t="shared" si="1"/>
        <v>18425</v>
      </c>
      <c r="I20" s="44">
        <v>19490</v>
      </c>
      <c r="J20" s="43">
        <v>19540</v>
      </c>
      <c r="K20" s="42">
        <f t="shared" si="2"/>
        <v>19515</v>
      </c>
      <c r="L20" s="44">
        <v>20690</v>
      </c>
      <c r="M20" s="43">
        <v>20740</v>
      </c>
      <c r="N20" s="42">
        <f t="shared" si="3"/>
        <v>20715</v>
      </c>
      <c r="O20" s="44">
        <v>21865</v>
      </c>
      <c r="P20" s="43">
        <v>21915</v>
      </c>
      <c r="Q20" s="42">
        <f t="shared" si="4"/>
        <v>21890</v>
      </c>
      <c r="R20" s="50">
        <v>18160</v>
      </c>
      <c r="S20" s="49">
        <v>1.2183999999999999</v>
      </c>
      <c r="T20" s="49">
        <v>1.0575000000000001</v>
      </c>
      <c r="U20" s="48">
        <v>149.47</v>
      </c>
      <c r="V20" s="41">
        <v>14904.79</v>
      </c>
      <c r="W20" s="41">
        <v>15131.63</v>
      </c>
      <c r="X20" s="47">
        <f t="shared" si="5"/>
        <v>17172.576832151299</v>
      </c>
      <c r="Y20" s="46">
        <v>1.2193000000000001</v>
      </c>
    </row>
    <row r="21" spans="2:25" x14ac:dyDescent="0.2">
      <c r="B21" s="45">
        <v>45217</v>
      </c>
      <c r="C21" s="44">
        <v>18465</v>
      </c>
      <c r="D21" s="43">
        <v>18470</v>
      </c>
      <c r="E21" s="42">
        <f t="shared" si="0"/>
        <v>18467.5</v>
      </c>
      <c r="F21" s="44">
        <v>18710</v>
      </c>
      <c r="G21" s="43">
        <v>18715</v>
      </c>
      <c r="H21" s="42">
        <f t="shared" si="1"/>
        <v>18712.5</v>
      </c>
      <c r="I21" s="44">
        <v>19775</v>
      </c>
      <c r="J21" s="43">
        <v>19825</v>
      </c>
      <c r="K21" s="42">
        <f t="shared" si="2"/>
        <v>19800</v>
      </c>
      <c r="L21" s="44">
        <v>20975</v>
      </c>
      <c r="M21" s="43">
        <v>21025</v>
      </c>
      <c r="N21" s="42">
        <f t="shared" si="3"/>
        <v>21000</v>
      </c>
      <c r="O21" s="44">
        <v>22150</v>
      </c>
      <c r="P21" s="43">
        <v>22200</v>
      </c>
      <c r="Q21" s="42">
        <f t="shared" si="4"/>
        <v>22175</v>
      </c>
      <c r="R21" s="50">
        <v>18470</v>
      </c>
      <c r="S21" s="49">
        <v>1.2189000000000001</v>
      </c>
      <c r="T21" s="49">
        <v>1.056</v>
      </c>
      <c r="U21" s="48">
        <v>149.69</v>
      </c>
      <c r="V21" s="41">
        <v>15153.01</v>
      </c>
      <c r="W21" s="41">
        <v>15342.68</v>
      </c>
      <c r="X21" s="47">
        <f t="shared" si="5"/>
        <v>17490.530303030304</v>
      </c>
      <c r="Y21" s="46">
        <v>1.2198</v>
      </c>
    </row>
    <row r="22" spans="2:25" x14ac:dyDescent="0.2">
      <c r="B22" s="45">
        <v>45218</v>
      </c>
      <c r="C22" s="44">
        <v>18280</v>
      </c>
      <c r="D22" s="43">
        <v>18285</v>
      </c>
      <c r="E22" s="42">
        <f t="shared" si="0"/>
        <v>18282.5</v>
      </c>
      <c r="F22" s="44">
        <v>18525</v>
      </c>
      <c r="G22" s="43">
        <v>18535</v>
      </c>
      <c r="H22" s="42">
        <f t="shared" si="1"/>
        <v>18530</v>
      </c>
      <c r="I22" s="44">
        <v>19605</v>
      </c>
      <c r="J22" s="43">
        <v>19655</v>
      </c>
      <c r="K22" s="42">
        <f t="shared" si="2"/>
        <v>19630</v>
      </c>
      <c r="L22" s="44">
        <v>20790</v>
      </c>
      <c r="M22" s="43">
        <v>20840</v>
      </c>
      <c r="N22" s="42">
        <f t="shared" si="3"/>
        <v>20815</v>
      </c>
      <c r="O22" s="44">
        <v>21955</v>
      </c>
      <c r="P22" s="43">
        <v>22005</v>
      </c>
      <c r="Q22" s="42">
        <f t="shared" si="4"/>
        <v>21980</v>
      </c>
      <c r="R22" s="50">
        <v>18285</v>
      </c>
      <c r="S22" s="49">
        <v>1.2121</v>
      </c>
      <c r="T22" s="49">
        <v>1.0558000000000001</v>
      </c>
      <c r="U22" s="48">
        <v>149.87</v>
      </c>
      <c r="V22" s="41">
        <v>15085.39</v>
      </c>
      <c r="W22" s="41">
        <v>15280.3</v>
      </c>
      <c r="X22" s="47">
        <f t="shared" si="5"/>
        <v>17318.620950937675</v>
      </c>
      <c r="Y22" s="46">
        <v>1.2130000000000001</v>
      </c>
    </row>
    <row r="23" spans="2:25" x14ac:dyDescent="0.2">
      <c r="B23" s="45">
        <v>45219</v>
      </c>
      <c r="C23" s="44">
        <v>18345</v>
      </c>
      <c r="D23" s="43">
        <v>18350</v>
      </c>
      <c r="E23" s="42">
        <f t="shared" si="0"/>
        <v>18347.5</v>
      </c>
      <c r="F23" s="44">
        <v>18530</v>
      </c>
      <c r="G23" s="43">
        <v>18535</v>
      </c>
      <c r="H23" s="42">
        <f t="shared" si="1"/>
        <v>18532.5</v>
      </c>
      <c r="I23" s="44">
        <v>19585</v>
      </c>
      <c r="J23" s="43">
        <v>19635</v>
      </c>
      <c r="K23" s="42">
        <f t="shared" si="2"/>
        <v>19610</v>
      </c>
      <c r="L23" s="44">
        <v>20770</v>
      </c>
      <c r="M23" s="43">
        <v>20820</v>
      </c>
      <c r="N23" s="42">
        <f t="shared" si="3"/>
        <v>20795</v>
      </c>
      <c r="O23" s="44">
        <v>21940</v>
      </c>
      <c r="P23" s="43">
        <v>21990</v>
      </c>
      <c r="Q23" s="42">
        <f t="shared" si="4"/>
        <v>21965</v>
      </c>
      <c r="R23" s="50">
        <v>18350</v>
      </c>
      <c r="S23" s="49">
        <v>1.2141</v>
      </c>
      <c r="T23" s="49">
        <v>1.0590999999999999</v>
      </c>
      <c r="U23" s="48">
        <v>149.94999999999999</v>
      </c>
      <c r="V23" s="41">
        <v>15114.08</v>
      </c>
      <c r="W23" s="41">
        <v>15256.4</v>
      </c>
      <c r="X23" s="47">
        <f t="shared" si="5"/>
        <v>17326.03153620999</v>
      </c>
      <c r="Y23" s="46">
        <v>1.2149000000000001</v>
      </c>
    </row>
    <row r="24" spans="2:25" x14ac:dyDescent="0.2">
      <c r="B24" s="45">
        <v>45222</v>
      </c>
      <c r="C24" s="44">
        <v>18130</v>
      </c>
      <c r="D24" s="43">
        <v>18135</v>
      </c>
      <c r="E24" s="42">
        <f t="shared" si="0"/>
        <v>18132.5</v>
      </c>
      <c r="F24" s="44">
        <v>18370</v>
      </c>
      <c r="G24" s="43">
        <v>18375</v>
      </c>
      <c r="H24" s="42">
        <f t="shared" si="1"/>
        <v>18372.5</v>
      </c>
      <c r="I24" s="44">
        <v>19395</v>
      </c>
      <c r="J24" s="43">
        <v>19445</v>
      </c>
      <c r="K24" s="42">
        <f t="shared" si="2"/>
        <v>19420</v>
      </c>
      <c r="L24" s="44">
        <v>20565</v>
      </c>
      <c r="M24" s="43">
        <v>20615</v>
      </c>
      <c r="N24" s="42">
        <f t="shared" si="3"/>
        <v>20590</v>
      </c>
      <c r="O24" s="44">
        <v>21725</v>
      </c>
      <c r="P24" s="43">
        <v>21775</v>
      </c>
      <c r="Q24" s="42">
        <f t="shared" si="4"/>
        <v>21750</v>
      </c>
      <c r="R24" s="50">
        <v>18135</v>
      </c>
      <c r="S24" s="49">
        <v>1.2170000000000001</v>
      </c>
      <c r="T24" s="49">
        <v>1.0602</v>
      </c>
      <c r="U24" s="48">
        <v>149.93</v>
      </c>
      <c r="V24" s="41">
        <v>14901.4</v>
      </c>
      <c r="W24" s="41">
        <v>15088.68</v>
      </c>
      <c r="X24" s="47">
        <f t="shared" si="5"/>
        <v>17105.263157894737</v>
      </c>
      <c r="Y24" s="46">
        <v>1.2178</v>
      </c>
    </row>
    <row r="25" spans="2:25" x14ac:dyDescent="0.2">
      <c r="B25" s="45">
        <v>45223</v>
      </c>
      <c r="C25" s="44">
        <v>17775</v>
      </c>
      <c r="D25" s="43">
        <v>17800</v>
      </c>
      <c r="E25" s="42">
        <f t="shared" si="0"/>
        <v>17787.5</v>
      </c>
      <c r="F25" s="44">
        <v>18050</v>
      </c>
      <c r="G25" s="43">
        <v>18075</v>
      </c>
      <c r="H25" s="42">
        <f t="shared" si="1"/>
        <v>18062.5</v>
      </c>
      <c r="I25" s="44">
        <v>19070</v>
      </c>
      <c r="J25" s="43">
        <v>19120</v>
      </c>
      <c r="K25" s="42">
        <f t="shared" si="2"/>
        <v>19095</v>
      </c>
      <c r="L25" s="44">
        <v>20255</v>
      </c>
      <c r="M25" s="43">
        <v>20305</v>
      </c>
      <c r="N25" s="42">
        <f t="shared" si="3"/>
        <v>20280</v>
      </c>
      <c r="O25" s="44">
        <v>21420</v>
      </c>
      <c r="P25" s="43">
        <v>21470</v>
      </c>
      <c r="Q25" s="42">
        <f t="shared" si="4"/>
        <v>21445</v>
      </c>
      <c r="R25" s="50">
        <v>17800</v>
      </c>
      <c r="S25" s="49">
        <v>1.2219</v>
      </c>
      <c r="T25" s="49">
        <v>1.0636000000000001</v>
      </c>
      <c r="U25" s="48">
        <v>149.76</v>
      </c>
      <c r="V25" s="41">
        <v>14567.48</v>
      </c>
      <c r="W25" s="41">
        <v>14781.65</v>
      </c>
      <c r="X25" s="47">
        <f t="shared" si="5"/>
        <v>16735.614892816848</v>
      </c>
      <c r="Y25" s="46">
        <v>1.2228000000000001</v>
      </c>
    </row>
    <row r="26" spans="2:25" x14ac:dyDescent="0.2">
      <c r="B26" s="45">
        <v>45224</v>
      </c>
      <c r="C26" s="44">
        <v>18145</v>
      </c>
      <c r="D26" s="43">
        <v>18150</v>
      </c>
      <c r="E26" s="42">
        <f t="shared" si="0"/>
        <v>18147.5</v>
      </c>
      <c r="F26" s="44">
        <v>18360</v>
      </c>
      <c r="G26" s="43">
        <v>18365</v>
      </c>
      <c r="H26" s="42">
        <f t="shared" si="1"/>
        <v>18362.5</v>
      </c>
      <c r="I26" s="44">
        <v>19380</v>
      </c>
      <c r="J26" s="43">
        <v>19430</v>
      </c>
      <c r="K26" s="42">
        <f t="shared" si="2"/>
        <v>19405</v>
      </c>
      <c r="L26" s="44">
        <v>20550</v>
      </c>
      <c r="M26" s="43">
        <v>20600</v>
      </c>
      <c r="N26" s="42">
        <f t="shared" si="3"/>
        <v>20575</v>
      </c>
      <c r="O26" s="44">
        <v>21720</v>
      </c>
      <c r="P26" s="43">
        <v>21770</v>
      </c>
      <c r="Q26" s="42">
        <f t="shared" si="4"/>
        <v>21745</v>
      </c>
      <c r="R26" s="50">
        <v>18150</v>
      </c>
      <c r="S26" s="49">
        <v>1.2118</v>
      </c>
      <c r="T26" s="49">
        <v>1.0572999999999999</v>
      </c>
      <c r="U26" s="48">
        <v>149.94</v>
      </c>
      <c r="V26" s="41">
        <v>14977.72</v>
      </c>
      <c r="W26" s="41">
        <v>15143.89</v>
      </c>
      <c r="X26" s="47">
        <f t="shared" si="5"/>
        <v>17166.367161638136</v>
      </c>
      <c r="Y26" s="46">
        <v>1.2126999999999999</v>
      </c>
    </row>
    <row r="27" spans="2:25" x14ac:dyDescent="0.2">
      <c r="B27" s="45">
        <v>45225</v>
      </c>
      <c r="C27" s="44">
        <v>17875</v>
      </c>
      <c r="D27" s="43">
        <v>17900</v>
      </c>
      <c r="E27" s="42">
        <f t="shared" si="0"/>
        <v>17887.5</v>
      </c>
      <c r="F27" s="44">
        <v>18120</v>
      </c>
      <c r="G27" s="43">
        <v>18125</v>
      </c>
      <c r="H27" s="42">
        <f t="shared" si="1"/>
        <v>18122.5</v>
      </c>
      <c r="I27" s="44">
        <v>19135</v>
      </c>
      <c r="J27" s="43">
        <v>19185</v>
      </c>
      <c r="K27" s="42">
        <f t="shared" si="2"/>
        <v>19160</v>
      </c>
      <c r="L27" s="44">
        <v>20285</v>
      </c>
      <c r="M27" s="43">
        <v>20335</v>
      </c>
      <c r="N27" s="42">
        <f t="shared" si="3"/>
        <v>20310</v>
      </c>
      <c r="O27" s="44">
        <v>21445</v>
      </c>
      <c r="P27" s="43">
        <v>21495</v>
      </c>
      <c r="Q27" s="42">
        <f t="shared" si="4"/>
        <v>21470</v>
      </c>
      <c r="R27" s="50">
        <v>17900</v>
      </c>
      <c r="S27" s="49">
        <v>1.2085999999999999</v>
      </c>
      <c r="T27" s="49">
        <v>1.0536000000000001</v>
      </c>
      <c r="U27" s="48">
        <v>150.44</v>
      </c>
      <c r="V27" s="41">
        <v>14810.52</v>
      </c>
      <c r="W27" s="41">
        <v>14985.53</v>
      </c>
      <c r="X27" s="47">
        <f t="shared" si="5"/>
        <v>16989.369779802579</v>
      </c>
      <c r="Y27" s="46">
        <v>1.2095</v>
      </c>
    </row>
    <row r="28" spans="2:25" x14ac:dyDescent="0.2">
      <c r="B28" s="45">
        <v>45226</v>
      </c>
      <c r="C28" s="44">
        <v>17975</v>
      </c>
      <c r="D28" s="43">
        <v>18000</v>
      </c>
      <c r="E28" s="42">
        <f t="shared" si="0"/>
        <v>17987.5</v>
      </c>
      <c r="F28" s="44">
        <v>18225</v>
      </c>
      <c r="G28" s="43">
        <v>18230</v>
      </c>
      <c r="H28" s="42">
        <f t="shared" si="1"/>
        <v>18227.5</v>
      </c>
      <c r="I28" s="44">
        <v>19255</v>
      </c>
      <c r="J28" s="43">
        <v>19305</v>
      </c>
      <c r="K28" s="42">
        <f t="shared" si="2"/>
        <v>19280</v>
      </c>
      <c r="L28" s="44">
        <v>20405</v>
      </c>
      <c r="M28" s="43">
        <v>20455</v>
      </c>
      <c r="N28" s="42">
        <f t="shared" si="3"/>
        <v>20430</v>
      </c>
      <c r="O28" s="44">
        <v>21575</v>
      </c>
      <c r="P28" s="43">
        <v>21625</v>
      </c>
      <c r="Q28" s="42">
        <f t="shared" si="4"/>
        <v>21600</v>
      </c>
      <c r="R28" s="50">
        <v>18000</v>
      </c>
      <c r="S28" s="49">
        <v>1.2109000000000001</v>
      </c>
      <c r="T28" s="49">
        <v>1.0537000000000001</v>
      </c>
      <c r="U28" s="48">
        <v>150.09</v>
      </c>
      <c r="V28" s="41">
        <v>14864.98</v>
      </c>
      <c r="W28" s="41">
        <v>15043.74</v>
      </c>
      <c r="X28" s="47">
        <f t="shared" si="5"/>
        <v>17082.661098984529</v>
      </c>
      <c r="Y28" s="46">
        <v>1.2118</v>
      </c>
    </row>
    <row r="29" spans="2:25" x14ac:dyDescent="0.2">
      <c r="B29" s="45">
        <v>45229</v>
      </c>
      <c r="C29" s="44">
        <v>18175</v>
      </c>
      <c r="D29" s="43">
        <v>18180</v>
      </c>
      <c r="E29" s="42">
        <f t="shared" si="0"/>
        <v>18177.5</v>
      </c>
      <c r="F29" s="44">
        <v>18415</v>
      </c>
      <c r="G29" s="43">
        <v>18445</v>
      </c>
      <c r="H29" s="42">
        <f t="shared" si="1"/>
        <v>18430</v>
      </c>
      <c r="I29" s="44">
        <v>19455</v>
      </c>
      <c r="J29" s="43">
        <v>19505</v>
      </c>
      <c r="K29" s="42">
        <f t="shared" si="2"/>
        <v>19480</v>
      </c>
      <c r="L29" s="44">
        <v>20580</v>
      </c>
      <c r="M29" s="43">
        <v>20630</v>
      </c>
      <c r="N29" s="42">
        <f t="shared" si="3"/>
        <v>20605</v>
      </c>
      <c r="O29" s="44">
        <v>21720</v>
      </c>
      <c r="P29" s="43">
        <v>21770</v>
      </c>
      <c r="Q29" s="42">
        <f t="shared" si="4"/>
        <v>21745</v>
      </c>
      <c r="R29" s="50">
        <v>18180</v>
      </c>
      <c r="S29" s="49">
        <v>1.2142999999999999</v>
      </c>
      <c r="T29" s="49">
        <v>1.0607</v>
      </c>
      <c r="U29" s="48">
        <v>149.77000000000001</v>
      </c>
      <c r="V29" s="41">
        <v>14971.59</v>
      </c>
      <c r="W29" s="41">
        <v>15178.57</v>
      </c>
      <c r="X29" s="47">
        <f t="shared" si="5"/>
        <v>17139.624776091259</v>
      </c>
      <c r="Y29" s="46">
        <v>1.2152000000000001</v>
      </c>
    </row>
    <row r="30" spans="2:25" x14ac:dyDescent="0.2">
      <c r="B30" s="45">
        <v>45230</v>
      </c>
      <c r="C30" s="44">
        <v>17800</v>
      </c>
      <c r="D30" s="43">
        <v>17825</v>
      </c>
      <c r="E30" s="42">
        <f t="shared" si="0"/>
        <v>17812.5</v>
      </c>
      <c r="F30" s="44">
        <v>18055</v>
      </c>
      <c r="G30" s="43">
        <v>18060</v>
      </c>
      <c r="H30" s="42">
        <f t="shared" si="1"/>
        <v>18057.5</v>
      </c>
      <c r="I30" s="44">
        <v>19075</v>
      </c>
      <c r="J30" s="43">
        <v>19125</v>
      </c>
      <c r="K30" s="42">
        <f t="shared" si="2"/>
        <v>19100</v>
      </c>
      <c r="L30" s="44">
        <v>20195</v>
      </c>
      <c r="M30" s="43">
        <v>20245</v>
      </c>
      <c r="N30" s="42">
        <f t="shared" si="3"/>
        <v>20220</v>
      </c>
      <c r="O30" s="44">
        <v>21340</v>
      </c>
      <c r="P30" s="43">
        <v>21390</v>
      </c>
      <c r="Q30" s="42">
        <f t="shared" si="4"/>
        <v>21365</v>
      </c>
      <c r="R30" s="50">
        <v>17825</v>
      </c>
      <c r="S30" s="49">
        <v>1.2159</v>
      </c>
      <c r="T30" s="49">
        <v>1.0625</v>
      </c>
      <c r="U30" s="48">
        <v>150.94</v>
      </c>
      <c r="V30" s="41">
        <v>14659.92</v>
      </c>
      <c r="W30" s="41">
        <v>14842.21</v>
      </c>
      <c r="X30" s="47">
        <f t="shared" si="5"/>
        <v>16776.470588235294</v>
      </c>
      <c r="Y30" s="46">
        <v>1.2168000000000001</v>
      </c>
    </row>
    <row r="31" spans="2:25" x14ac:dyDescent="0.2">
      <c r="B31" s="40" t="s">
        <v>11</v>
      </c>
      <c r="C31" s="39">
        <f>ROUND(AVERAGE(C9:C30),2)</f>
        <v>18243.18</v>
      </c>
      <c r="D31" s="38">
        <f>ROUND(AVERAGE(D9:D30),2)</f>
        <v>18255.23</v>
      </c>
      <c r="E31" s="37">
        <f>ROUND(AVERAGE(C31:D31),2)</f>
        <v>18249.21</v>
      </c>
      <c r="F31" s="39">
        <f>ROUND(AVERAGE(F9:F30),2)</f>
        <v>18502.73</v>
      </c>
      <c r="G31" s="38">
        <f>ROUND(AVERAGE(G9:G30),2)</f>
        <v>18525</v>
      </c>
      <c r="H31" s="37">
        <f>ROUND(AVERAGE(F31:G31),2)</f>
        <v>18513.87</v>
      </c>
      <c r="I31" s="39">
        <f>ROUND(AVERAGE(I9:I30),2)</f>
        <v>19569.32</v>
      </c>
      <c r="J31" s="38">
        <f>ROUND(AVERAGE(J9:J30),2)</f>
        <v>19619.32</v>
      </c>
      <c r="K31" s="37">
        <f>ROUND(AVERAGE(I31:J31),2)</f>
        <v>19594.32</v>
      </c>
      <c r="L31" s="39">
        <f>ROUND(AVERAGE(L9:L30),2)</f>
        <v>20737.5</v>
      </c>
      <c r="M31" s="38">
        <f>ROUND(AVERAGE(M9:M30),2)</f>
        <v>20787.5</v>
      </c>
      <c r="N31" s="37">
        <f>ROUND(AVERAGE(L31:M31),2)</f>
        <v>20762.5</v>
      </c>
      <c r="O31" s="39">
        <f>ROUND(AVERAGE(O9:O30),2)</f>
        <v>21907.05</v>
      </c>
      <c r="P31" s="38">
        <f>ROUND(AVERAGE(P9:P30),2)</f>
        <v>21957.05</v>
      </c>
      <c r="Q31" s="37">
        <f>ROUND(AVERAGE(O31:P31),2)</f>
        <v>21932.05</v>
      </c>
      <c r="R31" s="36">
        <f>ROUND(AVERAGE(R9:R30),2)</f>
        <v>18255.23</v>
      </c>
      <c r="S31" s="35">
        <f>ROUND(AVERAGE(S9:S30),4)</f>
        <v>1.2169000000000001</v>
      </c>
      <c r="T31" s="34">
        <f>ROUND(AVERAGE(T9:T30),4)</f>
        <v>1.0563</v>
      </c>
      <c r="U31" s="167">
        <f>ROUND(AVERAGE(U9:U30),2)</f>
        <v>149.63</v>
      </c>
      <c r="V31" s="33">
        <f>AVERAGE(V9:V30)</f>
        <v>15001.685909090911</v>
      </c>
      <c r="W31" s="33">
        <f>AVERAGE(W9:W30)</f>
        <v>15212.234545454547</v>
      </c>
      <c r="X31" s="33">
        <f>AVERAGE(X9:X30)</f>
        <v>17283.077467243547</v>
      </c>
      <c r="Y31" s="32">
        <f>AVERAGE(Y9:Y30)</f>
        <v>1.2177909090909089</v>
      </c>
    </row>
    <row r="32" spans="2:25" x14ac:dyDescent="0.2">
      <c r="B32" s="31" t="s">
        <v>12</v>
      </c>
      <c r="C32" s="30">
        <f t="shared" ref="C32:Y32" si="6">MAX(C9:C30)</f>
        <v>18590</v>
      </c>
      <c r="D32" s="29">
        <f t="shared" si="6"/>
        <v>18610</v>
      </c>
      <c r="E32" s="28">
        <f t="shared" si="6"/>
        <v>18600</v>
      </c>
      <c r="F32" s="30">
        <f t="shared" si="6"/>
        <v>18850</v>
      </c>
      <c r="G32" s="29">
        <f t="shared" si="6"/>
        <v>18875</v>
      </c>
      <c r="H32" s="28">
        <f t="shared" si="6"/>
        <v>18862.5</v>
      </c>
      <c r="I32" s="30">
        <f t="shared" si="6"/>
        <v>19950</v>
      </c>
      <c r="J32" s="29">
        <f t="shared" si="6"/>
        <v>20000</v>
      </c>
      <c r="K32" s="28">
        <f t="shared" si="6"/>
        <v>19975</v>
      </c>
      <c r="L32" s="30">
        <f t="shared" si="6"/>
        <v>21125</v>
      </c>
      <c r="M32" s="29">
        <f t="shared" si="6"/>
        <v>21175</v>
      </c>
      <c r="N32" s="28">
        <f t="shared" si="6"/>
        <v>21150</v>
      </c>
      <c r="O32" s="30">
        <f t="shared" si="6"/>
        <v>22300</v>
      </c>
      <c r="P32" s="29">
        <f t="shared" si="6"/>
        <v>22350</v>
      </c>
      <c r="Q32" s="28">
        <f t="shared" si="6"/>
        <v>22325</v>
      </c>
      <c r="R32" s="27">
        <f t="shared" si="6"/>
        <v>18610</v>
      </c>
      <c r="S32" s="26">
        <f t="shared" si="6"/>
        <v>1.2314000000000001</v>
      </c>
      <c r="T32" s="25">
        <f t="shared" si="6"/>
        <v>1.0636000000000001</v>
      </c>
      <c r="U32" s="24">
        <f t="shared" si="6"/>
        <v>150.94</v>
      </c>
      <c r="V32" s="23">
        <f t="shared" si="6"/>
        <v>15346.53</v>
      </c>
      <c r="W32" s="23">
        <f t="shared" si="6"/>
        <v>15561.88</v>
      </c>
      <c r="X32" s="23">
        <f t="shared" si="6"/>
        <v>17717.660506763194</v>
      </c>
      <c r="Y32" s="22">
        <f t="shared" si="6"/>
        <v>1.2323</v>
      </c>
    </row>
    <row r="33" spans="2:25" ht="13.5" thickBot="1" x14ac:dyDescent="0.25">
      <c r="B33" s="21" t="s">
        <v>13</v>
      </c>
      <c r="C33" s="20">
        <f t="shared" ref="C33:Y33" si="7">MIN(C9:C30)</f>
        <v>17775</v>
      </c>
      <c r="D33" s="19">
        <f t="shared" si="7"/>
        <v>17800</v>
      </c>
      <c r="E33" s="18">
        <f t="shared" si="7"/>
        <v>17787.5</v>
      </c>
      <c r="F33" s="20">
        <f t="shared" si="7"/>
        <v>18050</v>
      </c>
      <c r="G33" s="19">
        <f t="shared" si="7"/>
        <v>18060</v>
      </c>
      <c r="H33" s="18">
        <f t="shared" si="7"/>
        <v>18057.5</v>
      </c>
      <c r="I33" s="20">
        <f t="shared" si="7"/>
        <v>19070</v>
      </c>
      <c r="J33" s="19">
        <f t="shared" si="7"/>
        <v>19120</v>
      </c>
      <c r="K33" s="18">
        <f t="shared" si="7"/>
        <v>19095</v>
      </c>
      <c r="L33" s="20">
        <f t="shared" si="7"/>
        <v>20195</v>
      </c>
      <c r="M33" s="19">
        <f t="shared" si="7"/>
        <v>20245</v>
      </c>
      <c r="N33" s="18">
        <f t="shared" si="7"/>
        <v>20220</v>
      </c>
      <c r="O33" s="20">
        <f t="shared" si="7"/>
        <v>21340</v>
      </c>
      <c r="P33" s="19">
        <f t="shared" si="7"/>
        <v>21390</v>
      </c>
      <c r="Q33" s="18">
        <f t="shared" si="7"/>
        <v>21365</v>
      </c>
      <c r="R33" s="17">
        <f t="shared" si="7"/>
        <v>17800</v>
      </c>
      <c r="S33" s="16">
        <f t="shared" si="7"/>
        <v>1.2065999999999999</v>
      </c>
      <c r="T33" s="15">
        <f t="shared" si="7"/>
        <v>1.0474000000000001</v>
      </c>
      <c r="U33" s="14">
        <f t="shared" si="7"/>
        <v>148.83000000000001</v>
      </c>
      <c r="V33" s="13">
        <f t="shared" si="7"/>
        <v>14567.48</v>
      </c>
      <c r="W33" s="13">
        <f t="shared" si="7"/>
        <v>14781.65</v>
      </c>
      <c r="X33" s="13">
        <f t="shared" si="7"/>
        <v>16735.614892816848</v>
      </c>
      <c r="Y33" s="12">
        <f t="shared" si="7"/>
        <v>1.2075</v>
      </c>
    </row>
    <row r="35" spans="2:25" x14ac:dyDescent="0.2">
      <c r="B35" s="6" t="s">
        <v>14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  <row r="36" spans="2:25" x14ac:dyDescent="0.2">
      <c r="B36" s="6" t="s">
        <v>15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3:S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33</v>
      </c>
    </row>
    <row r="6" spans="1:19" ht="13.5" thickBot="1" x14ac:dyDescent="0.25">
      <c r="B6" s="1">
        <v>45201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3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45201</v>
      </c>
      <c r="C9" s="44">
        <v>32475</v>
      </c>
      <c r="D9" s="43">
        <v>32975</v>
      </c>
      <c r="E9" s="42">
        <f t="shared" ref="E9:E30" si="0">AVERAGE(C9:D9)</f>
        <v>32725</v>
      </c>
      <c r="F9" s="44">
        <v>32920</v>
      </c>
      <c r="G9" s="43">
        <v>33420</v>
      </c>
      <c r="H9" s="42">
        <f t="shared" ref="H9:H30" si="1">AVERAGE(F9:G9)</f>
        <v>33170</v>
      </c>
      <c r="I9" s="44">
        <v>34550</v>
      </c>
      <c r="J9" s="43">
        <v>35550</v>
      </c>
      <c r="K9" s="42">
        <f t="shared" ref="K9:K30" si="2">AVERAGE(I9:J9)</f>
        <v>35050</v>
      </c>
      <c r="L9" s="50">
        <v>32975</v>
      </c>
      <c r="M9" s="49">
        <v>1.2153</v>
      </c>
      <c r="N9" s="51">
        <v>1.0530999999999999</v>
      </c>
      <c r="O9" s="48">
        <v>149.74</v>
      </c>
      <c r="P9" s="41">
        <v>27133.22</v>
      </c>
      <c r="Q9" s="41">
        <v>27479.03</v>
      </c>
      <c r="R9" s="47">
        <f t="shared" ref="R9:R30" si="3">L9/N9</f>
        <v>31312.316019371381</v>
      </c>
      <c r="S9" s="46">
        <v>1.2161999999999999</v>
      </c>
    </row>
    <row r="10" spans="1:19" x14ac:dyDescent="0.2">
      <c r="B10" s="45">
        <v>45202</v>
      </c>
      <c r="C10" s="44">
        <v>32475</v>
      </c>
      <c r="D10" s="43">
        <v>32975</v>
      </c>
      <c r="E10" s="42">
        <f t="shared" si="0"/>
        <v>32725</v>
      </c>
      <c r="F10" s="44">
        <v>32920</v>
      </c>
      <c r="G10" s="43">
        <v>33420</v>
      </c>
      <c r="H10" s="42">
        <f t="shared" si="1"/>
        <v>33170</v>
      </c>
      <c r="I10" s="44">
        <v>34545</v>
      </c>
      <c r="J10" s="43">
        <v>35545</v>
      </c>
      <c r="K10" s="42">
        <f t="shared" si="2"/>
        <v>35045</v>
      </c>
      <c r="L10" s="50">
        <v>32975</v>
      </c>
      <c r="M10" s="49">
        <v>1.2065999999999999</v>
      </c>
      <c r="N10" s="49">
        <v>1.0474000000000001</v>
      </c>
      <c r="O10" s="48">
        <v>149.97999999999999</v>
      </c>
      <c r="P10" s="41">
        <v>27328.86</v>
      </c>
      <c r="Q10" s="41">
        <v>27677.02</v>
      </c>
      <c r="R10" s="47">
        <f t="shared" si="3"/>
        <v>31482.719113996558</v>
      </c>
      <c r="S10" s="46">
        <v>1.2075</v>
      </c>
    </row>
    <row r="11" spans="1:19" x14ac:dyDescent="0.2">
      <c r="B11" s="45">
        <v>45203</v>
      </c>
      <c r="C11" s="44">
        <v>32475</v>
      </c>
      <c r="D11" s="43">
        <v>32975</v>
      </c>
      <c r="E11" s="42">
        <f t="shared" si="0"/>
        <v>32725</v>
      </c>
      <c r="F11" s="44">
        <v>32920</v>
      </c>
      <c r="G11" s="43">
        <v>33420</v>
      </c>
      <c r="H11" s="42">
        <f t="shared" si="1"/>
        <v>33170</v>
      </c>
      <c r="I11" s="44">
        <v>34540</v>
      </c>
      <c r="J11" s="43">
        <v>35540</v>
      </c>
      <c r="K11" s="42">
        <f t="shared" si="2"/>
        <v>35040</v>
      </c>
      <c r="L11" s="50">
        <v>32975</v>
      </c>
      <c r="M11" s="49">
        <v>1.212</v>
      </c>
      <c r="N11" s="49">
        <v>1.0498000000000001</v>
      </c>
      <c r="O11" s="48">
        <v>149.01</v>
      </c>
      <c r="P11" s="41">
        <v>27207.1</v>
      </c>
      <c r="Q11" s="41">
        <v>27553.8</v>
      </c>
      <c r="R11" s="47">
        <f t="shared" si="3"/>
        <v>31410.744903791197</v>
      </c>
      <c r="S11" s="46">
        <v>1.2129000000000001</v>
      </c>
    </row>
    <row r="12" spans="1:19" x14ac:dyDescent="0.2">
      <c r="B12" s="45">
        <v>45204</v>
      </c>
      <c r="C12" s="44">
        <v>32490</v>
      </c>
      <c r="D12" s="43">
        <v>32990</v>
      </c>
      <c r="E12" s="42">
        <f t="shared" si="0"/>
        <v>32740</v>
      </c>
      <c r="F12" s="44">
        <v>32920</v>
      </c>
      <c r="G12" s="43">
        <v>33420</v>
      </c>
      <c r="H12" s="42">
        <f t="shared" si="1"/>
        <v>33170</v>
      </c>
      <c r="I12" s="44">
        <v>34535</v>
      </c>
      <c r="J12" s="43">
        <v>35535</v>
      </c>
      <c r="K12" s="42">
        <f t="shared" si="2"/>
        <v>35035</v>
      </c>
      <c r="L12" s="50">
        <v>32990</v>
      </c>
      <c r="M12" s="49">
        <v>1.2150000000000001</v>
      </c>
      <c r="N12" s="49">
        <v>1.0524</v>
      </c>
      <c r="O12" s="48">
        <v>148.83000000000001</v>
      </c>
      <c r="P12" s="41">
        <v>27152.26</v>
      </c>
      <c r="Q12" s="41">
        <v>27485.81</v>
      </c>
      <c r="R12" s="47">
        <f t="shared" si="3"/>
        <v>31347.396427213986</v>
      </c>
      <c r="S12" s="46">
        <v>1.2159</v>
      </c>
    </row>
    <row r="13" spans="1:19" x14ac:dyDescent="0.2">
      <c r="B13" s="45">
        <v>45205</v>
      </c>
      <c r="C13" s="44">
        <v>32490</v>
      </c>
      <c r="D13" s="43">
        <v>32990</v>
      </c>
      <c r="E13" s="42">
        <f t="shared" si="0"/>
        <v>32740</v>
      </c>
      <c r="F13" s="44">
        <v>32920</v>
      </c>
      <c r="G13" s="43">
        <v>33420</v>
      </c>
      <c r="H13" s="42">
        <f t="shared" si="1"/>
        <v>33170</v>
      </c>
      <c r="I13" s="44">
        <v>32545</v>
      </c>
      <c r="J13" s="43">
        <v>33545</v>
      </c>
      <c r="K13" s="42">
        <f t="shared" si="2"/>
        <v>33045</v>
      </c>
      <c r="L13" s="50">
        <v>32990</v>
      </c>
      <c r="M13" s="49">
        <v>1.2213000000000001</v>
      </c>
      <c r="N13" s="49">
        <v>1.0566</v>
      </c>
      <c r="O13" s="48">
        <v>149.06</v>
      </c>
      <c r="P13" s="41">
        <v>27012.2</v>
      </c>
      <c r="Q13" s="41">
        <v>27344.13</v>
      </c>
      <c r="R13" s="47">
        <f t="shared" si="3"/>
        <v>31222.790081393148</v>
      </c>
      <c r="S13" s="46">
        <v>1.2222</v>
      </c>
    </row>
    <row r="14" spans="1:19" x14ac:dyDescent="0.2">
      <c r="B14" s="45">
        <v>45208</v>
      </c>
      <c r="C14" s="44">
        <v>32475</v>
      </c>
      <c r="D14" s="43">
        <v>32975</v>
      </c>
      <c r="E14" s="42">
        <f t="shared" si="0"/>
        <v>32725</v>
      </c>
      <c r="F14" s="44">
        <v>32920</v>
      </c>
      <c r="G14" s="43">
        <v>33420</v>
      </c>
      <c r="H14" s="42">
        <f t="shared" si="1"/>
        <v>33170</v>
      </c>
      <c r="I14" s="44">
        <v>34515</v>
      </c>
      <c r="J14" s="43">
        <v>35515</v>
      </c>
      <c r="K14" s="42">
        <f t="shared" si="2"/>
        <v>35015</v>
      </c>
      <c r="L14" s="50">
        <v>32975</v>
      </c>
      <c r="M14" s="49">
        <v>1.2169000000000001</v>
      </c>
      <c r="N14" s="49">
        <v>1.0528999999999999</v>
      </c>
      <c r="O14" s="48">
        <v>149.16999999999999</v>
      </c>
      <c r="P14" s="41">
        <v>27097.54</v>
      </c>
      <c r="Q14" s="41">
        <v>27442.93</v>
      </c>
      <c r="R14" s="47">
        <f t="shared" si="3"/>
        <v>31318.263842720109</v>
      </c>
      <c r="S14" s="46">
        <v>1.2178</v>
      </c>
    </row>
    <row r="15" spans="1:19" x14ac:dyDescent="0.2">
      <c r="B15" s="45">
        <v>45209</v>
      </c>
      <c r="C15" s="44">
        <v>32475</v>
      </c>
      <c r="D15" s="43">
        <v>32975</v>
      </c>
      <c r="E15" s="42">
        <f t="shared" si="0"/>
        <v>32725</v>
      </c>
      <c r="F15" s="44">
        <v>32920</v>
      </c>
      <c r="G15" s="43">
        <v>33420</v>
      </c>
      <c r="H15" s="42">
        <f t="shared" si="1"/>
        <v>33170</v>
      </c>
      <c r="I15" s="44">
        <v>34505</v>
      </c>
      <c r="J15" s="43">
        <v>35505</v>
      </c>
      <c r="K15" s="42">
        <f t="shared" si="2"/>
        <v>35005</v>
      </c>
      <c r="L15" s="50">
        <v>32975</v>
      </c>
      <c r="M15" s="49">
        <v>1.224</v>
      </c>
      <c r="N15" s="49">
        <v>1.0576000000000001</v>
      </c>
      <c r="O15" s="48">
        <v>149.07</v>
      </c>
      <c r="P15" s="41">
        <v>26940.36</v>
      </c>
      <c r="Q15" s="41">
        <v>27283.86</v>
      </c>
      <c r="R15" s="47">
        <f t="shared" si="3"/>
        <v>31179.084720121027</v>
      </c>
      <c r="S15" s="46">
        <v>1.2249000000000001</v>
      </c>
    </row>
    <row r="16" spans="1:19" x14ac:dyDescent="0.2">
      <c r="B16" s="45">
        <v>45210</v>
      </c>
      <c r="C16" s="44">
        <v>32475</v>
      </c>
      <c r="D16" s="43">
        <v>32975</v>
      </c>
      <c r="E16" s="42">
        <f t="shared" si="0"/>
        <v>32725</v>
      </c>
      <c r="F16" s="44">
        <v>32920</v>
      </c>
      <c r="G16" s="43">
        <v>33420</v>
      </c>
      <c r="H16" s="42">
        <f t="shared" si="1"/>
        <v>33170</v>
      </c>
      <c r="I16" s="44">
        <v>34500</v>
      </c>
      <c r="J16" s="43">
        <v>35500</v>
      </c>
      <c r="K16" s="42">
        <f t="shared" si="2"/>
        <v>35000</v>
      </c>
      <c r="L16" s="50">
        <v>32975</v>
      </c>
      <c r="M16" s="49">
        <v>1.2290000000000001</v>
      </c>
      <c r="N16" s="49">
        <v>1.0604</v>
      </c>
      <c r="O16" s="48">
        <v>148.84</v>
      </c>
      <c r="P16" s="41">
        <v>26830.76</v>
      </c>
      <c r="Q16" s="41">
        <v>27172.94</v>
      </c>
      <c r="R16" s="47">
        <f t="shared" si="3"/>
        <v>31096.755941154282</v>
      </c>
      <c r="S16" s="46">
        <v>1.2299</v>
      </c>
    </row>
    <row r="17" spans="2:19" x14ac:dyDescent="0.2">
      <c r="B17" s="45">
        <v>45211</v>
      </c>
      <c r="C17" s="44">
        <v>32485</v>
      </c>
      <c r="D17" s="43">
        <v>32985</v>
      </c>
      <c r="E17" s="42">
        <f t="shared" si="0"/>
        <v>32735</v>
      </c>
      <c r="F17" s="44">
        <v>32920</v>
      </c>
      <c r="G17" s="43">
        <v>33420</v>
      </c>
      <c r="H17" s="42">
        <f t="shared" si="1"/>
        <v>33170</v>
      </c>
      <c r="I17" s="44">
        <v>34495</v>
      </c>
      <c r="J17" s="43">
        <v>35495</v>
      </c>
      <c r="K17" s="42">
        <f t="shared" si="2"/>
        <v>34995</v>
      </c>
      <c r="L17" s="50">
        <v>32985</v>
      </c>
      <c r="M17" s="49">
        <v>1.2314000000000001</v>
      </c>
      <c r="N17" s="49">
        <v>1.0620000000000001</v>
      </c>
      <c r="O17" s="48">
        <v>149.16</v>
      </c>
      <c r="P17" s="41">
        <v>26786.58</v>
      </c>
      <c r="Q17" s="41">
        <v>27120.02</v>
      </c>
      <c r="R17" s="47">
        <f t="shared" si="3"/>
        <v>31059.322033898305</v>
      </c>
      <c r="S17" s="46">
        <v>1.2323</v>
      </c>
    </row>
    <row r="18" spans="2:19" x14ac:dyDescent="0.2">
      <c r="B18" s="45">
        <v>45212</v>
      </c>
      <c r="C18" s="44">
        <v>32490</v>
      </c>
      <c r="D18" s="43">
        <v>32990</v>
      </c>
      <c r="E18" s="42">
        <f t="shared" si="0"/>
        <v>32740</v>
      </c>
      <c r="F18" s="44">
        <v>32920</v>
      </c>
      <c r="G18" s="43">
        <v>33420</v>
      </c>
      <c r="H18" s="42">
        <f t="shared" si="1"/>
        <v>33170</v>
      </c>
      <c r="I18" s="44">
        <v>34495</v>
      </c>
      <c r="J18" s="43">
        <v>35495</v>
      </c>
      <c r="K18" s="42">
        <f t="shared" si="2"/>
        <v>34995</v>
      </c>
      <c r="L18" s="50">
        <v>32990</v>
      </c>
      <c r="M18" s="49">
        <v>1.2184999999999999</v>
      </c>
      <c r="N18" s="49">
        <v>1.0525</v>
      </c>
      <c r="O18" s="48">
        <v>149.62</v>
      </c>
      <c r="P18" s="41">
        <v>27074.27</v>
      </c>
      <c r="Q18" s="41">
        <v>27406.92</v>
      </c>
      <c r="R18" s="47">
        <f t="shared" si="3"/>
        <v>31344.418052256533</v>
      </c>
      <c r="S18" s="46">
        <v>1.2194</v>
      </c>
    </row>
    <row r="19" spans="2:19" x14ac:dyDescent="0.2">
      <c r="B19" s="45">
        <v>45215</v>
      </c>
      <c r="C19" s="44">
        <v>32475</v>
      </c>
      <c r="D19" s="43">
        <v>32975</v>
      </c>
      <c r="E19" s="42">
        <f t="shared" si="0"/>
        <v>32725</v>
      </c>
      <c r="F19" s="44">
        <v>32920</v>
      </c>
      <c r="G19" s="43">
        <v>33420</v>
      </c>
      <c r="H19" s="42">
        <f t="shared" si="1"/>
        <v>33170</v>
      </c>
      <c r="I19" s="44">
        <v>34475</v>
      </c>
      <c r="J19" s="43">
        <v>35475</v>
      </c>
      <c r="K19" s="42">
        <f t="shared" si="2"/>
        <v>34975</v>
      </c>
      <c r="L19" s="50">
        <v>32975</v>
      </c>
      <c r="M19" s="49">
        <v>1.2179</v>
      </c>
      <c r="N19" s="49">
        <v>1.0537000000000001</v>
      </c>
      <c r="O19" s="48">
        <v>149.56</v>
      </c>
      <c r="P19" s="41">
        <v>27075.29</v>
      </c>
      <c r="Q19" s="41">
        <v>27420.41</v>
      </c>
      <c r="R19" s="47">
        <f t="shared" si="3"/>
        <v>31294.486096611938</v>
      </c>
      <c r="S19" s="46">
        <v>1.2188000000000001</v>
      </c>
    </row>
    <row r="20" spans="2:19" x14ac:dyDescent="0.2">
      <c r="B20" s="45">
        <v>45216</v>
      </c>
      <c r="C20" s="44">
        <v>32475</v>
      </c>
      <c r="D20" s="43">
        <v>32975</v>
      </c>
      <c r="E20" s="42">
        <f t="shared" si="0"/>
        <v>32725</v>
      </c>
      <c r="F20" s="44">
        <v>32920</v>
      </c>
      <c r="G20" s="43">
        <v>33420</v>
      </c>
      <c r="H20" s="42">
        <f t="shared" si="1"/>
        <v>33170</v>
      </c>
      <c r="I20" s="44">
        <v>34470</v>
      </c>
      <c r="J20" s="43">
        <v>35470</v>
      </c>
      <c r="K20" s="42">
        <f t="shared" si="2"/>
        <v>34970</v>
      </c>
      <c r="L20" s="50">
        <v>32975</v>
      </c>
      <c r="M20" s="49">
        <v>1.2183999999999999</v>
      </c>
      <c r="N20" s="49">
        <v>1.0575000000000001</v>
      </c>
      <c r="O20" s="48">
        <v>149.47</v>
      </c>
      <c r="P20" s="41">
        <v>27064.18</v>
      </c>
      <c r="Q20" s="41">
        <v>27409.17</v>
      </c>
      <c r="R20" s="47">
        <f t="shared" si="3"/>
        <v>31182.033096926712</v>
      </c>
      <c r="S20" s="46">
        <v>1.2193000000000001</v>
      </c>
    </row>
    <row r="21" spans="2:19" x14ac:dyDescent="0.2">
      <c r="B21" s="45">
        <v>45217</v>
      </c>
      <c r="C21" s="44">
        <v>32475</v>
      </c>
      <c r="D21" s="43">
        <v>32975</v>
      </c>
      <c r="E21" s="42">
        <f t="shared" si="0"/>
        <v>32725</v>
      </c>
      <c r="F21" s="44">
        <v>32920</v>
      </c>
      <c r="G21" s="43">
        <v>33420</v>
      </c>
      <c r="H21" s="42">
        <f t="shared" si="1"/>
        <v>33170</v>
      </c>
      <c r="I21" s="44">
        <v>34465</v>
      </c>
      <c r="J21" s="43">
        <v>35465</v>
      </c>
      <c r="K21" s="42">
        <f t="shared" si="2"/>
        <v>34965</v>
      </c>
      <c r="L21" s="50">
        <v>32975</v>
      </c>
      <c r="M21" s="49">
        <v>1.2189000000000001</v>
      </c>
      <c r="N21" s="49">
        <v>1.056</v>
      </c>
      <c r="O21" s="48">
        <v>149.69</v>
      </c>
      <c r="P21" s="41">
        <v>27053.08</v>
      </c>
      <c r="Q21" s="41">
        <v>27397.93</v>
      </c>
      <c r="R21" s="47">
        <f t="shared" si="3"/>
        <v>31226.325757575756</v>
      </c>
      <c r="S21" s="46">
        <v>1.2198</v>
      </c>
    </row>
    <row r="22" spans="2:19" x14ac:dyDescent="0.2">
      <c r="B22" s="45">
        <v>45218</v>
      </c>
      <c r="C22" s="44">
        <v>32485</v>
      </c>
      <c r="D22" s="43">
        <v>32985</v>
      </c>
      <c r="E22" s="42">
        <f t="shared" si="0"/>
        <v>32735</v>
      </c>
      <c r="F22" s="44">
        <v>32920</v>
      </c>
      <c r="G22" s="43">
        <v>33420</v>
      </c>
      <c r="H22" s="42">
        <f t="shared" si="1"/>
        <v>33170</v>
      </c>
      <c r="I22" s="44">
        <v>34460</v>
      </c>
      <c r="J22" s="43">
        <v>35460</v>
      </c>
      <c r="K22" s="42">
        <f t="shared" si="2"/>
        <v>34960</v>
      </c>
      <c r="L22" s="50">
        <v>32985</v>
      </c>
      <c r="M22" s="49">
        <v>1.2121</v>
      </c>
      <c r="N22" s="49">
        <v>1.0558000000000001</v>
      </c>
      <c r="O22" s="48">
        <v>149.87</v>
      </c>
      <c r="P22" s="41">
        <v>27213.1</v>
      </c>
      <c r="Q22" s="41">
        <v>27551.53</v>
      </c>
      <c r="R22" s="47">
        <f t="shared" si="3"/>
        <v>31241.712445538924</v>
      </c>
      <c r="S22" s="46">
        <v>1.2130000000000001</v>
      </c>
    </row>
    <row r="23" spans="2:19" x14ac:dyDescent="0.2">
      <c r="B23" s="45">
        <v>45219</v>
      </c>
      <c r="C23" s="44">
        <v>32490</v>
      </c>
      <c r="D23" s="43">
        <v>32990</v>
      </c>
      <c r="E23" s="42">
        <f t="shared" si="0"/>
        <v>32740</v>
      </c>
      <c r="F23" s="44">
        <v>32920</v>
      </c>
      <c r="G23" s="43">
        <v>33420</v>
      </c>
      <c r="H23" s="42">
        <f t="shared" si="1"/>
        <v>33170</v>
      </c>
      <c r="I23" s="44">
        <v>34460</v>
      </c>
      <c r="J23" s="43">
        <v>35460</v>
      </c>
      <c r="K23" s="42">
        <f t="shared" si="2"/>
        <v>34960</v>
      </c>
      <c r="L23" s="50">
        <v>32990</v>
      </c>
      <c r="M23" s="49">
        <v>1.2141</v>
      </c>
      <c r="N23" s="49">
        <v>1.0590999999999999</v>
      </c>
      <c r="O23" s="48">
        <v>149.94999999999999</v>
      </c>
      <c r="P23" s="41">
        <v>27172.39</v>
      </c>
      <c r="Q23" s="41">
        <v>27508.44</v>
      </c>
      <c r="R23" s="47">
        <f t="shared" si="3"/>
        <v>31149.088849022759</v>
      </c>
      <c r="S23" s="46">
        <v>1.2149000000000001</v>
      </c>
    </row>
    <row r="24" spans="2:19" x14ac:dyDescent="0.2">
      <c r="B24" s="45">
        <v>45222</v>
      </c>
      <c r="C24" s="44">
        <v>32480</v>
      </c>
      <c r="D24" s="43">
        <v>32980</v>
      </c>
      <c r="E24" s="42">
        <f t="shared" si="0"/>
        <v>32730</v>
      </c>
      <c r="F24" s="44">
        <v>32920</v>
      </c>
      <c r="G24" s="43">
        <v>33420</v>
      </c>
      <c r="H24" s="42">
        <f t="shared" si="1"/>
        <v>33170</v>
      </c>
      <c r="I24" s="44">
        <v>34445</v>
      </c>
      <c r="J24" s="43">
        <v>35445</v>
      </c>
      <c r="K24" s="42">
        <f t="shared" si="2"/>
        <v>34945</v>
      </c>
      <c r="L24" s="50">
        <v>32980</v>
      </c>
      <c r="M24" s="49">
        <v>1.2170000000000001</v>
      </c>
      <c r="N24" s="49">
        <v>1.0602</v>
      </c>
      <c r="O24" s="48">
        <v>149.93</v>
      </c>
      <c r="P24" s="41">
        <v>27099.42</v>
      </c>
      <c r="Q24" s="41">
        <v>27442.93</v>
      </c>
      <c r="R24" s="47">
        <f t="shared" si="3"/>
        <v>31107.338238068289</v>
      </c>
      <c r="S24" s="46">
        <v>1.2178</v>
      </c>
    </row>
    <row r="25" spans="2:19" x14ac:dyDescent="0.2">
      <c r="B25" s="45">
        <v>45223</v>
      </c>
      <c r="C25" s="44">
        <v>32480</v>
      </c>
      <c r="D25" s="43">
        <v>32980</v>
      </c>
      <c r="E25" s="42">
        <f t="shared" si="0"/>
        <v>32730</v>
      </c>
      <c r="F25" s="44">
        <v>32920</v>
      </c>
      <c r="G25" s="43">
        <v>33420</v>
      </c>
      <c r="H25" s="42">
        <f t="shared" si="1"/>
        <v>33170</v>
      </c>
      <c r="I25" s="44">
        <v>34440</v>
      </c>
      <c r="J25" s="43">
        <v>35440</v>
      </c>
      <c r="K25" s="42">
        <f t="shared" si="2"/>
        <v>34940</v>
      </c>
      <c r="L25" s="50">
        <v>32980</v>
      </c>
      <c r="M25" s="49">
        <v>1.2219</v>
      </c>
      <c r="N25" s="49">
        <v>1.0636000000000001</v>
      </c>
      <c r="O25" s="48">
        <v>149.76</v>
      </c>
      <c r="P25" s="41">
        <v>26990.75</v>
      </c>
      <c r="Q25" s="41">
        <v>27330.720000000001</v>
      </c>
      <c r="R25" s="47">
        <f t="shared" si="3"/>
        <v>31007.897705904474</v>
      </c>
      <c r="S25" s="46">
        <v>1.2228000000000001</v>
      </c>
    </row>
    <row r="26" spans="2:19" x14ac:dyDescent="0.2">
      <c r="B26" s="45">
        <v>45224</v>
      </c>
      <c r="C26" s="44">
        <v>32480</v>
      </c>
      <c r="D26" s="43">
        <v>32980</v>
      </c>
      <c r="E26" s="42">
        <f t="shared" si="0"/>
        <v>32730</v>
      </c>
      <c r="F26" s="44">
        <v>32920</v>
      </c>
      <c r="G26" s="43">
        <v>33420</v>
      </c>
      <c r="H26" s="42">
        <f t="shared" si="1"/>
        <v>33170</v>
      </c>
      <c r="I26" s="44">
        <v>34435</v>
      </c>
      <c r="J26" s="43">
        <v>35435</v>
      </c>
      <c r="K26" s="42">
        <f t="shared" si="2"/>
        <v>34935</v>
      </c>
      <c r="L26" s="50">
        <v>32980</v>
      </c>
      <c r="M26" s="49">
        <v>1.2118</v>
      </c>
      <c r="N26" s="49">
        <v>1.0572999999999999</v>
      </c>
      <c r="O26" s="48">
        <v>149.94</v>
      </c>
      <c r="P26" s="41">
        <v>27215.71</v>
      </c>
      <c r="Q26" s="41">
        <v>27558.34</v>
      </c>
      <c r="R26" s="47">
        <f t="shared" si="3"/>
        <v>31192.660550458717</v>
      </c>
      <c r="S26" s="46">
        <v>1.2126999999999999</v>
      </c>
    </row>
    <row r="27" spans="2:19" x14ac:dyDescent="0.2">
      <c r="B27" s="45">
        <v>45225</v>
      </c>
      <c r="C27" s="44">
        <v>32495</v>
      </c>
      <c r="D27" s="43">
        <v>32995</v>
      </c>
      <c r="E27" s="42">
        <f t="shared" si="0"/>
        <v>32745</v>
      </c>
      <c r="F27" s="44">
        <v>32920</v>
      </c>
      <c r="G27" s="43">
        <v>33420</v>
      </c>
      <c r="H27" s="42">
        <f t="shared" si="1"/>
        <v>33170</v>
      </c>
      <c r="I27" s="44">
        <v>34430</v>
      </c>
      <c r="J27" s="43">
        <v>35430</v>
      </c>
      <c r="K27" s="42">
        <f t="shared" si="2"/>
        <v>34930</v>
      </c>
      <c r="L27" s="50">
        <v>32995</v>
      </c>
      <c r="M27" s="49">
        <v>1.2085999999999999</v>
      </c>
      <c r="N27" s="49">
        <v>1.0536000000000001</v>
      </c>
      <c r="O27" s="48">
        <v>150.44</v>
      </c>
      <c r="P27" s="41">
        <v>27300.18</v>
      </c>
      <c r="Q27" s="41">
        <v>27631.25</v>
      </c>
      <c r="R27" s="47">
        <f t="shared" si="3"/>
        <v>31316.43887623386</v>
      </c>
      <c r="S27" s="46">
        <v>1.2095</v>
      </c>
    </row>
    <row r="28" spans="2:19" x14ac:dyDescent="0.2">
      <c r="B28" s="45">
        <v>45226</v>
      </c>
      <c r="C28" s="44">
        <v>32500</v>
      </c>
      <c r="D28" s="43">
        <v>33000</v>
      </c>
      <c r="E28" s="42">
        <f t="shared" si="0"/>
        <v>32750</v>
      </c>
      <c r="F28" s="44">
        <v>32920</v>
      </c>
      <c r="G28" s="43">
        <v>33420</v>
      </c>
      <c r="H28" s="42">
        <f t="shared" si="1"/>
        <v>33170</v>
      </c>
      <c r="I28" s="44">
        <v>34430</v>
      </c>
      <c r="J28" s="43">
        <v>35430</v>
      </c>
      <c r="K28" s="42">
        <f t="shared" si="2"/>
        <v>34930</v>
      </c>
      <c r="L28" s="50">
        <v>33000</v>
      </c>
      <c r="M28" s="49">
        <v>1.2109000000000001</v>
      </c>
      <c r="N28" s="49">
        <v>1.0537000000000001</v>
      </c>
      <c r="O28" s="48">
        <v>150.09</v>
      </c>
      <c r="P28" s="41">
        <v>27252.46</v>
      </c>
      <c r="Q28" s="41">
        <v>27578.81</v>
      </c>
      <c r="R28" s="47">
        <f t="shared" si="3"/>
        <v>31318.212014804969</v>
      </c>
      <c r="S28" s="46">
        <v>1.2118</v>
      </c>
    </row>
    <row r="29" spans="2:19" x14ac:dyDescent="0.2">
      <c r="B29" s="45">
        <v>45229</v>
      </c>
      <c r="C29" s="44">
        <v>32485</v>
      </c>
      <c r="D29" s="43">
        <v>32985</v>
      </c>
      <c r="E29" s="42">
        <f t="shared" si="0"/>
        <v>32735</v>
      </c>
      <c r="F29" s="44">
        <v>32920</v>
      </c>
      <c r="G29" s="43">
        <v>33420</v>
      </c>
      <c r="H29" s="42">
        <f t="shared" si="1"/>
        <v>33170</v>
      </c>
      <c r="I29" s="44">
        <v>34415</v>
      </c>
      <c r="J29" s="43">
        <v>35415</v>
      </c>
      <c r="K29" s="42">
        <f t="shared" si="2"/>
        <v>34915</v>
      </c>
      <c r="L29" s="50">
        <v>32985</v>
      </c>
      <c r="M29" s="49">
        <v>1.2142999999999999</v>
      </c>
      <c r="N29" s="49">
        <v>1.0607</v>
      </c>
      <c r="O29" s="48">
        <v>149.77000000000001</v>
      </c>
      <c r="P29" s="41">
        <v>27163.8</v>
      </c>
      <c r="Q29" s="41">
        <v>27501.65</v>
      </c>
      <c r="R29" s="47">
        <f t="shared" si="3"/>
        <v>31097.388517017065</v>
      </c>
      <c r="S29" s="46">
        <v>1.2152000000000001</v>
      </c>
    </row>
    <row r="30" spans="2:19" x14ac:dyDescent="0.2">
      <c r="B30" s="45">
        <v>45230</v>
      </c>
      <c r="C30" s="44">
        <v>32490</v>
      </c>
      <c r="D30" s="43">
        <v>32990</v>
      </c>
      <c r="E30" s="42">
        <f t="shared" si="0"/>
        <v>32740</v>
      </c>
      <c r="F30" s="44">
        <v>32920</v>
      </c>
      <c r="G30" s="43">
        <v>33420</v>
      </c>
      <c r="H30" s="42">
        <f t="shared" si="1"/>
        <v>33170</v>
      </c>
      <c r="I30" s="44">
        <v>34410</v>
      </c>
      <c r="J30" s="43">
        <v>35410</v>
      </c>
      <c r="K30" s="42">
        <f t="shared" si="2"/>
        <v>34910</v>
      </c>
      <c r="L30" s="50">
        <v>32990</v>
      </c>
      <c r="M30" s="49">
        <v>1.2159</v>
      </c>
      <c r="N30" s="49">
        <v>1.0625</v>
      </c>
      <c r="O30" s="48">
        <v>150.94</v>
      </c>
      <c r="P30" s="41">
        <v>27132.17</v>
      </c>
      <c r="Q30" s="41">
        <v>27465.48</v>
      </c>
      <c r="R30" s="47">
        <f t="shared" si="3"/>
        <v>31049.411764705881</v>
      </c>
      <c r="S30" s="46">
        <v>1.2168000000000001</v>
      </c>
    </row>
    <row r="31" spans="2:19" x14ac:dyDescent="0.2">
      <c r="B31" s="40" t="s">
        <v>11</v>
      </c>
      <c r="C31" s="39">
        <f>ROUND(AVERAGE(C9:C30),2)</f>
        <v>32482.5</v>
      </c>
      <c r="D31" s="38">
        <f>ROUND(AVERAGE(D9:D30),2)</f>
        <v>32982.5</v>
      </c>
      <c r="E31" s="37">
        <f>ROUND(AVERAGE(C31:D31),2)</f>
        <v>32732.5</v>
      </c>
      <c r="F31" s="39">
        <f>ROUND(AVERAGE(F9:F30),2)</f>
        <v>32920</v>
      </c>
      <c r="G31" s="38">
        <f>ROUND(AVERAGE(G9:G30),2)</f>
        <v>33420</v>
      </c>
      <c r="H31" s="37">
        <f>ROUND(AVERAGE(F31:G31),2)</f>
        <v>33170</v>
      </c>
      <c r="I31" s="39">
        <f>ROUND(AVERAGE(I9:I30),2)</f>
        <v>34389.089999999997</v>
      </c>
      <c r="J31" s="38">
        <f>ROUND(AVERAGE(J9:J30),2)</f>
        <v>35389.089999999997</v>
      </c>
      <c r="K31" s="37">
        <f>ROUND(AVERAGE(I31:J31),2)</f>
        <v>34889.089999999997</v>
      </c>
      <c r="L31" s="36">
        <f>ROUND(AVERAGE(L9:L30),2)</f>
        <v>32982.5</v>
      </c>
      <c r="M31" s="35">
        <f>ROUND(AVERAGE(M9:M30),4)</f>
        <v>1.2169000000000001</v>
      </c>
      <c r="N31" s="34">
        <f>ROUND(AVERAGE(N9:N30),4)</f>
        <v>1.0563</v>
      </c>
      <c r="O31" s="167">
        <f>ROUND(AVERAGE(O9:O30),2)</f>
        <v>149.63</v>
      </c>
      <c r="P31" s="33">
        <f>AVERAGE(P9:P30)</f>
        <v>27104.349090909094</v>
      </c>
      <c r="Q31" s="33">
        <f>AVERAGE(Q9:Q30)</f>
        <v>27443.778181818183</v>
      </c>
      <c r="R31" s="33">
        <f>AVERAGE(R9:R30)</f>
        <v>31225.309320399352</v>
      </c>
      <c r="S31" s="32">
        <f>AVERAGE(S9:S30)</f>
        <v>1.2177909090909089</v>
      </c>
    </row>
    <row r="32" spans="2:19" x14ac:dyDescent="0.2">
      <c r="B32" s="31" t="s">
        <v>12</v>
      </c>
      <c r="C32" s="30">
        <f t="shared" ref="C32:S32" si="4">MAX(C9:C30)</f>
        <v>32500</v>
      </c>
      <c r="D32" s="29">
        <f t="shared" si="4"/>
        <v>33000</v>
      </c>
      <c r="E32" s="28">
        <f t="shared" si="4"/>
        <v>32750</v>
      </c>
      <c r="F32" s="30">
        <f t="shared" si="4"/>
        <v>32920</v>
      </c>
      <c r="G32" s="29">
        <f t="shared" si="4"/>
        <v>33420</v>
      </c>
      <c r="H32" s="28">
        <f t="shared" si="4"/>
        <v>33170</v>
      </c>
      <c r="I32" s="30">
        <f t="shared" si="4"/>
        <v>34550</v>
      </c>
      <c r="J32" s="29">
        <f t="shared" si="4"/>
        <v>35550</v>
      </c>
      <c r="K32" s="28">
        <f t="shared" si="4"/>
        <v>35050</v>
      </c>
      <c r="L32" s="27">
        <f t="shared" si="4"/>
        <v>33000</v>
      </c>
      <c r="M32" s="26">
        <f t="shared" si="4"/>
        <v>1.2314000000000001</v>
      </c>
      <c r="N32" s="25">
        <f t="shared" si="4"/>
        <v>1.0636000000000001</v>
      </c>
      <c r="O32" s="24">
        <f t="shared" si="4"/>
        <v>150.94</v>
      </c>
      <c r="P32" s="23">
        <f t="shared" si="4"/>
        <v>27328.86</v>
      </c>
      <c r="Q32" s="23">
        <f t="shared" si="4"/>
        <v>27677.02</v>
      </c>
      <c r="R32" s="23">
        <f t="shared" si="4"/>
        <v>31482.719113996558</v>
      </c>
      <c r="S32" s="22">
        <f t="shared" si="4"/>
        <v>1.2323</v>
      </c>
    </row>
    <row r="33" spans="2:19" ht="13.5" thickBot="1" x14ac:dyDescent="0.25">
      <c r="B33" s="21" t="s">
        <v>13</v>
      </c>
      <c r="C33" s="20">
        <f t="shared" ref="C33:S33" si="5">MIN(C9:C30)</f>
        <v>32475</v>
      </c>
      <c r="D33" s="19">
        <f t="shared" si="5"/>
        <v>32975</v>
      </c>
      <c r="E33" s="18">
        <f t="shared" si="5"/>
        <v>32725</v>
      </c>
      <c r="F33" s="20">
        <f t="shared" si="5"/>
        <v>32920</v>
      </c>
      <c r="G33" s="19">
        <f t="shared" si="5"/>
        <v>33420</v>
      </c>
      <c r="H33" s="18">
        <f t="shared" si="5"/>
        <v>33170</v>
      </c>
      <c r="I33" s="20">
        <f t="shared" si="5"/>
        <v>32545</v>
      </c>
      <c r="J33" s="19">
        <f t="shared" si="5"/>
        <v>33545</v>
      </c>
      <c r="K33" s="18">
        <f t="shared" si="5"/>
        <v>33045</v>
      </c>
      <c r="L33" s="17">
        <f t="shared" si="5"/>
        <v>32975</v>
      </c>
      <c r="M33" s="16">
        <f t="shared" si="5"/>
        <v>1.2065999999999999</v>
      </c>
      <c r="N33" s="15">
        <f t="shared" si="5"/>
        <v>1.0474000000000001</v>
      </c>
      <c r="O33" s="14">
        <f t="shared" si="5"/>
        <v>148.83000000000001</v>
      </c>
      <c r="P33" s="13">
        <f t="shared" si="5"/>
        <v>26786.58</v>
      </c>
      <c r="Q33" s="13">
        <f t="shared" si="5"/>
        <v>27120.02</v>
      </c>
      <c r="R33" s="13">
        <f t="shared" si="5"/>
        <v>31007.897705904474</v>
      </c>
      <c r="S33" s="12">
        <f t="shared" si="5"/>
        <v>1.2075</v>
      </c>
    </row>
    <row r="35" spans="2:19" x14ac:dyDescent="0.2">
      <c r="B35" s="6" t="s">
        <v>14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  <row r="36" spans="2:19" x14ac:dyDescent="0.2">
      <c r="B36" s="6" t="s">
        <v>15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Copper</vt:lpstr>
      <vt:lpstr>Aluminium Alloy</vt:lpstr>
      <vt:lpstr>NA Alloy</vt:lpstr>
      <vt:lpstr>Primary Aluminium</vt:lpstr>
      <vt:lpstr>Zinc</vt:lpstr>
      <vt:lpstr>Lead</vt:lpstr>
      <vt:lpstr>Tin</vt:lpstr>
      <vt:lpstr>Nickel</vt:lpstr>
      <vt:lpstr>Cobalt</vt:lpstr>
      <vt:lpstr>ABR</vt:lpstr>
      <vt:lpstr>ABR Avg</vt:lpstr>
      <vt:lpstr>Averages Inc. Euro Eq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LMEprice Averages Export for Global Steel</dc:title>
  <dc:creator>kiran.kaur</dc:creator>
  <cp:keywords>DocumentClassification=LME_Public</cp:keywords>
  <cp:lastModifiedBy>Patrick Heisch</cp:lastModifiedBy>
  <cp:lastPrinted>2011-08-25T10:07:39Z</cp:lastPrinted>
  <dcterms:created xsi:type="dcterms:W3CDTF">2012-05-31T12:49:12Z</dcterms:created>
  <dcterms:modified xsi:type="dcterms:W3CDTF">2023-11-01T06:11:57Z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a63242c0-de1b-4481-8939-c04bbf294095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</Properties>
</file>