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etalquote\LME\LME Average Official Prices\2023\"/>
    </mc:Choice>
  </mc:AlternateContent>
  <xr:revisionPtr revIDLastSave="0" documentId="8_{1AC4C5F8-89E2-4DAB-9CFA-D9AD1AC92FA4}" xr6:coauthVersionLast="47" xr6:coauthVersionMax="47" xr10:uidLastSave="{00000000-0000-0000-0000-000000000000}"/>
  <bookViews>
    <workbookView xWindow="-120" yWindow="-120" windowWidth="25440" windowHeight="15270" tabRatio="993" activeTab="11" xr2:uid="{00000000-000D-0000-FFFF-FFFF00000000}"/>
  </bookViews>
  <sheets>
    <sheet name="Copper" sheetId="1" r:id="rId1"/>
    <sheet name="Aluminium Alloy" sheetId="2" r:id="rId2"/>
    <sheet name="NA Alloy" sheetId="3" r:id="rId3"/>
    <sheet name="Primary Aluminium" sheetId="4" r:id="rId4"/>
    <sheet name="Zinc" sheetId="5" r:id="rId5"/>
    <sheet name="Lead" sheetId="6" r:id="rId6"/>
    <sheet name="Tin" sheetId="7" r:id="rId7"/>
    <sheet name="Nickel" sheetId="8" r:id="rId8"/>
    <sheet name="Cobalt" sheetId="10" r:id="rId9"/>
    <sheet name="ABR" sheetId="12" r:id="rId10"/>
    <sheet name="ABR Avg" sheetId="13" r:id="rId11"/>
    <sheet name="Averages Inc. Euro Eq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3" l="1"/>
  <c r="C18" i="13"/>
  <c r="C17" i="13"/>
  <c r="J31" i="12"/>
  <c r="G31" i="12"/>
  <c r="D31" i="12"/>
  <c r="J30" i="12"/>
  <c r="G30" i="12"/>
  <c r="D30" i="12"/>
  <c r="J29" i="12"/>
  <c r="E11" i="13" s="1"/>
  <c r="G29" i="12"/>
  <c r="D11" i="13" s="1"/>
  <c r="D29" i="12"/>
  <c r="C11" i="13" s="1"/>
  <c r="I28" i="12"/>
  <c r="F28" i="12"/>
  <c r="I27" i="12"/>
  <c r="F27" i="12"/>
  <c r="I26" i="12"/>
  <c r="F26" i="12"/>
  <c r="I25" i="12"/>
  <c r="F25" i="12"/>
  <c r="I24" i="12"/>
  <c r="F24" i="12"/>
  <c r="I23" i="12"/>
  <c r="F23" i="12"/>
  <c r="I22" i="12"/>
  <c r="F22" i="12"/>
  <c r="I21" i="12"/>
  <c r="F21" i="12"/>
  <c r="I20" i="12"/>
  <c r="F20" i="12"/>
  <c r="I19" i="12"/>
  <c r="F19" i="12"/>
  <c r="I18" i="12"/>
  <c r="F18" i="12"/>
  <c r="I17" i="12"/>
  <c r="F17" i="12"/>
  <c r="I16" i="12"/>
  <c r="F16" i="12"/>
  <c r="I15" i="12"/>
  <c r="F15" i="12"/>
  <c r="I14" i="12"/>
  <c r="F14" i="12"/>
  <c r="I13" i="12"/>
  <c r="F13" i="12"/>
  <c r="I12" i="12"/>
  <c r="F12" i="12"/>
  <c r="I11" i="12"/>
  <c r="F11" i="12"/>
  <c r="I10" i="12"/>
  <c r="F10" i="12"/>
  <c r="I9" i="12"/>
  <c r="F9" i="12"/>
  <c r="I8" i="12"/>
  <c r="F8" i="12"/>
  <c r="S32" i="10"/>
  <c r="Q32" i="10"/>
  <c r="P32" i="10"/>
  <c r="O32" i="10"/>
  <c r="N32" i="10"/>
  <c r="M32" i="10"/>
  <c r="L32" i="10"/>
  <c r="J32" i="10"/>
  <c r="I32" i="10"/>
  <c r="G32" i="10"/>
  <c r="F32" i="10"/>
  <c r="D32" i="10"/>
  <c r="C32" i="10"/>
  <c r="S31" i="10"/>
  <c r="Q31" i="10"/>
  <c r="P31" i="10"/>
  <c r="O31" i="10"/>
  <c r="N31" i="10"/>
  <c r="M31" i="10"/>
  <c r="L31" i="10"/>
  <c r="J31" i="10"/>
  <c r="I31" i="10"/>
  <c r="G31" i="10"/>
  <c r="F31" i="10"/>
  <c r="D31" i="10"/>
  <c r="C31" i="10"/>
  <c r="S30" i="10"/>
  <c r="Q30" i="10"/>
  <c r="P30" i="10"/>
  <c r="O30" i="10"/>
  <c r="N30" i="10"/>
  <c r="M30" i="10"/>
  <c r="L30" i="10"/>
  <c r="J30" i="10"/>
  <c r="I30" i="10"/>
  <c r="G30" i="10"/>
  <c r="F30" i="10"/>
  <c r="D30" i="10"/>
  <c r="C30" i="10"/>
  <c r="R29" i="10"/>
  <c r="K29" i="10"/>
  <c r="H29" i="10"/>
  <c r="E29" i="10"/>
  <c r="R28" i="10"/>
  <c r="K28" i="10"/>
  <c r="H28" i="10"/>
  <c r="E28" i="10"/>
  <c r="R27" i="10"/>
  <c r="K27" i="10"/>
  <c r="H27" i="10"/>
  <c r="E27" i="10"/>
  <c r="R26" i="10"/>
  <c r="K26" i="10"/>
  <c r="H26" i="10"/>
  <c r="E26" i="10"/>
  <c r="R25" i="10"/>
  <c r="K25" i="10"/>
  <c r="H25" i="10"/>
  <c r="E25" i="10"/>
  <c r="R24" i="10"/>
  <c r="K24" i="10"/>
  <c r="H24" i="10"/>
  <c r="E24" i="10"/>
  <c r="R23" i="10"/>
  <c r="K23" i="10"/>
  <c r="H23" i="10"/>
  <c r="E23" i="10"/>
  <c r="R22" i="10"/>
  <c r="K22" i="10"/>
  <c r="H22" i="10"/>
  <c r="E22" i="10"/>
  <c r="R21" i="10"/>
  <c r="K21" i="10"/>
  <c r="H21" i="10"/>
  <c r="E21" i="10"/>
  <c r="R20" i="10"/>
  <c r="K20" i="10"/>
  <c r="H20" i="10"/>
  <c r="E20" i="10"/>
  <c r="R19" i="10"/>
  <c r="K19" i="10"/>
  <c r="H19" i="10"/>
  <c r="E19" i="10"/>
  <c r="R18" i="10"/>
  <c r="K18" i="10"/>
  <c r="H18" i="10"/>
  <c r="E18" i="10"/>
  <c r="R17" i="10"/>
  <c r="K17" i="10"/>
  <c r="H17" i="10"/>
  <c r="E17" i="10"/>
  <c r="R16" i="10"/>
  <c r="K16" i="10"/>
  <c r="H16" i="10"/>
  <c r="E16" i="10"/>
  <c r="R15" i="10"/>
  <c r="K15" i="10"/>
  <c r="H15" i="10"/>
  <c r="E15" i="10"/>
  <c r="R14" i="10"/>
  <c r="K14" i="10"/>
  <c r="H14" i="10"/>
  <c r="E14" i="10"/>
  <c r="R13" i="10"/>
  <c r="K13" i="10"/>
  <c r="H13" i="10"/>
  <c r="E13" i="10"/>
  <c r="R12" i="10"/>
  <c r="K12" i="10"/>
  <c r="H12" i="10"/>
  <c r="E12" i="10"/>
  <c r="R11" i="10"/>
  <c r="K11" i="10"/>
  <c r="H11" i="10"/>
  <c r="E11" i="10"/>
  <c r="R10" i="10"/>
  <c r="K10" i="10"/>
  <c r="H10" i="10"/>
  <c r="E10" i="10"/>
  <c r="R9" i="10"/>
  <c r="R32" i="10" s="1"/>
  <c r="K9" i="10"/>
  <c r="K31" i="10" s="1"/>
  <c r="H9" i="10"/>
  <c r="E9" i="10"/>
  <c r="E32" i="10" s="1"/>
  <c r="Y32" i="8"/>
  <c r="W32" i="8"/>
  <c r="V32" i="8"/>
  <c r="U32" i="8"/>
  <c r="T32" i="8"/>
  <c r="S32" i="8"/>
  <c r="R32" i="8"/>
  <c r="P32" i="8"/>
  <c r="O32" i="8"/>
  <c r="M32" i="8"/>
  <c r="L32" i="8"/>
  <c r="J32" i="8"/>
  <c r="I32" i="8"/>
  <c r="G32" i="8"/>
  <c r="F32" i="8"/>
  <c r="D32" i="8"/>
  <c r="C32" i="8"/>
  <c r="Y31" i="8"/>
  <c r="W31" i="8"/>
  <c r="V31" i="8"/>
  <c r="U31" i="8"/>
  <c r="T31" i="8"/>
  <c r="S31" i="8"/>
  <c r="R31" i="8"/>
  <c r="P31" i="8"/>
  <c r="O31" i="8"/>
  <c r="M31" i="8"/>
  <c r="L31" i="8"/>
  <c r="K31" i="8"/>
  <c r="J31" i="8"/>
  <c r="I31" i="8"/>
  <c r="G31" i="8"/>
  <c r="F31" i="8"/>
  <c r="D31" i="8"/>
  <c r="C31" i="8"/>
  <c r="Y30" i="8"/>
  <c r="W30" i="8"/>
  <c r="V30" i="8"/>
  <c r="U30" i="8"/>
  <c r="T30" i="8"/>
  <c r="S30" i="8"/>
  <c r="R30" i="8"/>
  <c r="P30" i="8"/>
  <c r="Q30" i="8" s="1"/>
  <c r="O30" i="8"/>
  <c r="M30" i="8"/>
  <c r="L30" i="8"/>
  <c r="N30" i="8" s="1"/>
  <c r="J30" i="8"/>
  <c r="I30" i="8"/>
  <c r="G30" i="8"/>
  <c r="F30" i="8"/>
  <c r="D30" i="8"/>
  <c r="E30" i="8" s="1"/>
  <c r="C30" i="8"/>
  <c r="X29" i="8"/>
  <c r="Q29" i="8"/>
  <c r="N29" i="8"/>
  <c r="K29" i="8"/>
  <c r="H29" i="8"/>
  <c r="E29" i="8"/>
  <c r="X28" i="8"/>
  <c r="Q28" i="8"/>
  <c r="N28" i="8"/>
  <c r="K28" i="8"/>
  <c r="H28" i="8"/>
  <c r="E28" i="8"/>
  <c r="X27" i="8"/>
  <c r="Q27" i="8"/>
  <c r="N27" i="8"/>
  <c r="K27" i="8"/>
  <c r="H27" i="8"/>
  <c r="E27" i="8"/>
  <c r="X26" i="8"/>
  <c r="Q26" i="8"/>
  <c r="N26" i="8"/>
  <c r="K26" i="8"/>
  <c r="H26" i="8"/>
  <c r="E26" i="8"/>
  <c r="X25" i="8"/>
  <c r="Q25" i="8"/>
  <c r="N25" i="8"/>
  <c r="K25" i="8"/>
  <c r="H25" i="8"/>
  <c r="E25" i="8"/>
  <c r="X24" i="8"/>
  <c r="Q24" i="8"/>
  <c r="N24" i="8"/>
  <c r="K24" i="8"/>
  <c r="H24" i="8"/>
  <c r="E24" i="8"/>
  <c r="X23" i="8"/>
  <c r="Q23" i="8"/>
  <c r="N23" i="8"/>
  <c r="K23" i="8"/>
  <c r="H23" i="8"/>
  <c r="E23" i="8"/>
  <c r="X22" i="8"/>
  <c r="Q22" i="8"/>
  <c r="N22" i="8"/>
  <c r="K22" i="8"/>
  <c r="H22" i="8"/>
  <c r="E22" i="8"/>
  <c r="X21" i="8"/>
  <c r="Q21" i="8"/>
  <c r="N21" i="8"/>
  <c r="K21" i="8"/>
  <c r="H21" i="8"/>
  <c r="E21" i="8"/>
  <c r="X20" i="8"/>
  <c r="Q20" i="8"/>
  <c r="N20" i="8"/>
  <c r="K20" i="8"/>
  <c r="H20" i="8"/>
  <c r="E20" i="8"/>
  <c r="X19" i="8"/>
  <c r="Q19" i="8"/>
  <c r="N19" i="8"/>
  <c r="K19" i="8"/>
  <c r="H19" i="8"/>
  <c r="E19" i="8"/>
  <c r="X18" i="8"/>
  <c r="Q18" i="8"/>
  <c r="N18" i="8"/>
  <c r="K18" i="8"/>
  <c r="H18" i="8"/>
  <c r="E18" i="8"/>
  <c r="X17" i="8"/>
  <c r="Q17" i="8"/>
  <c r="N17" i="8"/>
  <c r="K17" i="8"/>
  <c r="H17" i="8"/>
  <c r="E17" i="8"/>
  <c r="X16" i="8"/>
  <c r="Q16" i="8"/>
  <c r="N16" i="8"/>
  <c r="K16" i="8"/>
  <c r="H16" i="8"/>
  <c r="E16" i="8"/>
  <c r="X15" i="8"/>
  <c r="Q15" i="8"/>
  <c r="N15" i="8"/>
  <c r="K15" i="8"/>
  <c r="H15" i="8"/>
  <c r="E15" i="8"/>
  <c r="X14" i="8"/>
  <c r="Q14" i="8"/>
  <c r="N14" i="8"/>
  <c r="K14" i="8"/>
  <c r="H14" i="8"/>
  <c r="E14" i="8"/>
  <c r="X13" i="8"/>
  <c r="Q13" i="8"/>
  <c r="N13" i="8"/>
  <c r="K13" i="8"/>
  <c r="H13" i="8"/>
  <c r="E13" i="8"/>
  <c r="X12" i="8"/>
  <c r="Q12" i="8"/>
  <c r="N12" i="8"/>
  <c r="K12" i="8"/>
  <c r="H12" i="8"/>
  <c r="E12" i="8"/>
  <c r="X11" i="8"/>
  <c r="Q11" i="8"/>
  <c r="N11" i="8"/>
  <c r="K11" i="8"/>
  <c r="H11" i="8"/>
  <c r="E11" i="8"/>
  <c r="X10" i="8"/>
  <c r="Q10" i="8"/>
  <c r="N10" i="8"/>
  <c r="K10" i="8"/>
  <c r="H10" i="8"/>
  <c r="E10" i="8"/>
  <c r="X9" i="8"/>
  <c r="X30" i="8" s="1"/>
  <c r="Q9" i="8"/>
  <c r="Q32" i="8" s="1"/>
  <c r="N9" i="8"/>
  <c r="N31" i="8" s="1"/>
  <c r="K9" i="8"/>
  <c r="K32" i="8" s="1"/>
  <c r="H9" i="8"/>
  <c r="E9" i="8"/>
  <c r="E31" i="8" s="1"/>
  <c r="S32" i="7"/>
  <c r="Q32" i="7"/>
  <c r="P32" i="7"/>
  <c r="O32" i="7"/>
  <c r="N32" i="7"/>
  <c r="M32" i="7"/>
  <c r="L32" i="7"/>
  <c r="J32" i="7"/>
  <c r="I32" i="7"/>
  <c r="G32" i="7"/>
  <c r="F32" i="7"/>
  <c r="D32" i="7"/>
  <c r="C32" i="7"/>
  <c r="S31" i="7"/>
  <c r="Q31" i="7"/>
  <c r="P31" i="7"/>
  <c r="O31" i="7"/>
  <c r="N31" i="7"/>
  <c r="M31" i="7"/>
  <c r="L31" i="7"/>
  <c r="J31" i="7"/>
  <c r="I31" i="7"/>
  <c r="G31" i="7"/>
  <c r="F31" i="7"/>
  <c r="D31" i="7"/>
  <c r="C31" i="7"/>
  <c r="S30" i="7"/>
  <c r="Q30" i="7"/>
  <c r="P30" i="7"/>
  <c r="O30" i="7"/>
  <c r="N30" i="7"/>
  <c r="M30" i="7"/>
  <c r="L30" i="7"/>
  <c r="J30" i="7"/>
  <c r="I30" i="7"/>
  <c r="K30" i="7" s="1"/>
  <c r="G30" i="7"/>
  <c r="F30" i="7"/>
  <c r="D30" i="7"/>
  <c r="C30" i="7"/>
  <c r="R29" i="7"/>
  <c r="K29" i="7"/>
  <c r="H29" i="7"/>
  <c r="E29" i="7"/>
  <c r="R28" i="7"/>
  <c r="K28" i="7"/>
  <c r="H28" i="7"/>
  <c r="E28" i="7"/>
  <c r="R27" i="7"/>
  <c r="K27" i="7"/>
  <c r="H27" i="7"/>
  <c r="E27" i="7"/>
  <c r="R26" i="7"/>
  <c r="K26" i="7"/>
  <c r="H26" i="7"/>
  <c r="E26" i="7"/>
  <c r="R25" i="7"/>
  <c r="K25" i="7"/>
  <c r="H25" i="7"/>
  <c r="E25" i="7"/>
  <c r="R24" i="7"/>
  <c r="K24" i="7"/>
  <c r="H24" i="7"/>
  <c r="E24" i="7"/>
  <c r="R23" i="7"/>
  <c r="K23" i="7"/>
  <c r="H23" i="7"/>
  <c r="E23" i="7"/>
  <c r="R22" i="7"/>
  <c r="K22" i="7"/>
  <c r="H22" i="7"/>
  <c r="E22" i="7"/>
  <c r="R21" i="7"/>
  <c r="K21" i="7"/>
  <c r="H21" i="7"/>
  <c r="E21" i="7"/>
  <c r="R20" i="7"/>
  <c r="K20" i="7"/>
  <c r="H20" i="7"/>
  <c r="E20" i="7"/>
  <c r="R19" i="7"/>
  <c r="K19" i="7"/>
  <c r="H19" i="7"/>
  <c r="E19" i="7"/>
  <c r="R18" i="7"/>
  <c r="K18" i="7"/>
  <c r="H18" i="7"/>
  <c r="E18" i="7"/>
  <c r="R17" i="7"/>
  <c r="K17" i="7"/>
  <c r="H17" i="7"/>
  <c r="E17" i="7"/>
  <c r="R16" i="7"/>
  <c r="K16" i="7"/>
  <c r="H16" i="7"/>
  <c r="E16" i="7"/>
  <c r="R15" i="7"/>
  <c r="K15" i="7"/>
  <c r="H15" i="7"/>
  <c r="E15" i="7"/>
  <c r="R14" i="7"/>
  <c r="K14" i="7"/>
  <c r="H14" i="7"/>
  <c r="E14" i="7"/>
  <c r="R13" i="7"/>
  <c r="K13" i="7"/>
  <c r="H13" i="7"/>
  <c r="E13" i="7"/>
  <c r="R12" i="7"/>
  <c r="K12" i="7"/>
  <c r="H12" i="7"/>
  <c r="E12" i="7"/>
  <c r="R11" i="7"/>
  <c r="K11" i="7"/>
  <c r="H11" i="7"/>
  <c r="E11" i="7"/>
  <c r="R10" i="7"/>
  <c r="K10" i="7"/>
  <c r="H10" i="7"/>
  <c r="E10" i="7"/>
  <c r="R9" i="7"/>
  <c r="K9" i="7"/>
  <c r="H9" i="7"/>
  <c r="H32" i="7" s="1"/>
  <c r="E9" i="7"/>
  <c r="Y32" i="6"/>
  <c r="W32" i="6"/>
  <c r="V32" i="6"/>
  <c r="U32" i="6"/>
  <c r="T32" i="6"/>
  <c r="S32" i="6"/>
  <c r="R32" i="6"/>
  <c r="P32" i="6"/>
  <c r="O32" i="6"/>
  <c r="M32" i="6"/>
  <c r="L32" i="6"/>
  <c r="J32" i="6"/>
  <c r="I32" i="6"/>
  <c r="G32" i="6"/>
  <c r="F32" i="6"/>
  <c r="D32" i="6"/>
  <c r="C32" i="6"/>
  <c r="Y31" i="6"/>
  <c r="W31" i="6"/>
  <c r="V31" i="6"/>
  <c r="U31" i="6"/>
  <c r="T31" i="6"/>
  <c r="S31" i="6"/>
  <c r="R31" i="6"/>
  <c r="P31" i="6"/>
  <c r="O31" i="6"/>
  <c r="M31" i="6"/>
  <c r="L31" i="6"/>
  <c r="J31" i="6"/>
  <c r="I31" i="6"/>
  <c r="G31" i="6"/>
  <c r="F31" i="6"/>
  <c r="D31" i="6"/>
  <c r="C31" i="6"/>
  <c r="Y30" i="6"/>
  <c r="W30" i="6"/>
  <c r="V30" i="6"/>
  <c r="U30" i="6"/>
  <c r="T30" i="6"/>
  <c r="S30" i="6"/>
  <c r="R30" i="6"/>
  <c r="P30" i="6"/>
  <c r="O30" i="6"/>
  <c r="M30" i="6"/>
  <c r="L30" i="6"/>
  <c r="J30" i="6"/>
  <c r="K30" i="6" s="1"/>
  <c r="I30" i="6"/>
  <c r="G30" i="6"/>
  <c r="F30" i="6"/>
  <c r="D30" i="6"/>
  <c r="C30" i="6"/>
  <c r="E30" i="6" s="1"/>
  <c r="X29" i="6"/>
  <c r="Q29" i="6"/>
  <c r="N29" i="6"/>
  <c r="K29" i="6"/>
  <c r="H29" i="6"/>
  <c r="E29" i="6"/>
  <c r="X28" i="6"/>
  <c r="Q28" i="6"/>
  <c r="N28" i="6"/>
  <c r="K28" i="6"/>
  <c r="H28" i="6"/>
  <c r="E28" i="6"/>
  <c r="X27" i="6"/>
  <c r="Q27" i="6"/>
  <c r="N27" i="6"/>
  <c r="K27" i="6"/>
  <c r="H27" i="6"/>
  <c r="E27" i="6"/>
  <c r="X26" i="6"/>
  <c r="Q26" i="6"/>
  <c r="N26" i="6"/>
  <c r="K26" i="6"/>
  <c r="H26" i="6"/>
  <c r="E26" i="6"/>
  <c r="X25" i="6"/>
  <c r="Q25" i="6"/>
  <c r="N25" i="6"/>
  <c r="K25" i="6"/>
  <c r="H25" i="6"/>
  <c r="E25" i="6"/>
  <c r="X24" i="6"/>
  <c r="Q24" i="6"/>
  <c r="N24" i="6"/>
  <c r="K24" i="6"/>
  <c r="H24" i="6"/>
  <c r="E24" i="6"/>
  <c r="X23" i="6"/>
  <c r="Q23" i="6"/>
  <c r="N23" i="6"/>
  <c r="K23" i="6"/>
  <c r="H23" i="6"/>
  <c r="E23" i="6"/>
  <c r="X22" i="6"/>
  <c r="Q22" i="6"/>
  <c r="N22" i="6"/>
  <c r="K22" i="6"/>
  <c r="H22" i="6"/>
  <c r="E22" i="6"/>
  <c r="X21" i="6"/>
  <c r="Q21" i="6"/>
  <c r="N21" i="6"/>
  <c r="K21" i="6"/>
  <c r="H21" i="6"/>
  <c r="E21" i="6"/>
  <c r="X20" i="6"/>
  <c r="Q20" i="6"/>
  <c r="N20" i="6"/>
  <c r="K20" i="6"/>
  <c r="H20" i="6"/>
  <c r="E20" i="6"/>
  <c r="X19" i="6"/>
  <c r="Q19" i="6"/>
  <c r="N19" i="6"/>
  <c r="K19" i="6"/>
  <c r="H19" i="6"/>
  <c r="E19" i="6"/>
  <c r="X18" i="6"/>
  <c r="Q18" i="6"/>
  <c r="N18" i="6"/>
  <c r="K18" i="6"/>
  <c r="H18" i="6"/>
  <c r="E18" i="6"/>
  <c r="X17" i="6"/>
  <c r="Q17" i="6"/>
  <c r="N17" i="6"/>
  <c r="K17" i="6"/>
  <c r="H17" i="6"/>
  <c r="E17" i="6"/>
  <c r="X16" i="6"/>
  <c r="Q16" i="6"/>
  <c r="N16" i="6"/>
  <c r="K16" i="6"/>
  <c r="H16" i="6"/>
  <c r="E16" i="6"/>
  <c r="X15" i="6"/>
  <c r="Q15" i="6"/>
  <c r="N15" i="6"/>
  <c r="K15" i="6"/>
  <c r="H15" i="6"/>
  <c r="E15" i="6"/>
  <c r="X14" i="6"/>
  <c r="Q14" i="6"/>
  <c r="N14" i="6"/>
  <c r="K14" i="6"/>
  <c r="H14" i="6"/>
  <c r="E14" i="6"/>
  <c r="X13" i="6"/>
  <c r="Q13" i="6"/>
  <c r="N13" i="6"/>
  <c r="K13" i="6"/>
  <c r="H13" i="6"/>
  <c r="E13" i="6"/>
  <c r="X12" i="6"/>
  <c r="Q12" i="6"/>
  <c r="N12" i="6"/>
  <c r="K12" i="6"/>
  <c r="H12" i="6"/>
  <c r="E12" i="6"/>
  <c r="X11" i="6"/>
  <c r="Q11" i="6"/>
  <c r="N11" i="6"/>
  <c r="K11" i="6"/>
  <c r="H11" i="6"/>
  <c r="E11" i="6"/>
  <c r="X10" i="6"/>
  <c r="Q10" i="6"/>
  <c r="N10" i="6"/>
  <c r="K10" i="6"/>
  <c r="H10" i="6"/>
  <c r="E10" i="6"/>
  <c r="X9" i="6"/>
  <c r="Q9" i="6"/>
  <c r="Q32" i="6" s="1"/>
  <c r="N9" i="6"/>
  <c r="K9" i="6"/>
  <c r="K31" i="6" s="1"/>
  <c r="H9" i="6"/>
  <c r="H31" i="6" s="1"/>
  <c r="E9" i="6"/>
  <c r="Y32" i="5"/>
  <c r="W32" i="5"/>
  <c r="V32" i="5"/>
  <c r="U32" i="5"/>
  <c r="T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W31" i="5"/>
  <c r="V31" i="5"/>
  <c r="U31" i="5"/>
  <c r="T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W30" i="5"/>
  <c r="V30" i="5"/>
  <c r="U30" i="5"/>
  <c r="T30" i="5"/>
  <c r="S30" i="5"/>
  <c r="R30" i="5"/>
  <c r="P30" i="5"/>
  <c r="O30" i="5"/>
  <c r="M30" i="5"/>
  <c r="N30" i="5" s="1"/>
  <c r="L30" i="5"/>
  <c r="J30" i="5"/>
  <c r="I30" i="5"/>
  <c r="G30" i="5"/>
  <c r="F30" i="5"/>
  <c r="D30" i="5"/>
  <c r="C30" i="5"/>
  <c r="E30" i="5" s="1"/>
  <c r="X29" i="5"/>
  <c r="Q29" i="5"/>
  <c r="N29" i="5"/>
  <c r="K29" i="5"/>
  <c r="H29" i="5"/>
  <c r="E29" i="5"/>
  <c r="X28" i="5"/>
  <c r="Q28" i="5"/>
  <c r="N28" i="5"/>
  <c r="K28" i="5"/>
  <c r="H28" i="5"/>
  <c r="E28" i="5"/>
  <c r="X27" i="5"/>
  <c r="Q27" i="5"/>
  <c r="N27" i="5"/>
  <c r="K27" i="5"/>
  <c r="H27" i="5"/>
  <c r="E27" i="5"/>
  <c r="X26" i="5"/>
  <c r="Q26" i="5"/>
  <c r="N26" i="5"/>
  <c r="K26" i="5"/>
  <c r="H26" i="5"/>
  <c r="E26" i="5"/>
  <c r="X25" i="5"/>
  <c r="Q25" i="5"/>
  <c r="N25" i="5"/>
  <c r="K25" i="5"/>
  <c r="H25" i="5"/>
  <c r="E25" i="5"/>
  <c r="X24" i="5"/>
  <c r="Q24" i="5"/>
  <c r="N24" i="5"/>
  <c r="K24" i="5"/>
  <c r="H24" i="5"/>
  <c r="E24" i="5"/>
  <c r="X23" i="5"/>
  <c r="Q23" i="5"/>
  <c r="N23" i="5"/>
  <c r="K23" i="5"/>
  <c r="H23" i="5"/>
  <c r="E23" i="5"/>
  <c r="X22" i="5"/>
  <c r="Q22" i="5"/>
  <c r="N22" i="5"/>
  <c r="K22" i="5"/>
  <c r="H22" i="5"/>
  <c r="E22" i="5"/>
  <c r="X21" i="5"/>
  <c r="Q21" i="5"/>
  <c r="N21" i="5"/>
  <c r="K21" i="5"/>
  <c r="H21" i="5"/>
  <c r="E21" i="5"/>
  <c r="X20" i="5"/>
  <c r="Q20" i="5"/>
  <c r="N20" i="5"/>
  <c r="K20" i="5"/>
  <c r="H20" i="5"/>
  <c r="E20" i="5"/>
  <c r="X19" i="5"/>
  <c r="Q19" i="5"/>
  <c r="N19" i="5"/>
  <c r="K19" i="5"/>
  <c r="H19" i="5"/>
  <c r="E19" i="5"/>
  <c r="X18" i="5"/>
  <c r="Q18" i="5"/>
  <c r="N18" i="5"/>
  <c r="K18" i="5"/>
  <c r="H18" i="5"/>
  <c r="E18" i="5"/>
  <c r="X17" i="5"/>
  <c r="Q17" i="5"/>
  <c r="N17" i="5"/>
  <c r="K17" i="5"/>
  <c r="H17" i="5"/>
  <c r="E17" i="5"/>
  <c r="X16" i="5"/>
  <c r="Q16" i="5"/>
  <c r="N16" i="5"/>
  <c r="K16" i="5"/>
  <c r="H16" i="5"/>
  <c r="E16" i="5"/>
  <c r="X15" i="5"/>
  <c r="Q15" i="5"/>
  <c r="N15" i="5"/>
  <c r="K15" i="5"/>
  <c r="H15" i="5"/>
  <c r="E15" i="5"/>
  <c r="X14" i="5"/>
  <c r="Q14" i="5"/>
  <c r="N14" i="5"/>
  <c r="K14" i="5"/>
  <c r="H14" i="5"/>
  <c r="E14" i="5"/>
  <c r="X13" i="5"/>
  <c r="Q13" i="5"/>
  <c r="N13" i="5"/>
  <c r="K13" i="5"/>
  <c r="H13" i="5"/>
  <c r="E13" i="5"/>
  <c r="X12" i="5"/>
  <c r="Q12" i="5"/>
  <c r="N12" i="5"/>
  <c r="K12" i="5"/>
  <c r="H12" i="5"/>
  <c r="E12" i="5"/>
  <c r="X11" i="5"/>
  <c r="Q11" i="5"/>
  <c r="N11" i="5"/>
  <c r="K11" i="5"/>
  <c r="H11" i="5"/>
  <c r="E11" i="5"/>
  <c r="X10" i="5"/>
  <c r="Q10" i="5"/>
  <c r="N10" i="5"/>
  <c r="K10" i="5"/>
  <c r="H10" i="5"/>
  <c r="E10" i="5"/>
  <c r="E32" i="5" s="1"/>
  <c r="X9" i="5"/>
  <c r="Q9" i="5"/>
  <c r="N9" i="5"/>
  <c r="N31" i="5" s="1"/>
  <c r="K9" i="5"/>
  <c r="H9" i="5"/>
  <c r="H32" i="5" s="1"/>
  <c r="E9" i="5"/>
  <c r="Y32" i="4"/>
  <c r="W32" i="4"/>
  <c r="V32" i="4"/>
  <c r="U32" i="4"/>
  <c r="T32" i="4"/>
  <c r="S32" i="4"/>
  <c r="R32" i="4"/>
  <c r="P32" i="4"/>
  <c r="O32" i="4"/>
  <c r="M32" i="4"/>
  <c r="L32" i="4"/>
  <c r="J32" i="4"/>
  <c r="I32" i="4"/>
  <c r="G32" i="4"/>
  <c r="F32" i="4"/>
  <c r="D32" i="4"/>
  <c r="C32" i="4"/>
  <c r="Y31" i="4"/>
  <c r="W31" i="4"/>
  <c r="V31" i="4"/>
  <c r="U31" i="4"/>
  <c r="T31" i="4"/>
  <c r="S31" i="4"/>
  <c r="R31" i="4"/>
  <c r="P31" i="4"/>
  <c r="O31" i="4"/>
  <c r="M31" i="4"/>
  <c r="L31" i="4"/>
  <c r="J31" i="4"/>
  <c r="I31" i="4"/>
  <c r="G31" i="4"/>
  <c r="F31" i="4"/>
  <c r="D31" i="4"/>
  <c r="C31" i="4"/>
  <c r="Y30" i="4"/>
  <c r="W30" i="4"/>
  <c r="V30" i="4"/>
  <c r="U30" i="4"/>
  <c r="T30" i="4"/>
  <c r="S30" i="4"/>
  <c r="R30" i="4"/>
  <c r="P30" i="4"/>
  <c r="O30" i="4"/>
  <c r="M30" i="4"/>
  <c r="L30" i="4"/>
  <c r="N30" i="4" s="1"/>
  <c r="J30" i="4"/>
  <c r="I30" i="4"/>
  <c r="K30" i="4" s="1"/>
  <c r="G30" i="4"/>
  <c r="F30" i="4"/>
  <c r="D30" i="4"/>
  <c r="E30" i="4" s="1"/>
  <c r="C30" i="4"/>
  <c r="X29" i="4"/>
  <c r="Q29" i="4"/>
  <c r="N29" i="4"/>
  <c r="K29" i="4"/>
  <c r="H29" i="4"/>
  <c r="E29" i="4"/>
  <c r="X28" i="4"/>
  <c r="Q28" i="4"/>
  <c r="N28" i="4"/>
  <c r="K28" i="4"/>
  <c r="H28" i="4"/>
  <c r="E28" i="4"/>
  <c r="X27" i="4"/>
  <c r="Q27" i="4"/>
  <c r="N27" i="4"/>
  <c r="K27" i="4"/>
  <c r="H27" i="4"/>
  <c r="E27" i="4"/>
  <c r="X26" i="4"/>
  <c r="Q26" i="4"/>
  <c r="N26" i="4"/>
  <c r="K26" i="4"/>
  <c r="H26" i="4"/>
  <c r="E26" i="4"/>
  <c r="X25" i="4"/>
  <c r="Q25" i="4"/>
  <c r="N25" i="4"/>
  <c r="K25" i="4"/>
  <c r="H25" i="4"/>
  <c r="E25" i="4"/>
  <c r="X24" i="4"/>
  <c r="Q24" i="4"/>
  <c r="N24" i="4"/>
  <c r="K24" i="4"/>
  <c r="H24" i="4"/>
  <c r="E24" i="4"/>
  <c r="X23" i="4"/>
  <c r="Q23" i="4"/>
  <c r="N23" i="4"/>
  <c r="K23" i="4"/>
  <c r="H23" i="4"/>
  <c r="E23" i="4"/>
  <c r="X22" i="4"/>
  <c r="Q22" i="4"/>
  <c r="N22" i="4"/>
  <c r="K22" i="4"/>
  <c r="H22" i="4"/>
  <c r="E22" i="4"/>
  <c r="X21" i="4"/>
  <c r="Q21" i="4"/>
  <c r="N21" i="4"/>
  <c r="K21" i="4"/>
  <c r="H21" i="4"/>
  <c r="E21" i="4"/>
  <c r="X20" i="4"/>
  <c r="Q20" i="4"/>
  <c r="N20" i="4"/>
  <c r="K20" i="4"/>
  <c r="H20" i="4"/>
  <c r="E20" i="4"/>
  <c r="X19" i="4"/>
  <c r="Q19" i="4"/>
  <c r="N19" i="4"/>
  <c r="K19" i="4"/>
  <c r="H19" i="4"/>
  <c r="E19" i="4"/>
  <c r="X18" i="4"/>
  <c r="Q18" i="4"/>
  <c r="N18" i="4"/>
  <c r="K18" i="4"/>
  <c r="H18" i="4"/>
  <c r="E18" i="4"/>
  <c r="X17" i="4"/>
  <c r="Q17" i="4"/>
  <c r="N17" i="4"/>
  <c r="K17" i="4"/>
  <c r="H17" i="4"/>
  <c r="E17" i="4"/>
  <c r="X16" i="4"/>
  <c r="Q16" i="4"/>
  <c r="N16" i="4"/>
  <c r="K16" i="4"/>
  <c r="H16" i="4"/>
  <c r="E16" i="4"/>
  <c r="X15" i="4"/>
  <c r="Q15" i="4"/>
  <c r="N15" i="4"/>
  <c r="K15" i="4"/>
  <c r="H15" i="4"/>
  <c r="E15" i="4"/>
  <c r="X14" i="4"/>
  <c r="Q14" i="4"/>
  <c r="N14" i="4"/>
  <c r="K14" i="4"/>
  <c r="H14" i="4"/>
  <c r="E14" i="4"/>
  <c r="X13" i="4"/>
  <c r="Q13" i="4"/>
  <c r="N13" i="4"/>
  <c r="K13" i="4"/>
  <c r="H13" i="4"/>
  <c r="E13" i="4"/>
  <c r="X12" i="4"/>
  <c r="Q12" i="4"/>
  <c r="N12" i="4"/>
  <c r="K12" i="4"/>
  <c r="H12" i="4"/>
  <c r="E12" i="4"/>
  <c r="X11" i="4"/>
  <c r="Q11" i="4"/>
  <c r="N11" i="4"/>
  <c r="K11" i="4"/>
  <c r="H11" i="4"/>
  <c r="E11" i="4"/>
  <c r="X10" i="4"/>
  <c r="Q10" i="4"/>
  <c r="Q31" i="4" s="1"/>
  <c r="N10" i="4"/>
  <c r="K10" i="4"/>
  <c r="H10" i="4"/>
  <c r="H32" i="4" s="1"/>
  <c r="E10" i="4"/>
  <c r="X9" i="4"/>
  <c r="X32" i="4" s="1"/>
  <c r="Q9" i="4"/>
  <c r="N9" i="4"/>
  <c r="K9" i="4"/>
  <c r="K32" i="4" s="1"/>
  <c r="H9" i="4"/>
  <c r="E9" i="4"/>
  <c r="E31" i="4" s="1"/>
  <c r="S32" i="3"/>
  <c r="Q32" i="3"/>
  <c r="P32" i="3"/>
  <c r="O32" i="3"/>
  <c r="N32" i="3"/>
  <c r="M32" i="3"/>
  <c r="L32" i="3"/>
  <c r="J32" i="3"/>
  <c r="I32" i="3"/>
  <c r="G32" i="3"/>
  <c r="F32" i="3"/>
  <c r="D32" i="3"/>
  <c r="C32" i="3"/>
  <c r="S31" i="3"/>
  <c r="Q31" i="3"/>
  <c r="P31" i="3"/>
  <c r="O31" i="3"/>
  <c r="N31" i="3"/>
  <c r="M31" i="3"/>
  <c r="L31" i="3"/>
  <c r="J31" i="3"/>
  <c r="I31" i="3"/>
  <c r="G31" i="3"/>
  <c r="F31" i="3"/>
  <c r="D31" i="3"/>
  <c r="C31" i="3"/>
  <c r="S30" i="3"/>
  <c r="Q30" i="3"/>
  <c r="P30" i="3"/>
  <c r="O30" i="3"/>
  <c r="N30" i="3"/>
  <c r="M30" i="3"/>
  <c r="L30" i="3"/>
  <c r="J30" i="3"/>
  <c r="I30" i="3"/>
  <c r="K30" i="3" s="1"/>
  <c r="G30" i="3"/>
  <c r="F30" i="3"/>
  <c r="H30" i="3" s="1"/>
  <c r="D30" i="3"/>
  <c r="C30" i="3"/>
  <c r="R29" i="3"/>
  <c r="K29" i="3"/>
  <c r="H29" i="3"/>
  <c r="E29" i="3"/>
  <c r="R28" i="3"/>
  <c r="K28" i="3"/>
  <c r="H28" i="3"/>
  <c r="E28" i="3"/>
  <c r="R27" i="3"/>
  <c r="K27" i="3"/>
  <c r="H27" i="3"/>
  <c r="E27" i="3"/>
  <c r="R26" i="3"/>
  <c r="K26" i="3"/>
  <c r="H26" i="3"/>
  <c r="E26" i="3"/>
  <c r="R25" i="3"/>
  <c r="K25" i="3"/>
  <c r="H25" i="3"/>
  <c r="E25" i="3"/>
  <c r="R24" i="3"/>
  <c r="K24" i="3"/>
  <c r="H24" i="3"/>
  <c r="E24" i="3"/>
  <c r="R23" i="3"/>
  <c r="K23" i="3"/>
  <c r="H23" i="3"/>
  <c r="E23" i="3"/>
  <c r="R22" i="3"/>
  <c r="K22" i="3"/>
  <c r="H22" i="3"/>
  <c r="E22" i="3"/>
  <c r="R21" i="3"/>
  <c r="K21" i="3"/>
  <c r="H21" i="3"/>
  <c r="E21" i="3"/>
  <c r="R20" i="3"/>
  <c r="K20" i="3"/>
  <c r="H20" i="3"/>
  <c r="E20" i="3"/>
  <c r="R19" i="3"/>
  <c r="K19" i="3"/>
  <c r="H19" i="3"/>
  <c r="E19" i="3"/>
  <c r="R18" i="3"/>
  <c r="K18" i="3"/>
  <c r="H18" i="3"/>
  <c r="E18" i="3"/>
  <c r="R17" i="3"/>
  <c r="K17" i="3"/>
  <c r="H17" i="3"/>
  <c r="E17" i="3"/>
  <c r="R16" i="3"/>
  <c r="K16" i="3"/>
  <c r="H16" i="3"/>
  <c r="E16" i="3"/>
  <c r="R15" i="3"/>
  <c r="K15" i="3"/>
  <c r="H15" i="3"/>
  <c r="E15" i="3"/>
  <c r="R14" i="3"/>
  <c r="K14" i="3"/>
  <c r="H14" i="3"/>
  <c r="E14" i="3"/>
  <c r="R13" i="3"/>
  <c r="K13" i="3"/>
  <c r="H13" i="3"/>
  <c r="E13" i="3"/>
  <c r="R12" i="3"/>
  <c r="K12" i="3"/>
  <c r="H12" i="3"/>
  <c r="E12" i="3"/>
  <c r="R11" i="3"/>
  <c r="K11" i="3"/>
  <c r="H11" i="3"/>
  <c r="E11" i="3"/>
  <c r="R10" i="3"/>
  <c r="K10" i="3"/>
  <c r="H10" i="3"/>
  <c r="E10" i="3"/>
  <c r="R9" i="3"/>
  <c r="K9" i="3"/>
  <c r="H9" i="3"/>
  <c r="H32" i="3" s="1"/>
  <c r="E9" i="3"/>
  <c r="S32" i="2"/>
  <c r="Q32" i="2"/>
  <c r="P32" i="2"/>
  <c r="O32" i="2"/>
  <c r="N32" i="2"/>
  <c r="M32" i="2"/>
  <c r="L32" i="2"/>
  <c r="J32" i="2"/>
  <c r="I32" i="2"/>
  <c r="G32" i="2"/>
  <c r="F32" i="2"/>
  <c r="D32" i="2"/>
  <c r="C32" i="2"/>
  <c r="S31" i="2"/>
  <c r="Q31" i="2"/>
  <c r="P31" i="2"/>
  <c r="O31" i="2"/>
  <c r="N31" i="2"/>
  <c r="M31" i="2"/>
  <c r="L31" i="2"/>
  <c r="J31" i="2"/>
  <c r="I31" i="2"/>
  <c r="G31" i="2"/>
  <c r="F31" i="2"/>
  <c r="D31" i="2"/>
  <c r="C31" i="2"/>
  <c r="S30" i="2"/>
  <c r="Q30" i="2"/>
  <c r="P30" i="2"/>
  <c r="O30" i="2"/>
  <c r="N30" i="2"/>
  <c r="M30" i="2"/>
  <c r="L30" i="2"/>
  <c r="J30" i="2"/>
  <c r="I30" i="2"/>
  <c r="K30" i="2" s="1"/>
  <c r="G30" i="2"/>
  <c r="F30" i="2"/>
  <c r="D30" i="2"/>
  <c r="C30" i="2"/>
  <c r="R29" i="2"/>
  <c r="K29" i="2"/>
  <c r="H29" i="2"/>
  <c r="E29" i="2"/>
  <c r="R28" i="2"/>
  <c r="K28" i="2"/>
  <c r="H28" i="2"/>
  <c r="E28" i="2"/>
  <c r="R27" i="2"/>
  <c r="K27" i="2"/>
  <c r="H27" i="2"/>
  <c r="E27" i="2"/>
  <c r="R26" i="2"/>
  <c r="K26" i="2"/>
  <c r="H26" i="2"/>
  <c r="E26" i="2"/>
  <c r="R25" i="2"/>
  <c r="K25" i="2"/>
  <c r="H25" i="2"/>
  <c r="E25" i="2"/>
  <c r="R24" i="2"/>
  <c r="K24" i="2"/>
  <c r="H24" i="2"/>
  <c r="E24" i="2"/>
  <c r="R23" i="2"/>
  <c r="K23" i="2"/>
  <c r="H23" i="2"/>
  <c r="E23" i="2"/>
  <c r="R22" i="2"/>
  <c r="K22" i="2"/>
  <c r="H22" i="2"/>
  <c r="E22" i="2"/>
  <c r="R21" i="2"/>
  <c r="K21" i="2"/>
  <c r="H21" i="2"/>
  <c r="E21" i="2"/>
  <c r="R20" i="2"/>
  <c r="K20" i="2"/>
  <c r="H20" i="2"/>
  <c r="E20" i="2"/>
  <c r="R19" i="2"/>
  <c r="K19" i="2"/>
  <c r="H19" i="2"/>
  <c r="E19" i="2"/>
  <c r="R18" i="2"/>
  <c r="K18" i="2"/>
  <c r="H18" i="2"/>
  <c r="E18" i="2"/>
  <c r="R17" i="2"/>
  <c r="K17" i="2"/>
  <c r="H17" i="2"/>
  <c r="E17" i="2"/>
  <c r="R16" i="2"/>
  <c r="K16" i="2"/>
  <c r="H16" i="2"/>
  <c r="E16" i="2"/>
  <c r="R15" i="2"/>
  <c r="K15" i="2"/>
  <c r="H15" i="2"/>
  <c r="E15" i="2"/>
  <c r="R14" i="2"/>
  <c r="K14" i="2"/>
  <c r="H14" i="2"/>
  <c r="E14" i="2"/>
  <c r="R13" i="2"/>
  <c r="K13" i="2"/>
  <c r="H13" i="2"/>
  <c r="E13" i="2"/>
  <c r="R12" i="2"/>
  <c r="K12" i="2"/>
  <c r="H12" i="2"/>
  <c r="E12" i="2"/>
  <c r="R11" i="2"/>
  <c r="K11" i="2"/>
  <c r="H11" i="2"/>
  <c r="E11" i="2"/>
  <c r="R10" i="2"/>
  <c r="K10" i="2"/>
  <c r="K31" i="2" s="1"/>
  <c r="H10" i="2"/>
  <c r="E10" i="2"/>
  <c r="R9" i="2"/>
  <c r="R32" i="2" s="1"/>
  <c r="K9" i="2"/>
  <c r="H9" i="2"/>
  <c r="H31" i="2" s="1"/>
  <c r="E9" i="2"/>
  <c r="Y32" i="1"/>
  <c r="W32" i="1"/>
  <c r="V32" i="1"/>
  <c r="U32" i="1"/>
  <c r="T32" i="1"/>
  <c r="S32" i="1"/>
  <c r="R32" i="1"/>
  <c r="P32" i="1"/>
  <c r="O32" i="1"/>
  <c r="M32" i="1"/>
  <c r="L32" i="1"/>
  <c r="J32" i="1"/>
  <c r="I32" i="1"/>
  <c r="G32" i="1"/>
  <c r="F32" i="1"/>
  <c r="D32" i="1"/>
  <c r="C32" i="1"/>
  <c r="Y31" i="1"/>
  <c r="W31" i="1"/>
  <c r="V31" i="1"/>
  <c r="U31" i="1"/>
  <c r="T31" i="1"/>
  <c r="S31" i="1"/>
  <c r="R31" i="1"/>
  <c r="P31" i="1"/>
  <c r="O31" i="1"/>
  <c r="M31" i="1"/>
  <c r="L31" i="1"/>
  <c r="J31" i="1"/>
  <c r="I31" i="1"/>
  <c r="G31" i="1"/>
  <c r="F31" i="1"/>
  <c r="D31" i="1"/>
  <c r="C31" i="1"/>
  <c r="Y30" i="1"/>
  <c r="W30" i="1"/>
  <c r="V30" i="1"/>
  <c r="U30" i="1"/>
  <c r="T30" i="1"/>
  <c r="S30" i="1"/>
  <c r="R30" i="1"/>
  <c r="P30" i="1"/>
  <c r="O30" i="1"/>
  <c r="Q30" i="1" s="1"/>
  <c r="M30" i="1"/>
  <c r="L30" i="1"/>
  <c r="N30" i="1" s="1"/>
  <c r="J30" i="1"/>
  <c r="I30" i="1"/>
  <c r="K30" i="1" s="1"/>
  <c r="G30" i="1"/>
  <c r="F30" i="1"/>
  <c r="H30" i="1" s="1"/>
  <c r="D30" i="1"/>
  <c r="C30" i="1"/>
  <c r="E30" i="1" s="1"/>
  <c r="X29" i="1"/>
  <c r="Q29" i="1"/>
  <c r="N29" i="1"/>
  <c r="K29" i="1"/>
  <c r="H29" i="1"/>
  <c r="E29" i="1"/>
  <c r="X28" i="1"/>
  <c r="Q28" i="1"/>
  <c r="N28" i="1"/>
  <c r="K28" i="1"/>
  <c r="H28" i="1"/>
  <c r="E28" i="1"/>
  <c r="X27" i="1"/>
  <c r="Q27" i="1"/>
  <c r="N27" i="1"/>
  <c r="K27" i="1"/>
  <c r="H27" i="1"/>
  <c r="E27" i="1"/>
  <c r="X26" i="1"/>
  <c r="Q26" i="1"/>
  <c r="N26" i="1"/>
  <c r="K26" i="1"/>
  <c r="H26" i="1"/>
  <c r="E26" i="1"/>
  <c r="X25" i="1"/>
  <c r="Q25" i="1"/>
  <c r="N25" i="1"/>
  <c r="K25" i="1"/>
  <c r="H25" i="1"/>
  <c r="E25" i="1"/>
  <c r="X24" i="1"/>
  <c r="Q24" i="1"/>
  <c r="N24" i="1"/>
  <c r="K24" i="1"/>
  <c r="H24" i="1"/>
  <c r="E24" i="1"/>
  <c r="X23" i="1"/>
  <c r="Q23" i="1"/>
  <c r="N23" i="1"/>
  <c r="K23" i="1"/>
  <c r="H23" i="1"/>
  <c r="E23" i="1"/>
  <c r="X22" i="1"/>
  <c r="Q22" i="1"/>
  <c r="N22" i="1"/>
  <c r="K22" i="1"/>
  <c r="H22" i="1"/>
  <c r="E22" i="1"/>
  <c r="X21" i="1"/>
  <c r="Q21" i="1"/>
  <c r="N21" i="1"/>
  <c r="K21" i="1"/>
  <c r="H21" i="1"/>
  <c r="E21" i="1"/>
  <c r="X20" i="1"/>
  <c r="Q20" i="1"/>
  <c r="N20" i="1"/>
  <c r="K20" i="1"/>
  <c r="H20" i="1"/>
  <c r="E20" i="1"/>
  <c r="X19" i="1"/>
  <c r="Q19" i="1"/>
  <c r="N19" i="1"/>
  <c r="K19" i="1"/>
  <c r="H19" i="1"/>
  <c r="E19" i="1"/>
  <c r="X18" i="1"/>
  <c r="Q18" i="1"/>
  <c r="N18" i="1"/>
  <c r="K18" i="1"/>
  <c r="H18" i="1"/>
  <c r="E18" i="1"/>
  <c r="X17" i="1"/>
  <c r="Q17" i="1"/>
  <c r="N17" i="1"/>
  <c r="K17" i="1"/>
  <c r="H17" i="1"/>
  <c r="E17" i="1"/>
  <c r="X16" i="1"/>
  <c r="Q16" i="1"/>
  <c r="N16" i="1"/>
  <c r="K16" i="1"/>
  <c r="H16" i="1"/>
  <c r="E16" i="1"/>
  <c r="X15" i="1"/>
  <c r="Q15" i="1"/>
  <c r="N15" i="1"/>
  <c r="K15" i="1"/>
  <c r="H15" i="1"/>
  <c r="E15" i="1"/>
  <c r="X14" i="1"/>
  <c r="Q14" i="1"/>
  <c r="N14" i="1"/>
  <c r="K14" i="1"/>
  <c r="H14" i="1"/>
  <c r="E14" i="1"/>
  <c r="X13" i="1"/>
  <c r="Q13" i="1"/>
  <c r="N13" i="1"/>
  <c r="K13" i="1"/>
  <c r="H13" i="1"/>
  <c r="E13" i="1"/>
  <c r="X12" i="1"/>
  <c r="Q12" i="1"/>
  <c r="N12" i="1"/>
  <c r="K12" i="1"/>
  <c r="H12" i="1"/>
  <c r="E12" i="1"/>
  <c r="X11" i="1"/>
  <c r="Q11" i="1"/>
  <c r="N11" i="1"/>
  <c r="K11" i="1"/>
  <c r="H11" i="1"/>
  <c r="E11" i="1"/>
  <c r="X10" i="1"/>
  <c r="Q10" i="1"/>
  <c r="N10" i="1"/>
  <c r="K10" i="1"/>
  <c r="H10" i="1"/>
  <c r="E10" i="1"/>
  <c r="X9" i="1"/>
  <c r="Q9" i="1"/>
  <c r="N9" i="1"/>
  <c r="K9" i="1"/>
  <c r="H9" i="1"/>
  <c r="H32" i="1" s="1"/>
  <c r="E9" i="1"/>
  <c r="E31" i="1" s="1"/>
  <c r="Q32" i="4" l="1"/>
  <c r="Q31" i="1"/>
  <c r="X30" i="5"/>
  <c r="X31" i="6"/>
  <c r="R31" i="7"/>
  <c r="E32" i="1"/>
  <c r="E31" i="3"/>
  <c r="E30" i="3"/>
  <c r="H30" i="4"/>
  <c r="H31" i="7"/>
  <c r="H31" i="8"/>
  <c r="H31" i="10"/>
  <c r="E30" i="10"/>
  <c r="H30" i="5"/>
  <c r="H30" i="6"/>
  <c r="H30" i="10"/>
  <c r="X30" i="1"/>
  <c r="K32" i="3"/>
  <c r="E31" i="10"/>
  <c r="R31" i="3"/>
  <c r="K30" i="5"/>
  <c r="X30" i="6"/>
  <c r="K30" i="10"/>
  <c r="H32" i="2"/>
  <c r="E32" i="2"/>
  <c r="E30" i="2"/>
  <c r="R30" i="2"/>
  <c r="H31" i="3"/>
  <c r="H31" i="4"/>
  <c r="E31" i="5"/>
  <c r="E32" i="6"/>
  <c r="N30" i="6"/>
  <c r="Q31" i="6"/>
  <c r="X32" i="6"/>
  <c r="H32" i="10"/>
  <c r="K32" i="2"/>
  <c r="H30" i="2"/>
  <c r="N31" i="4"/>
  <c r="Q30" i="4"/>
  <c r="K31" i="5"/>
  <c r="Q30" i="5"/>
  <c r="K32" i="6"/>
  <c r="Q30" i="6"/>
  <c r="E31" i="6"/>
  <c r="E31" i="7"/>
  <c r="E30" i="7"/>
  <c r="H30" i="8"/>
  <c r="K31" i="1"/>
  <c r="N32" i="5"/>
  <c r="H31" i="5"/>
  <c r="N31" i="6"/>
  <c r="N31" i="1"/>
  <c r="H31" i="1"/>
  <c r="Q32" i="1"/>
  <c r="E31" i="2"/>
  <c r="X30" i="4"/>
  <c r="K31" i="4"/>
  <c r="Q31" i="5"/>
  <c r="Q32" i="5"/>
  <c r="K32" i="7"/>
  <c r="H30" i="7"/>
  <c r="K30" i="8"/>
  <c r="Q31" i="8"/>
  <c r="X32" i="8"/>
  <c r="N32" i="6"/>
  <c r="H32" i="8"/>
  <c r="K31" i="3"/>
  <c r="R32" i="3"/>
  <c r="K31" i="7"/>
  <c r="R32" i="7"/>
  <c r="E32" i="3"/>
  <c r="E32" i="7"/>
  <c r="R30" i="10"/>
  <c r="R30" i="3"/>
  <c r="R30" i="7"/>
  <c r="K32" i="10"/>
  <c r="R31" i="2"/>
  <c r="X31" i="4"/>
  <c r="X31" i="8"/>
  <c r="R31" i="10"/>
  <c r="K32" i="1"/>
  <c r="N32" i="4"/>
  <c r="K32" i="5"/>
  <c r="H32" i="6"/>
  <c r="N32" i="8"/>
  <c r="X32" i="1"/>
  <c r="X32" i="5"/>
  <c r="X31" i="1"/>
  <c r="X31" i="5"/>
  <c r="N32" i="1"/>
  <c r="E32" i="4"/>
  <c r="E32" i="8"/>
</calcChain>
</file>

<file path=xl/sharedStrings.xml><?xml version="1.0" encoding="utf-8"?>
<sst xmlns="http://schemas.openxmlformats.org/spreadsheetml/2006/main" count="429" uniqueCount="99">
  <si>
    <t>CASH</t>
  </si>
  <si>
    <t>Mean</t>
  </si>
  <si>
    <t>3-MONTHS</t>
  </si>
  <si>
    <t>15-MONTHS</t>
  </si>
  <si>
    <t>SETTLEMENT</t>
  </si>
  <si>
    <t xml:space="preserve">    Sterling Equivalents</t>
  </si>
  <si>
    <t>BUYER</t>
  </si>
  <si>
    <t>SELLER</t>
  </si>
  <si>
    <t>Cash Seller's</t>
  </si>
  <si>
    <t>3mths Seller's</t>
  </si>
  <si>
    <t>Stg/$</t>
  </si>
  <si>
    <t>Average</t>
  </si>
  <si>
    <t>High</t>
  </si>
  <si>
    <t>Low</t>
  </si>
  <si>
    <t xml:space="preserve">Neither the LME nor any of its directors, officers or employees shall, except in the case of fraud or wilful neglect, be under any liability whatsoever either in </t>
  </si>
  <si>
    <t xml:space="preserve">contract or in tort in respect of any act or omission (including negligence) in relation to the preparation or publication of the data contained in the report </t>
  </si>
  <si>
    <t>EURO</t>
  </si>
  <si>
    <t>Yen</t>
  </si>
  <si>
    <t>Euro Equivalents</t>
  </si>
  <si>
    <t>LME DAILY OFFICIAL AND SETTLEMENT PRICES</t>
  </si>
  <si>
    <t>3MStg/$</t>
  </si>
  <si>
    <t xml:space="preserve">Exchange Rate </t>
  </si>
  <si>
    <t>DECEMBER 3</t>
  </si>
  <si>
    <t>DECEMBER 2</t>
  </si>
  <si>
    <t>DECEMBER 1</t>
  </si>
  <si>
    <t>LME NICKEL $USD/Tonne</t>
  </si>
  <si>
    <t>LME PRIMARY ALUMINIUM $USD/Tonne</t>
  </si>
  <si>
    <t>LME ZINC $USD/Tonne</t>
  </si>
  <si>
    <t>LME LEAD $USD/Tonne</t>
  </si>
  <si>
    <t>LME TIN $USD/Tonne</t>
  </si>
  <si>
    <t>LME NA ALLOY $USD/Tonne</t>
  </si>
  <si>
    <t>LME ALUMINIUM ALLOY $USD/Tonne</t>
  </si>
  <si>
    <t>LME COPPER $USD/Tonne</t>
  </si>
  <si>
    <t>LME COBALT $USD/Tonne</t>
  </si>
  <si>
    <t>TWAP - Trade weighted average price</t>
  </si>
  <si>
    <t>TWAP</t>
  </si>
  <si>
    <t xml:space="preserve"> LME ABR ZINC $USD/Tonne</t>
  </si>
  <si>
    <t xml:space="preserve"> LME ABR ALUMINIUM $USD/Tonne</t>
  </si>
  <si>
    <t xml:space="preserve"> LME ABR COPPER $USD/Tonne</t>
  </si>
  <si>
    <t>LME DAILY ASIAN BENCHMARK REFERENCE PRICES</t>
  </si>
  <si>
    <t>Market Operations</t>
  </si>
  <si>
    <t>Euro</t>
  </si>
  <si>
    <t xml:space="preserve">   Lead  3-months Seller:</t>
  </si>
  <si>
    <t>$/JY</t>
  </si>
  <si>
    <t xml:space="preserve">   Lead  Cash Seller &amp; Settlement:</t>
  </si>
  <si>
    <t xml:space="preserve">   Copper  3-months Seller:</t>
  </si>
  <si>
    <t xml:space="preserve">                    Exchange Rates  </t>
  </si>
  <si>
    <t xml:space="preserve">   Copper  Cash Seller &amp; Settlement:</t>
  </si>
  <si>
    <t xml:space="preserve">             Settlement Conversion</t>
  </si>
  <si>
    <t xml:space="preserve">  The following sterling equivalents have been calculated, on the basis of daily conversions: </t>
  </si>
  <si>
    <t>Nasaac</t>
  </si>
  <si>
    <t>SHG Zinc</t>
  </si>
  <si>
    <t>Tin</t>
  </si>
  <si>
    <t>Nickel</t>
  </si>
  <si>
    <t>Lead</t>
  </si>
  <si>
    <t>Copper</t>
  </si>
  <si>
    <t>Aluminium Alloy</t>
  </si>
  <si>
    <t>Primary Aluminium</t>
  </si>
  <si>
    <t>Conversion Rate</t>
  </si>
  <si>
    <t>Euro Settlement</t>
  </si>
  <si>
    <t>Metal</t>
  </si>
  <si>
    <t>LME AVERAGE SETTLEMENT PRICES IN EURO</t>
  </si>
  <si>
    <t>15-months Mean</t>
  </si>
  <si>
    <t>15-months Seller</t>
  </si>
  <si>
    <t>15-months Buyer</t>
  </si>
  <si>
    <t>December 3 Mean</t>
  </si>
  <si>
    <t>December 3 Seller</t>
  </si>
  <si>
    <t>December 3 Buyer</t>
  </si>
  <si>
    <t>December 2 Mean</t>
  </si>
  <si>
    <t>December 2 Seller</t>
  </si>
  <si>
    <t>December 1 Mean</t>
  </si>
  <si>
    <t>December 1 Seller</t>
  </si>
  <si>
    <t>December 1 Buyer</t>
  </si>
  <si>
    <t>3-months Mean</t>
  </si>
  <si>
    <t>3-months Seller</t>
  </si>
  <si>
    <t xml:space="preserve">Cash Mean  </t>
  </si>
  <si>
    <t xml:space="preserve"> &amp; Settlement</t>
  </si>
  <si>
    <t>Cash Seller</t>
  </si>
  <si>
    <t xml:space="preserve">Cash Buyer </t>
  </si>
  <si>
    <t>(dollars)</t>
  </si>
  <si>
    <t>Zinc</t>
  </si>
  <si>
    <t>Alloy</t>
  </si>
  <si>
    <t>Aluminium</t>
  </si>
  <si>
    <t>Molybdenum</t>
  </si>
  <si>
    <t xml:space="preserve">Cobalt </t>
  </si>
  <si>
    <t>Steel Billet</t>
  </si>
  <si>
    <t>NASAAC</t>
  </si>
  <si>
    <t>Special Hg</t>
  </si>
  <si>
    <t>Primary</t>
  </si>
  <si>
    <t xml:space="preserve">                AVERAGE OFFICIAL AND SETTLEMENT PRICES US$/TONNE</t>
  </si>
  <si>
    <t xml:space="preserve">             THE  LONDON  METAL  EXCHANGE  LIMITED</t>
  </si>
  <si>
    <t>TWAP Mean</t>
  </si>
  <si>
    <t>ABR</t>
  </si>
  <si>
    <t>AVERAGE OFFICIAL PRICES US$/TONNE</t>
  </si>
  <si>
    <t>THE  LONDON  METAL  EXCHANGE  LIMITED</t>
  </si>
  <si>
    <t>FOR THE MONTH OF SEPTEMBER 2023</t>
  </si>
  <si>
    <t>contract or in tort in respect of any act or omission (including negligence) in relation to the preparation or publication of the data contained in the report.</t>
  </si>
  <si>
    <t>3-months Buyer</t>
  </si>
  <si>
    <t>December 2 Buyer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</si>
</sst>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&quot;£&quot;#,##0.00;[Red]\-&quot;£&quot;#,##0.00"/>
    <numFmt numFmtId="165" formatCode="\$#,##0.00\ ;\(\$#,##0.00\)"/>
    <numFmt numFmtId="166" formatCode="\$#,##0.00\ "/>
    <numFmt numFmtId="167" formatCode="\$#,###.00"/>
    <numFmt numFmtId="168" formatCode="0.0000"/>
    <numFmt numFmtId="169" formatCode="#,##0.0000"/>
    <numFmt numFmtId="170" formatCode="[$$-409]#,##0.00"/>
    <numFmt numFmtId="171" formatCode="mmm/yyyy"/>
    <numFmt numFmtId="172" formatCode="&quot;$&quot;#,##0.00_);[Red]\(&quot;$&quot;#,##0.00\)"/>
    <numFmt numFmtId="173" formatCode="&quot;$&quot;#,##0.00_);\(&quot;$&quot;#,##0.00\)"/>
    <numFmt numFmtId="174" formatCode="\$#,##0.00"/>
    <numFmt numFmtId="175" formatCode="\£#,##0.00"/>
    <numFmt numFmtId="176" formatCode="mmm\-yyyy"/>
    <numFmt numFmtId="177" formatCode="mmmm\-yyyy"/>
  </numFmts>
  <fonts count="15" x14ac:knownFonts="1">
    <font>
      <sz val="10"/>
      <name val="Arial"/>
    </font>
    <font>
      <b/>
      <sz val="10"/>
      <name val="Times New Roman"/>
    </font>
    <font>
      <sz val="10"/>
      <name val="Times New Roman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</font>
    <font>
      <sz val="9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8.5"/>
      <name val="Times New Roman"/>
      <family val="1"/>
    </font>
    <font>
      <i/>
      <sz val="10"/>
      <name val="Times New Roman"/>
    </font>
    <font>
      <sz val="8.5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17" fontId="6" fillId="0" borderId="0" xfId="0" applyNumberFormat="1" applyFont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Protection="1">
      <protection locked="0"/>
    </xf>
    <xf numFmtId="165" fontId="5" fillId="0" borderId="0" xfId="0" applyNumberFormat="1" applyFont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  <protection locked="0"/>
    </xf>
    <xf numFmtId="0" fontId="6" fillId="0" borderId="5" xfId="0" applyFont="1" applyBorder="1" applyAlignment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168" fontId="4" fillId="0" borderId="19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7" xfId="0" applyNumberFormat="1" applyFont="1" applyBorder="1" applyAlignment="1">
      <alignment horizontal="center"/>
    </xf>
    <xf numFmtId="170" fontId="4" fillId="0" borderId="9" xfId="0" applyNumberFormat="1" applyFont="1" applyBorder="1" applyAlignment="1">
      <alignment horizontal="center"/>
    </xf>
    <xf numFmtId="170" fontId="4" fillId="0" borderId="19" xfId="0" applyNumberFormat="1" applyFont="1" applyBorder="1" applyAlignment="1">
      <alignment horizontal="center"/>
    </xf>
    <xf numFmtId="170" fontId="4" fillId="0" borderId="8" xfId="0" applyNumberFormat="1" applyFont="1" applyBorder="1" applyAlignment="1">
      <alignment horizontal="center"/>
    </xf>
    <xf numFmtId="170" fontId="4" fillId="0" borderId="6" xfId="0" applyNumberFormat="1" applyFont="1" applyBorder="1" applyAlignment="1">
      <alignment horizontal="center"/>
    </xf>
    <xf numFmtId="165" fontId="6" fillId="0" borderId="6" xfId="0" applyNumberFormat="1" applyFont="1" applyBorder="1" applyAlignment="1">
      <alignment horizontal="center"/>
    </xf>
    <xf numFmtId="168" fontId="4" fillId="0" borderId="12" xfId="0" applyNumberFormat="1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168" fontId="4" fillId="0" borderId="18" xfId="0" applyNumberFormat="1" applyFont="1" applyBorder="1" applyAlignment="1">
      <alignment horizontal="center"/>
    </xf>
    <xf numFmtId="168" fontId="4" fillId="0" borderId="2" xfId="0" applyNumberFormat="1" applyFont="1" applyBorder="1" applyAlignment="1">
      <alignment horizontal="center"/>
    </xf>
    <xf numFmtId="170" fontId="4" fillId="0" borderId="11" xfId="0" applyNumberFormat="1" applyFont="1" applyBorder="1" applyAlignment="1">
      <alignment horizontal="center"/>
    </xf>
    <xf numFmtId="170" fontId="4" fillId="0" borderId="12" xfId="0" applyNumberFormat="1" applyFont="1" applyBorder="1" applyAlignment="1">
      <alignment horizontal="center"/>
    </xf>
    <xf numFmtId="170" fontId="4" fillId="0" borderId="18" xfId="0" applyNumberFormat="1" applyFont="1" applyBorder="1" applyAlignment="1">
      <alignment horizontal="center"/>
    </xf>
    <xf numFmtId="170" fontId="4" fillId="0" borderId="17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8" fontId="4" fillId="0" borderId="14" xfId="0" applyNumberFormat="1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168" fontId="4" fillId="0" borderId="15" xfId="0" applyNumberFormat="1" applyFont="1" applyBorder="1" applyAlignment="1">
      <alignment horizontal="center"/>
    </xf>
    <xf numFmtId="168" fontId="4" fillId="0" borderId="21" xfId="0" applyNumberFormat="1" applyFont="1" applyBorder="1" applyAlignment="1">
      <alignment horizontal="center"/>
    </xf>
    <xf numFmtId="170" fontId="4" fillId="0" borderId="16" xfId="0" applyNumberFormat="1" applyFont="1" applyBorder="1" applyAlignment="1">
      <alignment horizontal="center"/>
    </xf>
    <xf numFmtId="170" fontId="4" fillId="0" borderId="14" xfId="0" applyNumberFormat="1" applyFont="1" applyBorder="1" applyAlignment="1">
      <alignment horizontal="center"/>
    </xf>
    <xf numFmtId="170" fontId="4" fillId="0" borderId="13" xfId="0" applyNumberFormat="1" applyFont="1" applyBorder="1" applyAlignment="1">
      <alignment horizontal="center"/>
    </xf>
    <xf numFmtId="170" fontId="4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4" fontId="8" fillId="0" borderId="11" xfId="0" applyNumberFormat="1" applyFont="1" applyBorder="1" applyAlignment="1" applyProtection="1">
      <alignment horizontal="center"/>
      <protection locked="0"/>
    </xf>
    <xf numFmtId="166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 applyProtection="1">
      <alignment horizontal="center"/>
      <protection locked="0"/>
    </xf>
    <xf numFmtId="166" fontId="8" fillId="0" borderId="10" xfId="0" applyNumberFormat="1" applyFont="1" applyBorder="1" applyAlignment="1" applyProtection="1">
      <alignment horizontal="center"/>
      <protection locked="0"/>
    </xf>
    <xf numFmtId="15" fontId="4" fillId="0" borderId="10" xfId="0" applyNumberFormat="1" applyFont="1" applyBorder="1"/>
    <xf numFmtId="169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2" fontId="8" fillId="0" borderId="0" xfId="0" applyNumberFormat="1" applyFont="1" applyAlignment="1" applyProtection="1">
      <alignment horizontal="center"/>
      <protection locked="0"/>
    </xf>
    <xf numFmtId="168" fontId="8" fillId="0" borderId="0" xfId="0" applyNumberFormat="1" applyFont="1" applyAlignment="1" applyProtection="1">
      <alignment horizontal="center"/>
      <protection locked="0"/>
    </xf>
    <xf numFmtId="167" fontId="8" fillId="0" borderId="11" xfId="0" applyNumberFormat="1" applyFont="1" applyBorder="1" applyAlignment="1">
      <alignment horizontal="center"/>
    </xf>
    <xf numFmtId="168" fontId="8" fillId="0" borderId="15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" fontId="4" fillId="0" borderId="7" xfId="0" applyNumberFormat="1" applyFont="1" applyBorder="1" applyAlignment="1" applyProtection="1">
      <alignment horizontal="center"/>
      <protection locked="0"/>
    </xf>
    <xf numFmtId="4" fontId="4" fillId="0" borderId="5" xfId="0" applyNumberFormat="1" applyFont="1" applyBorder="1" applyAlignment="1">
      <alignment horizontal="center"/>
    </xf>
    <xf numFmtId="165" fontId="4" fillId="0" borderId="6" xfId="0" applyNumberFormat="1" applyFont="1" applyBorder="1"/>
    <xf numFmtId="165" fontId="4" fillId="0" borderId="4" xfId="0" applyNumberFormat="1" applyFont="1" applyBorder="1"/>
    <xf numFmtId="165" fontId="6" fillId="0" borderId="0" xfId="0" applyNumberFormat="1" applyFont="1"/>
    <xf numFmtId="166" fontId="2" fillId="0" borderId="19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right"/>
    </xf>
    <xf numFmtId="165" fontId="1" fillId="0" borderId="17" xfId="0" applyNumberFormat="1" applyFont="1" applyBorder="1" applyAlignment="1">
      <alignment horizontal="center"/>
    </xf>
    <xf numFmtId="166" fontId="2" fillId="0" borderId="14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center"/>
    </xf>
    <xf numFmtId="166" fontId="8" fillId="0" borderId="1" xfId="0" applyNumberFormat="1" applyFont="1" applyBorder="1" applyAlignment="1">
      <alignment horizontal="right"/>
    </xf>
    <xf numFmtId="14" fontId="2" fillId="0" borderId="17" xfId="0" applyNumberFormat="1" applyFont="1" applyBorder="1"/>
    <xf numFmtId="4" fontId="2" fillId="0" borderId="26" xfId="0" applyNumberFormat="1" applyFont="1" applyBorder="1" applyAlignment="1" applyProtection="1">
      <alignment horizontal="center"/>
      <protection locked="0"/>
    </xf>
    <xf numFmtId="165" fontId="2" fillId="0" borderId="27" xfId="0" applyNumberFormat="1" applyFont="1" applyBorder="1"/>
    <xf numFmtId="4" fontId="6" fillId="0" borderId="28" xfId="0" applyNumberFormat="1" applyFont="1" applyBorder="1" applyAlignment="1" applyProtection="1">
      <alignment horizontal="center"/>
      <protection locked="0"/>
    </xf>
    <xf numFmtId="165" fontId="2" fillId="0" borderId="29" xfId="0" applyNumberFormat="1" applyFont="1" applyBorder="1"/>
    <xf numFmtId="4" fontId="2" fillId="0" borderId="1" xfId="0" applyNumberFormat="1" applyFont="1" applyBorder="1" applyProtection="1">
      <protection locked="0"/>
    </xf>
    <xf numFmtId="171" fontId="1" fillId="0" borderId="10" xfId="0" applyNumberFormat="1" applyFont="1" applyBorder="1"/>
    <xf numFmtId="0" fontId="6" fillId="0" borderId="0" xfId="0" applyFont="1"/>
    <xf numFmtId="0" fontId="9" fillId="0" borderId="30" xfId="0" applyFont="1" applyBorder="1" applyAlignment="1">
      <alignment horizontal="centerContinuous"/>
    </xf>
    <xf numFmtId="0" fontId="9" fillId="0" borderId="31" xfId="0" applyFont="1" applyBorder="1" applyAlignment="1">
      <alignment horizontal="centerContinuous"/>
    </xf>
    <xf numFmtId="0" fontId="9" fillId="0" borderId="32" xfId="0" applyFont="1" applyBorder="1" applyAlignment="1">
      <alignment horizontal="centerContinuous"/>
    </xf>
    <xf numFmtId="0" fontId="10" fillId="0" borderId="33" xfId="0" applyFont="1" applyBorder="1" applyAlignment="1">
      <alignment horizontal="centerContinuous"/>
    </xf>
    <xf numFmtId="166" fontId="9" fillId="0" borderId="34" xfId="0" applyNumberFormat="1" applyFont="1" applyBorder="1" applyAlignment="1">
      <alignment horizontal="centerContinuous"/>
    </xf>
    <xf numFmtId="0" fontId="9" fillId="0" borderId="34" xfId="0" applyFont="1" applyBorder="1" applyAlignment="1">
      <alignment horizontal="centerContinuous"/>
    </xf>
    <xf numFmtId="166" fontId="10" fillId="0" borderId="34" xfId="0" applyNumberFormat="1" applyFont="1" applyBorder="1" applyAlignment="1">
      <alignment horizontal="centerContinuous"/>
    </xf>
    <xf numFmtId="172" fontId="10" fillId="0" borderId="34" xfId="0" applyNumberFormat="1" applyFont="1" applyBorder="1" applyAlignment="1">
      <alignment horizontal="centerContinuous"/>
    </xf>
    <xf numFmtId="173" fontId="10" fillId="0" borderId="34" xfId="0" applyNumberFormat="1" applyFont="1" applyBorder="1" applyAlignment="1">
      <alignment horizontal="centerContinuous"/>
    </xf>
    <xf numFmtId="174" fontId="10" fillId="0" borderId="34" xfId="0" applyNumberFormat="1" applyFont="1" applyBorder="1" applyAlignment="1">
      <alignment horizontal="centerContinuous"/>
    </xf>
    <xf numFmtId="0" fontId="9" fillId="0" borderId="35" xfId="0" applyFont="1" applyBorder="1" applyAlignment="1">
      <alignment horizontal="centerContinuous"/>
    </xf>
    <xf numFmtId="172" fontId="4" fillId="0" borderId="0" xfId="0" applyNumberFormat="1" applyFont="1" applyAlignment="1">
      <alignment horizontal="left"/>
    </xf>
    <xf numFmtId="0" fontId="11" fillId="0" borderId="0" xfId="0" applyFont="1"/>
    <xf numFmtId="168" fontId="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64" fontId="4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175" fontId="4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2" fontId="4" fillId="0" borderId="36" xfId="0" applyNumberFormat="1" applyFont="1" applyBorder="1" applyAlignment="1">
      <alignment horizontal="right"/>
    </xf>
    <xf numFmtId="0" fontId="4" fillId="0" borderId="37" xfId="0" applyFont="1" applyBorder="1"/>
    <xf numFmtId="0" fontId="4" fillId="0" borderId="29" xfId="0" applyFont="1" applyBorder="1"/>
    <xf numFmtId="0" fontId="4" fillId="0" borderId="38" xfId="0" applyFont="1" applyBorder="1"/>
    <xf numFmtId="2" fontId="4" fillId="0" borderId="39" xfId="0" applyNumberFormat="1" applyFont="1" applyBorder="1" applyAlignment="1">
      <alignment horizontal="right"/>
    </xf>
    <xf numFmtId="4" fontId="4" fillId="0" borderId="39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14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7" fontId="6" fillId="0" borderId="0" xfId="0" applyNumberFormat="1" applyFont="1" applyAlignment="1">
      <alignment horizontal="center"/>
    </xf>
    <xf numFmtId="17" fontId="6" fillId="0" borderId="0" xfId="0" applyNumberFormat="1" applyFont="1" applyAlignment="1">
      <alignment horizontal="left"/>
    </xf>
    <xf numFmtId="2" fontId="4" fillId="0" borderId="40" xfId="0" applyNumberFormat="1" applyFont="1" applyBorder="1" applyAlignment="1">
      <alignment horizontal="right"/>
    </xf>
    <xf numFmtId="2" fontId="4" fillId="0" borderId="20" xfId="0" applyNumberFormat="1" applyFont="1" applyBorder="1" applyAlignment="1">
      <alignment horizontal="right"/>
    </xf>
    <xf numFmtId="0" fontId="4" fillId="0" borderId="24" xfId="0" applyFont="1" applyBorder="1"/>
    <xf numFmtId="2" fontId="4" fillId="0" borderId="26" xfId="0" applyNumberFormat="1" applyFont="1" applyBorder="1" applyAlignment="1">
      <alignment horizontal="right"/>
    </xf>
    <xf numFmtId="2" fontId="4" fillId="0" borderId="41" xfId="0" applyNumberFormat="1" applyFont="1" applyBorder="1" applyAlignment="1">
      <alignment horizontal="right"/>
    </xf>
    <xf numFmtId="0" fontId="4" fillId="0" borderId="27" xfId="0" applyFont="1" applyBorder="1"/>
    <xf numFmtId="4" fontId="4" fillId="0" borderId="25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0" xfId="0" applyFont="1" applyBorder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4" xfId="0" applyFont="1" applyBorder="1"/>
    <xf numFmtId="176" fontId="4" fillId="0" borderId="0" xfId="0" applyNumberFormat="1" applyFont="1" applyAlignment="1">
      <alignment horizontal="center"/>
    </xf>
    <xf numFmtId="177" fontId="6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/>
    <xf numFmtId="177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/>
    <xf numFmtId="0" fontId="0" fillId="2" borderId="0" xfId="0" applyFill="1"/>
    <xf numFmtId="0" fontId="9" fillId="2" borderId="30" xfId="0" applyFont="1" applyFill="1" applyBorder="1" applyAlignment="1">
      <alignment horizontal="centerContinuous"/>
    </xf>
    <xf numFmtId="0" fontId="9" fillId="2" borderId="31" xfId="0" applyFont="1" applyFill="1" applyBorder="1" applyAlignment="1">
      <alignment horizontal="centerContinuous"/>
    </xf>
    <xf numFmtId="0" fontId="9" fillId="2" borderId="32" xfId="0" applyFont="1" applyFill="1" applyBorder="1" applyAlignment="1">
      <alignment horizontal="centerContinuous"/>
    </xf>
    <xf numFmtId="0" fontId="10" fillId="2" borderId="33" xfId="0" applyFont="1" applyFill="1" applyBorder="1" applyAlignment="1">
      <alignment horizontal="centerContinuous"/>
    </xf>
    <xf numFmtId="166" fontId="9" fillId="2" borderId="34" xfId="0" applyNumberFormat="1" applyFont="1" applyFill="1" applyBorder="1" applyAlignment="1">
      <alignment horizontal="centerContinuous"/>
    </xf>
    <xf numFmtId="0" fontId="9" fillId="2" borderId="34" xfId="0" applyFont="1" applyFill="1" applyBorder="1" applyAlignment="1">
      <alignment horizontal="centerContinuous"/>
    </xf>
    <xf numFmtId="166" fontId="10" fillId="2" borderId="34" xfId="0" applyNumberFormat="1" applyFont="1" applyFill="1" applyBorder="1" applyAlignment="1">
      <alignment horizontal="centerContinuous"/>
    </xf>
    <xf numFmtId="172" fontId="10" fillId="2" borderId="34" xfId="0" applyNumberFormat="1" applyFont="1" applyFill="1" applyBorder="1" applyAlignment="1">
      <alignment horizontal="centerContinuous"/>
    </xf>
    <xf numFmtId="173" fontId="10" fillId="2" borderId="34" xfId="0" applyNumberFormat="1" applyFont="1" applyFill="1" applyBorder="1" applyAlignment="1">
      <alignment horizontal="centerContinuous"/>
    </xf>
    <xf numFmtId="174" fontId="10" fillId="2" borderId="34" xfId="0" applyNumberFormat="1" applyFont="1" applyFill="1" applyBorder="1" applyAlignment="1">
      <alignment horizontal="centerContinuous"/>
    </xf>
    <xf numFmtId="0" fontId="9" fillId="2" borderId="35" xfId="0" applyFont="1" applyFill="1" applyBorder="1" applyAlignment="1">
      <alignment horizontal="centerContinuous"/>
    </xf>
    <xf numFmtId="0" fontId="2" fillId="2" borderId="0" xfId="0" applyFont="1" applyFill="1"/>
    <xf numFmtId="172" fontId="2" fillId="2" borderId="0" xfId="0" applyNumberFormat="1" applyFont="1" applyFill="1" applyAlignment="1">
      <alignment horizontal="left"/>
    </xf>
    <xf numFmtId="168" fontId="2" fillId="2" borderId="43" xfId="0" applyNumberFormat="1" applyFont="1" applyFill="1" applyBorder="1"/>
    <xf numFmtId="2" fontId="2" fillId="2" borderId="43" xfId="0" applyNumberFormat="1" applyFont="1" applyFill="1" applyBorder="1"/>
    <xf numFmtId="175" fontId="2" fillId="2" borderId="43" xfId="0" applyNumberFormat="1" applyFont="1" applyFill="1" applyBorder="1"/>
    <xf numFmtId="0" fontId="2" fillId="2" borderId="43" xfId="0" applyFont="1" applyFill="1" applyBorder="1"/>
    <xf numFmtId="0" fontId="6" fillId="2" borderId="43" xfId="0" applyFont="1" applyFill="1" applyBorder="1"/>
    <xf numFmtId="0" fontId="13" fillId="2" borderId="43" xfId="0" applyFont="1" applyFill="1" applyBorder="1"/>
    <xf numFmtId="4" fontId="2" fillId="2" borderId="41" xfId="0" applyNumberFormat="1" applyFont="1" applyFill="1" applyBorder="1" applyAlignment="1">
      <alignment horizontal="right"/>
    </xf>
    <xf numFmtId="0" fontId="2" fillId="2" borderId="41" xfId="0" applyFont="1" applyFill="1" applyBorder="1"/>
    <xf numFmtId="4" fontId="2" fillId="2" borderId="25" xfId="0" applyNumberFormat="1" applyFont="1" applyFill="1" applyBorder="1" applyAlignment="1">
      <alignment horizontal="right"/>
    </xf>
    <xf numFmtId="0" fontId="2" fillId="2" borderId="25" xfId="0" applyFont="1" applyFill="1" applyBorder="1"/>
    <xf numFmtId="0" fontId="2" fillId="2" borderId="0" xfId="0" applyFont="1" applyFill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41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176" fontId="4" fillId="2" borderId="0" xfId="0" applyNumberFormat="1" applyFont="1" applyFill="1" applyAlignment="1">
      <alignment horizontal="center"/>
    </xf>
    <xf numFmtId="177" fontId="6" fillId="2" borderId="0" xfId="0" applyNumberFormat="1" applyFont="1" applyFill="1" applyAlignment="1">
      <alignment horizontal="center"/>
    </xf>
    <xf numFmtId="17" fontId="6" fillId="2" borderId="0" xfId="0" applyNumberFormat="1" applyFont="1" applyFill="1"/>
    <xf numFmtId="0" fontId="1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14" fillId="2" borderId="0" xfId="0" applyFont="1" applyFill="1"/>
    <xf numFmtId="177" fontId="2" fillId="2" borderId="0" xfId="0" applyNumberFormat="1" applyFont="1" applyFill="1" applyAlignment="1">
      <alignment horizontal="center"/>
    </xf>
    <xf numFmtId="0" fontId="5" fillId="2" borderId="0" xfId="0" applyFont="1" applyFill="1"/>
    <xf numFmtId="2" fontId="8" fillId="0" borderId="14" xfId="0" applyNumberFormat="1" applyFont="1" applyBorder="1" applyAlignment="1" applyProtection="1">
      <alignment horizontal="center"/>
      <protection locked="0"/>
    </xf>
    <xf numFmtId="4" fontId="6" fillId="0" borderId="16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23" xfId="0" applyNumberFormat="1" applyFont="1" applyBorder="1" applyAlignment="1" applyProtection="1">
      <alignment horizontal="center"/>
      <protection locked="0"/>
    </xf>
    <xf numFmtId="4" fontId="6" fillId="0" borderId="45" xfId="0" applyNumberFormat="1" applyFont="1" applyBorder="1" applyAlignment="1" applyProtection="1">
      <alignment horizontal="center"/>
      <protection locked="0"/>
    </xf>
    <xf numFmtId="4" fontId="6" fillId="0" borderId="22" xfId="0" applyNumberFormat="1" applyFont="1" applyBorder="1" applyAlignment="1" applyProtection="1">
      <alignment horizontal="center"/>
      <protection locked="0"/>
    </xf>
    <xf numFmtId="4" fontId="6" fillId="0" borderId="4" xfId="0" applyNumberFormat="1" applyFont="1" applyBorder="1" applyAlignment="1" applyProtection="1">
      <alignment horizontal="center"/>
      <protection locked="0"/>
    </xf>
    <xf numFmtId="4" fontId="6" fillId="0" borderId="44" xfId="0" applyNumberFormat="1" applyFont="1" applyBorder="1" applyAlignment="1" applyProtection="1">
      <alignment horizontal="center"/>
      <protection locked="0"/>
    </xf>
    <xf numFmtId="4" fontId="6" fillId="0" borderId="15" xfId="0" applyNumberFormat="1" applyFont="1" applyBorder="1" applyAlignment="1" applyProtection="1">
      <alignment horizontal="center"/>
      <protection locked="0"/>
    </xf>
    <xf numFmtId="49" fontId="6" fillId="0" borderId="4" xfId="0" applyNumberFormat="1" applyFont="1" applyBorder="1" applyAlignment="1">
      <alignment horizontal="center"/>
    </xf>
    <xf numFmtId="49" fontId="6" fillId="0" borderId="15" xfId="0" applyNumberFormat="1" applyFont="1" applyBorder="1" applyAlignment="1">
      <alignment horizontal="center"/>
    </xf>
    <xf numFmtId="49" fontId="6" fillId="0" borderId="44" xfId="0" applyNumberFormat="1" applyFont="1" applyBorder="1" applyAlignment="1">
      <alignment horizontal="center"/>
    </xf>
    <xf numFmtId="165" fontId="1" fillId="0" borderId="4" xfId="0" applyNumberFormat="1" applyFont="1" applyBorder="1"/>
    <xf numFmtId="0" fontId="0" fillId="0" borderId="44" xfId="0" applyBorder="1"/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32</v>
      </c>
    </row>
    <row r="6" spans="1:25" ht="13.5" thickBot="1" x14ac:dyDescent="0.25">
      <c r="B6" s="1">
        <v>45170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45170</v>
      </c>
      <c r="C9" s="44">
        <v>8512</v>
      </c>
      <c r="D9" s="43">
        <v>8515</v>
      </c>
      <c r="E9" s="42">
        <f t="shared" ref="E9:E29" si="0">AVERAGE(C9:D9)</f>
        <v>8513.5</v>
      </c>
      <c r="F9" s="44">
        <v>8534</v>
      </c>
      <c r="G9" s="43">
        <v>8535</v>
      </c>
      <c r="H9" s="42">
        <f t="shared" ref="H9:H29" si="1">AVERAGE(F9:G9)</f>
        <v>8534.5</v>
      </c>
      <c r="I9" s="44">
        <v>8615</v>
      </c>
      <c r="J9" s="43">
        <v>8625</v>
      </c>
      <c r="K9" s="42">
        <f t="shared" ref="K9:K29" si="2">AVERAGE(I9:J9)</f>
        <v>8620</v>
      </c>
      <c r="L9" s="44">
        <v>8670</v>
      </c>
      <c r="M9" s="43">
        <v>8680</v>
      </c>
      <c r="N9" s="42">
        <f t="shared" ref="N9:N29" si="3">AVERAGE(L9:M9)</f>
        <v>8675</v>
      </c>
      <c r="O9" s="44">
        <v>8725</v>
      </c>
      <c r="P9" s="43">
        <v>8735</v>
      </c>
      <c r="Q9" s="42">
        <f t="shared" ref="Q9:Q29" si="4">AVERAGE(O9:P9)</f>
        <v>8730</v>
      </c>
      <c r="R9" s="50">
        <v>8515</v>
      </c>
      <c r="S9" s="49">
        <v>1.2670999999999999</v>
      </c>
      <c r="T9" s="51">
        <v>1.0832999999999999</v>
      </c>
      <c r="U9" s="48">
        <v>145.25</v>
      </c>
      <c r="V9" s="41">
        <v>6720.07</v>
      </c>
      <c r="W9" s="41">
        <v>6734.79</v>
      </c>
      <c r="X9" s="47">
        <f t="shared" ref="X9:X29" si="5">R9/T9</f>
        <v>7860.2418535954957</v>
      </c>
      <c r="Y9" s="46">
        <v>1.2673000000000001</v>
      </c>
    </row>
    <row r="10" spans="1:25" x14ac:dyDescent="0.2">
      <c r="B10" s="45">
        <v>45173</v>
      </c>
      <c r="C10" s="44">
        <v>8405</v>
      </c>
      <c r="D10" s="43">
        <v>8406</v>
      </c>
      <c r="E10" s="42">
        <f t="shared" si="0"/>
        <v>8405.5</v>
      </c>
      <c r="F10" s="44">
        <v>8425</v>
      </c>
      <c r="G10" s="43">
        <v>8426</v>
      </c>
      <c r="H10" s="42">
        <f t="shared" si="1"/>
        <v>8425.5</v>
      </c>
      <c r="I10" s="44">
        <v>8505</v>
      </c>
      <c r="J10" s="43">
        <v>8515</v>
      </c>
      <c r="K10" s="42">
        <f t="shared" si="2"/>
        <v>8510</v>
      </c>
      <c r="L10" s="44">
        <v>8545</v>
      </c>
      <c r="M10" s="43">
        <v>8555</v>
      </c>
      <c r="N10" s="42">
        <f t="shared" si="3"/>
        <v>8550</v>
      </c>
      <c r="O10" s="44">
        <v>8600</v>
      </c>
      <c r="P10" s="43">
        <v>8610</v>
      </c>
      <c r="Q10" s="42">
        <f t="shared" si="4"/>
        <v>8605</v>
      </c>
      <c r="R10" s="50">
        <v>8406</v>
      </c>
      <c r="S10" s="49">
        <v>1.2627999999999999</v>
      </c>
      <c r="T10" s="49">
        <v>1.08</v>
      </c>
      <c r="U10" s="48">
        <v>146.4</v>
      </c>
      <c r="V10" s="41">
        <v>6656.64</v>
      </c>
      <c r="W10" s="41">
        <v>6671.95</v>
      </c>
      <c r="X10" s="47">
        <f t="shared" si="5"/>
        <v>7783.333333333333</v>
      </c>
      <c r="Y10" s="46">
        <v>1.2628999999999999</v>
      </c>
    </row>
    <row r="11" spans="1:25" x14ac:dyDescent="0.2">
      <c r="B11" s="45">
        <v>45174</v>
      </c>
      <c r="C11" s="44">
        <v>8425</v>
      </c>
      <c r="D11" s="43">
        <v>8430</v>
      </c>
      <c r="E11" s="42">
        <f t="shared" si="0"/>
        <v>8427.5</v>
      </c>
      <c r="F11" s="44">
        <v>8429</v>
      </c>
      <c r="G11" s="43">
        <v>8430</v>
      </c>
      <c r="H11" s="42">
        <f t="shared" si="1"/>
        <v>8429.5</v>
      </c>
      <c r="I11" s="44">
        <v>8505</v>
      </c>
      <c r="J11" s="43">
        <v>8515</v>
      </c>
      <c r="K11" s="42">
        <f t="shared" si="2"/>
        <v>8510</v>
      </c>
      <c r="L11" s="44">
        <v>8545</v>
      </c>
      <c r="M11" s="43">
        <v>8555</v>
      </c>
      <c r="N11" s="42">
        <f t="shared" si="3"/>
        <v>8550</v>
      </c>
      <c r="O11" s="44">
        <v>8600</v>
      </c>
      <c r="P11" s="43">
        <v>8610</v>
      </c>
      <c r="Q11" s="42">
        <f t="shared" si="4"/>
        <v>8605</v>
      </c>
      <c r="R11" s="50">
        <v>8430</v>
      </c>
      <c r="S11" s="49">
        <v>1.2549999999999999</v>
      </c>
      <c r="T11" s="49">
        <v>1.0732999999999999</v>
      </c>
      <c r="U11" s="48">
        <v>147.35</v>
      </c>
      <c r="V11" s="41">
        <v>6717.13</v>
      </c>
      <c r="W11" s="41">
        <v>6716.6</v>
      </c>
      <c r="X11" s="47">
        <f t="shared" si="5"/>
        <v>7854.2811888567976</v>
      </c>
      <c r="Y11" s="46">
        <v>1.2551000000000001</v>
      </c>
    </row>
    <row r="12" spans="1:25" x14ac:dyDescent="0.2">
      <c r="B12" s="45">
        <v>45175</v>
      </c>
      <c r="C12" s="44">
        <v>8394</v>
      </c>
      <c r="D12" s="43">
        <v>8395</v>
      </c>
      <c r="E12" s="42">
        <f t="shared" si="0"/>
        <v>8394.5</v>
      </c>
      <c r="F12" s="44">
        <v>8411.5</v>
      </c>
      <c r="G12" s="43">
        <v>8412</v>
      </c>
      <c r="H12" s="42">
        <f t="shared" si="1"/>
        <v>8411.75</v>
      </c>
      <c r="I12" s="44">
        <v>8490</v>
      </c>
      <c r="J12" s="43">
        <v>8500</v>
      </c>
      <c r="K12" s="42">
        <f t="shared" si="2"/>
        <v>8495</v>
      </c>
      <c r="L12" s="44">
        <v>8535</v>
      </c>
      <c r="M12" s="43">
        <v>8545</v>
      </c>
      <c r="N12" s="42">
        <f t="shared" si="3"/>
        <v>8540</v>
      </c>
      <c r="O12" s="44">
        <v>8595</v>
      </c>
      <c r="P12" s="43">
        <v>8605</v>
      </c>
      <c r="Q12" s="42">
        <f t="shared" si="4"/>
        <v>8600</v>
      </c>
      <c r="R12" s="50">
        <v>8395</v>
      </c>
      <c r="S12" s="49">
        <v>1.2565</v>
      </c>
      <c r="T12" s="49">
        <v>1.0744</v>
      </c>
      <c r="U12" s="48">
        <v>147.38</v>
      </c>
      <c r="V12" s="41">
        <v>6681.26</v>
      </c>
      <c r="W12" s="41">
        <v>6694.25</v>
      </c>
      <c r="X12" s="47">
        <f t="shared" si="5"/>
        <v>7813.6634400595676</v>
      </c>
      <c r="Y12" s="46">
        <v>1.2565999999999999</v>
      </c>
    </row>
    <row r="13" spans="1:25" x14ac:dyDescent="0.2">
      <c r="B13" s="45">
        <v>45176</v>
      </c>
      <c r="C13" s="44">
        <v>8242</v>
      </c>
      <c r="D13" s="43">
        <v>8242.5</v>
      </c>
      <c r="E13" s="42">
        <f t="shared" si="0"/>
        <v>8242.25</v>
      </c>
      <c r="F13" s="44">
        <v>8265</v>
      </c>
      <c r="G13" s="43">
        <v>8270</v>
      </c>
      <c r="H13" s="42">
        <f t="shared" si="1"/>
        <v>8267.5</v>
      </c>
      <c r="I13" s="44">
        <v>8355</v>
      </c>
      <c r="J13" s="43">
        <v>8365</v>
      </c>
      <c r="K13" s="42">
        <f t="shared" si="2"/>
        <v>8360</v>
      </c>
      <c r="L13" s="44">
        <v>8405</v>
      </c>
      <c r="M13" s="43">
        <v>8415</v>
      </c>
      <c r="N13" s="42">
        <f t="shared" si="3"/>
        <v>8410</v>
      </c>
      <c r="O13" s="44">
        <v>8465</v>
      </c>
      <c r="P13" s="43">
        <v>8475</v>
      </c>
      <c r="Q13" s="42">
        <f t="shared" si="4"/>
        <v>8470</v>
      </c>
      <c r="R13" s="50">
        <v>8242.5</v>
      </c>
      <c r="S13" s="49">
        <v>1.2461</v>
      </c>
      <c r="T13" s="49">
        <v>1.0705</v>
      </c>
      <c r="U13" s="48">
        <v>147.29</v>
      </c>
      <c r="V13" s="41">
        <v>6614.64</v>
      </c>
      <c r="W13" s="41">
        <v>6635.64</v>
      </c>
      <c r="X13" s="47">
        <f t="shared" si="5"/>
        <v>7699.6730499766463</v>
      </c>
      <c r="Y13" s="46">
        <v>1.2463</v>
      </c>
    </row>
    <row r="14" spans="1:25" x14ac:dyDescent="0.2">
      <c r="B14" s="45">
        <v>45177</v>
      </c>
      <c r="C14" s="44">
        <v>8223</v>
      </c>
      <c r="D14" s="43">
        <v>8225</v>
      </c>
      <c r="E14" s="42">
        <f t="shared" si="0"/>
        <v>8224</v>
      </c>
      <c r="F14" s="44">
        <v>8240</v>
      </c>
      <c r="G14" s="43">
        <v>8242</v>
      </c>
      <c r="H14" s="42">
        <f t="shared" si="1"/>
        <v>8241</v>
      </c>
      <c r="I14" s="44">
        <v>8325</v>
      </c>
      <c r="J14" s="43">
        <v>8335</v>
      </c>
      <c r="K14" s="42">
        <f t="shared" si="2"/>
        <v>8330</v>
      </c>
      <c r="L14" s="44">
        <v>8375</v>
      </c>
      <c r="M14" s="43">
        <v>8385</v>
      </c>
      <c r="N14" s="42">
        <f t="shared" si="3"/>
        <v>8380</v>
      </c>
      <c r="O14" s="44">
        <v>8435</v>
      </c>
      <c r="P14" s="43">
        <v>8445</v>
      </c>
      <c r="Q14" s="42">
        <f t="shared" si="4"/>
        <v>8440</v>
      </c>
      <c r="R14" s="50">
        <v>8225</v>
      </c>
      <c r="S14" s="49">
        <v>1.2483</v>
      </c>
      <c r="T14" s="49">
        <v>1.07</v>
      </c>
      <c r="U14" s="48">
        <v>147.46</v>
      </c>
      <c r="V14" s="41">
        <v>6588.96</v>
      </c>
      <c r="W14" s="41">
        <v>6601.52</v>
      </c>
      <c r="X14" s="47">
        <f t="shared" si="5"/>
        <v>7686.9158878504668</v>
      </c>
      <c r="Y14" s="46">
        <v>1.2484999999999999</v>
      </c>
    </row>
    <row r="15" spans="1:25" x14ac:dyDescent="0.2">
      <c r="B15" s="45">
        <v>45180</v>
      </c>
      <c r="C15" s="44">
        <v>8332</v>
      </c>
      <c r="D15" s="43">
        <v>8332.5</v>
      </c>
      <c r="E15" s="42">
        <f t="shared" si="0"/>
        <v>8332.25</v>
      </c>
      <c r="F15" s="44">
        <v>8359</v>
      </c>
      <c r="G15" s="43">
        <v>8360</v>
      </c>
      <c r="H15" s="42">
        <f t="shared" si="1"/>
        <v>8359.5</v>
      </c>
      <c r="I15" s="44">
        <v>8440</v>
      </c>
      <c r="J15" s="43">
        <v>8450</v>
      </c>
      <c r="K15" s="42">
        <f t="shared" si="2"/>
        <v>8445</v>
      </c>
      <c r="L15" s="44">
        <v>8500</v>
      </c>
      <c r="M15" s="43">
        <v>8510</v>
      </c>
      <c r="N15" s="42">
        <f t="shared" si="3"/>
        <v>8505</v>
      </c>
      <c r="O15" s="44">
        <v>8560</v>
      </c>
      <c r="P15" s="43">
        <v>8570</v>
      </c>
      <c r="Q15" s="42">
        <f t="shared" si="4"/>
        <v>8565</v>
      </c>
      <c r="R15" s="50">
        <v>8332.5</v>
      </c>
      <c r="S15" s="49">
        <v>1.2515000000000001</v>
      </c>
      <c r="T15" s="49">
        <v>1.0719000000000001</v>
      </c>
      <c r="U15" s="48">
        <v>146.78</v>
      </c>
      <c r="V15" s="41">
        <v>6658.01</v>
      </c>
      <c r="W15" s="41">
        <v>6679.45</v>
      </c>
      <c r="X15" s="47">
        <f t="shared" si="5"/>
        <v>7773.5796249650148</v>
      </c>
      <c r="Y15" s="46">
        <v>1.2516</v>
      </c>
    </row>
    <row r="16" spans="1:25" x14ac:dyDescent="0.2">
      <c r="B16" s="45">
        <v>45181</v>
      </c>
      <c r="C16" s="44">
        <v>8337</v>
      </c>
      <c r="D16" s="43">
        <v>8337.5</v>
      </c>
      <c r="E16" s="42">
        <f t="shared" si="0"/>
        <v>8337.25</v>
      </c>
      <c r="F16" s="44">
        <v>8364</v>
      </c>
      <c r="G16" s="43">
        <v>8365</v>
      </c>
      <c r="H16" s="42">
        <f t="shared" si="1"/>
        <v>8364.5</v>
      </c>
      <c r="I16" s="44">
        <v>8435</v>
      </c>
      <c r="J16" s="43">
        <v>8445</v>
      </c>
      <c r="K16" s="42">
        <f t="shared" si="2"/>
        <v>8440</v>
      </c>
      <c r="L16" s="44">
        <v>8480</v>
      </c>
      <c r="M16" s="43">
        <v>8490</v>
      </c>
      <c r="N16" s="42">
        <f t="shared" si="3"/>
        <v>8485</v>
      </c>
      <c r="O16" s="44">
        <v>8540</v>
      </c>
      <c r="P16" s="43">
        <v>8550</v>
      </c>
      <c r="Q16" s="42">
        <f t="shared" si="4"/>
        <v>8545</v>
      </c>
      <c r="R16" s="50">
        <v>8337.5</v>
      </c>
      <c r="S16" s="49">
        <v>1.2472000000000001</v>
      </c>
      <c r="T16" s="49">
        <v>1.0719000000000001</v>
      </c>
      <c r="U16" s="48">
        <v>146.9</v>
      </c>
      <c r="V16" s="41">
        <v>6684.97</v>
      </c>
      <c r="W16" s="41">
        <v>6705.95</v>
      </c>
      <c r="X16" s="47">
        <f t="shared" si="5"/>
        <v>7778.2442392014173</v>
      </c>
      <c r="Y16" s="46">
        <v>1.2474000000000001</v>
      </c>
    </row>
    <row r="17" spans="2:25" x14ac:dyDescent="0.2">
      <c r="B17" s="45">
        <v>45182</v>
      </c>
      <c r="C17" s="44">
        <v>8352.5</v>
      </c>
      <c r="D17" s="43">
        <v>8353</v>
      </c>
      <c r="E17" s="42">
        <f t="shared" si="0"/>
        <v>8352.75</v>
      </c>
      <c r="F17" s="44">
        <v>8371</v>
      </c>
      <c r="G17" s="43">
        <v>8371.5</v>
      </c>
      <c r="H17" s="42">
        <f t="shared" si="1"/>
        <v>8371.25</v>
      </c>
      <c r="I17" s="44">
        <v>8445</v>
      </c>
      <c r="J17" s="43">
        <v>8455</v>
      </c>
      <c r="K17" s="42">
        <f t="shared" si="2"/>
        <v>8450</v>
      </c>
      <c r="L17" s="44">
        <v>8490</v>
      </c>
      <c r="M17" s="43">
        <v>8500</v>
      </c>
      <c r="N17" s="42">
        <f t="shared" si="3"/>
        <v>8495</v>
      </c>
      <c r="O17" s="44">
        <v>8550</v>
      </c>
      <c r="P17" s="43">
        <v>8560</v>
      </c>
      <c r="Q17" s="42">
        <f t="shared" si="4"/>
        <v>8555</v>
      </c>
      <c r="R17" s="50">
        <v>8353</v>
      </c>
      <c r="S17" s="49">
        <v>1.2473000000000001</v>
      </c>
      <c r="T17" s="49">
        <v>1.0737000000000001</v>
      </c>
      <c r="U17" s="48">
        <v>147.4</v>
      </c>
      <c r="V17" s="41">
        <v>6696.87</v>
      </c>
      <c r="W17" s="41">
        <v>6711.16</v>
      </c>
      <c r="X17" s="47">
        <f t="shared" si="5"/>
        <v>7779.6404954829086</v>
      </c>
      <c r="Y17" s="46">
        <v>1.2474000000000001</v>
      </c>
    </row>
    <row r="18" spans="2:25" x14ac:dyDescent="0.2">
      <c r="B18" s="45">
        <v>45183</v>
      </c>
      <c r="C18" s="44">
        <v>8422</v>
      </c>
      <c r="D18" s="43">
        <v>8423</v>
      </c>
      <c r="E18" s="42">
        <f t="shared" si="0"/>
        <v>8422.5</v>
      </c>
      <c r="F18" s="44">
        <v>8464</v>
      </c>
      <c r="G18" s="43">
        <v>8465</v>
      </c>
      <c r="H18" s="42">
        <f t="shared" si="1"/>
        <v>8464.5</v>
      </c>
      <c r="I18" s="44">
        <v>8535</v>
      </c>
      <c r="J18" s="43">
        <v>8545</v>
      </c>
      <c r="K18" s="42">
        <f t="shared" si="2"/>
        <v>8540</v>
      </c>
      <c r="L18" s="44">
        <v>8575</v>
      </c>
      <c r="M18" s="43">
        <v>8585</v>
      </c>
      <c r="N18" s="42">
        <f t="shared" si="3"/>
        <v>8580</v>
      </c>
      <c r="O18" s="44">
        <v>8635</v>
      </c>
      <c r="P18" s="43">
        <v>8645</v>
      </c>
      <c r="Q18" s="42">
        <f t="shared" si="4"/>
        <v>8640</v>
      </c>
      <c r="R18" s="50">
        <v>8423</v>
      </c>
      <c r="S18" s="49">
        <v>1.2476</v>
      </c>
      <c r="T18" s="49">
        <v>1.073</v>
      </c>
      <c r="U18" s="48">
        <v>147.35</v>
      </c>
      <c r="V18" s="41">
        <v>6751.36</v>
      </c>
      <c r="W18" s="41">
        <v>6784.48</v>
      </c>
      <c r="X18" s="47">
        <f t="shared" si="5"/>
        <v>7849.9534016775397</v>
      </c>
      <c r="Y18" s="46">
        <v>1.2477</v>
      </c>
    </row>
    <row r="19" spans="2:25" x14ac:dyDescent="0.2">
      <c r="B19" s="45">
        <v>45184</v>
      </c>
      <c r="C19" s="44">
        <v>8376</v>
      </c>
      <c r="D19" s="43">
        <v>8376.5</v>
      </c>
      <c r="E19" s="42">
        <f t="shared" si="0"/>
        <v>8376.25</v>
      </c>
      <c r="F19" s="44">
        <v>8425</v>
      </c>
      <c r="G19" s="43">
        <v>8427</v>
      </c>
      <c r="H19" s="42">
        <f t="shared" si="1"/>
        <v>8426</v>
      </c>
      <c r="I19" s="44">
        <v>8500</v>
      </c>
      <c r="J19" s="43">
        <v>8510</v>
      </c>
      <c r="K19" s="42">
        <f t="shared" si="2"/>
        <v>8505</v>
      </c>
      <c r="L19" s="44">
        <v>8555</v>
      </c>
      <c r="M19" s="43">
        <v>8565</v>
      </c>
      <c r="N19" s="42">
        <f t="shared" si="3"/>
        <v>8560</v>
      </c>
      <c r="O19" s="44">
        <v>8615</v>
      </c>
      <c r="P19" s="43">
        <v>8625</v>
      </c>
      <c r="Q19" s="42">
        <f t="shared" si="4"/>
        <v>8620</v>
      </c>
      <c r="R19" s="50">
        <v>8376.5</v>
      </c>
      <c r="S19" s="49">
        <v>1.2405999999999999</v>
      </c>
      <c r="T19" s="49">
        <v>1.0654999999999999</v>
      </c>
      <c r="U19" s="48">
        <v>147.80000000000001</v>
      </c>
      <c r="V19" s="41">
        <v>6751.97</v>
      </c>
      <c r="W19" s="41">
        <v>6792.68</v>
      </c>
      <c r="X19" s="47">
        <f t="shared" si="5"/>
        <v>7861.5673392773351</v>
      </c>
      <c r="Y19" s="46">
        <v>1.2405999999999999</v>
      </c>
    </row>
    <row r="20" spans="2:25" x14ac:dyDescent="0.2">
      <c r="B20" s="45">
        <v>45187</v>
      </c>
      <c r="C20" s="44">
        <v>8319</v>
      </c>
      <c r="D20" s="43">
        <v>8320</v>
      </c>
      <c r="E20" s="42">
        <f t="shared" si="0"/>
        <v>8319.5</v>
      </c>
      <c r="F20" s="44">
        <v>8383</v>
      </c>
      <c r="G20" s="43">
        <v>8388</v>
      </c>
      <c r="H20" s="42">
        <f t="shared" si="1"/>
        <v>8385.5</v>
      </c>
      <c r="I20" s="44">
        <v>8470</v>
      </c>
      <c r="J20" s="43">
        <v>8480</v>
      </c>
      <c r="K20" s="42">
        <f t="shared" si="2"/>
        <v>8475</v>
      </c>
      <c r="L20" s="44">
        <v>8525</v>
      </c>
      <c r="M20" s="43">
        <v>8535</v>
      </c>
      <c r="N20" s="42">
        <f t="shared" si="3"/>
        <v>8530</v>
      </c>
      <c r="O20" s="44">
        <v>8585</v>
      </c>
      <c r="P20" s="43">
        <v>8595</v>
      </c>
      <c r="Q20" s="42">
        <f t="shared" si="4"/>
        <v>8590</v>
      </c>
      <c r="R20" s="50">
        <v>8320</v>
      </c>
      <c r="S20" s="49">
        <v>1.2383999999999999</v>
      </c>
      <c r="T20" s="49">
        <v>1.0664</v>
      </c>
      <c r="U20" s="48">
        <v>147.62</v>
      </c>
      <c r="V20" s="41">
        <v>6718.35</v>
      </c>
      <c r="W20" s="41">
        <v>6773.26</v>
      </c>
      <c r="X20" s="47">
        <f t="shared" si="5"/>
        <v>7801.9504876219053</v>
      </c>
      <c r="Y20" s="46">
        <v>1.2383999999999999</v>
      </c>
    </row>
    <row r="21" spans="2:25" x14ac:dyDescent="0.2">
      <c r="B21" s="45">
        <v>45188</v>
      </c>
      <c r="C21" s="44">
        <v>8232.5</v>
      </c>
      <c r="D21" s="43">
        <v>8233.5</v>
      </c>
      <c r="E21" s="42">
        <f t="shared" si="0"/>
        <v>8233</v>
      </c>
      <c r="F21" s="44">
        <v>8290</v>
      </c>
      <c r="G21" s="43">
        <v>8295</v>
      </c>
      <c r="H21" s="42">
        <f t="shared" si="1"/>
        <v>8292.5</v>
      </c>
      <c r="I21" s="44">
        <v>8395</v>
      </c>
      <c r="J21" s="43">
        <v>8405</v>
      </c>
      <c r="K21" s="42">
        <f t="shared" si="2"/>
        <v>8400</v>
      </c>
      <c r="L21" s="44">
        <v>8475</v>
      </c>
      <c r="M21" s="43">
        <v>8485</v>
      </c>
      <c r="N21" s="42">
        <f t="shared" si="3"/>
        <v>8480</v>
      </c>
      <c r="O21" s="44">
        <v>8545</v>
      </c>
      <c r="P21" s="43">
        <v>8555</v>
      </c>
      <c r="Q21" s="42">
        <f t="shared" si="4"/>
        <v>8550</v>
      </c>
      <c r="R21" s="50">
        <v>8233.5</v>
      </c>
      <c r="S21" s="49">
        <v>1.2412000000000001</v>
      </c>
      <c r="T21" s="49">
        <v>1.0709</v>
      </c>
      <c r="U21" s="48">
        <v>147.69999999999999</v>
      </c>
      <c r="V21" s="41">
        <v>6633.5</v>
      </c>
      <c r="W21" s="41">
        <v>6683.05</v>
      </c>
      <c r="X21" s="47">
        <f t="shared" si="5"/>
        <v>7688.3929405173221</v>
      </c>
      <c r="Y21" s="46">
        <v>1.2412000000000001</v>
      </c>
    </row>
    <row r="22" spans="2:25" x14ac:dyDescent="0.2">
      <c r="B22" s="45">
        <v>45189</v>
      </c>
      <c r="C22" s="44">
        <v>8275</v>
      </c>
      <c r="D22" s="43">
        <v>8277</v>
      </c>
      <c r="E22" s="42">
        <f t="shared" si="0"/>
        <v>8276</v>
      </c>
      <c r="F22" s="44">
        <v>8334</v>
      </c>
      <c r="G22" s="43">
        <v>8336</v>
      </c>
      <c r="H22" s="42">
        <f t="shared" si="1"/>
        <v>8335</v>
      </c>
      <c r="I22" s="44">
        <v>8435</v>
      </c>
      <c r="J22" s="43">
        <v>8445</v>
      </c>
      <c r="K22" s="42">
        <f t="shared" si="2"/>
        <v>8440</v>
      </c>
      <c r="L22" s="44">
        <v>8500</v>
      </c>
      <c r="M22" s="43">
        <v>8510</v>
      </c>
      <c r="N22" s="42">
        <f t="shared" si="3"/>
        <v>8505</v>
      </c>
      <c r="O22" s="44">
        <v>8570</v>
      </c>
      <c r="P22" s="43">
        <v>8580</v>
      </c>
      <c r="Q22" s="42">
        <f t="shared" si="4"/>
        <v>8575</v>
      </c>
      <c r="R22" s="50">
        <v>8277</v>
      </c>
      <c r="S22" s="49">
        <v>1.2367999999999999</v>
      </c>
      <c r="T22" s="49">
        <v>1.0702</v>
      </c>
      <c r="U22" s="48">
        <v>147.88</v>
      </c>
      <c r="V22" s="41">
        <v>6692.27</v>
      </c>
      <c r="W22" s="41">
        <v>6738.34</v>
      </c>
      <c r="X22" s="47">
        <f t="shared" si="5"/>
        <v>7734.0683984301995</v>
      </c>
      <c r="Y22" s="46">
        <v>1.2371000000000001</v>
      </c>
    </row>
    <row r="23" spans="2:25" x14ac:dyDescent="0.2">
      <c r="B23" s="45">
        <v>45190</v>
      </c>
      <c r="C23" s="44">
        <v>8100.5</v>
      </c>
      <c r="D23" s="43">
        <v>8101</v>
      </c>
      <c r="E23" s="42">
        <f t="shared" si="0"/>
        <v>8100.75</v>
      </c>
      <c r="F23" s="44">
        <v>8169.5</v>
      </c>
      <c r="G23" s="43">
        <v>8170</v>
      </c>
      <c r="H23" s="42">
        <f t="shared" si="1"/>
        <v>8169.75</v>
      </c>
      <c r="I23" s="44">
        <v>8275</v>
      </c>
      <c r="J23" s="43">
        <v>8285</v>
      </c>
      <c r="K23" s="42">
        <f t="shared" si="2"/>
        <v>8280</v>
      </c>
      <c r="L23" s="44">
        <v>8335</v>
      </c>
      <c r="M23" s="43">
        <v>8345</v>
      </c>
      <c r="N23" s="42">
        <f t="shared" si="3"/>
        <v>8340</v>
      </c>
      <c r="O23" s="44">
        <v>8405</v>
      </c>
      <c r="P23" s="43">
        <v>8415</v>
      </c>
      <c r="Q23" s="42">
        <f t="shared" si="4"/>
        <v>8410</v>
      </c>
      <c r="R23" s="50">
        <v>8101</v>
      </c>
      <c r="S23" s="49">
        <v>1.2269000000000001</v>
      </c>
      <c r="T23" s="49">
        <v>1.0636000000000001</v>
      </c>
      <c r="U23" s="48">
        <v>147.96</v>
      </c>
      <c r="V23" s="41">
        <v>6602.82</v>
      </c>
      <c r="W23" s="41">
        <v>6656.35</v>
      </c>
      <c r="X23" s="47">
        <f t="shared" si="5"/>
        <v>7616.5851823993971</v>
      </c>
      <c r="Y23" s="46">
        <v>1.2274</v>
      </c>
    </row>
    <row r="24" spans="2:25" x14ac:dyDescent="0.2">
      <c r="B24" s="45">
        <v>45191</v>
      </c>
      <c r="C24" s="44">
        <v>8187.5</v>
      </c>
      <c r="D24" s="43">
        <v>8188</v>
      </c>
      <c r="E24" s="42">
        <f t="shared" si="0"/>
        <v>8187.75</v>
      </c>
      <c r="F24" s="44">
        <v>8254.5</v>
      </c>
      <c r="G24" s="43">
        <v>8255</v>
      </c>
      <c r="H24" s="42">
        <f t="shared" si="1"/>
        <v>8254.75</v>
      </c>
      <c r="I24" s="44">
        <v>8370</v>
      </c>
      <c r="J24" s="43">
        <v>8380</v>
      </c>
      <c r="K24" s="42">
        <f t="shared" si="2"/>
        <v>8375</v>
      </c>
      <c r="L24" s="44">
        <v>8440</v>
      </c>
      <c r="M24" s="43">
        <v>8450</v>
      </c>
      <c r="N24" s="42">
        <f t="shared" si="3"/>
        <v>8445</v>
      </c>
      <c r="O24" s="44">
        <v>8515</v>
      </c>
      <c r="P24" s="43">
        <v>8525</v>
      </c>
      <c r="Q24" s="42">
        <f t="shared" si="4"/>
        <v>8520</v>
      </c>
      <c r="R24" s="50">
        <v>8188</v>
      </c>
      <c r="S24" s="49">
        <v>1.2255</v>
      </c>
      <c r="T24" s="49">
        <v>1.0637000000000001</v>
      </c>
      <c r="U24" s="48">
        <v>148.26</v>
      </c>
      <c r="V24" s="41">
        <v>6681.35</v>
      </c>
      <c r="W24" s="41">
        <v>6732.73</v>
      </c>
      <c r="X24" s="47">
        <f t="shared" si="5"/>
        <v>7697.6591144119575</v>
      </c>
      <c r="Y24" s="46">
        <v>1.2261</v>
      </c>
    </row>
    <row r="25" spans="2:25" x14ac:dyDescent="0.2">
      <c r="B25" s="45">
        <v>45194</v>
      </c>
      <c r="C25" s="44">
        <v>8102</v>
      </c>
      <c r="D25" s="43">
        <v>8107</v>
      </c>
      <c r="E25" s="42">
        <f t="shared" si="0"/>
        <v>8104.5</v>
      </c>
      <c r="F25" s="44">
        <v>8174.5</v>
      </c>
      <c r="G25" s="43">
        <v>8175</v>
      </c>
      <c r="H25" s="42">
        <f t="shared" si="1"/>
        <v>8174.75</v>
      </c>
      <c r="I25" s="44">
        <v>8330</v>
      </c>
      <c r="J25" s="43">
        <v>8340</v>
      </c>
      <c r="K25" s="42">
        <f t="shared" si="2"/>
        <v>8335</v>
      </c>
      <c r="L25" s="44">
        <v>8415</v>
      </c>
      <c r="M25" s="43">
        <v>8425</v>
      </c>
      <c r="N25" s="42">
        <f t="shared" si="3"/>
        <v>8420</v>
      </c>
      <c r="O25" s="44">
        <v>8485</v>
      </c>
      <c r="P25" s="43">
        <v>8495</v>
      </c>
      <c r="Q25" s="42">
        <f t="shared" si="4"/>
        <v>8490</v>
      </c>
      <c r="R25" s="50">
        <v>8107</v>
      </c>
      <c r="S25" s="49">
        <v>1.2221</v>
      </c>
      <c r="T25" s="49">
        <v>1.0630999999999999</v>
      </c>
      <c r="U25" s="48">
        <v>148.68</v>
      </c>
      <c r="V25" s="41">
        <v>6633.66</v>
      </c>
      <c r="W25" s="41">
        <v>6686.02</v>
      </c>
      <c r="X25" s="47">
        <f t="shared" si="5"/>
        <v>7625.8113065562984</v>
      </c>
      <c r="Y25" s="46">
        <v>1.2226999999999999</v>
      </c>
    </row>
    <row r="26" spans="2:25" x14ac:dyDescent="0.2">
      <c r="B26" s="45">
        <v>45195</v>
      </c>
      <c r="C26" s="44">
        <v>8065</v>
      </c>
      <c r="D26" s="43">
        <v>8066</v>
      </c>
      <c r="E26" s="42">
        <f t="shared" si="0"/>
        <v>8065.5</v>
      </c>
      <c r="F26" s="44">
        <v>8130</v>
      </c>
      <c r="G26" s="43">
        <v>8131</v>
      </c>
      <c r="H26" s="42">
        <f t="shared" si="1"/>
        <v>8130.5</v>
      </c>
      <c r="I26" s="44">
        <v>8305</v>
      </c>
      <c r="J26" s="43">
        <v>8315</v>
      </c>
      <c r="K26" s="42">
        <f t="shared" si="2"/>
        <v>8310</v>
      </c>
      <c r="L26" s="44">
        <v>8400</v>
      </c>
      <c r="M26" s="43">
        <v>8410</v>
      </c>
      <c r="N26" s="42">
        <f t="shared" si="3"/>
        <v>8405</v>
      </c>
      <c r="O26" s="44">
        <v>8485</v>
      </c>
      <c r="P26" s="43">
        <v>8495</v>
      </c>
      <c r="Q26" s="42">
        <f t="shared" si="4"/>
        <v>8490</v>
      </c>
      <c r="R26" s="50">
        <v>8066</v>
      </c>
      <c r="S26" s="49">
        <v>1.2177</v>
      </c>
      <c r="T26" s="49">
        <v>1.06</v>
      </c>
      <c r="U26" s="48">
        <v>148.9</v>
      </c>
      <c r="V26" s="41">
        <v>6623.96</v>
      </c>
      <c r="W26" s="41">
        <v>6674.05</v>
      </c>
      <c r="X26" s="47">
        <f t="shared" si="5"/>
        <v>7609.433962264151</v>
      </c>
      <c r="Y26" s="46">
        <v>1.2182999999999999</v>
      </c>
    </row>
    <row r="27" spans="2:25" x14ac:dyDescent="0.2">
      <c r="B27" s="45">
        <v>45196</v>
      </c>
      <c r="C27" s="44">
        <v>8016.5</v>
      </c>
      <c r="D27" s="43">
        <v>8017</v>
      </c>
      <c r="E27" s="42">
        <f t="shared" si="0"/>
        <v>8016.75</v>
      </c>
      <c r="F27" s="44">
        <v>8074</v>
      </c>
      <c r="G27" s="43">
        <v>8075</v>
      </c>
      <c r="H27" s="42">
        <f t="shared" si="1"/>
        <v>8074.5</v>
      </c>
      <c r="I27" s="44">
        <v>8235</v>
      </c>
      <c r="J27" s="43">
        <v>8245</v>
      </c>
      <c r="K27" s="42">
        <f t="shared" si="2"/>
        <v>8240</v>
      </c>
      <c r="L27" s="44">
        <v>8340</v>
      </c>
      <c r="M27" s="43">
        <v>8350</v>
      </c>
      <c r="N27" s="42">
        <f t="shared" si="3"/>
        <v>8345</v>
      </c>
      <c r="O27" s="44">
        <v>8415</v>
      </c>
      <c r="P27" s="43">
        <v>8425</v>
      </c>
      <c r="Q27" s="42">
        <f t="shared" si="4"/>
        <v>8420</v>
      </c>
      <c r="R27" s="50">
        <v>8017</v>
      </c>
      <c r="S27" s="49">
        <v>1.2139</v>
      </c>
      <c r="T27" s="49">
        <v>1.054</v>
      </c>
      <c r="U27" s="48">
        <v>149.19</v>
      </c>
      <c r="V27" s="41">
        <v>6604.33</v>
      </c>
      <c r="W27" s="41">
        <v>6649.37</v>
      </c>
      <c r="X27" s="47">
        <f t="shared" si="5"/>
        <v>7606.2618595825425</v>
      </c>
      <c r="Y27" s="46">
        <v>1.2143999999999999</v>
      </c>
    </row>
    <row r="28" spans="2:25" x14ac:dyDescent="0.2">
      <c r="B28" s="45">
        <v>45197</v>
      </c>
      <c r="C28" s="44">
        <v>8111.5</v>
      </c>
      <c r="D28" s="43">
        <v>8112</v>
      </c>
      <c r="E28" s="42">
        <f t="shared" si="0"/>
        <v>8111.75</v>
      </c>
      <c r="F28" s="44">
        <v>8168</v>
      </c>
      <c r="G28" s="43">
        <v>8168.5</v>
      </c>
      <c r="H28" s="42">
        <f t="shared" si="1"/>
        <v>8168.25</v>
      </c>
      <c r="I28" s="44">
        <v>8315</v>
      </c>
      <c r="J28" s="43">
        <v>8325</v>
      </c>
      <c r="K28" s="42">
        <f t="shared" si="2"/>
        <v>8320</v>
      </c>
      <c r="L28" s="44">
        <v>8415</v>
      </c>
      <c r="M28" s="43">
        <v>8425</v>
      </c>
      <c r="N28" s="42">
        <f t="shared" si="3"/>
        <v>8420</v>
      </c>
      <c r="O28" s="44">
        <v>8490</v>
      </c>
      <c r="P28" s="43">
        <v>8500</v>
      </c>
      <c r="Q28" s="42">
        <f t="shared" si="4"/>
        <v>8495</v>
      </c>
      <c r="R28" s="50">
        <v>8112</v>
      </c>
      <c r="S28" s="49">
        <v>1.2208000000000001</v>
      </c>
      <c r="T28" s="49">
        <v>1.0542</v>
      </c>
      <c r="U28" s="48">
        <v>149.33000000000001</v>
      </c>
      <c r="V28" s="41">
        <v>6644.82</v>
      </c>
      <c r="W28" s="41">
        <v>6686.18</v>
      </c>
      <c r="X28" s="47">
        <f t="shared" si="5"/>
        <v>7694.9345475241889</v>
      </c>
      <c r="Y28" s="46">
        <v>1.2217</v>
      </c>
    </row>
    <row r="29" spans="2:25" x14ac:dyDescent="0.2">
      <c r="B29" s="45">
        <v>45198</v>
      </c>
      <c r="C29" s="44">
        <v>8230</v>
      </c>
      <c r="D29" s="43">
        <v>8230.5</v>
      </c>
      <c r="E29" s="42">
        <f t="shared" si="0"/>
        <v>8230.25</v>
      </c>
      <c r="F29" s="44">
        <v>8281</v>
      </c>
      <c r="G29" s="43">
        <v>8282</v>
      </c>
      <c r="H29" s="42">
        <f t="shared" si="1"/>
        <v>8281.5</v>
      </c>
      <c r="I29" s="44">
        <v>8420</v>
      </c>
      <c r="J29" s="43">
        <v>8430</v>
      </c>
      <c r="K29" s="42">
        <f t="shared" si="2"/>
        <v>8425</v>
      </c>
      <c r="L29" s="44">
        <v>8520</v>
      </c>
      <c r="M29" s="43">
        <v>8530</v>
      </c>
      <c r="N29" s="42">
        <f t="shared" si="3"/>
        <v>8525</v>
      </c>
      <c r="O29" s="44">
        <v>8600</v>
      </c>
      <c r="P29" s="43">
        <v>8610</v>
      </c>
      <c r="Q29" s="42">
        <f t="shared" si="4"/>
        <v>8605</v>
      </c>
      <c r="R29" s="50">
        <v>8230.5</v>
      </c>
      <c r="S29" s="49">
        <v>1.2255</v>
      </c>
      <c r="T29" s="49">
        <v>1.0593999999999999</v>
      </c>
      <c r="U29" s="48">
        <v>149.25</v>
      </c>
      <c r="V29" s="41">
        <v>6716.03</v>
      </c>
      <c r="W29" s="41">
        <v>6753.1</v>
      </c>
      <c r="X29" s="47">
        <f t="shared" si="5"/>
        <v>7769.020200113272</v>
      </c>
      <c r="Y29" s="46">
        <v>1.2263999999999999</v>
      </c>
    </row>
    <row r="30" spans="2:25" x14ac:dyDescent="0.2">
      <c r="B30" s="40" t="s">
        <v>11</v>
      </c>
      <c r="C30" s="39">
        <f>ROUND(AVERAGE(C9:C29),2)</f>
        <v>8269.52</v>
      </c>
      <c r="D30" s="38">
        <f>ROUND(AVERAGE(D9:D29),2)</f>
        <v>8270.86</v>
      </c>
      <c r="E30" s="37">
        <f>ROUND(AVERAGE(C30:D30),2)</f>
        <v>8270.19</v>
      </c>
      <c r="F30" s="39">
        <f>ROUND(AVERAGE(F9:F29),2)</f>
        <v>8311.7099999999991</v>
      </c>
      <c r="G30" s="38">
        <f>ROUND(AVERAGE(G9:G29),2)</f>
        <v>8313.2900000000009</v>
      </c>
      <c r="H30" s="37">
        <f>ROUND(AVERAGE(F30:G30),2)</f>
        <v>8312.5</v>
      </c>
      <c r="I30" s="39">
        <f>ROUND(AVERAGE(I9:I29),2)</f>
        <v>8414.2900000000009</v>
      </c>
      <c r="J30" s="38">
        <f>ROUND(AVERAGE(J9:J29),2)</f>
        <v>8424.2900000000009</v>
      </c>
      <c r="K30" s="37">
        <f>ROUND(AVERAGE(I30:J30),2)</f>
        <v>8419.2900000000009</v>
      </c>
      <c r="L30" s="39">
        <f>ROUND(AVERAGE(L9:L29),2)</f>
        <v>8478.1</v>
      </c>
      <c r="M30" s="38">
        <f>ROUND(AVERAGE(M9:M29),2)</f>
        <v>8488.1</v>
      </c>
      <c r="N30" s="37">
        <f>ROUND(AVERAGE(L30:M30),2)</f>
        <v>8483.1</v>
      </c>
      <c r="O30" s="39">
        <f>ROUND(AVERAGE(O9:O29),2)</f>
        <v>8543.57</v>
      </c>
      <c r="P30" s="38">
        <f>ROUND(AVERAGE(P9:P29),2)</f>
        <v>8553.57</v>
      </c>
      <c r="Q30" s="37">
        <f>ROUND(AVERAGE(O30:P30),2)</f>
        <v>8548.57</v>
      </c>
      <c r="R30" s="36">
        <f>ROUND(AVERAGE(R9:R29),2)</f>
        <v>8270.86</v>
      </c>
      <c r="S30" s="35">
        <f>ROUND(AVERAGE(S9:S29),4)</f>
        <v>1.2399</v>
      </c>
      <c r="T30" s="34">
        <f>ROUND(AVERAGE(T9:T29),4)</f>
        <v>1.0682</v>
      </c>
      <c r="U30" s="167">
        <f>ROUND(AVERAGE(U9:U29),2)</f>
        <v>147.72</v>
      </c>
      <c r="V30" s="33">
        <f>AVERAGE(V9:V29)</f>
        <v>6670.14142857143</v>
      </c>
      <c r="W30" s="33">
        <f>AVERAGE(W9:W29)</f>
        <v>6702.9009523809527</v>
      </c>
      <c r="X30" s="33">
        <f>AVERAGE(X9:X29)</f>
        <v>7742.1529454141801</v>
      </c>
      <c r="Y30" s="32">
        <f>AVERAGE(Y9:Y29)</f>
        <v>1.240242857142857</v>
      </c>
    </row>
    <row r="31" spans="2:25" x14ac:dyDescent="0.2">
      <c r="B31" s="31" t="s">
        <v>12</v>
      </c>
      <c r="C31" s="30">
        <f t="shared" ref="C31:Y31" si="6">MAX(C9:C29)</f>
        <v>8512</v>
      </c>
      <c r="D31" s="29">
        <f t="shared" si="6"/>
        <v>8515</v>
      </c>
      <c r="E31" s="28">
        <f t="shared" si="6"/>
        <v>8513.5</v>
      </c>
      <c r="F31" s="30">
        <f t="shared" si="6"/>
        <v>8534</v>
      </c>
      <c r="G31" s="29">
        <f t="shared" si="6"/>
        <v>8535</v>
      </c>
      <c r="H31" s="28">
        <f t="shared" si="6"/>
        <v>8534.5</v>
      </c>
      <c r="I31" s="30">
        <f t="shared" si="6"/>
        <v>8615</v>
      </c>
      <c r="J31" s="29">
        <f t="shared" si="6"/>
        <v>8625</v>
      </c>
      <c r="K31" s="28">
        <f t="shared" si="6"/>
        <v>8620</v>
      </c>
      <c r="L31" s="30">
        <f t="shared" si="6"/>
        <v>8670</v>
      </c>
      <c r="M31" s="29">
        <f t="shared" si="6"/>
        <v>8680</v>
      </c>
      <c r="N31" s="28">
        <f t="shared" si="6"/>
        <v>8675</v>
      </c>
      <c r="O31" s="30">
        <f t="shared" si="6"/>
        <v>8725</v>
      </c>
      <c r="P31" s="29">
        <f t="shared" si="6"/>
        <v>8735</v>
      </c>
      <c r="Q31" s="28">
        <f t="shared" si="6"/>
        <v>8730</v>
      </c>
      <c r="R31" s="27">
        <f t="shared" si="6"/>
        <v>8515</v>
      </c>
      <c r="S31" s="26">
        <f t="shared" si="6"/>
        <v>1.2670999999999999</v>
      </c>
      <c r="T31" s="25">
        <f t="shared" si="6"/>
        <v>1.0832999999999999</v>
      </c>
      <c r="U31" s="24">
        <f t="shared" si="6"/>
        <v>149.33000000000001</v>
      </c>
      <c r="V31" s="23">
        <f t="shared" si="6"/>
        <v>6751.97</v>
      </c>
      <c r="W31" s="23">
        <f t="shared" si="6"/>
        <v>6792.68</v>
      </c>
      <c r="X31" s="23">
        <f t="shared" si="6"/>
        <v>7861.5673392773351</v>
      </c>
      <c r="Y31" s="22">
        <f t="shared" si="6"/>
        <v>1.2673000000000001</v>
      </c>
    </row>
    <row r="32" spans="2:25" ht="13.5" thickBot="1" x14ac:dyDescent="0.25">
      <c r="B32" s="21" t="s">
        <v>13</v>
      </c>
      <c r="C32" s="20">
        <f t="shared" ref="C32:Y32" si="7">MIN(C9:C29)</f>
        <v>8016.5</v>
      </c>
      <c r="D32" s="19">
        <f t="shared" si="7"/>
        <v>8017</v>
      </c>
      <c r="E32" s="18">
        <f t="shared" si="7"/>
        <v>8016.75</v>
      </c>
      <c r="F32" s="20">
        <f t="shared" si="7"/>
        <v>8074</v>
      </c>
      <c r="G32" s="19">
        <f t="shared" si="7"/>
        <v>8075</v>
      </c>
      <c r="H32" s="18">
        <f t="shared" si="7"/>
        <v>8074.5</v>
      </c>
      <c r="I32" s="20">
        <f t="shared" si="7"/>
        <v>8235</v>
      </c>
      <c r="J32" s="19">
        <f t="shared" si="7"/>
        <v>8245</v>
      </c>
      <c r="K32" s="18">
        <f t="shared" si="7"/>
        <v>8240</v>
      </c>
      <c r="L32" s="20">
        <f t="shared" si="7"/>
        <v>8335</v>
      </c>
      <c r="M32" s="19">
        <f t="shared" si="7"/>
        <v>8345</v>
      </c>
      <c r="N32" s="18">
        <f t="shared" si="7"/>
        <v>8340</v>
      </c>
      <c r="O32" s="20">
        <f t="shared" si="7"/>
        <v>8405</v>
      </c>
      <c r="P32" s="19">
        <f t="shared" si="7"/>
        <v>8415</v>
      </c>
      <c r="Q32" s="18">
        <f t="shared" si="7"/>
        <v>8410</v>
      </c>
      <c r="R32" s="17">
        <f t="shared" si="7"/>
        <v>8017</v>
      </c>
      <c r="S32" s="16">
        <f t="shared" si="7"/>
        <v>1.2139</v>
      </c>
      <c r="T32" s="15">
        <f t="shared" si="7"/>
        <v>1.054</v>
      </c>
      <c r="U32" s="14">
        <f t="shared" si="7"/>
        <v>145.25</v>
      </c>
      <c r="V32" s="13">
        <f t="shared" si="7"/>
        <v>6588.96</v>
      </c>
      <c r="W32" s="13">
        <f t="shared" si="7"/>
        <v>6601.52</v>
      </c>
      <c r="X32" s="13">
        <f t="shared" si="7"/>
        <v>7606.2618595825425</v>
      </c>
      <c r="Y32" s="12">
        <f t="shared" si="7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J34"/>
  <sheetViews>
    <sheetView workbookViewId="0"/>
  </sheetViews>
  <sheetFormatPr baseColWidth="10" defaultColWidth="9.140625" defaultRowHeight="12.75" x14ac:dyDescent="0.2"/>
  <cols>
    <col min="3" max="3" width="12.140625" customWidth="1"/>
    <col min="4" max="4" width="19.7109375" customWidth="1"/>
    <col min="6" max="6" width="12.140625" customWidth="1"/>
    <col min="7" max="7" width="19.7109375" customWidth="1"/>
    <col min="9" max="9" width="12.140625" customWidth="1"/>
    <col min="10" max="10" width="19.7109375" customWidth="1"/>
  </cols>
  <sheetData>
    <row r="2" spans="2:10" x14ac:dyDescent="0.2">
      <c r="B2" s="73" t="s">
        <v>39</v>
      </c>
    </row>
    <row r="3" spans="2:10" ht="13.5" thickBot="1" x14ac:dyDescent="0.25"/>
    <row r="4" spans="2:10" x14ac:dyDescent="0.2">
      <c r="C4" s="179" t="s">
        <v>38</v>
      </c>
      <c r="D4" s="180"/>
      <c r="F4" s="179" t="s">
        <v>37</v>
      </c>
      <c r="G4" s="180"/>
      <c r="I4" s="179" t="s">
        <v>36</v>
      </c>
      <c r="J4" s="180"/>
    </row>
    <row r="5" spans="2:10" x14ac:dyDescent="0.2">
      <c r="C5" s="72">
        <v>45198</v>
      </c>
      <c r="D5" s="71"/>
      <c r="F5" s="72">
        <v>45198</v>
      </c>
      <c r="G5" s="71"/>
      <c r="I5" s="72">
        <v>45198</v>
      </c>
      <c r="J5" s="71"/>
    </row>
    <row r="6" spans="2:10" x14ac:dyDescent="0.2">
      <c r="C6" s="70"/>
      <c r="D6" s="69" t="s">
        <v>35</v>
      </c>
      <c r="F6" s="70"/>
      <c r="G6" s="69" t="s">
        <v>35</v>
      </c>
      <c r="I6" s="70"/>
      <c r="J6" s="69" t="s">
        <v>35</v>
      </c>
    </row>
    <row r="7" spans="2:10" x14ac:dyDescent="0.2">
      <c r="C7" s="68"/>
      <c r="D7" s="67"/>
      <c r="F7" s="68"/>
      <c r="G7" s="67"/>
      <c r="I7" s="68"/>
      <c r="J7" s="67"/>
    </row>
    <row r="8" spans="2:10" x14ac:dyDescent="0.2">
      <c r="C8" s="66">
        <v>45170</v>
      </c>
      <c r="D8" s="65">
        <v>8505.57</v>
      </c>
      <c r="F8" s="66">
        <f t="shared" ref="F8:F28" si="0">C8</f>
        <v>45170</v>
      </c>
      <c r="G8" s="65">
        <v>2241.38</v>
      </c>
      <c r="I8" s="66">
        <f t="shared" ref="I8:I28" si="1">C8</f>
        <v>45170</v>
      </c>
      <c r="J8" s="65">
        <v>2469.09</v>
      </c>
    </row>
    <row r="9" spans="2:10" x14ac:dyDescent="0.2">
      <c r="C9" s="66">
        <v>45173</v>
      </c>
      <c r="D9" s="65">
        <v>8475.2000000000007</v>
      </c>
      <c r="F9" s="66">
        <f t="shared" si="0"/>
        <v>45173</v>
      </c>
      <c r="G9" s="65">
        <v>2206.23</v>
      </c>
      <c r="I9" s="66">
        <f t="shared" si="1"/>
        <v>45173</v>
      </c>
      <c r="J9" s="65">
        <v>2473.13</v>
      </c>
    </row>
    <row r="10" spans="2:10" x14ac:dyDescent="0.2">
      <c r="C10" s="66">
        <v>45174</v>
      </c>
      <c r="D10" s="65">
        <v>8408.52</v>
      </c>
      <c r="F10" s="66">
        <f t="shared" si="0"/>
        <v>45174</v>
      </c>
      <c r="G10" s="65">
        <v>2197.04</v>
      </c>
      <c r="I10" s="66">
        <f t="shared" si="1"/>
        <v>45174</v>
      </c>
      <c r="J10" s="65">
        <v>2464.39</v>
      </c>
    </row>
    <row r="11" spans="2:10" x14ac:dyDescent="0.2">
      <c r="C11" s="66">
        <v>45175</v>
      </c>
      <c r="D11" s="65">
        <v>8439.94</v>
      </c>
      <c r="F11" s="66">
        <f t="shared" si="0"/>
        <v>45175</v>
      </c>
      <c r="G11" s="65">
        <v>2196.3000000000002</v>
      </c>
      <c r="I11" s="66">
        <f t="shared" si="1"/>
        <v>45175</v>
      </c>
      <c r="J11" s="65">
        <v>2475.2399999999998</v>
      </c>
    </row>
    <row r="12" spans="2:10" x14ac:dyDescent="0.2">
      <c r="C12" s="66">
        <v>45176</v>
      </c>
      <c r="D12" s="65">
        <v>8377.5300000000007</v>
      </c>
      <c r="F12" s="66">
        <f t="shared" si="0"/>
        <v>45176</v>
      </c>
      <c r="G12" s="65">
        <v>2194.42</v>
      </c>
      <c r="I12" s="66">
        <f t="shared" si="1"/>
        <v>45176</v>
      </c>
      <c r="J12" s="65">
        <v>2461.5</v>
      </c>
    </row>
    <row r="13" spans="2:10" x14ac:dyDescent="0.2">
      <c r="C13" s="66">
        <v>45177</v>
      </c>
      <c r="D13" s="65">
        <v>8270.8799999999992</v>
      </c>
      <c r="F13" s="66">
        <f t="shared" si="0"/>
        <v>45177</v>
      </c>
      <c r="G13" s="65">
        <v>2178.0300000000002</v>
      </c>
      <c r="I13" s="66">
        <f t="shared" si="1"/>
        <v>45177</v>
      </c>
      <c r="J13" s="65">
        <v>2444.2600000000002</v>
      </c>
    </row>
    <row r="14" spans="2:10" x14ac:dyDescent="0.2">
      <c r="C14" s="66">
        <v>45180</v>
      </c>
      <c r="D14" s="65">
        <v>8357.07</v>
      </c>
      <c r="F14" s="66">
        <f t="shared" si="0"/>
        <v>45180</v>
      </c>
      <c r="G14" s="65">
        <v>2205.44</v>
      </c>
      <c r="I14" s="66">
        <f t="shared" si="1"/>
        <v>45180</v>
      </c>
      <c r="J14" s="65">
        <v>2468.84</v>
      </c>
    </row>
    <row r="15" spans="2:10" x14ac:dyDescent="0.2">
      <c r="C15" s="66">
        <v>45181</v>
      </c>
      <c r="D15" s="65">
        <v>8395.5</v>
      </c>
      <c r="F15" s="66">
        <f t="shared" si="0"/>
        <v>45181</v>
      </c>
      <c r="G15" s="65">
        <v>2202.17</v>
      </c>
      <c r="I15" s="66">
        <f t="shared" si="1"/>
        <v>45181</v>
      </c>
      <c r="J15" s="65">
        <v>2508.36</v>
      </c>
    </row>
    <row r="16" spans="2:10" x14ac:dyDescent="0.2">
      <c r="C16" s="66">
        <v>45182</v>
      </c>
      <c r="D16" s="65">
        <v>8376.26</v>
      </c>
      <c r="F16" s="66">
        <f t="shared" si="0"/>
        <v>45182</v>
      </c>
      <c r="G16" s="65">
        <v>2196.64</v>
      </c>
      <c r="I16" s="66">
        <f t="shared" si="1"/>
        <v>45182</v>
      </c>
      <c r="J16" s="65">
        <v>2479</v>
      </c>
    </row>
    <row r="17" spans="3:10" x14ac:dyDescent="0.2">
      <c r="C17" s="66">
        <v>45183</v>
      </c>
      <c r="D17" s="65">
        <v>8428.11</v>
      </c>
      <c r="F17" s="66">
        <f t="shared" si="0"/>
        <v>45183</v>
      </c>
      <c r="G17" s="65">
        <v>2223.08</v>
      </c>
      <c r="I17" s="66">
        <f t="shared" si="1"/>
        <v>45183</v>
      </c>
      <c r="J17" s="65">
        <v>2540.1999999999998</v>
      </c>
    </row>
    <row r="18" spans="3:10" x14ac:dyDescent="0.2">
      <c r="C18" s="66">
        <v>45184</v>
      </c>
      <c r="D18" s="65">
        <v>8480.91</v>
      </c>
      <c r="F18" s="66">
        <f t="shared" si="0"/>
        <v>45184</v>
      </c>
      <c r="G18" s="65">
        <v>2223.09</v>
      </c>
      <c r="I18" s="66">
        <f t="shared" si="1"/>
        <v>45184</v>
      </c>
      <c r="J18" s="65">
        <v>2564.46</v>
      </c>
    </row>
    <row r="19" spans="3:10" x14ac:dyDescent="0.2">
      <c r="C19" s="66">
        <v>45187</v>
      </c>
      <c r="D19" s="65">
        <v>8425.24</v>
      </c>
      <c r="F19" s="66">
        <f t="shared" si="0"/>
        <v>45187</v>
      </c>
      <c r="G19" s="65">
        <v>2200.1799999999998</v>
      </c>
      <c r="I19" s="66">
        <f t="shared" si="1"/>
        <v>45187</v>
      </c>
      <c r="J19" s="65">
        <v>2527.58</v>
      </c>
    </row>
    <row r="20" spans="3:10" x14ac:dyDescent="0.2">
      <c r="C20" s="66">
        <v>45188</v>
      </c>
      <c r="D20" s="65">
        <v>8319.39</v>
      </c>
      <c r="F20" s="66">
        <f t="shared" si="0"/>
        <v>45188</v>
      </c>
      <c r="G20" s="65">
        <v>2210.36</v>
      </c>
      <c r="I20" s="66">
        <f t="shared" si="1"/>
        <v>45188</v>
      </c>
      <c r="J20" s="65">
        <v>2516.27</v>
      </c>
    </row>
    <row r="21" spans="3:10" x14ac:dyDescent="0.2">
      <c r="C21" s="66">
        <v>45189</v>
      </c>
      <c r="D21" s="65">
        <v>8308.59</v>
      </c>
      <c r="F21" s="66">
        <f t="shared" si="0"/>
        <v>45189</v>
      </c>
      <c r="G21" s="65">
        <v>2220.19</v>
      </c>
      <c r="I21" s="66">
        <f t="shared" si="1"/>
        <v>45189</v>
      </c>
      <c r="J21" s="65">
        <v>2491.96</v>
      </c>
    </row>
    <row r="22" spans="3:10" x14ac:dyDescent="0.2">
      <c r="C22" s="66">
        <v>45190</v>
      </c>
      <c r="D22" s="65">
        <v>8278.85</v>
      </c>
      <c r="F22" s="66">
        <f t="shared" si="0"/>
        <v>45190</v>
      </c>
      <c r="G22" s="65">
        <v>2235.21</v>
      </c>
      <c r="I22" s="66">
        <f t="shared" si="1"/>
        <v>45190</v>
      </c>
      <c r="J22" s="65">
        <v>2509.66</v>
      </c>
    </row>
    <row r="23" spans="3:10" x14ac:dyDescent="0.2">
      <c r="C23" s="66">
        <v>45191</v>
      </c>
      <c r="D23" s="65">
        <v>8238.01</v>
      </c>
      <c r="F23" s="66">
        <f t="shared" si="0"/>
        <v>45191</v>
      </c>
      <c r="G23" s="65">
        <v>2234.61</v>
      </c>
      <c r="I23" s="66">
        <f t="shared" si="1"/>
        <v>45191</v>
      </c>
      <c r="J23" s="65">
        <v>2549.6999999999998</v>
      </c>
    </row>
    <row r="24" spans="3:10" x14ac:dyDescent="0.2">
      <c r="C24" s="66">
        <v>45194</v>
      </c>
      <c r="D24" s="65">
        <v>8184.21</v>
      </c>
      <c r="F24" s="66">
        <f t="shared" si="0"/>
        <v>45194</v>
      </c>
      <c r="G24" s="65">
        <v>2232.0500000000002</v>
      </c>
      <c r="I24" s="66">
        <f t="shared" si="1"/>
        <v>45194</v>
      </c>
      <c r="J24" s="65">
        <v>2539.4499999999998</v>
      </c>
    </row>
    <row r="25" spans="3:10" x14ac:dyDescent="0.2">
      <c r="C25" s="66">
        <v>45195</v>
      </c>
      <c r="D25" s="65">
        <v>8123.94</v>
      </c>
      <c r="F25" s="66">
        <f t="shared" si="0"/>
        <v>45195</v>
      </c>
      <c r="G25" s="65">
        <v>2228.31</v>
      </c>
      <c r="I25" s="66">
        <f t="shared" si="1"/>
        <v>45195</v>
      </c>
      <c r="J25" s="65">
        <v>2547.5100000000002</v>
      </c>
    </row>
    <row r="26" spans="3:10" x14ac:dyDescent="0.2">
      <c r="C26" s="66">
        <v>45196</v>
      </c>
      <c r="D26" s="65">
        <v>8085.9</v>
      </c>
      <c r="F26" s="66">
        <f t="shared" si="0"/>
        <v>45196</v>
      </c>
      <c r="G26" s="65">
        <v>2233.9</v>
      </c>
      <c r="I26" s="66">
        <f t="shared" si="1"/>
        <v>45196</v>
      </c>
      <c r="J26" s="65">
        <v>2500.6999999999998</v>
      </c>
    </row>
    <row r="27" spans="3:10" x14ac:dyDescent="0.2">
      <c r="C27" s="66">
        <v>45197</v>
      </c>
      <c r="D27" s="65">
        <v>8105.13</v>
      </c>
      <c r="F27" s="66">
        <f t="shared" si="0"/>
        <v>45197</v>
      </c>
      <c r="G27" s="65">
        <v>2239.0100000000002</v>
      </c>
      <c r="I27" s="66">
        <f t="shared" si="1"/>
        <v>45197</v>
      </c>
      <c r="J27" s="65">
        <v>2497.89</v>
      </c>
    </row>
    <row r="28" spans="3:10" ht="13.5" thickBot="1" x14ac:dyDescent="0.25">
      <c r="C28" s="66">
        <v>45198</v>
      </c>
      <c r="D28" s="65">
        <v>8315.01</v>
      </c>
      <c r="F28" s="66">
        <f t="shared" si="0"/>
        <v>45198</v>
      </c>
      <c r="G28" s="65">
        <v>2307.42</v>
      </c>
      <c r="I28" s="66">
        <f t="shared" si="1"/>
        <v>45198</v>
      </c>
      <c r="J28" s="65">
        <v>2649.39</v>
      </c>
    </row>
    <row r="29" spans="3:10" x14ac:dyDescent="0.2">
      <c r="C29" s="64" t="s">
        <v>11</v>
      </c>
      <c r="D29" s="63">
        <f>ROUND(AVERAGE(D8:D28),2)</f>
        <v>8328.56</v>
      </c>
      <c r="F29" s="64" t="s">
        <v>11</v>
      </c>
      <c r="G29" s="63">
        <f>ROUND(AVERAGE(G8:G28),2)</f>
        <v>2219.29</v>
      </c>
      <c r="I29" s="64" t="s">
        <v>11</v>
      </c>
      <c r="J29" s="63">
        <f>ROUND(AVERAGE(J8:J28),2)</f>
        <v>2508.5</v>
      </c>
    </row>
    <row r="30" spans="3:10" x14ac:dyDescent="0.2">
      <c r="C30" s="62" t="s">
        <v>12</v>
      </c>
      <c r="D30" s="61">
        <f>MAX(D8:D28)</f>
        <v>8505.57</v>
      </c>
      <c r="F30" s="62" t="s">
        <v>12</v>
      </c>
      <c r="G30" s="61">
        <f>MAX(G8:G28)</f>
        <v>2307.42</v>
      </c>
      <c r="I30" s="62" t="s">
        <v>12</v>
      </c>
      <c r="J30" s="61">
        <f>MAX(J8:J28)</f>
        <v>2649.39</v>
      </c>
    </row>
    <row r="31" spans="3:10" x14ac:dyDescent="0.2">
      <c r="C31" s="60" t="s">
        <v>13</v>
      </c>
      <c r="D31" s="59">
        <f>MIN(D8:D28)</f>
        <v>8085.9</v>
      </c>
      <c r="F31" s="60" t="s">
        <v>13</v>
      </c>
      <c r="G31" s="59">
        <f>MIN(G8:G28)</f>
        <v>2178.0300000000002</v>
      </c>
      <c r="I31" s="60" t="s">
        <v>13</v>
      </c>
      <c r="J31" s="59">
        <f>MIN(J8:J28)</f>
        <v>2444.2600000000002</v>
      </c>
    </row>
    <row r="34" spans="2:2" x14ac:dyDescent="0.2">
      <c r="B34" t="s">
        <v>34</v>
      </c>
    </row>
  </sheetData>
  <mergeCells count="3">
    <mergeCell ref="C4:D4"/>
    <mergeCell ref="F4:G4"/>
    <mergeCell ref="I4:J4"/>
  </mergeCells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I25"/>
  <sheetViews>
    <sheetView workbookViewId="0"/>
  </sheetViews>
  <sheetFormatPr baseColWidth="10" defaultColWidth="9.140625" defaultRowHeight="12.75" x14ac:dyDescent="0.2"/>
  <cols>
    <col min="1" max="1" width="9.140625" style="129"/>
    <col min="2" max="2" width="15.5703125" style="129" customWidth="1"/>
    <col min="3" max="10" width="12.7109375" style="129" customWidth="1"/>
    <col min="11" max="16384" width="9.140625" style="129"/>
  </cols>
  <sheetData>
    <row r="3" spans="2:9" ht="15.75" x14ac:dyDescent="0.25">
      <c r="B3" s="166" t="s">
        <v>94</v>
      </c>
      <c r="C3" s="141"/>
      <c r="D3" s="166"/>
      <c r="G3" s="153"/>
      <c r="H3" s="153"/>
      <c r="I3" s="165"/>
    </row>
    <row r="4" spans="2:9" x14ac:dyDescent="0.2">
      <c r="B4" s="163" t="s">
        <v>93</v>
      </c>
      <c r="C4" s="164"/>
      <c r="D4" s="163"/>
      <c r="G4" s="162"/>
      <c r="H4" s="161"/>
      <c r="I4" s="153"/>
    </row>
    <row r="5" spans="2:9" x14ac:dyDescent="0.2">
      <c r="B5" s="160" t="s">
        <v>95</v>
      </c>
      <c r="C5" s="141"/>
      <c r="D5" s="159"/>
      <c r="G5" s="158"/>
      <c r="H5" s="153"/>
      <c r="I5" s="141"/>
    </row>
    <row r="6" spans="2:9" x14ac:dyDescent="0.2">
      <c r="B6" s="141"/>
      <c r="C6" s="141"/>
      <c r="D6" s="141"/>
      <c r="E6" s="141"/>
      <c r="F6" s="141"/>
      <c r="G6" s="141"/>
      <c r="H6" s="141"/>
      <c r="I6" s="141"/>
    </row>
    <row r="7" spans="2:9" x14ac:dyDescent="0.2">
      <c r="B7" s="152"/>
      <c r="C7" s="157" t="s">
        <v>92</v>
      </c>
      <c r="D7" s="157" t="s">
        <v>92</v>
      </c>
      <c r="E7" s="157" t="s">
        <v>92</v>
      </c>
    </row>
    <row r="8" spans="2:9" x14ac:dyDescent="0.2">
      <c r="B8" s="155"/>
      <c r="C8" s="156" t="s">
        <v>55</v>
      </c>
      <c r="D8" s="156" t="s">
        <v>82</v>
      </c>
      <c r="E8" s="156" t="s">
        <v>80</v>
      </c>
    </row>
    <row r="9" spans="2:9" x14ac:dyDescent="0.2">
      <c r="B9" s="155"/>
      <c r="C9" s="154" t="s">
        <v>79</v>
      </c>
      <c r="D9" s="154" t="s">
        <v>79</v>
      </c>
      <c r="E9" s="154" t="s">
        <v>79</v>
      </c>
    </row>
    <row r="10" spans="2:9" x14ac:dyDescent="0.2">
      <c r="B10" s="152"/>
      <c r="C10" s="151"/>
      <c r="D10" s="151"/>
      <c r="E10" s="151"/>
    </row>
    <row r="11" spans="2:9" x14ac:dyDescent="0.2">
      <c r="B11" s="150" t="s">
        <v>91</v>
      </c>
      <c r="C11" s="149">
        <f>ABR!D29</f>
        <v>8328.56</v>
      </c>
      <c r="D11" s="149">
        <f>ABR!G29</f>
        <v>2219.29</v>
      </c>
      <c r="E11" s="149">
        <f>ABR!J29</f>
        <v>2508.5</v>
      </c>
    </row>
    <row r="15" spans="2:9" x14ac:dyDescent="0.2">
      <c r="B15" s="147" t="s">
        <v>48</v>
      </c>
      <c r="C15" s="148"/>
    </row>
    <row r="16" spans="2:9" x14ac:dyDescent="0.2">
      <c r="B16" s="147" t="s">
        <v>46</v>
      </c>
      <c r="C16" s="146"/>
    </row>
    <row r="17" spans="2:9" x14ac:dyDescent="0.2">
      <c r="B17" s="145" t="s">
        <v>10</v>
      </c>
      <c r="C17" s="143">
        <f>'Averages Inc. Euro Eq'!F66</f>
        <v>1.2399</v>
      </c>
    </row>
    <row r="18" spans="2:9" x14ac:dyDescent="0.2">
      <c r="B18" s="145" t="s">
        <v>43</v>
      </c>
      <c r="C18" s="144">
        <f>'Averages Inc. Euro Eq'!F67</f>
        <v>147.72</v>
      </c>
    </row>
    <row r="19" spans="2:9" x14ac:dyDescent="0.2">
      <c r="B19" s="145" t="s">
        <v>41</v>
      </c>
      <c r="C19" s="143">
        <f>'Averages Inc. Euro Eq'!F68</f>
        <v>1.0682</v>
      </c>
    </row>
    <row r="21" spans="2:9" x14ac:dyDescent="0.2">
      <c r="B21" s="142" t="s">
        <v>40</v>
      </c>
    </row>
    <row r="24" spans="2:9" x14ac:dyDescent="0.2">
      <c r="B24" s="140" t="s">
        <v>14</v>
      </c>
      <c r="C24" s="139"/>
      <c r="D24" s="138"/>
      <c r="E24" s="137"/>
      <c r="F24" s="136"/>
      <c r="G24" s="135"/>
      <c r="H24" s="134"/>
      <c r="I24" s="133"/>
    </row>
    <row r="25" spans="2:9" x14ac:dyDescent="0.2">
      <c r="B25" s="132" t="s">
        <v>96</v>
      </c>
      <c r="C25" s="131"/>
      <c r="D25" s="131"/>
      <c r="E25" s="131"/>
      <c r="F25" s="131"/>
      <c r="G25" s="131"/>
      <c r="H25" s="131"/>
      <c r="I25" s="130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5:M71"/>
  <sheetViews>
    <sheetView tabSelected="1" workbookViewId="0"/>
  </sheetViews>
  <sheetFormatPr baseColWidth="10" defaultColWidth="9.140625" defaultRowHeight="12.75" x14ac:dyDescent="0.2"/>
  <cols>
    <col min="2" max="2" width="27.28515625" customWidth="1"/>
    <col min="3" max="17" width="16.28515625" customWidth="1"/>
  </cols>
  <sheetData>
    <row r="5" spans="2:13" ht="15.75" x14ac:dyDescent="0.25">
      <c r="B5" s="128"/>
      <c r="C5" s="2"/>
      <c r="D5" s="127"/>
      <c r="F5" s="126" t="s">
        <v>90</v>
      </c>
      <c r="G5" s="114"/>
      <c r="H5" s="114"/>
      <c r="I5" s="125"/>
    </row>
    <row r="6" spans="2:13" x14ac:dyDescent="0.2">
      <c r="B6" s="124"/>
      <c r="C6" s="124"/>
      <c r="D6" s="73"/>
      <c r="F6" s="123" t="s">
        <v>89</v>
      </c>
      <c r="G6" s="114"/>
      <c r="H6" s="122"/>
      <c r="I6" s="114"/>
    </row>
    <row r="7" spans="2:13" x14ac:dyDescent="0.2">
      <c r="B7" s="2"/>
      <c r="C7" s="2"/>
      <c r="D7" s="121"/>
      <c r="F7" s="102" t="s">
        <v>95</v>
      </c>
      <c r="G7" s="120"/>
      <c r="H7" s="114"/>
      <c r="I7" s="2"/>
    </row>
    <row r="8" spans="2:13" ht="13.5" thickBot="1" x14ac:dyDescent="0.25"/>
    <row r="9" spans="2:13" x14ac:dyDescent="0.2">
      <c r="B9" s="119"/>
      <c r="C9" s="118" t="s">
        <v>88</v>
      </c>
      <c r="D9" s="117" t="s">
        <v>82</v>
      </c>
      <c r="E9" s="117" t="s">
        <v>55</v>
      </c>
      <c r="F9" s="117" t="s">
        <v>54</v>
      </c>
      <c r="G9" s="117" t="s">
        <v>53</v>
      </c>
      <c r="H9" s="117" t="s">
        <v>52</v>
      </c>
      <c r="I9" s="117" t="s">
        <v>87</v>
      </c>
      <c r="J9" s="117" t="s">
        <v>86</v>
      </c>
      <c r="K9" s="117" t="s">
        <v>85</v>
      </c>
      <c r="L9" s="117" t="s">
        <v>84</v>
      </c>
      <c r="M9" s="116" t="s">
        <v>83</v>
      </c>
    </row>
    <row r="10" spans="2:13" x14ac:dyDescent="0.2">
      <c r="B10" s="113"/>
      <c r="C10" s="115" t="s">
        <v>82</v>
      </c>
      <c r="D10" s="114" t="s">
        <v>81</v>
      </c>
      <c r="E10" s="114"/>
      <c r="F10" s="114"/>
      <c r="G10" s="114"/>
      <c r="H10" s="114"/>
      <c r="I10" s="114"/>
      <c r="J10" s="114"/>
      <c r="K10" s="114"/>
      <c r="L10" s="114"/>
      <c r="M10" s="3"/>
    </row>
    <row r="11" spans="2:13" x14ac:dyDescent="0.2">
      <c r="B11" s="113"/>
      <c r="C11" s="112" t="s">
        <v>79</v>
      </c>
      <c r="D11" s="112" t="s">
        <v>79</v>
      </c>
      <c r="E11" s="112" t="s">
        <v>79</v>
      </c>
      <c r="F11" s="112" t="s">
        <v>79</v>
      </c>
      <c r="G11" s="112" t="s">
        <v>79</v>
      </c>
      <c r="H11" s="112" t="s">
        <v>79</v>
      </c>
      <c r="I11" s="112" t="s">
        <v>79</v>
      </c>
      <c r="J11" s="112" t="s">
        <v>79</v>
      </c>
      <c r="K11" s="112" t="s">
        <v>79</v>
      </c>
      <c r="L11" s="112" t="s">
        <v>79</v>
      </c>
      <c r="M11" s="111" t="s">
        <v>79</v>
      </c>
    </row>
    <row r="12" spans="2:13" x14ac:dyDescent="0.2">
      <c r="B12" s="95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3"/>
    </row>
    <row r="13" spans="2:13" x14ac:dyDescent="0.2">
      <c r="B13" s="109" t="s">
        <v>78</v>
      </c>
      <c r="C13" s="108">
        <v>2176.9</v>
      </c>
      <c r="D13" s="108">
        <v>1493.57</v>
      </c>
      <c r="E13" s="108">
        <v>8269.52</v>
      </c>
      <c r="F13" s="108">
        <v>2251.62</v>
      </c>
      <c r="G13" s="108">
        <v>19612.14</v>
      </c>
      <c r="H13" s="108">
        <v>25521.19</v>
      </c>
      <c r="I13" s="108">
        <v>2487.36</v>
      </c>
      <c r="J13" s="108">
        <v>2319.9</v>
      </c>
      <c r="K13" s="108">
        <v>0.5</v>
      </c>
      <c r="L13" s="108">
        <v>32482.14</v>
      </c>
      <c r="M13" s="107">
        <v>0.5</v>
      </c>
    </row>
    <row r="14" spans="2:13" x14ac:dyDescent="0.2">
      <c r="B14" s="95" t="s">
        <v>77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3"/>
    </row>
    <row r="15" spans="2:13" x14ac:dyDescent="0.2">
      <c r="B15" s="109" t="s">
        <v>76</v>
      </c>
      <c r="C15" s="108">
        <v>2177.5</v>
      </c>
      <c r="D15" s="108">
        <v>1503.57</v>
      </c>
      <c r="E15" s="108">
        <v>8270.86</v>
      </c>
      <c r="F15" s="108">
        <v>2252.86</v>
      </c>
      <c r="G15" s="108">
        <v>19629.05</v>
      </c>
      <c r="H15" s="108">
        <v>25558.57</v>
      </c>
      <c r="I15" s="108">
        <v>2488.14</v>
      </c>
      <c r="J15" s="108">
        <v>2329.9</v>
      </c>
      <c r="K15" s="108">
        <v>1</v>
      </c>
      <c r="L15" s="108">
        <v>32982.14</v>
      </c>
      <c r="M15" s="107">
        <v>1</v>
      </c>
    </row>
    <row r="16" spans="2:13" x14ac:dyDescent="0.2">
      <c r="B16" s="95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3"/>
    </row>
    <row r="17" spans="2:13" x14ac:dyDescent="0.2">
      <c r="B17" s="109" t="s">
        <v>75</v>
      </c>
      <c r="C17" s="108">
        <v>2177.1999999999998</v>
      </c>
      <c r="D17" s="108">
        <v>1498.57</v>
      </c>
      <c r="E17" s="108">
        <v>8270.19</v>
      </c>
      <c r="F17" s="108">
        <v>2252.2399999999998</v>
      </c>
      <c r="G17" s="108">
        <v>19620.599999999999</v>
      </c>
      <c r="H17" s="108">
        <v>25539.88</v>
      </c>
      <c r="I17" s="108">
        <v>2487.75</v>
      </c>
      <c r="J17" s="108">
        <v>2324.9</v>
      </c>
      <c r="K17" s="108">
        <v>0.75</v>
      </c>
      <c r="L17" s="108">
        <v>32732.14</v>
      </c>
      <c r="M17" s="107">
        <v>0.75</v>
      </c>
    </row>
    <row r="18" spans="2:13" x14ac:dyDescent="0.2">
      <c r="B18" s="95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3"/>
    </row>
    <row r="19" spans="2:13" x14ac:dyDescent="0.2">
      <c r="B19" s="109" t="s">
        <v>97</v>
      </c>
      <c r="C19" s="108">
        <v>2219.2399999999998</v>
      </c>
      <c r="D19" s="108">
        <v>1544.1</v>
      </c>
      <c r="E19" s="108">
        <v>8311.7099999999991</v>
      </c>
      <c r="F19" s="108">
        <v>2214.38</v>
      </c>
      <c r="G19" s="108">
        <v>19830.48</v>
      </c>
      <c r="H19" s="108">
        <v>25716.67</v>
      </c>
      <c r="I19" s="108">
        <v>2511.67</v>
      </c>
      <c r="J19" s="108">
        <v>2348.1</v>
      </c>
      <c r="K19" s="108">
        <v>0.5</v>
      </c>
      <c r="L19" s="108">
        <v>32920</v>
      </c>
      <c r="M19" s="107">
        <v>0.5</v>
      </c>
    </row>
    <row r="20" spans="2:13" x14ac:dyDescent="0.2">
      <c r="B20" s="95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3"/>
    </row>
    <row r="21" spans="2:13" x14ac:dyDescent="0.2">
      <c r="B21" s="109" t="s">
        <v>74</v>
      </c>
      <c r="C21" s="108">
        <v>2220.31</v>
      </c>
      <c r="D21" s="108">
        <v>1554.1</v>
      </c>
      <c r="E21" s="108">
        <v>8313.2900000000009</v>
      </c>
      <c r="F21" s="108">
        <v>2215.6</v>
      </c>
      <c r="G21" s="108">
        <v>19857.62</v>
      </c>
      <c r="H21" s="108">
        <v>25767.14</v>
      </c>
      <c r="I21" s="108">
        <v>2513</v>
      </c>
      <c r="J21" s="108">
        <v>2358.1</v>
      </c>
      <c r="K21" s="108">
        <v>1</v>
      </c>
      <c r="L21" s="108">
        <v>33420</v>
      </c>
      <c r="M21" s="107">
        <v>1</v>
      </c>
    </row>
    <row r="22" spans="2:13" x14ac:dyDescent="0.2">
      <c r="B22" s="95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3"/>
    </row>
    <row r="23" spans="2:13" x14ac:dyDescent="0.2">
      <c r="B23" s="109" t="s">
        <v>73</v>
      </c>
      <c r="C23" s="108">
        <v>2219.77</v>
      </c>
      <c r="D23" s="108">
        <v>1549.1</v>
      </c>
      <c r="E23" s="108">
        <v>8312.5</v>
      </c>
      <c r="F23" s="108">
        <v>2214.9899999999998</v>
      </c>
      <c r="G23" s="108">
        <v>19844.05</v>
      </c>
      <c r="H23" s="108">
        <v>25741.9</v>
      </c>
      <c r="I23" s="108">
        <v>2512.33</v>
      </c>
      <c r="J23" s="108">
        <v>2353.1</v>
      </c>
      <c r="K23" s="108">
        <v>0.75</v>
      </c>
      <c r="L23" s="108">
        <v>33170</v>
      </c>
      <c r="M23" s="107">
        <v>0.75</v>
      </c>
    </row>
    <row r="24" spans="2:13" x14ac:dyDescent="0.2">
      <c r="B24" s="95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3"/>
    </row>
    <row r="25" spans="2:13" x14ac:dyDescent="0.2">
      <c r="B25" s="109" t="s">
        <v>72</v>
      </c>
      <c r="C25" s="108">
        <v>2358.29</v>
      </c>
      <c r="D25" s="108">
        <v>1547.38</v>
      </c>
      <c r="E25" s="108">
        <v>8414.2900000000009</v>
      </c>
      <c r="F25" s="108">
        <v>2217.29</v>
      </c>
      <c r="G25" s="108">
        <v>20942.86</v>
      </c>
      <c r="H25" s="108"/>
      <c r="I25" s="108">
        <v>2544.19</v>
      </c>
      <c r="J25" s="108">
        <v>2350</v>
      </c>
      <c r="K25" s="108"/>
      <c r="L25" s="108"/>
      <c r="M25" s="107"/>
    </row>
    <row r="26" spans="2:13" x14ac:dyDescent="0.2">
      <c r="B26" s="95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3"/>
    </row>
    <row r="27" spans="2:13" x14ac:dyDescent="0.2">
      <c r="B27" s="109" t="s">
        <v>71</v>
      </c>
      <c r="C27" s="108">
        <v>2363.29</v>
      </c>
      <c r="D27" s="108">
        <v>1557.38</v>
      </c>
      <c r="E27" s="108">
        <v>8424.2900000000009</v>
      </c>
      <c r="F27" s="108">
        <v>2222.29</v>
      </c>
      <c r="G27" s="108">
        <v>20992.86</v>
      </c>
      <c r="H27" s="108"/>
      <c r="I27" s="108">
        <v>2549.19</v>
      </c>
      <c r="J27" s="108">
        <v>2360</v>
      </c>
      <c r="K27" s="108"/>
      <c r="L27" s="108"/>
      <c r="M27" s="107"/>
    </row>
    <row r="28" spans="2:13" x14ac:dyDescent="0.2">
      <c r="B28" s="95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3"/>
    </row>
    <row r="29" spans="2:13" x14ac:dyDescent="0.2">
      <c r="B29" s="109" t="s">
        <v>70</v>
      </c>
      <c r="C29" s="108">
        <v>2360.79</v>
      </c>
      <c r="D29" s="108">
        <v>1552.38</v>
      </c>
      <c r="E29" s="108">
        <v>8419.2900000000009</v>
      </c>
      <c r="F29" s="108">
        <v>2219.79</v>
      </c>
      <c r="G29" s="108">
        <v>20967.86</v>
      </c>
      <c r="H29" s="108"/>
      <c r="I29" s="108">
        <v>2546.69</v>
      </c>
      <c r="J29" s="108">
        <v>2355</v>
      </c>
      <c r="K29" s="108"/>
      <c r="L29" s="108"/>
      <c r="M29" s="107"/>
    </row>
    <row r="30" spans="2:13" x14ac:dyDescent="0.2">
      <c r="B30" s="95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3"/>
    </row>
    <row r="31" spans="2:13" x14ac:dyDescent="0.2">
      <c r="B31" s="109" t="s">
        <v>98</v>
      </c>
      <c r="C31" s="108">
        <v>2480.14</v>
      </c>
      <c r="D31" s="108"/>
      <c r="E31" s="108">
        <v>8478.1</v>
      </c>
      <c r="F31" s="108">
        <v>2231.1</v>
      </c>
      <c r="G31" s="108">
        <v>22047.38</v>
      </c>
      <c r="H31" s="108"/>
      <c r="I31" s="108">
        <v>2557.86</v>
      </c>
      <c r="J31" s="108"/>
      <c r="K31" s="108"/>
      <c r="L31" s="108"/>
      <c r="M31" s="107"/>
    </row>
    <row r="32" spans="2:13" x14ac:dyDescent="0.2">
      <c r="B32" s="95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3"/>
    </row>
    <row r="33" spans="2:13" x14ac:dyDescent="0.2">
      <c r="B33" s="109" t="s">
        <v>69</v>
      </c>
      <c r="C33" s="108">
        <v>2485.14</v>
      </c>
      <c r="D33" s="108"/>
      <c r="E33" s="108">
        <v>8488.1</v>
      </c>
      <c r="F33" s="108">
        <v>2236.1</v>
      </c>
      <c r="G33" s="108">
        <v>22097.38</v>
      </c>
      <c r="H33" s="108"/>
      <c r="I33" s="108">
        <v>2562.86</v>
      </c>
      <c r="J33" s="108"/>
      <c r="K33" s="108"/>
      <c r="L33" s="108"/>
      <c r="M33" s="107"/>
    </row>
    <row r="34" spans="2:13" x14ac:dyDescent="0.2">
      <c r="B34" s="95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3"/>
    </row>
    <row r="35" spans="2:13" x14ac:dyDescent="0.2">
      <c r="B35" s="109" t="s">
        <v>68</v>
      </c>
      <c r="C35" s="108">
        <v>2482.64</v>
      </c>
      <c r="D35" s="108"/>
      <c r="E35" s="108">
        <v>8483.1</v>
      </c>
      <c r="F35" s="108">
        <v>2233.6</v>
      </c>
      <c r="G35" s="108">
        <v>22072.38</v>
      </c>
      <c r="H35" s="108"/>
      <c r="I35" s="108">
        <v>2560.36</v>
      </c>
      <c r="J35" s="108"/>
      <c r="K35" s="108"/>
      <c r="L35" s="108"/>
      <c r="M35" s="107"/>
    </row>
    <row r="36" spans="2:13" x14ac:dyDescent="0.2">
      <c r="B36" s="95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3"/>
    </row>
    <row r="37" spans="2:13" x14ac:dyDescent="0.2">
      <c r="B37" s="109" t="s">
        <v>67</v>
      </c>
      <c r="C37" s="108">
        <v>2572.48</v>
      </c>
      <c r="D37" s="108"/>
      <c r="E37" s="108">
        <v>8543.57</v>
      </c>
      <c r="F37" s="108">
        <v>2231.1</v>
      </c>
      <c r="G37" s="108">
        <v>23145.95</v>
      </c>
      <c r="H37" s="108"/>
      <c r="I37" s="108">
        <v>2562.86</v>
      </c>
      <c r="J37" s="108"/>
      <c r="K37" s="108"/>
      <c r="L37" s="108"/>
      <c r="M37" s="107"/>
    </row>
    <row r="38" spans="2:13" x14ac:dyDescent="0.2">
      <c r="B38" s="95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3"/>
    </row>
    <row r="39" spans="2:13" x14ac:dyDescent="0.2">
      <c r="B39" s="109" t="s">
        <v>66</v>
      </c>
      <c r="C39" s="108">
        <v>2577.48</v>
      </c>
      <c r="D39" s="108"/>
      <c r="E39" s="108">
        <v>8553.57</v>
      </c>
      <c r="F39" s="108">
        <v>2236.1</v>
      </c>
      <c r="G39" s="108">
        <v>23195.95</v>
      </c>
      <c r="H39" s="108"/>
      <c r="I39" s="108">
        <v>2567.86</v>
      </c>
      <c r="J39" s="108"/>
      <c r="K39" s="108"/>
      <c r="L39" s="108"/>
      <c r="M39" s="107"/>
    </row>
    <row r="40" spans="2:13" x14ac:dyDescent="0.2">
      <c r="B40" s="95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3"/>
    </row>
    <row r="41" spans="2:13" x14ac:dyDescent="0.2">
      <c r="B41" s="109" t="s">
        <v>65</v>
      </c>
      <c r="C41" s="108">
        <v>2574.98</v>
      </c>
      <c r="D41" s="108"/>
      <c r="E41" s="108">
        <v>8548.57</v>
      </c>
      <c r="F41" s="108">
        <v>2233.6</v>
      </c>
      <c r="G41" s="108">
        <v>23170.95</v>
      </c>
      <c r="H41" s="108"/>
      <c r="I41" s="108">
        <v>2565.36</v>
      </c>
      <c r="J41" s="108"/>
      <c r="K41" s="108"/>
      <c r="L41" s="108"/>
      <c r="M41" s="107"/>
    </row>
    <row r="42" spans="2:13" x14ac:dyDescent="0.2">
      <c r="B42" s="95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3"/>
    </row>
    <row r="43" spans="2:13" x14ac:dyDescent="0.2">
      <c r="B43" s="109" t="s">
        <v>64</v>
      </c>
      <c r="C43" s="108"/>
      <c r="D43" s="108"/>
      <c r="E43" s="108"/>
      <c r="F43" s="108"/>
      <c r="G43" s="108"/>
      <c r="H43" s="108">
        <v>25397.14</v>
      </c>
      <c r="I43" s="108"/>
      <c r="J43" s="108"/>
      <c r="K43" s="108">
        <v>0.5</v>
      </c>
      <c r="L43" s="108">
        <v>34485.949999999997</v>
      </c>
      <c r="M43" s="107">
        <v>0.5</v>
      </c>
    </row>
    <row r="44" spans="2:13" x14ac:dyDescent="0.2">
      <c r="B44" s="95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3"/>
    </row>
    <row r="45" spans="2:13" x14ac:dyDescent="0.2">
      <c r="B45" s="109" t="s">
        <v>63</v>
      </c>
      <c r="C45" s="108"/>
      <c r="D45" s="108"/>
      <c r="E45" s="108"/>
      <c r="F45" s="108"/>
      <c r="G45" s="108"/>
      <c r="H45" s="108">
        <v>25447.14</v>
      </c>
      <c r="I45" s="108"/>
      <c r="J45" s="108"/>
      <c r="K45" s="108">
        <v>1</v>
      </c>
      <c r="L45" s="108">
        <v>35485.949999999997</v>
      </c>
      <c r="M45" s="107">
        <v>1</v>
      </c>
    </row>
    <row r="46" spans="2:13" x14ac:dyDescent="0.2">
      <c r="B46" s="95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3"/>
    </row>
    <row r="47" spans="2:13" x14ac:dyDescent="0.2">
      <c r="B47" s="106" t="s">
        <v>62</v>
      </c>
      <c r="C47" s="105"/>
      <c r="D47" s="105"/>
      <c r="E47" s="105"/>
      <c r="F47" s="105"/>
      <c r="G47" s="105"/>
      <c r="H47" s="105">
        <v>25422.14</v>
      </c>
      <c r="I47" s="105"/>
      <c r="J47" s="105"/>
      <c r="K47" s="105">
        <v>0.75</v>
      </c>
      <c r="L47" s="105">
        <v>34985.949999999997</v>
      </c>
      <c r="M47" s="104">
        <v>0.75</v>
      </c>
    </row>
    <row r="49" spans="2:5" x14ac:dyDescent="0.2">
      <c r="B49" s="73" t="s">
        <v>61</v>
      </c>
    </row>
    <row r="50" spans="2:5" x14ac:dyDescent="0.2">
      <c r="B50" s="103" t="s">
        <v>95</v>
      </c>
    </row>
    <row r="52" spans="2:5" x14ac:dyDescent="0.2">
      <c r="B52" s="101" t="s">
        <v>60</v>
      </c>
      <c r="C52" s="100" t="s">
        <v>59</v>
      </c>
    </row>
    <row r="53" spans="2:5" x14ac:dyDescent="0.2">
      <c r="B53" s="99"/>
      <c r="C53" s="98" t="s">
        <v>58</v>
      </c>
    </row>
    <row r="54" spans="2:5" x14ac:dyDescent="0.2">
      <c r="B54" s="96" t="s">
        <v>57</v>
      </c>
      <c r="C54" s="97">
        <v>2038.64</v>
      </c>
    </row>
    <row r="55" spans="2:5" x14ac:dyDescent="0.2">
      <c r="B55" s="96" t="s">
        <v>56</v>
      </c>
      <c r="C55" s="97">
        <v>1407.68</v>
      </c>
    </row>
    <row r="56" spans="2:5" x14ac:dyDescent="0.2">
      <c r="B56" s="96" t="s">
        <v>55</v>
      </c>
      <c r="C56" s="97">
        <v>7742.15</v>
      </c>
    </row>
    <row r="57" spans="2:5" x14ac:dyDescent="0.2">
      <c r="B57" s="96" t="s">
        <v>54</v>
      </c>
      <c r="C57" s="97">
        <v>2108.86</v>
      </c>
    </row>
    <row r="58" spans="2:5" x14ac:dyDescent="0.2">
      <c r="B58" s="96" t="s">
        <v>53</v>
      </c>
      <c r="C58" s="97">
        <v>18372.14</v>
      </c>
    </row>
    <row r="59" spans="2:5" x14ac:dyDescent="0.2">
      <c r="B59" s="96" t="s">
        <v>52</v>
      </c>
      <c r="C59" s="97">
        <v>23926.3</v>
      </c>
    </row>
    <row r="60" spans="2:5" x14ac:dyDescent="0.2">
      <c r="B60" s="96" t="s">
        <v>51</v>
      </c>
      <c r="C60" s="97">
        <v>2329.4899999999998</v>
      </c>
    </row>
    <row r="61" spans="2:5" x14ac:dyDescent="0.2">
      <c r="B61" s="94" t="s">
        <v>50</v>
      </c>
      <c r="C61" s="93">
        <v>2180.9499999999998</v>
      </c>
    </row>
    <row r="63" spans="2:5" x14ac:dyDescent="0.2">
      <c r="B63" s="86" t="s">
        <v>49</v>
      </c>
    </row>
    <row r="64" spans="2:5" x14ac:dyDescent="0.2">
      <c r="E64" s="92" t="s">
        <v>48</v>
      </c>
    </row>
    <row r="65" spans="2:9" x14ac:dyDescent="0.2">
      <c r="B65" s="2" t="s">
        <v>47</v>
      </c>
      <c r="D65" s="89">
        <v>6670.14</v>
      </c>
      <c r="E65" s="92" t="s">
        <v>46</v>
      </c>
    </row>
    <row r="66" spans="2:9" x14ac:dyDescent="0.2">
      <c r="B66" s="2" t="s">
        <v>45</v>
      </c>
      <c r="D66" s="89">
        <v>6702.9</v>
      </c>
      <c r="E66" s="91" t="s">
        <v>10</v>
      </c>
      <c r="F66" s="87">
        <v>1.2399</v>
      </c>
    </row>
    <row r="67" spans="2:9" x14ac:dyDescent="0.2">
      <c r="B67" s="2" t="s">
        <v>44</v>
      </c>
      <c r="D67" s="89">
        <v>1816.86</v>
      </c>
      <c r="E67" s="91" t="s">
        <v>43</v>
      </c>
      <c r="F67" s="90">
        <v>147.72</v>
      </c>
    </row>
    <row r="68" spans="2:9" x14ac:dyDescent="0.2">
      <c r="B68" s="2" t="s">
        <v>42</v>
      </c>
      <c r="D68" s="89">
        <v>1786.46</v>
      </c>
      <c r="E68" s="88" t="s">
        <v>41</v>
      </c>
      <c r="F68" s="87">
        <v>1.0682</v>
      </c>
    </row>
    <row r="69" spans="2:9" x14ac:dyDescent="0.2">
      <c r="H69" s="85" t="s">
        <v>40</v>
      </c>
    </row>
    <row r="70" spans="2:9" x14ac:dyDescent="0.2">
      <c r="B70" s="84" t="s">
        <v>14</v>
      </c>
      <c r="C70" s="83"/>
      <c r="D70" s="82"/>
      <c r="E70" s="81"/>
      <c r="F70" s="80"/>
      <c r="G70" s="79"/>
      <c r="H70" s="78"/>
      <c r="I70" s="77"/>
    </row>
    <row r="71" spans="2:9" x14ac:dyDescent="0.2">
      <c r="B71" s="76" t="s">
        <v>96</v>
      </c>
      <c r="C71" s="75"/>
      <c r="D71" s="75"/>
      <c r="E71" s="75"/>
      <c r="F71" s="75"/>
      <c r="G71" s="75"/>
      <c r="H71" s="75"/>
      <c r="I71" s="74"/>
    </row>
  </sheetData>
  <phoneticPr fontId="7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31</v>
      </c>
    </row>
    <row r="6" spans="1:19" ht="13.5" thickBot="1" x14ac:dyDescent="0.25">
      <c r="B6" s="1">
        <v>45170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45170</v>
      </c>
      <c r="C9" s="44">
        <v>1474</v>
      </c>
      <c r="D9" s="43">
        <v>1484</v>
      </c>
      <c r="E9" s="42">
        <f t="shared" ref="E9:E29" si="0">AVERAGE(C9:D9)</f>
        <v>1479</v>
      </c>
      <c r="F9" s="44">
        <v>1525</v>
      </c>
      <c r="G9" s="43">
        <v>1535</v>
      </c>
      <c r="H9" s="42">
        <f t="shared" ref="H9:H29" si="1">AVERAGE(F9:G9)</f>
        <v>1530</v>
      </c>
      <c r="I9" s="44">
        <v>1535</v>
      </c>
      <c r="J9" s="43">
        <v>1545</v>
      </c>
      <c r="K9" s="42">
        <f t="shared" ref="K9:K29" si="2">AVERAGE(I9:J9)</f>
        <v>1540</v>
      </c>
      <c r="L9" s="50">
        <v>1484</v>
      </c>
      <c r="M9" s="49">
        <v>1.2670999999999999</v>
      </c>
      <c r="N9" s="51">
        <v>1.0832999999999999</v>
      </c>
      <c r="O9" s="48">
        <v>145.25</v>
      </c>
      <c r="P9" s="41">
        <v>1171.18</v>
      </c>
      <c r="Q9" s="41">
        <v>1211.24</v>
      </c>
      <c r="R9" s="47">
        <f t="shared" ref="R9:R29" si="3">L9/N9</f>
        <v>1369.8883042555155</v>
      </c>
      <c r="S9" s="46">
        <v>1.2673000000000001</v>
      </c>
    </row>
    <row r="10" spans="1:19" x14ac:dyDescent="0.2">
      <c r="B10" s="45">
        <v>45173</v>
      </c>
      <c r="C10" s="44">
        <v>1473</v>
      </c>
      <c r="D10" s="43">
        <v>1483</v>
      </c>
      <c r="E10" s="42">
        <f t="shared" si="0"/>
        <v>1478</v>
      </c>
      <c r="F10" s="44">
        <v>1525</v>
      </c>
      <c r="G10" s="43">
        <v>1535</v>
      </c>
      <c r="H10" s="42">
        <f t="shared" si="1"/>
        <v>1530</v>
      </c>
      <c r="I10" s="44">
        <v>1535</v>
      </c>
      <c r="J10" s="43">
        <v>1545</v>
      </c>
      <c r="K10" s="42">
        <f t="shared" si="2"/>
        <v>1540</v>
      </c>
      <c r="L10" s="50">
        <v>1483</v>
      </c>
      <c r="M10" s="49">
        <v>1.2627999999999999</v>
      </c>
      <c r="N10" s="49">
        <v>1.08</v>
      </c>
      <c r="O10" s="48">
        <v>146.4</v>
      </c>
      <c r="P10" s="41">
        <v>1174.3699999999999</v>
      </c>
      <c r="Q10" s="41">
        <v>1215.46</v>
      </c>
      <c r="R10" s="47">
        <f t="shared" si="3"/>
        <v>1373.148148148148</v>
      </c>
      <c r="S10" s="46">
        <v>1.2628999999999999</v>
      </c>
    </row>
    <row r="11" spans="1:19" x14ac:dyDescent="0.2">
      <c r="B11" s="45">
        <v>45174</v>
      </c>
      <c r="C11" s="44">
        <v>1473</v>
      </c>
      <c r="D11" s="43">
        <v>1483</v>
      </c>
      <c r="E11" s="42">
        <f t="shared" si="0"/>
        <v>1478</v>
      </c>
      <c r="F11" s="44">
        <v>1525</v>
      </c>
      <c r="G11" s="43">
        <v>1535</v>
      </c>
      <c r="H11" s="42">
        <f t="shared" si="1"/>
        <v>1530</v>
      </c>
      <c r="I11" s="44">
        <v>1535</v>
      </c>
      <c r="J11" s="43">
        <v>1545</v>
      </c>
      <c r="K11" s="42">
        <f t="shared" si="2"/>
        <v>1540</v>
      </c>
      <c r="L11" s="50">
        <v>1483</v>
      </c>
      <c r="M11" s="49">
        <v>1.2549999999999999</v>
      </c>
      <c r="N11" s="49">
        <v>1.0732999999999999</v>
      </c>
      <c r="O11" s="48">
        <v>147.35</v>
      </c>
      <c r="P11" s="41">
        <v>1181.67</v>
      </c>
      <c r="Q11" s="41">
        <v>1223.01</v>
      </c>
      <c r="R11" s="47">
        <f t="shared" si="3"/>
        <v>1381.7199291903476</v>
      </c>
      <c r="S11" s="46">
        <v>1.2551000000000001</v>
      </c>
    </row>
    <row r="12" spans="1:19" x14ac:dyDescent="0.2">
      <c r="B12" s="45">
        <v>45175</v>
      </c>
      <c r="C12" s="44">
        <v>1473</v>
      </c>
      <c r="D12" s="43">
        <v>1483</v>
      </c>
      <c r="E12" s="42">
        <f t="shared" si="0"/>
        <v>1478</v>
      </c>
      <c r="F12" s="44">
        <v>1525</v>
      </c>
      <c r="G12" s="43">
        <v>1535</v>
      </c>
      <c r="H12" s="42">
        <f t="shared" si="1"/>
        <v>1530</v>
      </c>
      <c r="I12" s="44">
        <v>1535</v>
      </c>
      <c r="J12" s="43">
        <v>1545</v>
      </c>
      <c r="K12" s="42">
        <f t="shared" si="2"/>
        <v>1540</v>
      </c>
      <c r="L12" s="50">
        <v>1483</v>
      </c>
      <c r="M12" s="49">
        <v>1.2565</v>
      </c>
      <c r="N12" s="49">
        <v>1.0744</v>
      </c>
      <c r="O12" s="48">
        <v>147.38</v>
      </c>
      <c r="P12" s="41">
        <v>1180.26</v>
      </c>
      <c r="Q12" s="41">
        <v>1221.55</v>
      </c>
      <c r="R12" s="47">
        <f t="shared" si="3"/>
        <v>1380.3052866716307</v>
      </c>
      <c r="S12" s="46">
        <v>1.2565999999999999</v>
      </c>
    </row>
    <row r="13" spans="1:19" x14ac:dyDescent="0.2">
      <c r="B13" s="45">
        <v>45176</v>
      </c>
      <c r="C13" s="44">
        <v>1491</v>
      </c>
      <c r="D13" s="43">
        <v>1501</v>
      </c>
      <c r="E13" s="42">
        <f t="shared" si="0"/>
        <v>1496</v>
      </c>
      <c r="F13" s="44">
        <v>1542</v>
      </c>
      <c r="G13" s="43">
        <v>1552</v>
      </c>
      <c r="H13" s="42">
        <f t="shared" si="1"/>
        <v>1547</v>
      </c>
      <c r="I13" s="44">
        <v>1550</v>
      </c>
      <c r="J13" s="43">
        <v>1560</v>
      </c>
      <c r="K13" s="42">
        <f t="shared" si="2"/>
        <v>1555</v>
      </c>
      <c r="L13" s="50">
        <v>1501</v>
      </c>
      <c r="M13" s="49">
        <v>1.2461</v>
      </c>
      <c r="N13" s="49">
        <v>1.0705</v>
      </c>
      <c r="O13" s="48">
        <v>147.29</v>
      </c>
      <c r="P13" s="41">
        <v>1204.56</v>
      </c>
      <c r="Q13" s="41">
        <v>1245.29</v>
      </c>
      <c r="R13" s="47">
        <f t="shared" si="3"/>
        <v>1402.148528724895</v>
      </c>
      <c r="S13" s="46">
        <v>1.2463</v>
      </c>
    </row>
    <row r="14" spans="1:19" x14ac:dyDescent="0.2">
      <c r="B14" s="45">
        <v>45177</v>
      </c>
      <c r="C14" s="44">
        <v>1491</v>
      </c>
      <c r="D14" s="43">
        <v>1501</v>
      </c>
      <c r="E14" s="42">
        <f t="shared" si="0"/>
        <v>1496</v>
      </c>
      <c r="F14" s="44">
        <v>1542</v>
      </c>
      <c r="G14" s="43">
        <v>1552</v>
      </c>
      <c r="H14" s="42">
        <f t="shared" si="1"/>
        <v>1547</v>
      </c>
      <c r="I14" s="44">
        <v>1550</v>
      </c>
      <c r="J14" s="43">
        <v>1560</v>
      </c>
      <c r="K14" s="42">
        <f t="shared" si="2"/>
        <v>1555</v>
      </c>
      <c r="L14" s="50">
        <v>1501</v>
      </c>
      <c r="M14" s="49">
        <v>1.2483</v>
      </c>
      <c r="N14" s="49">
        <v>1.07</v>
      </c>
      <c r="O14" s="48">
        <v>147.46</v>
      </c>
      <c r="P14" s="41">
        <v>1202.44</v>
      </c>
      <c r="Q14" s="41">
        <v>1243.0899999999999</v>
      </c>
      <c r="R14" s="47">
        <f t="shared" si="3"/>
        <v>1402.8037383177568</v>
      </c>
      <c r="S14" s="46">
        <v>1.2484999999999999</v>
      </c>
    </row>
    <row r="15" spans="1:19" x14ac:dyDescent="0.2">
      <c r="B15" s="45">
        <v>45180</v>
      </c>
      <c r="C15" s="44">
        <v>1490</v>
      </c>
      <c r="D15" s="43">
        <v>1500</v>
      </c>
      <c r="E15" s="42">
        <f t="shared" si="0"/>
        <v>1495</v>
      </c>
      <c r="F15" s="44">
        <v>1542</v>
      </c>
      <c r="G15" s="43">
        <v>1552</v>
      </c>
      <c r="H15" s="42">
        <f t="shared" si="1"/>
        <v>1547</v>
      </c>
      <c r="I15" s="44">
        <v>1545</v>
      </c>
      <c r="J15" s="43">
        <v>1555</v>
      </c>
      <c r="K15" s="42">
        <f t="shared" si="2"/>
        <v>1550</v>
      </c>
      <c r="L15" s="50">
        <v>1500</v>
      </c>
      <c r="M15" s="49">
        <v>1.2515000000000001</v>
      </c>
      <c r="N15" s="49">
        <v>1.0719000000000001</v>
      </c>
      <c r="O15" s="48">
        <v>146.78</v>
      </c>
      <c r="P15" s="41">
        <v>1198.56</v>
      </c>
      <c r="Q15" s="41">
        <v>1240.01</v>
      </c>
      <c r="R15" s="47">
        <f t="shared" si="3"/>
        <v>1399.3842709207947</v>
      </c>
      <c r="S15" s="46">
        <v>1.2516</v>
      </c>
    </row>
    <row r="16" spans="1:19" x14ac:dyDescent="0.2">
      <c r="B16" s="45">
        <v>45181</v>
      </c>
      <c r="C16" s="44">
        <v>1490</v>
      </c>
      <c r="D16" s="43">
        <v>1500</v>
      </c>
      <c r="E16" s="42">
        <f t="shared" si="0"/>
        <v>1495</v>
      </c>
      <c r="F16" s="44">
        <v>1542</v>
      </c>
      <c r="G16" s="43">
        <v>1552</v>
      </c>
      <c r="H16" s="42">
        <f t="shared" si="1"/>
        <v>1547</v>
      </c>
      <c r="I16" s="44">
        <v>1545</v>
      </c>
      <c r="J16" s="43">
        <v>1555</v>
      </c>
      <c r="K16" s="42">
        <f t="shared" si="2"/>
        <v>1550</v>
      </c>
      <c r="L16" s="50">
        <v>1500</v>
      </c>
      <c r="M16" s="49">
        <v>1.2472000000000001</v>
      </c>
      <c r="N16" s="49">
        <v>1.0719000000000001</v>
      </c>
      <c r="O16" s="48">
        <v>146.9</v>
      </c>
      <c r="P16" s="41">
        <v>1202.69</v>
      </c>
      <c r="Q16" s="41">
        <v>1244.19</v>
      </c>
      <c r="R16" s="47">
        <f t="shared" si="3"/>
        <v>1399.3842709207947</v>
      </c>
      <c r="S16" s="46">
        <v>1.2474000000000001</v>
      </c>
    </row>
    <row r="17" spans="2:19" x14ac:dyDescent="0.2">
      <c r="B17" s="45">
        <v>45182</v>
      </c>
      <c r="C17" s="44">
        <v>1490</v>
      </c>
      <c r="D17" s="43">
        <v>1500</v>
      </c>
      <c r="E17" s="42">
        <f t="shared" si="0"/>
        <v>1495</v>
      </c>
      <c r="F17" s="44">
        <v>1542</v>
      </c>
      <c r="G17" s="43">
        <v>1552</v>
      </c>
      <c r="H17" s="42">
        <f t="shared" si="1"/>
        <v>1547</v>
      </c>
      <c r="I17" s="44">
        <v>1545</v>
      </c>
      <c r="J17" s="43">
        <v>1555</v>
      </c>
      <c r="K17" s="42">
        <f t="shared" si="2"/>
        <v>1550</v>
      </c>
      <c r="L17" s="50">
        <v>1500</v>
      </c>
      <c r="M17" s="49">
        <v>1.2473000000000001</v>
      </c>
      <c r="N17" s="49">
        <v>1.0737000000000001</v>
      </c>
      <c r="O17" s="48">
        <v>147.4</v>
      </c>
      <c r="P17" s="41">
        <v>1202.5999999999999</v>
      </c>
      <c r="Q17" s="41">
        <v>1244.19</v>
      </c>
      <c r="R17" s="47">
        <f t="shared" si="3"/>
        <v>1397.0382788488403</v>
      </c>
      <c r="S17" s="46">
        <v>1.2474000000000001</v>
      </c>
    </row>
    <row r="18" spans="2:19" x14ac:dyDescent="0.2">
      <c r="B18" s="45">
        <v>45183</v>
      </c>
      <c r="C18" s="44">
        <v>1491</v>
      </c>
      <c r="D18" s="43">
        <v>1501</v>
      </c>
      <c r="E18" s="42">
        <f t="shared" si="0"/>
        <v>1496</v>
      </c>
      <c r="F18" s="44">
        <v>1542</v>
      </c>
      <c r="G18" s="43">
        <v>1552</v>
      </c>
      <c r="H18" s="42">
        <f t="shared" si="1"/>
        <v>1547</v>
      </c>
      <c r="I18" s="44">
        <v>1545</v>
      </c>
      <c r="J18" s="43">
        <v>1555</v>
      </c>
      <c r="K18" s="42">
        <f t="shared" si="2"/>
        <v>1550</v>
      </c>
      <c r="L18" s="50">
        <v>1501</v>
      </c>
      <c r="M18" s="49">
        <v>1.2476</v>
      </c>
      <c r="N18" s="49">
        <v>1.073</v>
      </c>
      <c r="O18" s="48">
        <v>147.35</v>
      </c>
      <c r="P18" s="41">
        <v>1203.1099999999999</v>
      </c>
      <c r="Q18" s="41">
        <v>1243.8900000000001</v>
      </c>
      <c r="R18" s="47">
        <f t="shared" si="3"/>
        <v>1398.8816402609507</v>
      </c>
      <c r="S18" s="46">
        <v>1.2477</v>
      </c>
    </row>
    <row r="19" spans="2:19" x14ac:dyDescent="0.2">
      <c r="B19" s="45">
        <v>45184</v>
      </c>
      <c r="C19" s="44">
        <v>1491</v>
      </c>
      <c r="D19" s="43">
        <v>1501</v>
      </c>
      <c r="E19" s="42">
        <f t="shared" si="0"/>
        <v>1496</v>
      </c>
      <c r="F19" s="44">
        <v>1542</v>
      </c>
      <c r="G19" s="43">
        <v>1552</v>
      </c>
      <c r="H19" s="42">
        <f t="shared" si="1"/>
        <v>1547</v>
      </c>
      <c r="I19" s="44">
        <v>1545</v>
      </c>
      <c r="J19" s="43">
        <v>1555</v>
      </c>
      <c r="K19" s="42">
        <f t="shared" si="2"/>
        <v>1550</v>
      </c>
      <c r="L19" s="50">
        <v>1501</v>
      </c>
      <c r="M19" s="49">
        <v>1.2405999999999999</v>
      </c>
      <c r="N19" s="49">
        <v>1.0654999999999999</v>
      </c>
      <c r="O19" s="48">
        <v>147.80000000000001</v>
      </c>
      <c r="P19" s="41">
        <v>1209.9000000000001</v>
      </c>
      <c r="Q19" s="41">
        <v>1251.01</v>
      </c>
      <c r="R19" s="47">
        <f t="shared" si="3"/>
        <v>1408.7282965743784</v>
      </c>
      <c r="S19" s="46">
        <v>1.2405999999999999</v>
      </c>
    </row>
    <row r="20" spans="2:19" x14ac:dyDescent="0.2">
      <c r="B20" s="45">
        <v>45187</v>
      </c>
      <c r="C20" s="44">
        <v>1490</v>
      </c>
      <c r="D20" s="43">
        <v>1500</v>
      </c>
      <c r="E20" s="42">
        <f t="shared" si="0"/>
        <v>1495</v>
      </c>
      <c r="F20" s="44">
        <v>1542</v>
      </c>
      <c r="G20" s="43">
        <v>1552</v>
      </c>
      <c r="H20" s="42">
        <f t="shared" si="1"/>
        <v>1547</v>
      </c>
      <c r="I20" s="44">
        <v>1545</v>
      </c>
      <c r="J20" s="43">
        <v>1555</v>
      </c>
      <c r="K20" s="42">
        <f t="shared" si="2"/>
        <v>1550</v>
      </c>
      <c r="L20" s="50">
        <v>1500</v>
      </c>
      <c r="M20" s="49">
        <v>1.2383999999999999</v>
      </c>
      <c r="N20" s="49">
        <v>1.0664</v>
      </c>
      <c r="O20" s="48">
        <v>147.62</v>
      </c>
      <c r="P20" s="41">
        <v>1211.24</v>
      </c>
      <c r="Q20" s="41">
        <v>1253.23</v>
      </c>
      <c r="R20" s="47">
        <f t="shared" si="3"/>
        <v>1406.601650412603</v>
      </c>
      <c r="S20" s="46">
        <v>1.2383999999999999</v>
      </c>
    </row>
    <row r="21" spans="2:19" x14ac:dyDescent="0.2">
      <c r="B21" s="45">
        <v>45188</v>
      </c>
      <c r="C21" s="44">
        <v>1490</v>
      </c>
      <c r="D21" s="43">
        <v>1500</v>
      </c>
      <c r="E21" s="42">
        <f t="shared" si="0"/>
        <v>1495</v>
      </c>
      <c r="F21" s="44">
        <v>1542</v>
      </c>
      <c r="G21" s="43">
        <v>1552</v>
      </c>
      <c r="H21" s="42">
        <f t="shared" si="1"/>
        <v>1547</v>
      </c>
      <c r="I21" s="44">
        <v>1545</v>
      </c>
      <c r="J21" s="43">
        <v>1555</v>
      </c>
      <c r="K21" s="42">
        <f t="shared" si="2"/>
        <v>1550</v>
      </c>
      <c r="L21" s="50">
        <v>1500</v>
      </c>
      <c r="M21" s="49">
        <v>1.2412000000000001</v>
      </c>
      <c r="N21" s="49">
        <v>1.0709</v>
      </c>
      <c r="O21" s="48">
        <v>147.69999999999999</v>
      </c>
      <c r="P21" s="41">
        <v>1208.51</v>
      </c>
      <c r="Q21" s="41">
        <v>1250.4000000000001</v>
      </c>
      <c r="R21" s="47">
        <f t="shared" si="3"/>
        <v>1400.6910075637315</v>
      </c>
      <c r="S21" s="46">
        <v>1.2412000000000001</v>
      </c>
    </row>
    <row r="22" spans="2:19" x14ac:dyDescent="0.2">
      <c r="B22" s="45">
        <v>45189</v>
      </c>
      <c r="C22" s="44">
        <v>1490</v>
      </c>
      <c r="D22" s="43">
        <v>1500</v>
      </c>
      <c r="E22" s="42">
        <f t="shared" si="0"/>
        <v>1495</v>
      </c>
      <c r="F22" s="44">
        <v>1542</v>
      </c>
      <c r="G22" s="43">
        <v>1552</v>
      </c>
      <c r="H22" s="42">
        <f t="shared" si="1"/>
        <v>1547</v>
      </c>
      <c r="I22" s="44">
        <v>1540</v>
      </c>
      <c r="J22" s="43">
        <v>1550</v>
      </c>
      <c r="K22" s="42">
        <f t="shared" si="2"/>
        <v>1545</v>
      </c>
      <c r="L22" s="50">
        <v>1500</v>
      </c>
      <c r="M22" s="49">
        <v>1.2367999999999999</v>
      </c>
      <c r="N22" s="49">
        <v>1.0702</v>
      </c>
      <c r="O22" s="48">
        <v>147.88</v>
      </c>
      <c r="P22" s="41">
        <v>1212.81</v>
      </c>
      <c r="Q22" s="41">
        <v>1254.55</v>
      </c>
      <c r="R22" s="47">
        <f t="shared" si="3"/>
        <v>1401.6071762287422</v>
      </c>
      <c r="S22" s="46">
        <v>1.2371000000000001</v>
      </c>
    </row>
    <row r="23" spans="2:19" x14ac:dyDescent="0.2">
      <c r="B23" s="45">
        <v>45190</v>
      </c>
      <c r="C23" s="44">
        <v>1492</v>
      </c>
      <c r="D23" s="43">
        <v>1502</v>
      </c>
      <c r="E23" s="42">
        <f t="shared" si="0"/>
        <v>1497</v>
      </c>
      <c r="F23" s="44">
        <v>1542</v>
      </c>
      <c r="G23" s="43">
        <v>1552</v>
      </c>
      <c r="H23" s="42">
        <f t="shared" si="1"/>
        <v>1547</v>
      </c>
      <c r="I23" s="44">
        <v>1540</v>
      </c>
      <c r="J23" s="43">
        <v>1550</v>
      </c>
      <c r="K23" s="42">
        <f t="shared" si="2"/>
        <v>1545</v>
      </c>
      <c r="L23" s="50">
        <v>1502</v>
      </c>
      <c r="M23" s="49">
        <v>1.2269000000000001</v>
      </c>
      <c r="N23" s="49">
        <v>1.0636000000000001</v>
      </c>
      <c r="O23" s="48">
        <v>147.96</v>
      </c>
      <c r="P23" s="41">
        <v>1224.22</v>
      </c>
      <c r="Q23" s="41">
        <v>1264.46</v>
      </c>
      <c r="R23" s="47">
        <f t="shared" si="3"/>
        <v>1412.1850319669047</v>
      </c>
      <c r="S23" s="46">
        <v>1.2274</v>
      </c>
    </row>
    <row r="24" spans="2:19" x14ac:dyDescent="0.2">
      <c r="B24" s="45">
        <v>45191</v>
      </c>
      <c r="C24" s="44">
        <v>1492</v>
      </c>
      <c r="D24" s="43">
        <v>1502</v>
      </c>
      <c r="E24" s="42">
        <f t="shared" si="0"/>
        <v>1497</v>
      </c>
      <c r="F24" s="44">
        <v>1542</v>
      </c>
      <c r="G24" s="43">
        <v>1552</v>
      </c>
      <c r="H24" s="42">
        <f t="shared" si="1"/>
        <v>1547</v>
      </c>
      <c r="I24" s="44">
        <v>1540</v>
      </c>
      <c r="J24" s="43">
        <v>1550</v>
      </c>
      <c r="K24" s="42">
        <f t="shared" si="2"/>
        <v>1545</v>
      </c>
      <c r="L24" s="50">
        <v>1502</v>
      </c>
      <c r="M24" s="49">
        <v>1.2255</v>
      </c>
      <c r="N24" s="49">
        <v>1.0637000000000001</v>
      </c>
      <c r="O24" s="48">
        <v>148.26</v>
      </c>
      <c r="P24" s="41">
        <v>1225.6199999999999</v>
      </c>
      <c r="Q24" s="41">
        <v>1265.8</v>
      </c>
      <c r="R24" s="47">
        <f t="shared" si="3"/>
        <v>1412.0522703769859</v>
      </c>
      <c r="S24" s="46">
        <v>1.2261</v>
      </c>
    </row>
    <row r="25" spans="2:19" x14ac:dyDescent="0.2">
      <c r="B25" s="45">
        <v>45194</v>
      </c>
      <c r="C25" s="44">
        <v>1493</v>
      </c>
      <c r="D25" s="43">
        <v>1503</v>
      </c>
      <c r="E25" s="42">
        <f t="shared" si="0"/>
        <v>1498</v>
      </c>
      <c r="F25" s="44">
        <v>1542</v>
      </c>
      <c r="G25" s="43">
        <v>1552</v>
      </c>
      <c r="H25" s="42">
        <f t="shared" si="1"/>
        <v>1547</v>
      </c>
      <c r="I25" s="44">
        <v>1540</v>
      </c>
      <c r="J25" s="43">
        <v>1550</v>
      </c>
      <c r="K25" s="42">
        <f t="shared" si="2"/>
        <v>1545</v>
      </c>
      <c r="L25" s="50">
        <v>1503</v>
      </c>
      <c r="M25" s="49">
        <v>1.2221</v>
      </c>
      <c r="N25" s="49">
        <v>1.0630999999999999</v>
      </c>
      <c r="O25" s="48">
        <v>148.68</v>
      </c>
      <c r="P25" s="41">
        <v>1229.8499999999999</v>
      </c>
      <c r="Q25" s="41">
        <v>1269.32</v>
      </c>
      <c r="R25" s="47">
        <f t="shared" si="3"/>
        <v>1413.789859843853</v>
      </c>
      <c r="S25" s="46">
        <v>1.2226999999999999</v>
      </c>
    </row>
    <row r="26" spans="2:19" x14ac:dyDescent="0.2">
      <c r="B26" s="45">
        <v>45195</v>
      </c>
      <c r="C26" s="44">
        <v>1521</v>
      </c>
      <c r="D26" s="43">
        <v>1531</v>
      </c>
      <c r="E26" s="42">
        <f t="shared" si="0"/>
        <v>1526</v>
      </c>
      <c r="F26" s="44">
        <v>1570</v>
      </c>
      <c r="G26" s="43">
        <v>1580</v>
      </c>
      <c r="H26" s="42">
        <f t="shared" si="1"/>
        <v>1575</v>
      </c>
      <c r="I26" s="44">
        <v>1570</v>
      </c>
      <c r="J26" s="43">
        <v>1580</v>
      </c>
      <c r="K26" s="42">
        <f t="shared" si="2"/>
        <v>1575</v>
      </c>
      <c r="L26" s="50">
        <v>1531</v>
      </c>
      <c r="M26" s="49">
        <v>1.2177</v>
      </c>
      <c r="N26" s="49">
        <v>1.06</v>
      </c>
      <c r="O26" s="48">
        <v>148.9</v>
      </c>
      <c r="P26" s="41">
        <v>1257.29</v>
      </c>
      <c r="Q26" s="41">
        <v>1296.8900000000001</v>
      </c>
      <c r="R26" s="47">
        <f t="shared" si="3"/>
        <v>1444.3396226415093</v>
      </c>
      <c r="S26" s="46">
        <v>1.2182999999999999</v>
      </c>
    </row>
    <row r="27" spans="2:19" x14ac:dyDescent="0.2">
      <c r="B27" s="45">
        <v>45196</v>
      </c>
      <c r="C27" s="44">
        <v>1522</v>
      </c>
      <c r="D27" s="43">
        <v>1532</v>
      </c>
      <c r="E27" s="42">
        <f t="shared" si="0"/>
        <v>1527</v>
      </c>
      <c r="F27" s="44">
        <v>1570</v>
      </c>
      <c r="G27" s="43">
        <v>1580</v>
      </c>
      <c r="H27" s="42">
        <f t="shared" si="1"/>
        <v>1575</v>
      </c>
      <c r="I27" s="44">
        <v>1570</v>
      </c>
      <c r="J27" s="43">
        <v>1580</v>
      </c>
      <c r="K27" s="42">
        <f t="shared" si="2"/>
        <v>1575</v>
      </c>
      <c r="L27" s="50">
        <v>1532</v>
      </c>
      <c r="M27" s="49">
        <v>1.2139</v>
      </c>
      <c r="N27" s="49">
        <v>1.054</v>
      </c>
      <c r="O27" s="48">
        <v>149.19</v>
      </c>
      <c r="P27" s="41">
        <v>1262.05</v>
      </c>
      <c r="Q27" s="41">
        <v>1301.05</v>
      </c>
      <c r="R27" s="47">
        <f t="shared" si="3"/>
        <v>1453.5104364326376</v>
      </c>
      <c r="S27" s="46">
        <v>1.2143999999999999</v>
      </c>
    </row>
    <row r="28" spans="2:19" x14ac:dyDescent="0.2">
      <c r="B28" s="45">
        <v>45197</v>
      </c>
      <c r="C28" s="44">
        <v>1524</v>
      </c>
      <c r="D28" s="43">
        <v>1534</v>
      </c>
      <c r="E28" s="42">
        <f t="shared" si="0"/>
        <v>1529</v>
      </c>
      <c r="F28" s="44">
        <v>1570</v>
      </c>
      <c r="G28" s="43">
        <v>1580</v>
      </c>
      <c r="H28" s="42">
        <f t="shared" si="1"/>
        <v>1575</v>
      </c>
      <c r="I28" s="44">
        <v>1570</v>
      </c>
      <c r="J28" s="43">
        <v>1580</v>
      </c>
      <c r="K28" s="42">
        <f t="shared" si="2"/>
        <v>1575</v>
      </c>
      <c r="L28" s="50">
        <v>1534</v>
      </c>
      <c r="M28" s="49">
        <v>1.2208000000000001</v>
      </c>
      <c r="N28" s="49">
        <v>1.0542</v>
      </c>
      <c r="O28" s="48">
        <v>149.33000000000001</v>
      </c>
      <c r="P28" s="41">
        <v>1256.55</v>
      </c>
      <c r="Q28" s="41">
        <v>1293.28</v>
      </c>
      <c r="R28" s="47">
        <f t="shared" si="3"/>
        <v>1455.1318535382279</v>
      </c>
      <c r="S28" s="46">
        <v>1.2217</v>
      </c>
    </row>
    <row r="29" spans="2:19" x14ac:dyDescent="0.2">
      <c r="B29" s="45">
        <v>45198</v>
      </c>
      <c r="C29" s="44">
        <v>1524</v>
      </c>
      <c r="D29" s="43">
        <v>1534</v>
      </c>
      <c r="E29" s="42">
        <f t="shared" si="0"/>
        <v>1529</v>
      </c>
      <c r="F29" s="44">
        <v>1570</v>
      </c>
      <c r="G29" s="43">
        <v>1580</v>
      </c>
      <c r="H29" s="42">
        <f t="shared" si="1"/>
        <v>1575</v>
      </c>
      <c r="I29" s="44">
        <v>1570</v>
      </c>
      <c r="J29" s="43">
        <v>1580</v>
      </c>
      <c r="K29" s="42">
        <f t="shared" si="2"/>
        <v>1575</v>
      </c>
      <c r="L29" s="50">
        <v>1534</v>
      </c>
      <c r="M29" s="49">
        <v>1.2255</v>
      </c>
      <c r="N29" s="49">
        <v>1.0593999999999999</v>
      </c>
      <c r="O29" s="48">
        <v>149.25</v>
      </c>
      <c r="P29" s="41">
        <v>1251.73</v>
      </c>
      <c r="Q29" s="41">
        <v>1288.32</v>
      </c>
      <c r="R29" s="47">
        <f t="shared" si="3"/>
        <v>1447.989427978101</v>
      </c>
      <c r="S29" s="46">
        <v>1.2263999999999999</v>
      </c>
    </row>
    <row r="30" spans="2:19" x14ac:dyDescent="0.2">
      <c r="B30" s="40" t="s">
        <v>11</v>
      </c>
      <c r="C30" s="39">
        <f>ROUND(AVERAGE(C9:C29),2)</f>
        <v>1493.57</v>
      </c>
      <c r="D30" s="38">
        <f>ROUND(AVERAGE(D9:D29),2)</f>
        <v>1503.57</v>
      </c>
      <c r="E30" s="37">
        <f>ROUND(AVERAGE(C30:D30),2)</f>
        <v>1498.57</v>
      </c>
      <c r="F30" s="39">
        <f>ROUND(AVERAGE(F9:F29),2)</f>
        <v>1544.1</v>
      </c>
      <c r="G30" s="38">
        <f>ROUND(AVERAGE(G9:G29),2)</f>
        <v>1554.1</v>
      </c>
      <c r="H30" s="37">
        <f>ROUND(AVERAGE(F30:G30),2)</f>
        <v>1549.1</v>
      </c>
      <c r="I30" s="39">
        <f>ROUND(AVERAGE(I9:I29),2)</f>
        <v>1547.38</v>
      </c>
      <c r="J30" s="38">
        <f>ROUND(AVERAGE(J9:J29),2)</f>
        <v>1557.38</v>
      </c>
      <c r="K30" s="37">
        <f>ROUND(AVERAGE(I30:J30),2)</f>
        <v>1552.38</v>
      </c>
      <c r="L30" s="36">
        <f>ROUND(AVERAGE(L9:L29),2)</f>
        <v>1503.57</v>
      </c>
      <c r="M30" s="35">
        <f>ROUND(AVERAGE(M9:M29),4)</f>
        <v>1.2399</v>
      </c>
      <c r="N30" s="34">
        <f>ROUND(AVERAGE(N9:N29),4)</f>
        <v>1.0682</v>
      </c>
      <c r="O30" s="167">
        <f>ROUND(AVERAGE(O9:O29),2)</f>
        <v>147.72</v>
      </c>
      <c r="P30" s="33">
        <f>AVERAGE(P9:P29)</f>
        <v>1212.9147619047619</v>
      </c>
      <c r="Q30" s="33">
        <f>AVERAGE(Q9:Q29)</f>
        <v>1253.3442857142854</v>
      </c>
      <c r="R30" s="33">
        <f>AVERAGE(R9:R29)</f>
        <v>1407.6823347532068</v>
      </c>
      <c r="S30" s="32">
        <f>AVERAGE(S9:S29)</f>
        <v>1.240242857142857</v>
      </c>
    </row>
    <row r="31" spans="2:19" x14ac:dyDescent="0.2">
      <c r="B31" s="31" t="s">
        <v>12</v>
      </c>
      <c r="C31" s="30">
        <f t="shared" ref="C31:S31" si="4">MAX(C9:C29)</f>
        <v>1524</v>
      </c>
      <c r="D31" s="29">
        <f t="shared" si="4"/>
        <v>1534</v>
      </c>
      <c r="E31" s="28">
        <f t="shared" si="4"/>
        <v>1529</v>
      </c>
      <c r="F31" s="30">
        <f t="shared" si="4"/>
        <v>1570</v>
      </c>
      <c r="G31" s="29">
        <f t="shared" si="4"/>
        <v>1580</v>
      </c>
      <c r="H31" s="28">
        <f t="shared" si="4"/>
        <v>1575</v>
      </c>
      <c r="I31" s="30">
        <f t="shared" si="4"/>
        <v>1570</v>
      </c>
      <c r="J31" s="29">
        <f t="shared" si="4"/>
        <v>1580</v>
      </c>
      <c r="K31" s="28">
        <f t="shared" si="4"/>
        <v>1575</v>
      </c>
      <c r="L31" s="27">
        <f t="shared" si="4"/>
        <v>1534</v>
      </c>
      <c r="M31" s="26">
        <f t="shared" si="4"/>
        <v>1.2670999999999999</v>
      </c>
      <c r="N31" s="25">
        <f t="shared" si="4"/>
        <v>1.0832999999999999</v>
      </c>
      <c r="O31" s="24">
        <f t="shared" si="4"/>
        <v>149.33000000000001</v>
      </c>
      <c r="P31" s="23">
        <f t="shared" si="4"/>
        <v>1262.05</v>
      </c>
      <c r="Q31" s="23">
        <f t="shared" si="4"/>
        <v>1301.05</v>
      </c>
      <c r="R31" s="23">
        <f t="shared" si="4"/>
        <v>1455.1318535382279</v>
      </c>
      <c r="S31" s="22">
        <f t="shared" si="4"/>
        <v>1.2673000000000001</v>
      </c>
    </row>
    <row r="32" spans="2:19" ht="13.5" thickBot="1" x14ac:dyDescent="0.25">
      <c r="B32" s="21" t="s">
        <v>13</v>
      </c>
      <c r="C32" s="20">
        <f t="shared" ref="C32:S32" si="5">MIN(C9:C29)</f>
        <v>1473</v>
      </c>
      <c r="D32" s="19">
        <f t="shared" si="5"/>
        <v>1483</v>
      </c>
      <c r="E32" s="18">
        <f t="shared" si="5"/>
        <v>1478</v>
      </c>
      <c r="F32" s="20">
        <f t="shared" si="5"/>
        <v>1525</v>
      </c>
      <c r="G32" s="19">
        <f t="shared" si="5"/>
        <v>1535</v>
      </c>
      <c r="H32" s="18">
        <f t="shared" si="5"/>
        <v>1530</v>
      </c>
      <c r="I32" s="20">
        <f t="shared" si="5"/>
        <v>1535</v>
      </c>
      <c r="J32" s="19">
        <f t="shared" si="5"/>
        <v>1545</v>
      </c>
      <c r="K32" s="18">
        <f t="shared" si="5"/>
        <v>1540</v>
      </c>
      <c r="L32" s="17">
        <f t="shared" si="5"/>
        <v>1483</v>
      </c>
      <c r="M32" s="16">
        <f t="shared" si="5"/>
        <v>1.2139</v>
      </c>
      <c r="N32" s="15">
        <f t="shared" si="5"/>
        <v>1.054</v>
      </c>
      <c r="O32" s="14">
        <f t="shared" si="5"/>
        <v>145.25</v>
      </c>
      <c r="P32" s="13">
        <f t="shared" si="5"/>
        <v>1171.18</v>
      </c>
      <c r="Q32" s="13">
        <f t="shared" si="5"/>
        <v>1211.24</v>
      </c>
      <c r="R32" s="13">
        <f t="shared" si="5"/>
        <v>1369.8883042555155</v>
      </c>
      <c r="S32" s="12">
        <f t="shared" si="5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30</v>
      </c>
    </row>
    <row r="6" spans="1:19" ht="13.5" thickBot="1" x14ac:dyDescent="0.25">
      <c r="B6" s="1">
        <v>45170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45170</v>
      </c>
      <c r="C9" s="44">
        <v>2382</v>
      </c>
      <c r="D9" s="43">
        <v>2392</v>
      </c>
      <c r="E9" s="42">
        <f t="shared" ref="E9:E29" si="0">AVERAGE(C9:D9)</f>
        <v>2387</v>
      </c>
      <c r="F9" s="44">
        <v>2410</v>
      </c>
      <c r="G9" s="43">
        <v>2420</v>
      </c>
      <c r="H9" s="42">
        <f t="shared" ref="H9:H29" si="1">AVERAGE(F9:G9)</f>
        <v>2415</v>
      </c>
      <c r="I9" s="44">
        <v>2415</v>
      </c>
      <c r="J9" s="43">
        <v>2425</v>
      </c>
      <c r="K9" s="42">
        <f t="shared" ref="K9:K29" si="2">AVERAGE(I9:J9)</f>
        <v>2420</v>
      </c>
      <c r="L9" s="50">
        <v>2392</v>
      </c>
      <c r="M9" s="49">
        <v>1.2670999999999999</v>
      </c>
      <c r="N9" s="51">
        <v>1.0832999999999999</v>
      </c>
      <c r="O9" s="48">
        <v>145.25</v>
      </c>
      <c r="P9" s="41">
        <v>1887.78</v>
      </c>
      <c r="Q9" s="41">
        <v>1909.57</v>
      </c>
      <c r="R9" s="47">
        <f t="shared" ref="R9:R29" si="3">L9/N9</f>
        <v>2208.0679405520173</v>
      </c>
      <c r="S9" s="46">
        <v>1.2673000000000001</v>
      </c>
    </row>
    <row r="10" spans="1:19" x14ac:dyDescent="0.2">
      <c r="B10" s="45">
        <v>45173</v>
      </c>
      <c r="C10" s="44">
        <v>2381</v>
      </c>
      <c r="D10" s="43">
        <v>2391</v>
      </c>
      <c r="E10" s="42">
        <f t="shared" si="0"/>
        <v>2386</v>
      </c>
      <c r="F10" s="44">
        <v>2410</v>
      </c>
      <c r="G10" s="43">
        <v>2420</v>
      </c>
      <c r="H10" s="42">
        <f t="shared" si="1"/>
        <v>2415</v>
      </c>
      <c r="I10" s="44">
        <v>2415</v>
      </c>
      <c r="J10" s="43">
        <v>2425</v>
      </c>
      <c r="K10" s="42">
        <f t="shared" si="2"/>
        <v>2420</v>
      </c>
      <c r="L10" s="50">
        <v>2391</v>
      </c>
      <c r="M10" s="49">
        <v>1.2627999999999999</v>
      </c>
      <c r="N10" s="49">
        <v>1.08</v>
      </c>
      <c r="O10" s="48">
        <v>146.4</v>
      </c>
      <c r="P10" s="41">
        <v>1893.41</v>
      </c>
      <c r="Q10" s="41">
        <v>1916.22</v>
      </c>
      <c r="R10" s="47">
        <f t="shared" si="3"/>
        <v>2213.8888888888887</v>
      </c>
      <c r="S10" s="46">
        <v>1.2628999999999999</v>
      </c>
    </row>
    <row r="11" spans="1:19" x14ac:dyDescent="0.2">
      <c r="B11" s="45">
        <v>45174</v>
      </c>
      <c r="C11" s="44">
        <v>2381</v>
      </c>
      <c r="D11" s="43">
        <v>2391</v>
      </c>
      <c r="E11" s="42">
        <f t="shared" si="0"/>
        <v>2386</v>
      </c>
      <c r="F11" s="44">
        <v>2410</v>
      </c>
      <c r="G11" s="43">
        <v>2420</v>
      </c>
      <c r="H11" s="42">
        <f t="shared" si="1"/>
        <v>2415</v>
      </c>
      <c r="I11" s="44">
        <v>2415</v>
      </c>
      <c r="J11" s="43">
        <v>2425</v>
      </c>
      <c r="K11" s="42">
        <f t="shared" si="2"/>
        <v>2420</v>
      </c>
      <c r="L11" s="50">
        <v>2391</v>
      </c>
      <c r="M11" s="49">
        <v>1.2549999999999999</v>
      </c>
      <c r="N11" s="49">
        <v>1.0732999999999999</v>
      </c>
      <c r="O11" s="48">
        <v>147.35</v>
      </c>
      <c r="P11" s="41">
        <v>1905.18</v>
      </c>
      <c r="Q11" s="41">
        <v>1928.13</v>
      </c>
      <c r="R11" s="47">
        <f t="shared" si="3"/>
        <v>2227.708935060095</v>
      </c>
      <c r="S11" s="46">
        <v>1.2551000000000001</v>
      </c>
    </row>
    <row r="12" spans="1:19" x14ac:dyDescent="0.2">
      <c r="B12" s="45">
        <v>45175</v>
      </c>
      <c r="C12" s="44">
        <v>2381</v>
      </c>
      <c r="D12" s="43">
        <v>2391</v>
      </c>
      <c r="E12" s="42">
        <f t="shared" si="0"/>
        <v>2386</v>
      </c>
      <c r="F12" s="44">
        <v>2410</v>
      </c>
      <c r="G12" s="43">
        <v>2420</v>
      </c>
      <c r="H12" s="42">
        <f t="shared" si="1"/>
        <v>2415</v>
      </c>
      <c r="I12" s="44">
        <v>2415</v>
      </c>
      <c r="J12" s="43">
        <v>2425</v>
      </c>
      <c r="K12" s="42">
        <f t="shared" si="2"/>
        <v>2420</v>
      </c>
      <c r="L12" s="50">
        <v>2391</v>
      </c>
      <c r="M12" s="49">
        <v>1.2565</v>
      </c>
      <c r="N12" s="49">
        <v>1.0744</v>
      </c>
      <c r="O12" s="48">
        <v>147.38</v>
      </c>
      <c r="P12" s="41">
        <v>1902.9</v>
      </c>
      <c r="Q12" s="41">
        <v>1925.83</v>
      </c>
      <c r="R12" s="47">
        <f t="shared" si="3"/>
        <v>2225.4281459419212</v>
      </c>
      <c r="S12" s="46">
        <v>1.2565999999999999</v>
      </c>
    </row>
    <row r="13" spans="1:19" x14ac:dyDescent="0.2">
      <c r="B13" s="45">
        <v>45176</v>
      </c>
      <c r="C13" s="44">
        <v>2382</v>
      </c>
      <c r="D13" s="43">
        <v>2392</v>
      </c>
      <c r="E13" s="42">
        <f t="shared" si="0"/>
        <v>2387</v>
      </c>
      <c r="F13" s="44">
        <v>2410</v>
      </c>
      <c r="G13" s="43">
        <v>2420</v>
      </c>
      <c r="H13" s="42">
        <f t="shared" si="1"/>
        <v>2415</v>
      </c>
      <c r="I13" s="44">
        <v>2415</v>
      </c>
      <c r="J13" s="43">
        <v>2425</v>
      </c>
      <c r="K13" s="42">
        <f t="shared" si="2"/>
        <v>2420</v>
      </c>
      <c r="L13" s="50">
        <v>2392</v>
      </c>
      <c r="M13" s="49">
        <v>1.2461</v>
      </c>
      <c r="N13" s="49">
        <v>1.0705</v>
      </c>
      <c r="O13" s="48">
        <v>147.29</v>
      </c>
      <c r="P13" s="41">
        <v>1919.59</v>
      </c>
      <c r="Q13" s="41">
        <v>1941.75</v>
      </c>
      <c r="R13" s="47">
        <f t="shared" si="3"/>
        <v>2234.4698738907055</v>
      </c>
      <c r="S13" s="46">
        <v>1.2463</v>
      </c>
    </row>
    <row r="14" spans="1:19" x14ac:dyDescent="0.2">
      <c r="B14" s="45">
        <v>45177</v>
      </c>
      <c r="C14" s="44">
        <v>2382</v>
      </c>
      <c r="D14" s="43">
        <v>2392</v>
      </c>
      <c r="E14" s="42">
        <f t="shared" si="0"/>
        <v>2387</v>
      </c>
      <c r="F14" s="44">
        <v>2410</v>
      </c>
      <c r="G14" s="43">
        <v>2420</v>
      </c>
      <c r="H14" s="42">
        <f t="shared" si="1"/>
        <v>2415</v>
      </c>
      <c r="I14" s="44">
        <v>2415</v>
      </c>
      <c r="J14" s="43">
        <v>2425</v>
      </c>
      <c r="K14" s="42">
        <f t="shared" si="2"/>
        <v>2420</v>
      </c>
      <c r="L14" s="50">
        <v>2392</v>
      </c>
      <c r="M14" s="49">
        <v>1.2483</v>
      </c>
      <c r="N14" s="49">
        <v>1.07</v>
      </c>
      <c r="O14" s="48">
        <v>147.46</v>
      </c>
      <c r="P14" s="41">
        <v>1916.21</v>
      </c>
      <c r="Q14" s="41">
        <v>1938.33</v>
      </c>
      <c r="R14" s="47">
        <f t="shared" si="3"/>
        <v>2235.5140186915887</v>
      </c>
      <c r="S14" s="46">
        <v>1.2484999999999999</v>
      </c>
    </row>
    <row r="15" spans="1:19" x14ac:dyDescent="0.2">
      <c r="B15" s="45">
        <v>45180</v>
      </c>
      <c r="C15" s="44">
        <v>2311</v>
      </c>
      <c r="D15" s="43">
        <v>2321</v>
      </c>
      <c r="E15" s="42">
        <f t="shared" si="0"/>
        <v>2316</v>
      </c>
      <c r="F15" s="44">
        <v>2340</v>
      </c>
      <c r="G15" s="43">
        <v>2350</v>
      </c>
      <c r="H15" s="42">
        <f t="shared" si="1"/>
        <v>2345</v>
      </c>
      <c r="I15" s="44">
        <v>2345</v>
      </c>
      <c r="J15" s="43">
        <v>2355</v>
      </c>
      <c r="K15" s="42">
        <f t="shared" si="2"/>
        <v>2350</v>
      </c>
      <c r="L15" s="50">
        <v>2321</v>
      </c>
      <c r="M15" s="49">
        <v>1.2515000000000001</v>
      </c>
      <c r="N15" s="49">
        <v>1.0719000000000001</v>
      </c>
      <c r="O15" s="48">
        <v>146.78</v>
      </c>
      <c r="P15" s="41">
        <v>1854.57</v>
      </c>
      <c r="Q15" s="41">
        <v>1877.6</v>
      </c>
      <c r="R15" s="47">
        <f t="shared" si="3"/>
        <v>2165.3139285381098</v>
      </c>
      <c r="S15" s="46">
        <v>1.2516</v>
      </c>
    </row>
    <row r="16" spans="1:19" x14ac:dyDescent="0.2">
      <c r="B16" s="45">
        <v>45181</v>
      </c>
      <c r="C16" s="44">
        <v>2311</v>
      </c>
      <c r="D16" s="43">
        <v>2321</v>
      </c>
      <c r="E16" s="42">
        <f t="shared" si="0"/>
        <v>2316</v>
      </c>
      <c r="F16" s="44">
        <v>2340</v>
      </c>
      <c r="G16" s="43">
        <v>2350</v>
      </c>
      <c r="H16" s="42">
        <f t="shared" si="1"/>
        <v>2345</v>
      </c>
      <c r="I16" s="44">
        <v>2345</v>
      </c>
      <c r="J16" s="43">
        <v>2355</v>
      </c>
      <c r="K16" s="42">
        <f t="shared" si="2"/>
        <v>2350</v>
      </c>
      <c r="L16" s="50">
        <v>2321</v>
      </c>
      <c r="M16" s="49">
        <v>1.2472000000000001</v>
      </c>
      <c r="N16" s="49">
        <v>1.0719000000000001</v>
      </c>
      <c r="O16" s="48">
        <v>146.9</v>
      </c>
      <c r="P16" s="41">
        <v>1860.97</v>
      </c>
      <c r="Q16" s="41">
        <v>1883.92</v>
      </c>
      <c r="R16" s="47">
        <f t="shared" si="3"/>
        <v>2165.3139285381098</v>
      </c>
      <c r="S16" s="46">
        <v>1.2474000000000001</v>
      </c>
    </row>
    <row r="17" spans="2:19" x14ac:dyDescent="0.2">
      <c r="B17" s="45">
        <v>45182</v>
      </c>
      <c r="C17" s="44">
        <v>2311</v>
      </c>
      <c r="D17" s="43">
        <v>2321</v>
      </c>
      <c r="E17" s="42">
        <f t="shared" si="0"/>
        <v>2316</v>
      </c>
      <c r="F17" s="44">
        <v>2340</v>
      </c>
      <c r="G17" s="43">
        <v>2350</v>
      </c>
      <c r="H17" s="42">
        <f t="shared" si="1"/>
        <v>2345</v>
      </c>
      <c r="I17" s="44">
        <v>2340</v>
      </c>
      <c r="J17" s="43">
        <v>2350</v>
      </c>
      <c r="K17" s="42">
        <f t="shared" si="2"/>
        <v>2345</v>
      </c>
      <c r="L17" s="50">
        <v>2321</v>
      </c>
      <c r="M17" s="49">
        <v>1.2473000000000001</v>
      </c>
      <c r="N17" s="49">
        <v>1.0737000000000001</v>
      </c>
      <c r="O17" s="48">
        <v>147.4</v>
      </c>
      <c r="P17" s="41">
        <v>1860.82</v>
      </c>
      <c r="Q17" s="41">
        <v>1883.92</v>
      </c>
      <c r="R17" s="47">
        <f t="shared" si="3"/>
        <v>2161.683896805439</v>
      </c>
      <c r="S17" s="46">
        <v>1.2474000000000001</v>
      </c>
    </row>
    <row r="18" spans="2:19" x14ac:dyDescent="0.2">
      <c r="B18" s="45">
        <v>45183</v>
      </c>
      <c r="C18" s="44">
        <v>2312</v>
      </c>
      <c r="D18" s="43">
        <v>2322</v>
      </c>
      <c r="E18" s="42">
        <f t="shared" si="0"/>
        <v>2317</v>
      </c>
      <c r="F18" s="44">
        <v>2340</v>
      </c>
      <c r="G18" s="43">
        <v>2350</v>
      </c>
      <c r="H18" s="42">
        <f t="shared" si="1"/>
        <v>2345</v>
      </c>
      <c r="I18" s="44">
        <v>2340</v>
      </c>
      <c r="J18" s="43">
        <v>2350</v>
      </c>
      <c r="K18" s="42">
        <f t="shared" si="2"/>
        <v>2345</v>
      </c>
      <c r="L18" s="50">
        <v>2322</v>
      </c>
      <c r="M18" s="49">
        <v>1.2476</v>
      </c>
      <c r="N18" s="49">
        <v>1.073</v>
      </c>
      <c r="O18" s="48">
        <v>147.35</v>
      </c>
      <c r="P18" s="41">
        <v>1861.17</v>
      </c>
      <c r="Q18" s="41">
        <v>1883.47</v>
      </c>
      <c r="R18" s="47">
        <f t="shared" si="3"/>
        <v>2164.026095060578</v>
      </c>
      <c r="S18" s="46">
        <v>1.2477</v>
      </c>
    </row>
    <row r="19" spans="2:19" x14ac:dyDescent="0.2">
      <c r="B19" s="45">
        <v>45184</v>
      </c>
      <c r="C19" s="44">
        <v>2312</v>
      </c>
      <c r="D19" s="43">
        <v>2322</v>
      </c>
      <c r="E19" s="42">
        <f t="shared" si="0"/>
        <v>2317</v>
      </c>
      <c r="F19" s="44">
        <v>2340</v>
      </c>
      <c r="G19" s="43">
        <v>2350</v>
      </c>
      <c r="H19" s="42">
        <f t="shared" si="1"/>
        <v>2345</v>
      </c>
      <c r="I19" s="44">
        <v>2340</v>
      </c>
      <c r="J19" s="43">
        <v>2350</v>
      </c>
      <c r="K19" s="42">
        <f t="shared" si="2"/>
        <v>2345</v>
      </c>
      <c r="L19" s="50">
        <v>2322</v>
      </c>
      <c r="M19" s="49">
        <v>1.2405999999999999</v>
      </c>
      <c r="N19" s="49">
        <v>1.0654999999999999</v>
      </c>
      <c r="O19" s="48">
        <v>147.80000000000001</v>
      </c>
      <c r="P19" s="41">
        <v>1871.67</v>
      </c>
      <c r="Q19" s="41">
        <v>1894.24</v>
      </c>
      <c r="R19" s="47">
        <f t="shared" si="3"/>
        <v>2179.2585640544348</v>
      </c>
      <c r="S19" s="46">
        <v>1.2405999999999999</v>
      </c>
    </row>
    <row r="20" spans="2:19" x14ac:dyDescent="0.2">
      <c r="B20" s="45">
        <v>45187</v>
      </c>
      <c r="C20" s="44">
        <v>2311</v>
      </c>
      <c r="D20" s="43">
        <v>2321</v>
      </c>
      <c r="E20" s="42">
        <f t="shared" si="0"/>
        <v>2316</v>
      </c>
      <c r="F20" s="44">
        <v>2340</v>
      </c>
      <c r="G20" s="43">
        <v>2350</v>
      </c>
      <c r="H20" s="42">
        <f t="shared" si="1"/>
        <v>2345</v>
      </c>
      <c r="I20" s="44">
        <v>2340</v>
      </c>
      <c r="J20" s="43">
        <v>2350</v>
      </c>
      <c r="K20" s="42">
        <f t="shared" si="2"/>
        <v>2345</v>
      </c>
      <c r="L20" s="50">
        <v>2321</v>
      </c>
      <c r="M20" s="49">
        <v>1.2383999999999999</v>
      </c>
      <c r="N20" s="49">
        <v>1.0664</v>
      </c>
      <c r="O20" s="48">
        <v>147.62</v>
      </c>
      <c r="P20" s="41">
        <v>1874.19</v>
      </c>
      <c r="Q20" s="41">
        <v>1897.61</v>
      </c>
      <c r="R20" s="47">
        <f t="shared" si="3"/>
        <v>2176.4816204051012</v>
      </c>
      <c r="S20" s="46">
        <v>1.2383999999999999</v>
      </c>
    </row>
    <row r="21" spans="2:19" x14ac:dyDescent="0.2">
      <c r="B21" s="45">
        <v>45188</v>
      </c>
      <c r="C21" s="44">
        <v>2311</v>
      </c>
      <c r="D21" s="43">
        <v>2321</v>
      </c>
      <c r="E21" s="42">
        <f t="shared" si="0"/>
        <v>2316</v>
      </c>
      <c r="F21" s="44">
        <v>2340</v>
      </c>
      <c r="G21" s="43">
        <v>2350</v>
      </c>
      <c r="H21" s="42">
        <f t="shared" si="1"/>
        <v>2345</v>
      </c>
      <c r="I21" s="44">
        <v>2340</v>
      </c>
      <c r="J21" s="43">
        <v>2350</v>
      </c>
      <c r="K21" s="42">
        <f t="shared" si="2"/>
        <v>2345</v>
      </c>
      <c r="L21" s="50">
        <v>2321</v>
      </c>
      <c r="M21" s="49">
        <v>1.2412000000000001</v>
      </c>
      <c r="N21" s="49">
        <v>1.0709</v>
      </c>
      <c r="O21" s="48">
        <v>147.69999999999999</v>
      </c>
      <c r="P21" s="41">
        <v>1869.96</v>
      </c>
      <c r="Q21" s="41">
        <v>1893.33</v>
      </c>
      <c r="R21" s="47">
        <f t="shared" si="3"/>
        <v>2167.3358857036137</v>
      </c>
      <c r="S21" s="46">
        <v>1.2412000000000001</v>
      </c>
    </row>
    <row r="22" spans="2:19" x14ac:dyDescent="0.2">
      <c r="B22" s="45">
        <v>45189</v>
      </c>
      <c r="C22" s="44">
        <v>2311</v>
      </c>
      <c r="D22" s="43">
        <v>2321</v>
      </c>
      <c r="E22" s="42">
        <f t="shared" si="0"/>
        <v>2316</v>
      </c>
      <c r="F22" s="44">
        <v>2340</v>
      </c>
      <c r="G22" s="43">
        <v>2350</v>
      </c>
      <c r="H22" s="42">
        <f t="shared" si="1"/>
        <v>2345</v>
      </c>
      <c r="I22" s="44">
        <v>2340</v>
      </c>
      <c r="J22" s="43">
        <v>2350</v>
      </c>
      <c r="K22" s="42">
        <f t="shared" si="2"/>
        <v>2345</v>
      </c>
      <c r="L22" s="50">
        <v>2321</v>
      </c>
      <c r="M22" s="49">
        <v>1.2367999999999999</v>
      </c>
      <c r="N22" s="49">
        <v>1.0702</v>
      </c>
      <c r="O22" s="48">
        <v>147.88</v>
      </c>
      <c r="P22" s="41">
        <v>1876.62</v>
      </c>
      <c r="Q22" s="41">
        <v>1899.6</v>
      </c>
      <c r="R22" s="47">
        <f t="shared" si="3"/>
        <v>2168.7535040179405</v>
      </c>
      <c r="S22" s="46">
        <v>1.2371000000000001</v>
      </c>
    </row>
    <row r="23" spans="2:19" x14ac:dyDescent="0.2">
      <c r="B23" s="45">
        <v>45190</v>
      </c>
      <c r="C23" s="44">
        <v>2312</v>
      </c>
      <c r="D23" s="43">
        <v>2322</v>
      </c>
      <c r="E23" s="42">
        <f t="shared" si="0"/>
        <v>2317</v>
      </c>
      <c r="F23" s="44">
        <v>2340</v>
      </c>
      <c r="G23" s="43">
        <v>2350</v>
      </c>
      <c r="H23" s="42">
        <f t="shared" si="1"/>
        <v>2345</v>
      </c>
      <c r="I23" s="44">
        <v>2340</v>
      </c>
      <c r="J23" s="43">
        <v>2350</v>
      </c>
      <c r="K23" s="42">
        <f t="shared" si="2"/>
        <v>2345</v>
      </c>
      <c r="L23" s="50">
        <v>2322</v>
      </c>
      <c r="M23" s="49">
        <v>1.2269000000000001</v>
      </c>
      <c r="N23" s="49">
        <v>1.0636000000000001</v>
      </c>
      <c r="O23" s="48">
        <v>147.96</v>
      </c>
      <c r="P23" s="41">
        <v>1892.57</v>
      </c>
      <c r="Q23" s="41">
        <v>1914.62</v>
      </c>
      <c r="R23" s="47">
        <f t="shared" si="3"/>
        <v>2183.1515607371189</v>
      </c>
      <c r="S23" s="46">
        <v>1.2274</v>
      </c>
    </row>
    <row r="24" spans="2:19" x14ac:dyDescent="0.2">
      <c r="B24" s="45">
        <v>45191</v>
      </c>
      <c r="C24" s="44">
        <v>2312</v>
      </c>
      <c r="D24" s="43">
        <v>2322</v>
      </c>
      <c r="E24" s="42">
        <f t="shared" si="0"/>
        <v>2317</v>
      </c>
      <c r="F24" s="44">
        <v>2340</v>
      </c>
      <c r="G24" s="43">
        <v>2350</v>
      </c>
      <c r="H24" s="42">
        <f t="shared" si="1"/>
        <v>2345</v>
      </c>
      <c r="I24" s="44">
        <v>2340</v>
      </c>
      <c r="J24" s="43">
        <v>2350</v>
      </c>
      <c r="K24" s="42">
        <f t="shared" si="2"/>
        <v>2345</v>
      </c>
      <c r="L24" s="50">
        <v>2322</v>
      </c>
      <c r="M24" s="49">
        <v>1.2255</v>
      </c>
      <c r="N24" s="49">
        <v>1.0637000000000001</v>
      </c>
      <c r="O24" s="48">
        <v>148.26</v>
      </c>
      <c r="P24" s="41">
        <v>1894.74</v>
      </c>
      <c r="Q24" s="41">
        <v>1916.65</v>
      </c>
      <c r="R24" s="47">
        <f t="shared" si="3"/>
        <v>2182.9463194509726</v>
      </c>
      <c r="S24" s="46">
        <v>1.2261</v>
      </c>
    </row>
    <row r="25" spans="2:19" x14ac:dyDescent="0.2">
      <c r="B25" s="45">
        <v>45194</v>
      </c>
      <c r="C25" s="44">
        <v>2262</v>
      </c>
      <c r="D25" s="43">
        <v>2272</v>
      </c>
      <c r="E25" s="42">
        <f t="shared" si="0"/>
        <v>2267</v>
      </c>
      <c r="F25" s="44">
        <v>2290</v>
      </c>
      <c r="G25" s="43">
        <v>2300</v>
      </c>
      <c r="H25" s="42">
        <f t="shared" si="1"/>
        <v>2295</v>
      </c>
      <c r="I25" s="44">
        <v>2290</v>
      </c>
      <c r="J25" s="43">
        <v>2300</v>
      </c>
      <c r="K25" s="42">
        <f t="shared" si="2"/>
        <v>2295</v>
      </c>
      <c r="L25" s="50">
        <v>2272</v>
      </c>
      <c r="M25" s="49">
        <v>1.2221</v>
      </c>
      <c r="N25" s="49">
        <v>1.0630999999999999</v>
      </c>
      <c r="O25" s="48">
        <v>148.68</v>
      </c>
      <c r="P25" s="41">
        <v>1859.1</v>
      </c>
      <c r="Q25" s="41">
        <v>1881.08</v>
      </c>
      <c r="R25" s="47">
        <f t="shared" si="3"/>
        <v>2137.1460822123977</v>
      </c>
      <c r="S25" s="46">
        <v>1.2226999999999999</v>
      </c>
    </row>
    <row r="26" spans="2:19" x14ac:dyDescent="0.2">
      <c r="B26" s="45">
        <v>45195</v>
      </c>
      <c r="C26" s="44">
        <v>2262</v>
      </c>
      <c r="D26" s="43">
        <v>2272</v>
      </c>
      <c r="E26" s="42">
        <f t="shared" si="0"/>
        <v>2267</v>
      </c>
      <c r="F26" s="44">
        <v>2290</v>
      </c>
      <c r="G26" s="43">
        <v>2300</v>
      </c>
      <c r="H26" s="42">
        <f t="shared" si="1"/>
        <v>2295</v>
      </c>
      <c r="I26" s="44">
        <v>2290</v>
      </c>
      <c r="J26" s="43">
        <v>2300</v>
      </c>
      <c r="K26" s="42">
        <f t="shared" si="2"/>
        <v>2295</v>
      </c>
      <c r="L26" s="50">
        <v>2272</v>
      </c>
      <c r="M26" s="49">
        <v>1.2177</v>
      </c>
      <c r="N26" s="49">
        <v>1.06</v>
      </c>
      <c r="O26" s="48">
        <v>148.9</v>
      </c>
      <c r="P26" s="41">
        <v>1865.81</v>
      </c>
      <c r="Q26" s="41">
        <v>1887.88</v>
      </c>
      <c r="R26" s="47">
        <f t="shared" si="3"/>
        <v>2143.3962264150941</v>
      </c>
      <c r="S26" s="46">
        <v>1.2182999999999999</v>
      </c>
    </row>
    <row r="27" spans="2:19" x14ac:dyDescent="0.2">
      <c r="B27" s="45">
        <v>45196</v>
      </c>
      <c r="C27" s="44">
        <v>2263</v>
      </c>
      <c r="D27" s="43">
        <v>2273</v>
      </c>
      <c r="E27" s="42">
        <f t="shared" si="0"/>
        <v>2268</v>
      </c>
      <c r="F27" s="44">
        <v>2290</v>
      </c>
      <c r="G27" s="43">
        <v>2300</v>
      </c>
      <c r="H27" s="42">
        <f t="shared" si="1"/>
        <v>2295</v>
      </c>
      <c r="I27" s="44">
        <v>2290</v>
      </c>
      <c r="J27" s="43">
        <v>2300</v>
      </c>
      <c r="K27" s="42">
        <f t="shared" si="2"/>
        <v>2295</v>
      </c>
      <c r="L27" s="50">
        <v>2273</v>
      </c>
      <c r="M27" s="49">
        <v>1.2139</v>
      </c>
      <c r="N27" s="49">
        <v>1.054</v>
      </c>
      <c r="O27" s="48">
        <v>149.19</v>
      </c>
      <c r="P27" s="41">
        <v>1872.48</v>
      </c>
      <c r="Q27" s="41">
        <v>1893.94</v>
      </c>
      <c r="R27" s="47">
        <f t="shared" si="3"/>
        <v>2156.5464895635673</v>
      </c>
      <c r="S27" s="46">
        <v>1.2143999999999999</v>
      </c>
    </row>
    <row r="28" spans="2:19" x14ac:dyDescent="0.2">
      <c r="B28" s="45">
        <v>45197</v>
      </c>
      <c r="C28" s="44">
        <v>2264</v>
      </c>
      <c r="D28" s="43">
        <v>2274</v>
      </c>
      <c r="E28" s="42">
        <f t="shared" si="0"/>
        <v>2269</v>
      </c>
      <c r="F28" s="44">
        <v>2290</v>
      </c>
      <c r="G28" s="43">
        <v>2300</v>
      </c>
      <c r="H28" s="42">
        <f t="shared" si="1"/>
        <v>2295</v>
      </c>
      <c r="I28" s="44">
        <v>2290</v>
      </c>
      <c r="J28" s="43">
        <v>2300</v>
      </c>
      <c r="K28" s="42">
        <f t="shared" si="2"/>
        <v>2295</v>
      </c>
      <c r="L28" s="50">
        <v>2274</v>
      </c>
      <c r="M28" s="49">
        <v>1.2208000000000001</v>
      </c>
      <c r="N28" s="49">
        <v>1.0542</v>
      </c>
      <c r="O28" s="48">
        <v>149.33000000000001</v>
      </c>
      <c r="P28" s="41">
        <v>1862.71</v>
      </c>
      <c r="Q28" s="41">
        <v>1882.62</v>
      </c>
      <c r="R28" s="47">
        <f t="shared" si="3"/>
        <v>2157.0859419464996</v>
      </c>
      <c r="S28" s="46">
        <v>1.2217</v>
      </c>
    </row>
    <row r="29" spans="2:19" x14ac:dyDescent="0.2">
      <c r="B29" s="45">
        <v>45198</v>
      </c>
      <c r="C29" s="44">
        <v>2264</v>
      </c>
      <c r="D29" s="43">
        <v>2274</v>
      </c>
      <c r="E29" s="42">
        <f t="shared" si="0"/>
        <v>2269</v>
      </c>
      <c r="F29" s="44">
        <v>2290</v>
      </c>
      <c r="G29" s="43">
        <v>2300</v>
      </c>
      <c r="H29" s="42">
        <f t="shared" si="1"/>
        <v>2295</v>
      </c>
      <c r="I29" s="44">
        <v>2290</v>
      </c>
      <c r="J29" s="43">
        <v>2300</v>
      </c>
      <c r="K29" s="42">
        <f t="shared" si="2"/>
        <v>2295</v>
      </c>
      <c r="L29" s="50">
        <v>2274</v>
      </c>
      <c r="M29" s="49">
        <v>1.2255</v>
      </c>
      <c r="N29" s="49">
        <v>1.0593999999999999</v>
      </c>
      <c r="O29" s="48">
        <v>149.25</v>
      </c>
      <c r="P29" s="41">
        <v>1855.57</v>
      </c>
      <c r="Q29" s="41">
        <v>1875.41</v>
      </c>
      <c r="R29" s="47">
        <f t="shared" si="3"/>
        <v>2146.4980177458942</v>
      </c>
      <c r="S29" s="46">
        <v>1.2263999999999999</v>
      </c>
    </row>
    <row r="30" spans="2:19" x14ac:dyDescent="0.2">
      <c r="B30" s="40" t="s">
        <v>11</v>
      </c>
      <c r="C30" s="39">
        <f>ROUND(AVERAGE(C9:C29),2)</f>
        <v>2319.9</v>
      </c>
      <c r="D30" s="38">
        <f>ROUND(AVERAGE(D9:D29),2)</f>
        <v>2329.9</v>
      </c>
      <c r="E30" s="37">
        <f>ROUND(AVERAGE(C30:D30),2)</f>
        <v>2324.9</v>
      </c>
      <c r="F30" s="39">
        <f>ROUND(AVERAGE(F9:F29),2)</f>
        <v>2348.1</v>
      </c>
      <c r="G30" s="38">
        <f>ROUND(AVERAGE(G9:G29),2)</f>
        <v>2358.1</v>
      </c>
      <c r="H30" s="37">
        <f>ROUND(AVERAGE(F30:G30),2)</f>
        <v>2353.1</v>
      </c>
      <c r="I30" s="39">
        <f>ROUND(AVERAGE(I9:I29),2)</f>
        <v>2350</v>
      </c>
      <c r="J30" s="38">
        <f>ROUND(AVERAGE(J9:J29),2)</f>
        <v>2360</v>
      </c>
      <c r="K30" s="37">
        <f>ROUND(AVERAGE(I30:J30),2)</f>
        <v>2355</v>
      </c>
      <c r="L30" s="36">
        <f>ROUND(AVERAGE(L9:L29),2)</f>
        <v>2329.9</v>
      </c>
      <c r="M30" s="35">
        <f>ROUND(AVERAGE(M9:M29),4)</f>
        <v>1.2399</v>
      </c>
      <c r="N30" s="34">
        <f>ROUND(AVERAGE(N9:N29),4)</f>
        <v>1.0682</v>
      </c>
      <c r="O30" s="167">
        <f>ROUND(AVERAGE(O9:O29),2)</f>
        <v>147.72</v>
      </c>
      <c r="P30" s="33">
        <f>AVERAGE(P9:P29)</f>
        <v>1878.9533333333331</v>
      </c>
      <c r="Q30" s="33">
        <f>AVERAGE(Q9:Q29)</f>
        <v>1901.2247619047623</v>
      </c>
      <c r="R30" s="33">
        <f>AVERAGE(R9:R29)</f>
        <v>2180.9531363914325</v>
      </c>
      <c r="S30" s="32">
        <f>AVERAGE(S9:S29)</f>
        <v>1.240242857142857</v>
      </c>
    </row>
    <row r="31" spans="2:19" x14ac:dyDescent="0.2">
      <c r="B31" s="31" t="s">
        <v>12</v>
      </c>
      <c r="C31" s="30">
        <f t="shared" ref="C31:S31" si="4">MAX(C9:C29)</f>
        <v>2382</v>
      </c>
      <c r="D31" s="29">
        <f t="shared" si="4"/>
        <v>2392</v>
      </c>
      <c r="E31" s="28">
        <f t="shared" si="4"/>
        <v>2387</v>
      </c>
      <c r="F31" s="30">
        <f t="shared" si="4"/>
        <v>2410</v>
      </c>
      <c r="G31" s="29">
        <f t="shared" si="4"/>
        <v>2420</v>
      </c>
      <c r="H31" s="28">
        <f t="shared" si="4"/>
        <v>2415</v>
      </c>
      <c r="I31" s="30">
        <f t="shared" si="4"/>
        <v>2415</v>
      </c>
      <c r="J31" s="29">
        <f t="shared" si="4"/>
        <v>2425</v>
      </c>
      <c r="K31" s="28">
        <f t="shared" si="4"/>
        <v>2420</v>
      </c>
      <c r="L31" s="27">
        <f t="shared" si="4"/>
        <v>2392</v>
      </c>
      <c r="M31" s="26">
        <f t="shared" si="4"/>
        <v>1.2670999999999999</v>
      </c>
      <c r="N31" s="25">
        <f t="shared" si="4"/>
        <v>1.0832999999999999</v>
      </c>
      <c r="O31" s="24">
        <f t="shared" si="4"/>
        <v>149.33000000000001</v>
      </c>
      <c r="P31" s="23">
        <f t="shared" si="4"/>
        <v>1919.59</v>
      </c>
      <c r="Q31" s="23">
        <f t="shared" si="4"/>
        <v>1941.75</v>
      </c>
      <c r="R31" s="23">
        <f t="shared" si="4"/>
        <v>2235.5140186915887</v>
      </c>
      <c r="S31" s="22">
        <f t="shared" si="4"/>
        <v>1.2673000000000001</v>
      </c>
    </row>
    <row r="32" spans="2:19" ht="13.5" thickBot="1" x14ac:dyDescent="0.25">
      <c r="B32" s="21" t="s">
        <v>13</v>
      </c>
      <c r="C32" s="20">
        <f t="shared" ref="C32:S32" si="5">MIN(C9:C29)</f>
        <v>2262</v>
      </c>
      <c r="D32" s="19">
        <f t="shared" si="5"/>
        <v>2272</v>
      </c>
      <c r="E32" s="18">
        <f t="shared" si="5"/>
        <v>2267</v>
      </c>
      <c r="F32" s="20">
        <f t="shared" si="5"/>
        <v>2290</v>
      </c>
      <c r="G32" s="19">
        <f t="shared" si="5"/>
        <v>2300</v>
      </c>
      <c r="H32" s="18">
        <f t="shared" si="5"/>
        <v>2295</v>
      </c>
      <c r="I32" s="20">
        <f t="shared" si="5"/>
        <v>2290</v>
      </c>
      <c r="J32" s="19">
        <f t="shared" si="5"/>
        <v>2300</v>
      </c>
      <c r="K32" s="18">
        <f t="shared" si="5"/>
        <v>2295</v>
      </c>
      <c r="L32" s="17">
        <f t="shared" si="5"/>
        <v>2272</v>
      </c>
      <c r="M32" s="16">
        <f t="shared" si="5"/>
        <v>1.2139</v>
      </c>
      <c r="N32" s="15">
        <f t="shared" si="5"/>
        <v>1.054</v>
      </c>
      <c r="O32" s="14">
        <f t="shared" si="5"/>
        <v>145.25</v>
      </c>
      <c r="P32" s="13">
        <f t="shared" si="5"/>
        <v>1854.57</v>
      </c>
      <c r="Q32" s="13">
        <f t="shared" si="5"/>
        <v>1875.41</v>
      </c>
      <c r="R32" s="13">
        <f t="shared" si="5"/>
        <v>2137.1460822123977</v>
      </c>
      <c r="S32" s="12">
        <f t="shared" si="5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26</v>
      </c>
    </row>
    <row r="6" spans="1:25" ht="13.5" thickBot="1" x14ac:dyDescent="0.25">
      <c r="B6" s="1">
        <v>45170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45170</v>
      </c>
      <c r="C9" s="44">
        <v>2183.5</v>
      </c>
      <c r="D9" s="43">
        <v>2184</v>
      </c>
      <c r="E9" s="42">
        <f t="shared" ref="E9:E29" si="0">AVERAGE(C9:D9)</f>
        <v>2183.75</v>
      </c>
      <c r="F9" s="44">
        <v>2233.5</v>
      </c>
      <c r="G9" s="43">
        <v>2234</v>
      </c>
      <c r="H9" s="42">
        <f t="shared" ref="H9:H29" si="1">AVERAGE(F9:G9)</f>
        <v>2233.75</v>
      </c>
      <c r="I9" s="44">
        <v>2375</v>
      </c>
      <c r="J9" s="43">
        <v>2380</v>
      </c>
      <c r="K9" s="42">
        <f t="shared" ref="K9:K29" si="2">AVERAGE(I9:J9)</f>
        <v>2377.5</v>
      </c>
      <c r="L9" s="44">
        <v>2498</v>
      </c>
      <c r="M9" s="43">
        <v>2503</v>
      </c>
      <c r="N9" s="42">
        <f t="shared" ref="N9:N29" si="3">AVERAGE(L9:M9)</f>
        <v>2500.5</v>
      </c>
      <c r="O9" s="44">
        <v>2608</v>
      </c>
      <c r="P9" s="43">
        <v>2613</v>
      </c>
      <c r="Q9" s="42">
        <f t="shared" ref="Q9:Q29" si="4">AVERAGE(O9:P9)</f>
        <v>2610.5</v>
      </c>
      <c r="R9" s="50">
        <v>2184</v>
      </c>
      <c r="S9" s="49">
        <v>1.2670999999999999</v>
      </c>
      <c r="T9" s="51">
        <v>1.0832999999999999</v>
      </c>
      <c r="U9" s="48">
        <v>145.25</v>
      </c>
      <c r="V9" s="41">
        <v>1723.62</v>
      </c>
      <c r="W9" s="41">
        <v>1762.8</v>
      </c>
      <c r="X9" s="47">
        <f t="shared" ref="X9:X29" si="5">R9/T9</f>
        <v>2016.0620326779288</v>
      </c>
      <c r="Y9" s="46">
        <v>1.2673000000000001</v>
      </c>
    </row>
    <row r="10" spans="1:25" x14ac:dyDescent="0.2">
      <c r="B10" s="45">
        <v>45173</v>
      </c>
      <c r="C10" s="44">
        <v>2149</v>
      </c>
      <c r="D10" s="43">
        <v>2149.5</v>
      </c>
      <c r="E10" s="42">
        <f t="shared" si="0"/>
        <v>2149.25</v>
      </c>
      <c r="F10" s="44">
        <v>2196</v>
      </c>
      <c r="G10" s="43">
        <v>2197</v>
      </c>
      <c r="H10" s="42">
        <f t="shared" si="1"/>
        <v>2196.5</v>
      </c>
      <c r="I10" s="44">
        <v>2340</v>
      </c>
      <c r="J10" s="43">
        <v>2345</v>
      </c>
      <c r="K10" s="42">
        <f t="shared" si="2"/>
        <v>2342.5</v>
      </c>
      <c r="L10" s="44">
        <v>2465</v>
      </c>
      <c r="M10" s="43">
        <v>2470</v>
      </c>
      <c r="N10" s="42">
        <f t="shared" si="3"/>
        <v>2467.5</v>
      </c>
      <c r="O10" s="44">
        <v>2573</v>
      </c>
      <c r="P10" s="43">
        <v>2578</v>
      </c>
      <c r="Q10" s="42">
        <f t="shared" si="4"/>
        <v>2575.5</v>
      </c>
      <c r="R10" s="50">
        <v>2149.5</v>
      </c>
      <c r="S10" s="49">
        <v>1.2627999999999999</v>
      </c>
      <c r="T10" s="49">
        <v>1.08</v>
      </c>
      <c r="U10" s="48">
        <v>146.4</v>
      </c>
      <c r="V10" s="41">
        <v>1702.17</v>
      </c>
      <c r="W10" s="41">
        <v>1739.65</v>
      </c>
      <c r="X10" s="47">
        <f t="shared" si="5"/>
        <v>1990.2777777777776</v>
      </c>
      <c r="Y10" s="46">
        <v>1.2628999999999999</v>
      </c>
    </row>
    <row r="11" spans="1:25" x14ac:dyDescent="0.2">
      <c r="B11" s="45">
        <v>45174</v>
      </c>
      <c r="C11" s="44">
        <v>2136</v>
      </c>
      <c r="D11" s="43">
        <v>2136.5</v>
      </c>
      <c r="E11" s="42">
        <f t="shared" si="0"/>
        <v>2136.25</v>
      </c>
      <c r="F11" s="44">
        <v>2188</v>
      </c>
      <c r="G11" s="43">
        <v>2188.5</v>
      </c>
      <c r="H11" s="42">
        <f t="shared" si="1"/>
        <v>2188.25</v>
      </c>
      <c r="I11" s="44">
        <v>2333</v>
      </c>
      <c r="J11" s="43">
        <v>2338</v>
      </c>
      <c r="K11" s="42">
        <f t="shared" si="2"/>
        <v>2335.5</v>
      </c>
      <c r="L11" s="44">
        <v>2460</v>
      </c>
      <c r="M11" s="43">
        <v>2465</v>
      </c>
      <c r="N11" s="42">
        <f t="shared" si="3"/>
        <v>2462.5</v>
      </c>
      <c r="O11" s="44">
        <v>2570</v>
      </c>
      <c r="P11" s="43">
        <v>2575</v>
      </c>
      <c r="Q11" s="42">
        <f t="shared" si="4"/>
        <v>2572.5</v>
      </c>
      <c r="R11" s="50">
        <v>2136.5</v>
      </c>
      <c r="S11" s="49">
        <v>1.2549999999999999</v>
      </c>
      <c r="T11" s="49">
        <v>1.0732999999999999</v>
      </c>
      <c r="U11" s="48">
        <v>147.35</v>
      </c>
      <c r="V11" s="41">
        <v>1702.39</v>
      </c>
      <c r="W11" s="41">
        <v>1743.69</v>
      </c>
      <c r="X11" s="47">
        <f t="shared" si="5"/>
        <v>1990.5897698686297</v>
      </c>
      <c r="Y11" s="46">
        <v>1.2551000000000001</v>
      </c>
    </row>
    <row r="12" spans="1:25" x14ac:dyDescent="0.2">
      <c r="B12" s="45">
        <v>45175</v>
      </c>
      <c r="C12" s="44">
        <v>2157.5</v>
      </c>
      <c r="D12" s="43">
        <v>2158</v>
      </c>
      <c r="E12" s="42">
        <f t="shared" si="0"/>
        <v>2157.75</v>
      </c>
      <c r="F12" s="44">
        <v>2205</v>
      </c>
      <c r="G12" s="43">
        <v>2206</v>
      </c>
      <c r="H12" s="42">
        <f t="shared" si="1"/>
        <v>2205.5</v>
      </c>
      <c r="I12" s="44">
        <v>2350</v>
      </c>
      <c r="J12" s="43">
        <v>2355</v>
      </c>
      <c r="K12" s="42">
        <f t="shared" si="2"/>
        <v>2352.5</v>
      </c>
      <c r="L12" s="44">
        <v>2478</v>
      </c>
      <c r="M12" s="43">
        <v>2483</v>
      </c>
      <c r="N12" s="42">
        <f t="shared" si="3"/>
        <v>2480.5</v>
      </c>
      <c r="O12" s="44">
        <v>2585</v>
      </c>
      <c r="P12" s="43">
        <v>2590</v>
      </c>
      <c r="Q12" s="42">
        <f t="shared" si="4"/>
        <v>2587.5</v>
      </c>
      <c r="R12" s="50">
        <v>2158</v>
      </c>
      <c r="S12" s="49">
        <v>1.2565</v>
      </c>
      <c r="T12" s="49">
        <v>1.0744</v>
      </c>
      <c r="U12" s="48">
        <v>147.38</v>
      </c>
      <c r="V12" s="41">
        <v>1717.47</v>
      </c>
      <c r="W12" s="41">
        <v>1755.53</v>
      </c>
      <c r="X12" s="47">
        <f t="shared" si="5"/>
        <v>2008.5629188384214</v>
      </c>
      <c r="Y12" s="46">
        <v>1.2565999999999999</v>
      </c>
    </row>
    <row r="13" spans="1:25" x14ac:dyDescent="0.2">
      <c r="B13" s="45">
        <v>45176</v>
      </c>
      <c r="C13" s="44">
        <v>2134.5</v>
      </c>
      <c r="D13" s="43">
        <v>2135</v>
      </c>
      <c r="E13" s="42">
        <f t="shared" si="0"/>
        <v>2134.75</v>
      </c>
      <c r="F13" s="44">
        <v>2178</v>
      </c>
      <c r="G13" s="43">
        <v>2180</v>
      </c>
      <c r="H13" s="42">
        <f t="shared" si="1"/>
        <v>2179</v>
      </c>
      <c r="I13" s="44">
        <v>2323</v>
      </c>
      <c r="J13" s="43">
        <v>2328</v>
      </c>
      <c r="K13" s="42">
        <f t="shared" si="2"/>
        <v>2325.5</v>
      </c>
      <c r="L13" s="44">
        <v>2447</v>
      </c>
      <c r="M13" s="43">
        <v>2452</v>
      </c>
      <c r="N13" s="42">
        <f t="shared" si="3"/>
        <v>2449.5</v>
      </c>
      <c r="O13" s="44">
        <v>2548</v>
      </c>
      <c r="P13" s="43">
        <v>2553</v>
      </c>
      <c r="Q13" s="42">
        <f t="shared" si="4"/>
        <v>2550.5</v>
      </c>
      <c r="R13" s="50">
        <v>2135</v>
      </c>
      <c r="S13" s="49">
        <v>1.2461</v>
      </c>
      <c r="T13" s="49">
        <v>1.0705</v>
      </c>
      <c r="U13" s="48">
        <v>147.29</v>
      </c>
      <c r="V13" s="41">
        <v>1713.35</v>
      </c>
      <c r="W13" s="41">
        <v>1749.18</v>
      </c>
      <c r="X13" s="47">
        <f t="shared" si="5"/>
        <v>1994.3951424567958</v>
      </c>
      <c r="Y13" s="46">
        <v>1.2463</v>
      </c>
    </row>
    <row r="14" spans="1:25" x14ac:dyDescent="0.2">
      <c r="B14" s="45">
        <v>45177</v>
      </c>
      <c r="C14" s="44">
        <v>2132</v>
      </c>
      <c r="D14" s="43">
        <v>2132.5</v>
      </c>
      <c r="E14" s="42">
        <f t="shared" si="0"/>
        <v>2132.25</v>
      </c>
      <c r="F14" s="44">
        <v>2180</v>
      </c>
      <c r="G14" s="43">
        <v>2181</v>
      </c>
      <c r="H14" s="42">
        <f t="shared" si="1"/>
        <v>2180.5</v>
      </c>
      <c r="I14" s="44">
        <v>2327</v>
      </c>
      <c r="J14" s="43">
        <v>2332</v>
      </c>
      <c r="K14" s="42">
        <f t="shared" si="2"/>
        <v>2329.5</v>
      </c>
      <c r="L14" s="44">
        <v>2448</v>
      </c>
      <c r="M14" s="43">
        <v>2453</v>
      </c>
      <c r="N14" s="42">
        <f t="shared" si="3"/>
        <v>2450.5</v>
      </c>
      <c r="O14" s="44">
        <v>2547</v>
      </c>
      <c r="P14" s="43">
        <v>2552</v>
      </c>
      <c r="Q14" s="42">
        <f t="shared" si="4"/>
        <v>2549.5</v>
      </c>
      <c r="R14" s="50">
        <v>2132.5</v>
      </c>
      <c r="S14" s="49">
        <v>1.2483</v>
      </c>
      <c r="T14" s="49">
        <v>1.07</v>
      </c>
      <c r="U14" s="48">
        <v>147.46</v>
      </c>
      <c r="V14" s="41">
        <v>1708.32</v>
      </c>
      <c r="W14" s="41">
        <v>1746.9</v>
      </c>
      <c r="X14" s="47">
        <f t="shared" si="5"/>
        <v>1992.9906542056074</v>
      </c>
      <c r="Y14" s="46">
        <v>1.2484999999999999</v>
      </c>
    </row>
    <row r="15" spans="1:25" x14ac:dyDescent="0.2">
      <c r="B15" s="45">
        <v>45180</v>
      </c>
      <c r="C15" s="44">
        <v>2153</v>
      </c>
      <c r="D15" s="43">
        <v>2154</v>
      </c>
      <c r="E15" s="42">
        <f t="shared" si="0"/>
        <v>2153.5</v>
      </c>
      <c r="F15" s="44">
        <v>2194</v>
      </c>
      <c r="G15" s="43">
        <v>2195</v>
      </c>
      <c r="H15" s="42">
        <f t="shared" si="1"/>
        <v>2194.5</v>
      </c>
      <c r="I15" s="44">
        <v>2338</v>
      </c>
      <c r="J15" s="43">
        <v>2343</v>
      </c>
      <c r="K15" s="42">
        <f t="shared" si="2"/>
        <v>2340.5</v>
      </c>
      <c r="L15" s="44">
        <v>2465</v>
      </c>
      <c r="M15" s="43">
        <v>2470</v>
      </c>
      <c r="N15" s="42">
        <f t="shared" si="3"/>
        <v>2467.5</v>
      </c>
      <c r="O15" s="44">
        <v>2563</v>
      </c>
      <c r="P15" s="43">
        <v>2568</v>
      </c>
      <c r="Q15" s="42">
        <f t="shared" si="4"/>
        <v>2565.5</v>
      </c>
      <c r="R15" s="50">
        <v>2154</v>
      </c>
      <c r="S15" s="49">
        <v>1.2515000000000001</v>
      </c>
      <c r="T15" s="49">
        <v>1.0719000000000001</v>
      </c>
      <c r="U15" s="48">
        <v>146.78</v>
      </c>
      <c r="V15" s="41">
        <v>1721.13</v>
      </c>
      <c r="W15" s="41">
        <v>1753.76</v>
      </c>
      <c r="X15" s="47">
        <f t="shared" si="5"/>
        <v>2009.5158130422612</v>
      </c>
      <c r="Y15" s="46">
        <v>1.2516</v>
      </c>
    </row>
    <row r="16" spans="1:25" x14ac:dyDescent="0.2">
      <c r="B16" s="45">
        <v>45181</v>
      </c>
      <c r="C16" s="44">
        <v>2152.5</v>
      </c>
      <c r="D16" s="43">
        <v>2153</v>
      </c>
      <c r="E16" s="42">
        <f t="shared" si="0"/>
        <v>2152.75</v>
      </c>
      <c r="F16" s="44">
        <v>2198.5</v>
      </c>
      <c r="G16" s="43">
        <v>2199</v>
      </c>
      <c r="H16" s="42">
        <f t="shared" si="1"/>
        <v>2198.75</v>
      </c>
      <c r="I16" s="44">
        <v>2340</v>
      </c>
      <c r="J16" s="43">
        <v>2345</v>
      </c>
      <c r="K16" s="42">
        <f t="shared" si="2"/>
        <v>2342.5</v>
      </c>
      <c r="L16" s="44">
        <v>2470</v>
      </c>
      <c r="M16" s="43">
        <v>2475</v>
      </c>
      <c r="N16" s="42">
        <f t="shared" si="3"/>
        <v>2472.5</v>
      </c>
      <c r="O16" s="44">
        <v>2563</v>
      </c>
      <c r="P16" s="43">
        <v>2568</v>
      </c>
      <c r="Q16" s="42">
        <f t="shared" si="4"/>
        <v>2565.5</v>
      </c>
      <c r="R16" s="50">
        <v>2153</v>
      </c>
      <c r="S16" s="49">
        <v>1.2472000000000001</v>
      </c>
      <c r="T16" s="49">
        <v>1.0719000000000001</v>
      </c>
      <c r="U16" s="48">
        <v>146.9</v>
      </c>
      <c r="V16" s="41">
        <v>1726.27</v>
      </c>
      <c r="W16" s="41">
        <v>1762.87</v>
      </c>
      <c r="X16" s="47">
        <f t="shared" si="5"/>
        <v>2008.5828901949808</v>
      </c>
      <c r="Y16" s="46">
        <v>1.2474000000000001</v>
      </c>
    </row>
    <row r="17" spans="2:25" x14ac:dyDescent="0.2">
      <c r="B17" s="45">
        <v>45182</v>
      </c>
      <c r="C17" s="44">
        <v>2156</v>
      </c>
      <c r="D17" s="43">
        <v>2156.5</v>
      </c>
      <c r="E17" s="42">
        <f t="shared" si="0"/>
        <v>2156.25</v>
      </c>
      <c r="F17" s="44">
        <v>2195</v>
      </c>
      <c r="G17" s="43">
        <v>2197</v>
      </c>
      <c r="H17" s="42">
        <f t="shared" si="1"/>
        <v>2196</v>
      </c>
      <c r="I17" s="44">
        <v>2330</v>
      </c>
      <c r="J17" s="43">
        <v>2335</v>
      </c>
      <c r="K17" s="42">
        <f t="shared" si="2"/>
        <v>2332.5</v>
      </c>
      <c r="L17" s="44">
        <v>2450</v>
      </c>
      <c r="M17" s="43">
        <v>2455</v>
      </c>
      <c r="N17" s="42">
        <f t="shared" si="3"/>
        <v>2452.5</v>
      </c>
      <c r="O17" s="44">
        <v>2542</v>
      </c>
      <c r="P17" s="43">
        <v>2547</v>
      </c>
      <c r="Q17" s="42">
        <f t="shared" si="4"/>
        <v>2544.5</v>
      </c>
      <c r="R17" s="50">
        <v>2156.5</v>
      </c>
      <c r="S17" s="49">
        <v>1.2473000000000001</v>
      </c>
      <c r="T17" s="49">
        <v>1.0737000000000001</v>
      </c>
      <c r="U17" s="48">
        <v>147.4</v>
      </c>
      <c r="V17" s="41">
        <v>1728.93</v>
      </c>
      <c r="W17" s="41">
        <v>1761.26</v>
      </c>
      <c r="X17" s="47">
        <f t="shared" si="5"/>
        <v>2008.4753655583495</v>
      </c>
      <c r="Y17" s="46">
        <v>1.2474000000000001</v>
      </c>
    </row>
    <row r="18" spans="2:25" x14ac:dyDescent="0.2">
      <c r="B18" s="45">
        <v>45183</v>
      </c>
      <c r="C18" s="44">
        <v>2192</v>
      </c>
      <c r="D18" s="43">
        <v>2192.5</v>
      </c>
      <c r="E18" s="42">
        <f t="shared" si="0"/>
        <v>2192.25</v>
      </c>
      <c r="F18" s="44">
        <v>2234.5</v>
      </c>
      <c r="G18" s="43">
        <v>2235</v>
      </c>
      <c r="H18" s="42">
        <f t="shared" si="1"/>
        <v>2234.75</v>
      </c>
      <c r="I18" s="44">
        <v>2370</v>
      </c>
      <c r="J18" s="43">
        <v>2375</v>
      </c>
      <c r="K18" s="42">
        <f t="shared" si="2"/>
        <v>2372.5</v>
      </c>
      <c r="L18" s="44">
        <v>2490</v>
      </c>
      <c r="M18" s="43">
        <v>2495</v>
      </c>
      <c r="N18" s="42">
        <f t="shared" si="3"/>
        <v>2492.5</v>
      </c>
      <c r="O18" s="44">
        <v>2575</v>
      </c>
      <c r="P18" s="43">
        <v>2580</v>
      </c>
      <c r="Q18" s="42">
        <f t="shared" si="4"/>
        <v>2577.5</v>
      </c>
      <c r="R18" s="50">
        <v>2192.5</v>
      </c>
      <c r="S18" s="49">
        <v>1.2476</v>
      </c>
      <c r="T18" s="49">
        <v>1.073</v>
      </c>
      <c r="U18" s="48">
        <v>147.35</v>
      </c>
      <c r="V18" s="41">
        <v>1757.37</v>
      </c>
      <c r="W18" s="41">
        <v>1791.3</v>
      </c>
      <c r="X18" s="47">
        <f t="shared" si="5"/>
        <v>2043.336439888164</v>
      </c>
      <c r="Y18" s="46">
        <v>1.2477</v>
      </c>
    </row>
    <row r="19" spans="2:25" x14ac:dyDescent="0.2">
      <c r="B19" s="45">
        <v>45184</v>
      </c>
      <c r="C19" s="44">
        <v>2155</v>
      </c>
      <c r="D19" s="43">
        <v>2155.5</v>
      </c>
      <c r="E19" s="42">
        <f t="shared" si="0"/>
        <v>2155.25</v>
      </c>
      <c r="F19" s="44">
        <v>2196</v>
      </c>
      <c r="G19" s="43">
        <v>2197</v>
      </c>
      <c r="H19" s="42">
        <f t="shared" si="1"/>
        <v>2196.5</v>
      </c>
      <c r="I19" s="44">
        <v>2332</v>
      </c>
      <c r="J19" s="43">
        <v>2337</v>
      </c>
      <c r="K19" s="42">
        <f t="shared" si="2"/>
        <v>2334.5</v>
      </c>
      <c r="L19" s="44">
        <v>2452</v>
      </c>
      <c r="M19" s="43">
        <v>2457</v>
      </c>
      <c r="N19" s="42">
        <f t="shared" si="3"/>
        <v>2454.5</v>
      </c>
      <c r="O19" s="44">
        <v>2532</v>
      </c>
      <c r="P19" s="43">
        <v>2537</v>
      </c>
      <c r="Q19" s="42">
        <f t="shared" si="4"/>
        <v>2534.5</v>
      </c>
      <c r="R19" s="50">
        <v>2155.5</v>
      </c>
      <c r="S19" s="49">
        <v>1.2405999999999999</v>
      </c>
      <c r="T19" s="49">
        <v>1.0654999999999999</v>
      </c>
      <c r="U19" s="48">
        <v>147.80000000000001</v>
      </c>
      <c r="V19" s="41">
        <v>1737.47</v>
      </c>
      <c r="W19" s="41">
        <v>1770.92</v>
      </c>
      <c r="X19" s="47">
        <f t="shared" si="5"/>
        <v>2022.9938995776633</v>
      </c>
      <c r="Y19" s="46">
        <v>1.2405999999999999</v>
      </c>
    </row>
    <row r="20" spans="2:25" x14ac:dyDescent="0.2">
      <c r="B20" s="45">
        <v>45187</v>
      </c>
      <c r="C20" s="44">
        <v>2164.5</v>
      </c>
      <c r="D20" s="43">
        <v>2165</v>
      </c>
      <c r="E20" s="42">
        <f t="shared" si="0"/>
        <v>2164.75</v>
      </c>
      <c r="F20" s="44">
        <v>2205</v>
      </c>
      <c r="G20" s="43">
        <v>2206</v>
      </c>
      <c r="H20" s="42">
        <f t="shared" si="1"/>
        <v>2205.5</v>
      </c>
      <c r="I20" s="44">
        <v>2343</v>
      </c>
      <c r="J20" s="43">
        <v>2348</v>
      </c>
      <c r="K20" s="42">
        <f t="shared" si="2"/>
        <v>2345.5</v>
      </c>
      <c r="L20" s="44">
        <v>2470</v>
      </c>
      <c r="M20" s="43">
        <v>2475</v>
      </c>
      <c r="N20" s="42">
        <f t="shared" si="3"/>
        <v>2472.5</v>
      </c>
      <c r="O20" s="44">
        <v>2558</v>
      </c>
      <c r="P20" s="43">
        <v>2563</v>
      </c>
      <c r="Q20" s="42">
        <f t="shared" si="4"/>
        <v>2560.5</v>
      </c>
      <c r="R20" s="50">
        <v>2165</v>
      </c>
      <c r="S20" s="49">
        <v>1.2383999999999999</v>
      </c>
      <c r="T20" s="49">
        <v>1.0664</v>
      </c>
      <c r="U20" s="48">
        <v>147.62</v>
      </c>
      <c r="V20" s="41">
        <v>1748.22</v>
      </c>
      <c r="W20" s="41">
        <v>1781.33</v>
      </c>
      <c r="X20" s="47">
        <f t="shared" si="5"/>
        <v>2030.1950487621905</v>
      </c>
      <c r="Y20" s="46">
        <v>1.2383999999999999</v>
      </c>
    </row>
    <row r="21" spans="2:25" x14ac:dyDescent="0.2">
      <c r="B21" s="45">
        <v>45188</v>
      </c>
      <c r="C21" s="44">
        <v>2174</v>
      </c>
      <c r="D21" s="43">
        <v>2174.5</v>
      </c>
      <c r="E21" s="42">
        <f t="shared" si="0"/>
        <v>2174.25</v>
      </c>
      <c r="F21" s="44">
        <v>2215</v>
      </c>
      <c r="G21" s="43">
        <v>2215.5</v>
      </c>
      <c r="H21" s="42">
        <f t="shared" si="1"/>
        <v>2215.25</v>
      </c>
      <c r="I21" s="44">
        <v>2352</v>
      </c>
      <c r="J21" s="43">
        <v>2357</v>
      </c>
      <c r="K21" s="42">
        <f t="shared" si="2"/>
        <v>2354.5</v>
      </c>
      <c r="L21" s="44">
        <v>2477</v>
      </c>
      <c r="M21" s="43">
        <v>2482</v>
      </c>
      <c r="N21" s="42">
        <f t="shared" si="3"/>
        <v>2479.5</v>
      </c>
      <c r="O21" s="44">
        <v>2570</v>
      </c>
      <c r="P21" s="43">
        <v>2575</v>
      </c>
      <c r="Q21" s="42">
        <f t="shared" si="4"/>
        <v>2572.5</v>
      </c>
      <c r="R21" s="50">
        <v>2174.5</v>
      </c>
      <c r="S21" s="49">
        <v>1.2412000000000001</v>
      </c>
      <c r="T21" s="49">
        <v>1.0709</v>
      </c>
      <c r="U21" s="48">
        <v>147.69999999999999</v>
      </c>
      <c r="V21" s="41">
        <v>1751.93</v>
      </c>
      <c r="W21" s="41">
        <v>1784.97</v>
      </c>
      <c r="X21" s="47">
        <f t="shared" si="5"/>
        <v>2030.5350639648893</v>
      </c>
      <c r="Y21" s="46">
        <v>1.2412000000000001</v>
      </c>
    </row>
    <row r="22" spans="2:25" x14ac:dyDescent="0.2">
      <c r="B22" s="45">
        <v>45189</v>
      </c>
      <c r="C22" s="44">
        <v>2201</v>
      </c>
      <c r="D22" s="43">
        <v>2202</v>
      </c>
      <c r="E22" s="42">
        <f t="shared" si="0"/>
        <v>2201.5</v>
      </c>
      <c r="F22" s="44">
        <v>2246</v>
      </c>
      <c r="G22" s="43">
        <v>2247</v>
      </c>
      <c r="H22" s="42">
        <f t="shared" si="1"/>
        <v>2246.5</v>
      </c>
      <c r="I22" s="44">
        <v>2378</v>
      </c>
      <c r="J22" s="43">
        <v>2383</v>
      </c>
      <c r="K22" s="42">
        <f t="shared" si="2"/>
        <v>2380.5</v>
      </c>
      <c r="L22" s="44">
        <v>2497</v>
      </c>
      <c r="M22" s="43">
        <v>2502</v>
      </c>
      <c r="N22" s="42">
        <f t="shared" si="3"/>
        <v>2499.5</v>
      </c>
      <c r="O22" s="44">
        <v>2590</v>
      </c>
      <c r="P22" s="43">
        <v>2595</v>
      </c>
      <c r="Q22" s="42">
        <f t="shared" si="4"/>
        <v>2592.5</v>
      </c>
      <c r="R22" s="50">
        <v>2202</v>
      </c>
      <c r="S22" s="49">
        <v>1.2367999999999999</v>
      </c>
      <c r="T22" s="49">
        <v>1.0702</v>
      </c>
      <c r="U22" s="48">
        <v>147.88</v>
      </c>
      <c r="V22" s="41">
        <v>1780.4</v>
      </c>
      <c r="W22" s="41">
        <v>1816.34</v>
      </c>
      <c r="X22" s="47">
        <f t="shared" si="5"/>
        <v>2057.5593347037934</v>
      </c>
      <c r="Y22" s="46">
        <v>1.2371000000000001</v>
      </c>
    </row>
    <row r="23" spans="2:25" x14ac:dyDescent="0.2">
      <c r="B23" s="45">
        <v>45190</v>
      </c>
      <c r="C23" s="44">
        <v>2166</v>
      </c>
      <c r="D23" s="43">
        <v>2166.5</v>
      </c>
      <c r="E23" s="42">
        <f t="shared" si="0"/>
        <v>2166.25</v>
      </c>
      <c r="F23" s="44">
        <v>2211</v>
      </c>
      <c r="G23" s="43">
        <v>2212</v>
      </c>
      <c r="H23" s="42">
        <f t="shared" si="1"/>
        <v>2211.5</v>
      </c>
      <c r="I23" s="44">
        <v>2347</v>
      </c>
      <c r="J23" s="43">
        <v>2352</v>
      </c>
      <c r="K23" s="42">
        <f t="shared" si="2"/>
        <v>2349.5</v>
      </c>
      <c r="L23" s="44">
        <v>2465</v>
      </c>
      <c r="M23" s="43">
        <v>2470</v>
      </c>
      <c r="N23" s="42">
        <f t="shared" si="3"/>
        <v>2467.5</v>
      </c>
      <c r="O23" s="44">
        <v>2553</v>
      </c>
      <c r="P23" s="43">
        <v>2558</v>
      </c>
      <c r="Q23" s="42">
        <f t="shared" si="4"/>
        <v>2555.5</v>
      </c>
      <c r="R23" s="50">
        <v>2166.5</v>
      </c>
      <c r="S23" s="49">
        <v>1.2269000000000001</v>
      </c>
      <c r="T23" s="49">
        <v>1.0636000000000001</v>
      </c>
      <c r="U23" s="48">
        <v>147.96</v>
      </c>
      <c r="V23" s="41">
        <v>1765.83</v>
      </c>
      <c r="W23" s="41">
        <v>1802.18</v>
      </c>
      <c r="X23" s="47">
        <f t="shared" si="5"/>
        <v>2036.9499811959381</v>
      </c>
      <c r="Y23" s="46">
        <v>1.2274</v>
      </c>
    </row>
    <row r="24" spans="2:25" x14ac:dyDescent="0.2">
      <c r="B24" s="45">
        <v>45191</v>
      </c>
      <c r="C24" s="44">
        <v>2199</v>
      </c>
      <c r="D24" s="43">
        <v>2199.5</v>
      </c>
      <c r="E24" s="42">
        <f t="shared" si="0"/>
        <v>2199.25</v>
      </c>
      <c r="F24" s="44">
        <v>2239</v>
      </c>
      <c r="G24" s="43">
        <v>2240</v>
      </c>
      <c r="H24" s="42">
        <f t="shared" si="1"/>
        <v>2239.5</v>
      </c>
      <c r="I24" s="44">
        <v>2378</v>
      </c>
      <c r="J24" s="43">
        <v>2383</v>
      </c>
      <c r="K24" s="42">
        <f t="shared" si="2"/>
        <v>2380.5</v>
      </c>
      <c r="L24" s="44">
        <v>2498</v>
      </c>
      <c r="M24" s="43">
        <v>2503</v>
      </c>
      <c r="N24" s="42">
        <f t="shared" si="3"/>
        <v>2500.5</v>
      </c>
      <c r="O24" s="44">
        <v>2590</v>
      </c>
      <c r="P24" s="43">
        <v>2595</v>
      </c>
      <c r="Q24" s="42">
        <f t="shared" si="4"/>
        <v>2592.5</v>
      </c>
      <c r="R24" s="50">
        <v>2199.5</v>
      </c>
      <c r="S24" s="49">
        <v>1.2255</v>
      </c>
      <c r="T24" s="49">
        <v>1.0637000000000001</v>
      </c>
      <c r="U24" s="48">
        <v>148.26</v>
      </c>
      <c r="V24" s="41">
        <v>1794.78</v>
      </c>
      <c r="W24" s="41">
        <v>1826.93</v>
      </c>
      <c r="X24" s="47">
        <f t="shared" si="5"/>
        <v>2067.782269436871</v>
      </c>
      <c r="Y24" s="46">
        <v>1.2261</v>
      </c>
    </row>
    <row r="25" spans="2:25" x14ac:dyDescent="0.2">
      <c r="B25" s="45">
        <v>45194</v>
      </c>
      <c r="C25" s="44">
        <v>2182</v>
      </c>
      <c r="D25" s="43">
        <v>2182.5</v>
      </c>
      <c r="E25" s="42">
        <f t="shared" si="0"/>
        <v>2182.25</v>
      </c>
      <c r="F25" s="44">
        <v>2224</v>
      </c>
      <c r="G25" s="43">
        <v>2225</v>
      </c>
      <c r="H25" s="42">
        <f t="shared" si="1"/>
        <v>2224.5</v>
      </c>
      <c r="I25" s="44">
        <v>2358</v>
      </c>
      <c r="J25" s="43">
        <v>2363</v>
      </c>
      <c r="K25" s="42">
        <f t="shared" si="2"/>
        <v>2360.5</v>
      </c>
      <c r="L25" s="44">
        <v>2477</v>
      </c>
      <c r="M25" s="43">
        <v>2482</v>
      </c>
      <c r="N25" s="42">
        <f t="shared" si="3"/>
        <v>2479.5</v>
      </c>
      <c r="O25" s="44">
        <v>2560</v>
      </c>
      <c r="P25" s="43">
        <v>2565</v>
      </c>
      <c r="Q25" s="42">
        <f t="shared" si="4"/>
        <v>2562.5</v>
      </c>
      <c r="R25" s="50">
        <v>2182.5</v>
      </c>
      <c r="S25" s="49">
        <v>1.2221</v>
      </c>
      <c r="T25" s="49">
        <v>1.0630999999999999</v>
      </c>
      <c r="U25" s="48">
        <v>148.68</v>
      </c>
      <c r="V25" s="41">
        <v>1785.86</v>
      </c>
      <c r="W25" s="41">
        <v>1819.74</v>
      </c>
      <c r="X25" s="47">
        <f t="shared" si="5"/>
        <v>2052.9583294139779</v>
      </c>
      <c r="Y25" s="46">
        <v>1.2226999999999999</v>
      </c>
    </row>
    <row r="26" spans="2:25" x14ac:dyDescent="0.2">
      <c r="B26" s="45">
        <v>45195</v>
      </c>
      <c r="C26" s="44">
        <v>2194</v>
      </c>
      <c r="D26" s="43">
        <v>2195</v>
      </c>
      <c r="E26" s="42">
        <f t="shared" si="0"/>
        <v>2194.5</v>
      </c>
      <c r="F26" s="44">
        <v>2237.5</v>
      </c>
      <c r="G26" s="43">
        <v>2238.5</v>
      </c>
      <c r="H26" s="42">
        <f t="shared" si="1"/>
        <v>2238</v>
      </c>
      <c r="I26" s="44">
        <v>2375</v>
      </c>
      <c r="J26" s="43">
        <v>2380</v>
      </c>
      <c r="K26" s="42">
        <f t="shared" si="2"/>
        <v>2377.5</v>
      </c>
      <c r="L26" s="44">
        <v>2498</v>
      </c>
      <c r="M26" s="43">
        <v>2503</v>
      </c>
      <c r="N26" s="42">
        <f t="shared" si="3"/>
        <v>2500.5</v>
      </c>
      <c r="O26" s="44">
        <v>2582</v>
      </c>
      <c r="P26" s="43">
        <v>2587</v>
      </c>
      <c r="Q26" s="42">
        <f t="shared" si="4"/>
        <v>2584.5</v>
      </c>
      <c r="R26" s="50">
        <v>2195</v>
      </c>
      <c r="S26" s="49">
        <v>1.2177</v>
      </c>
      <c r="T26" s="49">
        <v>1.06</v>
      </c>
      <c r="U26" s="48">
        <v>148.9</v>
      </c>
      <c r="V26" s="41">
        <v>1802.58</v>
      </c>
      <c r="W26" s="41">
        <v>1837.4</v>
      </c>
      <c r="X26" s="47">
        <f t="shared" si="5"/>
        <v>2070.7547169811319</v>
      </c>
      <c r="Y26" s="46">
        <v>1.2182999999999999</v>
      </c>
    </row>
    <row r="27" spans="2:25" x14ac:dyDescent="0.2">
      <c r="B27" s="45">
        <v>45196</v>
      </c>
      <c r="C27" s="44">
        <v>2195</v>
      </c>
      <c r="D27" s="43">
        <v>2196</v>
      </c>
      <c r="E27" s="42">
        <f t="shared" si="0"/>
        <v>2195.5</v>
      </c>
      <c r="F27" s="44">
        <v>2225</v>
      </c>
      <c r="G27" s="43">
        <v>2226</v>
      </c>
      <c r="H27" s="42">
        <f t="shared" si="1"/>
        <v>2225.5</v>
      </c>
      <c r="I27" s="44">
        <v>2365</v>
      </c>
      <c r="J27" s="43">
        <v>2370</v>
      </c>
      <c r="K27" s="42">
        <f t="shared" si="2"/>
        <v>2367.5</v>
      </c>
      <c r="L27" s="44">
        <v>2483</v>
      </c>
      <c r="M27" s="43">
        <v>2488</v>
      </c>
      <c r="N27" s="42">
        <f t="shared" si="3"/>
        <v>2485.5</v>
      </c>
      <c r="O27" s="44">
        <v>2568</v>
      </c>
      <c r="P27" s="43">
        <v>2573</v>
      </c>
      <c r="Q27" s="42">
        <f t="shared" si="4"/>
        <v>2570.5</v>
      </c>
      <c r="R27" s="50">
        <v>2196</v>
      </c>
      <c r="S27" s="49">
        <v>1.2139</v>
      </c>
      <c r="T27" s="49">
        <v>1.054</v>
      </c>
      <c r="U27" s="48">
        <v>149.19</v>
      </c>
      <c r="V27" s="41">
        <v>1809.05</v>
      </c>
      <c r="W27" s="41">
        <v>1833</v>
      </c>
      <c r="X27" s="47">
        <f t="shared" si="5"/>
        <v>2083.4914611005693</v>
      </c>
      <c r="Y27" s="46">
        <v>1.2143999999999999</v>
      </c>
    </row>
    <row r="28" spans="2:25" x14ac:dyDescent="0.2">
      <c r="B28" s="45">
        <v>45197</v>
      </c>
      <c r="C28" s="44">
        <v>2231.5</v>
      </c>
      <c r="D28" s="43">
        <v>2232</v>
      </c>
      <c r="E28" s="42">
        <f t="shared" si="0"/>
        <v>2231.75</v>
      </c>
      <c r="F28" s="44">
        <v>2263</v>
      </c>
      <c r="G28" s="43">
        <v>2265</v>
      </c>
      <c r="H28" s="42">
        <f t="shared" si="1"/>
        <v>2264</v>
      </c>
      <c r="I28" s="44">
        <v>2398</v>
      </c>
      <c r="J28" s="43">
        <v>2403</v>
      </c>
      <c r="K28" s="42">
        <f t="shared" si="2"/>
        <v>2400.5</v>
      </c>
      <c r="L28" s="44">
        <v>2515</v>
      </c>
      <c r="M28" s="43">
        <v>2520</v>
      </c>
      <c r="N28" s="42">
        <f t="shared" si="3"/>
        <v>2517.5</v>
      </c>
      <c r="O28" s="44">
        <v>2600</v>
      </c>
      <c r="P28" s="43">
        <v>2605</v>
      </c>
      <c r="Q28" s="42">
        <f t="shared" si="4"/>
        <v>2602.5</v>
      </c>
      <c r="R28" s="50">
        <v>2232</v>
      </c>
      <c r="S28" s="49">
        <v>1.2208000000000001</v>
      </c>
      <c r="T28" s="49">
        <v>1.0542</v>
      </c>
      <c r="U28" s="48">
        <v>149.33000000000001</v>
      </c>
      <c r="V28" s="41">
        <v>1828.31</v>
      </c>
      <c r="W28" s="41">
        <v>1853.97</v>
      </c>
      <c r="X28" s="47">
        <f t="shared" si="5"/>
        <v>2117.2453044963004</v>
      </c>
      <c r="Y28" s="46">
        <v>1.2217</v>
      </c>
    </row>
    <row r="29" spans="2:25" x14ac:dyDescent="0.2">
      <c r="B29" s="45">
        <v>45198</v>
      </c>
      <c r="C29" s="44">
        <v>2307</v>
      </c>
      <c r="D29" s="43">
        <v>2307.5</v>
      </c>
      <c r="E29" s="42">
        <f t="shared" si="0"/>
        <v>2307.25</v>
      </c>
      <c r="F29" s="44">
        <v>2340</v>
      </c>
      <c r="G29" s="43">
        <v>2342</v>
      </c>
      <c r="H29" s="42">
        <f t="shared" si="1"/>
        <v>2341</v>
      </c>
      <c r="I29" s="44">
        <v>2472</v>
      </c>
      <c r="J29" s="43">
        <v>2477</v>
      </c>
      <c r="K29" s="42">
        <f t="shared" si="2"/>
        <v>2474.5</v>
      </c>
      <c r="L29" s="44">
        <v>2580</v>
      </c>
      <c r="M29" s="43">
        <v>2585</v>
      </c>
      <c r="N29" s="42">
        <f t="shared" si="3"/>
        <v>2582.5</v>
      </c>
      <c r="O29" s="44">
        <v>2645</v>
      </c>
      <c r="P29" s="43">
        <v>2650</v>
      </c>
      <c r="Q29" s="42">
        <f t="shared" si="4"/>
        <v>2647.5</v>
      </c>
      <c r="R29" s="50">
        <v>2307.5</v>
      </c>
      <c r="S29" s="49">
        <v>1.2255</v>
      </c>
      <c r="T29" s="49">
        <v>1.0593999999999999</v>
      </c>
      <c r="U29" s="48">
        <v>149.25</v>
      </c>
      <c r="V29" s="41">
        <v>1882.9</v>
      </c>
      <c r="W29" s="41">
        <v>1909.65</v>
      </c>
      <c r="X29" s="47">
        <f t="shared" si="5"/>
        <v>2178.1196903907876</v>
      </c>
      <c r="Y29" s="46">
        <v>1.2263999999999999</v>
      </c>
    </row>
    <row r="30" spans="2:25" x14ac:dyDescent="0.2">
      <c r="B30" s="40" t="s">
        <v>11</v>
      </c>
      <c r="C30" s="39">
        <f>ROUND(AVERAGE(C9:C29),2)</f>
        <v>2176.9</v>
      </c>
      <c r="D30" s="38">
        <f>ROUND(AVERAGE(D9:D29),2)</f>
        <v>2177.5</v>
      </c>
      <c r="E30" s="37">
        <f>ROUND(AVERAGE(C30:D30),2)</f>
        <v>2177.1999999999998</v>
      </c>
      <c r="F30" s="39">
        <f>ROUND(AVERAGE(F9:F29),2)</f>
        <v>2219.2399999999998</v>
      </c>
      <c r="G30" s="38">
        <f>ROUND(AVERAGE(G9:G29),2)</f>
        <v>2220.31</v>
      </c>
      <c r="H30" s="37">
        <f>ROUND(AVERAGE(F30:G30),2)</f>
        <v>2219.7800000000002</v>
      </c>
      <c r="I30" s="39">
        <f>ROUND(AVERAGE(I9:I29),2)</f>
        <v>2358.29</v>
      </c>
      <c r="J30" s="38">
        <f>ROUND(AVERAGE(J9:J29),2)</f>
        <v>2363.29</v>
      </c>
      <c r="K30" s="37">
        <f>ROUND(AVERAGE(I30:J30),2)</f>
        <v>2360.79</v>
      </c>
      <c r="L30" s="39">
        <f>ROUND(AVERAGE(L9:L29),2)</f>
        <v>2480.14</v>
      </c>
      <c r="M30" s="38">
        <f>ROUND(AVERAGE(M9:M29),2)</f>
        <v>2485.14</v>
      </c>
      <c r="N30" s="37">
        <f>ROUND(AVERAGE(L30:M30),2)</f>
        <v>2482.64</v>
      </c>
      <c r="O30" s="39">
        <f>ROUND(AVERAGE(O9:O29),2)</f>
        <v>2572.48</v>
      </c>
      <c r="P30" s="38">
        <f>ROUND(AVERAGE(P9:P29),2)</f>
        <v>2577.48</v>
      </c>
      <c r="Q30" s="37">
        <f>ROUND(AVERAGE(O30:P30),2)</f>
        <v>2574.98</v>
      </c>
      <c r="R30" s="36">
        <f>ROUND(AVERAGE(R9:R29),2)</f>
        <v>2177.5</v>
      </c>
      <c r="S30" s="35">
        <f>ROUND(AVERAGE(S9:S29),4)</f>
        <v>1.2399</v>
      </c>
      <c r="T30" s="34">
        <f>ROUND(AVERAGE(T9:T29),4)</f>
        <v>1.0682</v>
      </c>
      <c r="U30" s="167">
        <f>ROUND(AVERAGE(U9:U29),2)</f>
        <v>147.72</v>
      </c>
      <c r="V30" s="33">
        <f>AVERAGE(V9:V29)</f>
        <v>1756.5880952380955</v>
      </c>
      <c r="W30" s="33">
        <f>AVERAGE(W9:W29)</f>
        <v>1790.6366666666672</v>
      </c>
      <c r="X30" s="33">
        <f>AVERAGE(X9:X29)</f>
        <v>2038.6368525968103</v>
      </c>
      <c r="Y30" s="32">
        <f>AVERAGE(Y9:Y29)</f>
        <v>1.240242857142857</v>
      </c>
    </row>
    <row r="31" spans="2:25" x14ac:dyDescent="0.2">
      <c r="B31" s="31" t="s">
        <v>12</v>
      </c>
      <c r="C31" s="30">
        <f t="shared" ref="C31:Y31" si="6">MAX(C9:C29)</f>
        <v>2307</v>
      </c>
      <c r="D31" s="29">
        <f t="shared" si="6"/>
        <v>2307.5</v>
      </c>
      <c r="E31" s="28">
        <f t="shared" si="6"/>
        <v>2307.25</v>
      </c>
      <c r="F31" s="30">
        <f t="shared" si="6"/>
        <v>2340</v>
      </c>
      <c r="G31" s="29">
        <f t="shared" si="6"/>
        <v>2342</v>
      </c>
      <c r="H31" s="28">
        <f t="shared" si="6"/>
        <v>2341</v>
      </c>
      <c r="I31" s="30">
        <f t="shared" si="6"/>
        <v>2472</v>
      </c>
      <c r="J31" s="29">
        <f t="shared" si="6"/>
        <v>2477</v>
      </c>
      <c r="K31" s="28">
        <f t="shared" si="6"/>
        <v>2474.5</v>
      </c>
      <c r="L31" s="30">
        <f t="shared" si="6"/>
        <v>2580</v>
      </c>
      <c r="M31" s="29">
        <f t="shared" si="6"/>
        <v>2585</v>
      </c>
      <c r="N31" s="28">
        <f t="shared" si="6"/>
        <v>2582.5</v>
      </c>
      <c r="O31" s="30">
        <f t="shared" si="6"/>
        <v>2645</v>
      </c>
      <c r="P31" s="29">
        <f t="shared" si="6"/>
        <v>2650</v>
      </c>
      <c r="Q31" s="28">
        <f t="shared" si="6"/>
        <v>2647.5</v>
      </c>
      <c r="R31" s="27">
        <f t="shared" si="6"/>
        <v>2307.5</v>
      </c>
      <c r="S31" s="26">
        <f t="shared" si="6"/>
        <v>1.2670999999999999</v>
      </c>
      <c r="T31" s="25">
        <f t="shared" si="6"/>
        <v>1.0832999999999999</v>
      </c>
      <c r="U31" s="24">
        <f t="shared" si="6"/>
        <v>149.33000000000001</v>
      </c>
      <c r="V31" s="23">
        <f t="shared" si="6"/>
        <v>1882.9</v>
      </c>
      <c r="W31" s="23">
        <f t="shared" si="6"/>
        <v>1909.65</v>
      </c>
      <c r="X31" s="23">
        <f t="shared" si="6"/>
        <v>2178.1196903907876</v>
      </c>
      <c r="Y31" s="22">
        <f t="shared" si="6"/>
        <v>1.2673000000000001</v>
      </c>
    </row>
    <row r="32" spans="2:25" ht="13.5" thickBot="1" x14ac:dyDescent="0.25">
      <c r="B32" s="21" t="s">
        <v>13</v>
      </c>
      <c r="C32" s="20">
        <f t="shared" ref="C32:Y32" si="7">MIN(C9:C29)</f>
        <v>2132</v>
      </c>
      <c r="D32" s="19">
        <f t="shared" si="7"/>
        <v>2132.5</v>
      </c>
      <c r="E32" s="18">
        <f t="shared" si="7"/>
        <v>2132.25</v>
      </c>
      <c r="F32" s="20">
        <f t="shared" si="7"/>
        <v>2178</v>
      </c>
      <c r="G32" s="19">
        <f t="shared" si="7"/>
        <v>2180</v>
      </c>
      <c r="H32" s="18">
        <f t="shared" si="7"/>
        <v>2179</v>
      </c>
      <c r="I32" s="20">
        <f t="shared" si="7"/>
        <v>2323</v>
      </c>
      <c r="J32" s="19">
        <f t="shared" si="7"/>
        <v>2328</v>
      </c>
      <c r="K32" s="18">
        <f t="shared" si="7"/>
        <v>2325.5</v>
      </c>
      <c r="L32" s="20">
        <f t="shared" si="7"/>
        <v>2447</v>
      </c>
      <c r="M32" s="19">
        <f t="shared" si="7"/>
        <v>2452</v>
      </c>
      <c r="N32" s="18">
        <f t="shared" si="7"/>
        <v>2449.5</v>
      </c>
      <c r="O32" s="20">
        <f t="shared" si="7"/>
        <v>2532</v>
      </c>
      <c r="P32" s="19">
        <f t="shared" si="7"/>
        <v>2537</v>
      </c>
      <c r="Q32" s="18">
        <f t="shared" si="7"/>
        <v>2534.5</v>
      </c>
      <c r="R32" s="17">
        <f t="shared" si="7"/>
        <v>2132.5</v>
      </c>
      <c r="S32" s="16">
        <f t="shared" si="7"/>
        <v>1.2139</v>
      </c>
      <c r="T32" s="15">
        <f t="shared" si="7"/>
        <v>1.054</v>
      </c>
      <c r="U32" s="14">
        <f t="shared" si="7"/>
        <v>145.25</v>
      </c>
      <c r="V32" s="13">
        <f t="shared" si="7"/>
        <v>1702.17</v>
      </c>
      <c r="W32" s="13">
        <f t="shared" si="7"/>
        <v>1739.65</v>
      </c>
      <c r="X32" s="13">
        <f t="shared" si="7"/>
        <v>1990.2777777777776</v>
      </c>
      <c r="Y32" s="12">
        <f t="shared" si="7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27</v>
      </c>
    </row>
    <row r="6" spans="1:25" ht="13.5" thickBot="1" x14ac:dyDescent="0.25">
      <c r="B6" s="1">
        <v>45170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45170</v>
      </c>
      <c r="C9" s="44">
        <v>2455</v>
      </c>
      <c r="D9" s="43">
        <v>2457</v>
      </c>
      <c r="E9" s="42">
        <f t="shared" ref="E9:E29" si="0">AVERAGE(C9:D9)</f>
        <v>2456</v>
      </c>
      <c r="F9" s="44">
        <v>2478</v>
      </c>
      <c r="G9" s="43">
        <v>2480</v>
      </c>
      <c r="H9" s="42">
        <f t="shared" ref="H9:H29" si="1">AVERAGE(F9:G9)</f>
        <v>2479</v>
      </c>
      <c r="I9" s="44">
        <v>2510</v>
      </c>
      <c r="J9" s="43">
        <v>2515</v>
      </c>
      <c r="K9" s="42">
        <f t="shared" ref="K9:K29" si="2">AVERAGE(I9:J9)</f>
        <v>2512.5</v>
      </c>
      <c r="L9" s="44">
        <v>2523</v>
      </c>
      <c r="M9" s="43">
        <v>2528</v>
      </c>
      <c r="N9" s="42">
        <f t="shared" ref="N9:N29" si="3">AVERAGE(L9:M9)</f>
        <v>2525.5</v>
      </c>
      <c r="O9" s="44">
        <v>2528</v>
      </c>
      <c r="P9" s="43">
        <v>2533</v>
      </c>
      <c r="Q9" s="42">
        <f t="shared" ref="Q9:Q29" si="4">AVERAGE(O9:P9)</f>
        <v>2530.5</v>
      </c>
      <c r="R9" s="50">
        <v>2457</v>
      </c>
      <c r="S9" s="49">
        <v>1.2670999999999999</v>
      </c>
      <c r="T9" s="51">
        <v>1.0832999999999999</v>
      </c>
      <c r="U9" s="48">
        <v>145.25</v>
      </c>
      <c r="V9" s="41">
        <v>1939.07</v>
      </c>
      <c r="W9" s="41">
        <v>1956.92</v>
      </c>
      <c r="X9" s="47">
        <f t="shared" ref="X9:X29" si="5">R9/T9</f>
        <v>2268.06978676267</v>
      </c>
      <c r="Y9" s="46">
        <v>1.2673000000000001</v>
      </c>
    </row>
    <row r="10" spans="1:25" x14ac:dyDescent="0.2">
      <c r="B10" s="45">
        <v>45173</v>
      </c>
      <c r="C10" s="44">
        <v>2454.5</v>
      </c>
      <c r="D10" s="43">
        <v>2455</v>
      </c>
      <c r="E10" s="42">
        <f t="shared" si="0"/>
        <v>2454.75</v>
      </c>
      <c r="F10" s="44">
        <v>2476</v>
      </c>
      <c r="G10" s="43">
        <v>2477</v>
      </c>
      <c r="H10" s="42">
        <f t="shared" si="1"/>
        <v>2476.5</v>
      </c>
      <c r="I10" s="44">
        <v>2507</v>
      </c>
      <c r="J10" s="43">
        <v>2512</v>
      </c>
      <c r="K10" s="42">
        <f t="shared" si="2"/>
        <v>2509.5</v>
      </c>
      <c r="L10" s="44">
        <v>2520</v>
      </c>
      <c r="M10" s="43">
        <v>2525</v>
      </c>
      <c r="N10" s="42">
        <f t="shared" si="3"/>
        <v>2522.5</v>
      </c>
      <c r="O10" s="44">
        <v>2525</v>
      </c>
      <c r="P10" s="43">
        <v>2530</v>
      </c>
      <c r="Q10" s="42">
        <f t="shared" si="4"/>
        <v>2527.5</v>
      </c>
      <c r="R10" s="50">
        <v>2455</v>
      </c>
      <c r="S10" s="49">
        <v>1.2627999999999999</v>
      </c>
      <c r="T10" s="49">
        <v>1.08</v>
      </c>
      <c r="U10" s="48">
        <v>146.4</v>
      </c>
      <c r="V10" s="41">
        <v>1944.09</v>
      </c>
      <c r="W10" s="41">
        <v>1961.36</v>
      </c>
      <c r="X10" s="47">
        <f t="shared" si="5"/>
        <v>2273.1481481481478</v>
      </c>
      <c r="Y10" s="46">
        <v>1.2628999999999999</v>
      </c>
    </row>
    <row r="11" spans="1:25" x14ac:dyDescent="0.2">
      <c r="B11" s="45">
        <v>45174</v>
      </c>
      <c r="C11" s="44">
        <v>2455</v>
      </c>
      <c r="D11" s="43">
        <v>2456</v>
      </c>
      <c r="E11" s="42">
        <f t="shared" si="0"/>
        <v>2455.5</v>
      </c>
      <c r="F11" s="44">
        <v>2474</v>
      </c>
      <c r="G11" s="43">
        <v>2476</v>
      </c>
      <c r="H11" s="42">
        <f t="shared" si="1"/>
        <v>2475</v>
      </c>
      <c r="I11" s="44">
        <v>2505</v>
      </c>
      <c r="J11" s="43">
        <v>2510</v>
      </c>
      <c r="K11" s="42">
        <f t="shared" si="2"/>
        <v>2507.5</v>
      </c>
      <c r="L11" s="44">
        <v>2518</v>
      </c>
      <c r="M11" s="43">
        <v>2523</v>
      </c>
      <c r="N11" s="42">
        <f t="shared" si="3"/>
        <v>2520.5</v>
      </c>
      <c r="O11" s="44">
        <v>2523</v>
      </c>
      <c r="P11" s="43">
        <v>2528</v>
      </c>
      <c r="Q11" s="42">
        <f t="shared" si="4"/>
        <v>2525.5</v>
      </c>
      <c r="R11" s="50">
        <v>2456</v>
      </c>
      <c r="S11" s="49">
        <v>1.2549999999999999</v>
      </c>
      <c r="T11" s="49">
        <v>1.0732999999999999</v>
      </c>
      <c r="U11" s="48">
        <v>147.35</v>
      </c>
      <c r="V11" s="41">
        <v>1956.97</v>
      </c>
      <c r="W11" s="41">
        <v>1972.75</v>
      </c>
      <c r="X11" s="47">
        <f t="shared" si="5"/>
        <v>2288.269822044163</v>
      </c>
      <c r="Y11" s="46">
        <v>1.2551000000000001</v>
      </c>
    </row>
    <row r="12" spans="1:25" x14ac:dyDescent="0.2">
      <c r="B12" s="45">
        <v>45175</v>
      </c>
      <c r="C12" s="44">
        <v>2435</v>
      </c>
      <c r="D12" s="43">
        <v>2435.5</v>
      </c>
      <c r="E12" s="42">
        <f t="shared" si="0"/>
        <v>2435.25</v>
      </c>
      <c r="F12" s="44">
        <v>2459</v>
      </c>
      <c r="G12" s="43">
        <v>2461</v>
      </c>
      <c r="H12" s="42">
        <f t="shared" si="1"/>
        <v>2460</v>
      </c>
      <c r="I12" s="44">
        <v>2493</v>
      </c>
      <c r="J12" s="43">
        <v>2498</v>
      </c>
      <c r="K12" s="42">
        <f t="shared" si="2"/>
        <v>2495.5</v>
      </c>
      <c r="L12" s="44">
        <v>2508</v>
      </c>
      <c r="M12" s="43">
        <v>2513</v>
      </c>
      <c r="N12" s="42">
        <f t="shared" si="3"/>
        <v>2510.5</v>
      </c>
      <c r="O12" s="44">
        <v>2513</v>
      </c>
      <c r="P12" s="43">
        <v>2518</v>
      </c>
      <c r="Q12" s="42">
        <f t="shared" si="4"/>
        <v>2515.5</v>
      </c>
      <c r="R12" s="50">
        <v>2435.5</v>
      </c>
      <c r="S12" s="49">
        <v>1.2565</v>
      </c>
      <c r="T12" s="49">
        <v>1.0744</v>
      </c>
      <c r="U12" s="48">
        <v>147.38</v>
      </c>
      <c r="V12" s="41">
        <v>1938.32</v>
      </c>
      <c r="W12" s="41">
        <v>1958.46</v>
      </c>
      <c r="X12" s="47">
        <f t="shared" si="5"/>
        <v>2266.8466120625467</v>
      </c>
      <c r="Y12" s="46">
        <v>1.2565999999999999</v>
      </c>
    </row>
    <row r="13" spans="1:25" x14ac:dyDescent="0.2">
      <c r="B13" s="45">
        <v>45176</v>
      </c>
      <c r="C13" s="44">
        <v>2428</v>
      </c>
      <c r="D13" s="43">
        <v>2428.5</v>
      </c>
      <c r="E13" s="42">
        <f t="shared" si="0"/>
        <v>2428.25</v>
      </c>
      <c r="F13" s="44">
        <v>2448</v>
      </c>
      <c r="G13" s="43">
        <v>2450</v>
      </c>
      <c r="H13" s="42">
        <f t="shared" si="1"/>
        <v>2449</v>
      </c>
      <c r="I13" s="44">
        <v>2480</v>
      </c>
      <c r="J13" s="43">
        <v>2485</v>
      </c>
      <c r="K13" s="42">
        <f t="shared" si="2"/>
        <v>2482.5</v>
      </c>
      <c r="L13" s="44">
        <v>2495</v>
      </c>
      <c r="M13" s="43">
        <v>2500</v>
      </c>
      <c r="N13" s="42">
        <f t="shared" si="3"/>
        <v>2497.5</v>
      </c>
      <c r="O13" s="44">
        <v>2500</v>
      </c>
      <c r="P13" s="43">
        <v>2505</v>
      </c>
      <c r="Q13" s="42">
        <f t="shared" si="4"/>
        <v>2502.5</v>
      </c>
      <c r="R13" s="50">
        <v>2428.5</v>
      </c>
      <c r="S13" s="49">
        <v>1.2461</v>
      </c>
      <c r="T13" s="49">
        <v>1.0705</v>
      </c>
      <c r="U13" s="48">
        <v>147.29</v>
      </c>
      <c r="V13" s="41">
        <v>1948.88</v>
      </c>
      <c r="W13" s="41">
        <v>1965.82</v>
      </c>
      <c r="X13" s="47">
        <f t="shared" si="5"/>
        <v>2268.5660906118637</v>
      </c>
      <c r="Y13" s="46">
        <v>1.2463</v>
      </c>
    </row>
    <row r="14" spans="1:25" x14ac:dyDescent="0.2">
      <c r="B14" s="45">
        <v>45177</v>
      </c>
      <c r="C14" s="44">
        <v>2405.5</v>
      </c>
      <c r="D14" s="43">
        <v>2406</v>
      </c>
      <c r="E14" s="42">
        <f t="shared" si="0"/>
        <v>2405.75</v>
      </c>
      <c r="F14" s="44">
        <v>2429.5</v>
      </c>
      <c r="G14" s="43">
        <v>2430</v>
      </c>
      <c r="H14" s="42">
        <f t="shared" si="1"/>
        <v>2429.75</v>
      </c>
      <c r="I14" s="44">
        <v>2460</v>
      </c>
      <c r="J14" s="43">
        <v>2465</v>
      </c>
      <c r="K14" s="42">
        <f t="shared" si="2"/>
        <v>2462.5</v>
      </c>
      <c r="L14" s="44">
        <v>2475</v>
      </c>
      <c r="M14" s="43">
        <v>2480</v>
      </c>
      <c r="N14" s="42">
        <f t="shared" si="3"/>
        <v>2477.5</v>
      </c>
      <c r="O14" s="44">
        <v>2480</v>
      </c>
      <c r="P14" s="43">
        <v>2485</v>
      </c>
      <c r="Q14" s="42">
        <f t="shared" si="4"/>
        <v>2482.5</v>
      </c>
      <c r="R14" s="50">
        <v>2406</v>
      </c>
      <c r="S14" s="49">
        <v>1.2483</v>
      </c>
      <c r="T14" s="49">
        <v>1.07</v>
      </c>
      <c r="U14" s="48">
        <v>147.46</v>
      </c>
      <c r="V14" s="41">
        <v>1927.42</v>
      </c>
      <c r="W14" s="41">
        <v>1946.34</v>
      </c>
      <c r="X14" s="47">
        <f t="shared" si="5"/>
        <v>2248.5981308411215</v>
      </c>
      <c r="Y14" s="46">
        <v>1.2484999999999999</v>
      </c>
    </row>
    <row r="15" spans="1:25" x14ac:dyDescent="0.2">
      <c r="B15" s="45">
        <v>45180</v>
      </c>
      <c r="C15" s="44">
        <v>2437</v>
      </c>
      <c r="D15" s="43">
        <v>2437.5</v>
      </c>
      <c r="E15" s="42">
        <f t="shared" si="0"/>
        <v>2437.25</v>
      </c>
      <c r="F15" s="44">
        <v>2463</v>
      </c>
      <c r="G15" s="43">
        <v>2465</v>
      </c>
      <c r="H15" s="42">
        <f t="shared" si="1"/>
        <v>2464</v>
      </c>
      <c r="I15" s="44">
        <v>2493</v>
      </c>
      <c r="J15" s="43">
        <v>2498</v>
      </c>
      <c r="K15" s="42">
        <f t="shared" si="2"/>
        <v>2495.5</v>
      </c>
      <c r="L15" s="44">
        <v>2508</v>
      </c>
      <c r="M15" s="43">
        <v>2513</v>
      </c>
      <c r="N15" s="42">
        <f t="shared" si="3"/>
        <v>2510.5</v>
      </c>
      <c r="O15" s="44">
        <v>2513</v>
      </c>
      <c r="P15" s="43">
        <v>2518</v>
      </c>
      <c r="Q15" s="42">
        <f t="shared" si="4"/>
        <v>2515.5</v>
      </c>
      <c r="R15" s="50">
        <v>2437.5</v>
      </c>
      <c r="S15" s="49">
        <v>1.2515000000000001</v>
      </c>
      <c r="T15" s="49">
        <v>1.0719000000000001</v>
      </c>
      <c r="U15" s="48">
        <v>146.78</v>
      </c>
      <c r="V15" s="41">
        <v>1947.66</v>
      </c>
      <c r="W15" s="41">
        <v>1969.48</v>
      </c>
      <c r="X15" s="47">
        <f t="shared" si="5"/>
        <v>2273.9994402462917</v>
      </c>
      <c r="Y15" s="46">
        <v>1.2516</v>
      </c>
    </row>
    <row r="16" spans="1:25" x14ac:dyDescent="0.2">
      <c r="B16" s="45">
        <v>45181</v>
      </c>
      <c r="C16" s="44">
        <v>2473.5</v>
      </c>
      <c r="D16" s="43">
        <v>2474</v>
      </c>
      <c r="E16" s="42">
        <f t="shared" si="0"/>
        <v>2473.75</v>
      </c>
      <c r="F16" s="44">
        <v>2499</v>
      </c>
      <c r="G16" s="43">
        <v>2500</v>
      </c>
      <c r="H16" s="42">
        <f t="shared" si="1"/>
        <v>2499.5</v>
      </c>
      <c r="I16" s="44">
        <v>2530</v>
      </c>
      <c r="J16" s="43">
        <v>2535</v>
      </c>
      <c r="K16" s="42">
        <f t="shared" si="2"/>
        <v>2532.5</v>
      </c>
      <c r="L16" s="44">
        <v>2545</v>
      </c>
      <c r="M16" s="43">
        <v>2550</v>
      </c>
      <c r="N16" s="42">
        <f t="shared" si="3"/>
        <v>2547.5</v>
      </c>
      <c r="O16" s="44">
        <v>2550</v>
      </c>
      <c r="P16" s="43">
        <v>2555</v>
      </c>
      <c r="Q16" s="42">
        <f t="shared" si="4"/>
        <v>2552.5</v>
      </c>
      <c r="R16" s="50">
        <v>2474</v>
      </c>
      <c r="S16" s="49">
        <v>1.2472000000000001</v>
      </c>
      <c r="T16" s="49">
        <v>1.0719000000000001</v>
      </c>
      <c r="U16" s="48">
        <v>146.9</v>
      </c>
      <c r="V16" s="41">
        <v>1983.64</v>
      </c>
      <c r="W16" s="41">
        <v>2004.17</v>
      </c>
      <c r="X16" s="47">
        <f t="shared" si="5"/>
        <v>2308.051124172031</v>
      </c>
      <c r="Y16" s="46">
        <v>1.2474000000000001</v>
      </c>
    </row>
    <row r="17" spans="2:25" x14ac:dyDescent="0.2">
      <c r="B17" s="45">
        <v>45182</v>
      </c>
      <c r="C17" s="44">
        <v>2453</v>
      </c>
      <c r="D17" s="43">
        <v>2453.5</v>
      </c>
      <c r="E17" s="42">
        <f t="shared" si="0"/>
        <v>2453.25</v>
      </c>
      <c r="F17" s="44">
        <v>2482</v>
      </c>
      <c r="G17" s="43">
        <v>2484</v>
      </c>
      <c r="H17" s="42">
        <f t="shared" si="1"/>
        <v>2483</v>
      </c>
      <c r="I17" s="44">
        <v>2518</v>
      </c>
      <c r="J17" s="43">
        <v>2523</v>
      </c>
      <c r="K17" s="42">
        <f t="shared" si="2"/>
        <v>2520.5</v>
      </c>
      <c r="L17" s="44">
        <v>2533</v>
      </c>
      <c r="M17" s="43">
        <v>2538</v>
      </c>
      <c r="N17" s="42">
        <f t="shared" si="3"/>
        <v>2535.5</v>
      </c>
      <c r="O17" s="44">
        <v>2538</v>
      </c>
      <c r="P17" s="43">
        <v>2543</v>
      </c>
      <c r="Q17" s="42">
        <f t="shared" si="4"/>
        <v>2540.5</v>
      </c>
      <c r="R17" s="50">
        <v>2453.5</v>
      </c>
      <c r="S17" s="49">
        <v>1.2473000000000001</v>
      </c>
      <c r="T17" s="49">
        <v>1.0737000000000001</v>
      </c>
      <c r="U17" s="48">
        <v>147.4</v>
      </c>
      <c r="V17" s="41">
        <v>1967.05</v>
      </c>
      <c r="W17" s="41">
        <v>1991.34</v>
      </c>
      <c r="X17" s="47">
        <f t="shared" si="5"/>
        <v>2285.0889447704199</v>
      </c>
      <c r="Y17" s="46">
        <v>1.2474000000000001</v>
      </c>
    </row>
    <row r="18" spans="2:25" x14ac:dyDescent="0.2">
      <c r="B18" s="45">
        <v>45183</v>
      </c>
      <c r="C18" s="44">
        <v>2550.5</v>
      </c>
      <c r="D18" s="43">
        <v>2551</v>
      </c>
      <c r="E18" s="42">
        <f t="shared" si="0"/>
        <v>2550.75</v>
      </c>
      <c r="F18" s="44">
        <v>2573</v>
      </c>
      <c r="G18" s="43">
        <v>2575</v>
      </c>
      <c r="H18" s="42">
        <f t="shared" si="1"/>
        <v>2574</v>
      </c>
      <c r="I18" s="44">
        <v>2605</v>
      </c>
      <c r="J18" s="43">
        <v>2610</v>
      </c>
      <c r="K18" s="42">
        <f t="shared" si="2"/>
        <v>2607.5</v>
      </c>
      <c r="L18" s="44">
        <v>2620</v>
      </c>
      <c r="M18" s="43">
        <v>2625</v>
      </c>
      <c r="N18" s="42">
        <f t="shared" si="3"/>
        <v>2622.5</v>
      </c>
      <c r="O18" s="44">
        <v>2625</v>
      </c>
      <c r="P18" s="43">
        <v>2630</v>
      </c>
      <c r="Q18" s="42">
        <f t="shared" si="4"/>
        <v>2627.5</v>
      </c>
      <c r="R18" s="50">
        <v>2551</v>
      </c>
      <c r="S18" s="49">
        <v>1.2476</v>
      </c>
      <c r="T18" s="49">
        <v>1.073</v>
      </c>
      <c r="U18" s="48">
        <v>147.35</v>
      </c>
      <c r="V18" s="41">
        <v>2044.73</v>
      </c>
      <c r="W18" s="41">
        <v>2063.8000000000002</v>
      </c>
      <c r="X18" s="47">
        <f t="shared" si="5"/>
        <v>2377.4464119291706</v>
      </c>
      <c r="Y18" s="46">
        <v>1.2477</v>
      </c>
    </row>
    <row r="19" spans="2:25" x14ac:dyDescent="0.2">
      <c r="B19" s="45">
        <v>45184</v>
      </c>
      <c r="C19" s="44">
        <v>2532</v>
      </c>
      <c r="D19" s="43">
        <v>2532.5</v>
      </c>
      <c r="E19" s="42">
        <f t="shared" si="0"/>
        <v>2532.25</v>
      </c>
      <c r="F19" s="44">
        <v>2561</v>
      </c>
      <c r="G19" s="43">
        <v>2561.5</v>
      </c>
      <c r="H19" s="42">
        <f t="shared" si="1"/>
        <v>2561.25</v>
      </c>
      <c r="I19" s="44">
        <v>2588</v>
      </c>
      <c r="J19" s="43">
        <v>2593</v>
      </c>
      <c r="K19" s="42">
        <f t="shared" si="2"/>
        <v>2590.5</v>
      </c>
      <c r="L19" s="44">
        <v>2605</v>
      </c>
      <c r="M19" s="43">
        <v>2610</v>
      </c>
      <c r="N19" s="42">
        <f t="shared" si="3"/>
        <v>2607.5</v>
      </c>
      <c r="O19" s="44">
        <v>2610</v>
      </c>
      <c r="P19" s="43">
        <v>2615</v>
      </c>
      <c r="Q19" s="42">
        <f t="shared" si="4"/>
        <v>2612.5</v>
      </c>
      <c r="R19" s="50">
        <v>2532.5</v>
      </c>
      <c r="S19" s="49">
        <v>1.2405999999999999</v>
      </c>
      <c r="T19" s="49">
        <v>1.0654999999999999</v>
      </c>
      <c r="U19" s="48">
        <v>147.80000000000001</v>
      </c>
      <c r="V19" s="41">
        <v>2041.35</v>
      </c>
      <c r="W19" s="41">
        <v>2064.73</v>
      </c>
      <c r="X19" s="47">
        <f t="shared" si="5"/>
        <v>2376.8183951196625</v>
      </c>
      <c r="Y19" s="46">
        <v>1.2405999999999999</v>
      </c>
    </row>
    <row r="20" spans="2:25" x14ac:dyDescent="0.2">
      <c r="B20" s="45">
        <v>45187</v>
      </c>
      <c r="C20" s="44">
        <v>2492</v>
      </c>
      <c r="D20" s="43">
        <v>2493</v>
      </c>
      <c r="E20" s="42">
        <f t="shared" si="0"/>
        <v>2492.5</v>
      </c>
      <c r="F20" s="44">
        <v>2527.5</v>
      </c>
      <c r="G20" s="43">
        <v>2528</v>
      </c>
      <c r="H20" s="42">
        <f t="shared" si="1"/>
        <v>2527.75</v>
      </c>
      <c r="I20" s="44">
        <v>2555</v>
      </c>
      <c r="J20" s="43">
        <v>2560</v>
      </c>
      <c r="K20" s="42">
        <f t="shared" si="2"/>
        <v>2557.5</v>
      </c>
      <c r="L20" s="44">
        <v>2565</v>
      </c>
      <c r="M20" s="43">
        <v>2570</v>
      </c>
      <c r="N20" s="42">
        <f t="shared" si="3"/>
        <v>2567.5</v>
      </c>
      <c r="O20" s="44">
        <v>2570</v>
      </c>
      <c r="P20" s="43">
        <v>2575</v>
      </c>
      <c r="Q20" s="42">
        <f t="shared" si="4"/>
        <v>2572.5</v>
      </c>
      <c r="R20" s="50">
        <v>2493</v>
      </c>
      <c r="S20" s="49">
        <v>1.2383999999999999</v>
      </c>
      <c r="T20" s="49">
        <v>1.0664</v>
      </c>
      <c r="U20" s="48">
        <v>147.62</v>
      </c>
      <c r="V20" s="41">
        <v>2013.08</v>
      </c>
      <c r="W20" s="41">
        <v>2041.34</v>
      </c>
      <c r="X20" s="47">
        <f t="shared" si="5"/>
        <v>2337.7719429857466</v>
      </c>
      <c r="Y20" s="46">
        <v>1.2383999999999999</v>
      </c>
    </row>
    <row r="21" spans="2:25" x14ac:dyDescent="0.2">
      <c r="B21" s="45">
        <v>45188</v>
      </c>
      <c r="C21" s="44">
        <v>2476</v>
      </c>
      <c r="D21" s="43">
        <v>2476.5</v>
      </c>
      <c r="E21" s="42">
        <f t="shared" si="0"/>
        <v>2476.25</v>
      </c>
      <c r="F21" s="44">
        <v>2506</v>
      </c>
      <c r="G21" s="43">
        <v>2507</v>
      </c>
      <c r="H21" s="42">
        <f t="shared" si="1"/>
        <v>2506.5</v>
      </c>
      <c r="I21" s="44">
        <v>2540</v>
      </c>
      <c r="J21" s="43">
        <v>2545</v>
      </c>
      <c r="K21" s="42">
        <f t="shared" si="2"/>
        <v>2542.5</v>
      </c>
      <c r="L21" s="44">
        <v>2555</v>
      </c>
      <c r="M21" s="43">
        <v>2560</v>
      </c>
      <c r="N21" s="42">
        <f t="shared" si="3"/>
        <v>2557.5</v>
      </c>
      <c r="O21" s="44">
        <v>2560</v>
      </c>
      <c r="P21" s="43">
        <v>2565</v>
      </c>
      <c r="Q21" s="42">
        <f t="shared" si="4"/>
        <v>2562.5</v>
      </c>
      <c r="R21" s="50">
        <v>2476.5</v>
      </c>
      <c r="S21" s="49">
        <v>1.2412000000000001</v>
      </c>
      <c r="T21" s="49">
        <v>1.0709</v>
      </c>
      <c r="U21" s="48">
        <v>147.69999999999999</v>
      </c>
      <c r="V21" s="41">
        <v>1995.25</v>
      </c>
      <c r="W21" s="41">
        <v>2019.82</v>
      </c>
      <c r="X21" s="47">
        <f t="shared" si="5"/>
        <v>2312.5408534877206</v>
      </c>
      <c r="Y21" s="46">
        <v>1.2412000000000001</v>
      </c>
    </row>
    <row r="22" spans="2:25" x14ac:dyDescent="0.2">
      <c r="B22" s="45">
        <v>45189</v>
      </c>
      <c r="C22" s="44">
        <v>2510.5</v>
      </c>
      <c r="D22" s="43">
        <v>2511.5</v>
      </c>
      <c r="E22" s="42">
        <f t="shared" si="0"/>
        <v>2511</v>
      </c>
      <c r="F22" s="44">
        <v>2542</v>
      </c>
      <c r="G22" s="43">
        <v>2544</v>
      </c>
      <c r="H22" s="42">
        <f t="shared" si="1"/>
        <v>2543</v>
      </c>
      <c r="I22" s="44">
        <v>2577</v>
      </c>
      <c r="J22" s="43">
        <v>2582</v>
      </c>
      <c r="K22" s="42">
        <f t="shared" si="2"/>
        <v>2579.5</v>
      </c>
      <c r="L22" s="44">
        <v>2590</v>
      </c>
      <c r="M22" s="43">
        <v>2595</v>
      </c>
      <c r="N22" s="42">
        <f t="shared" si="3"/>
        <v>2592.5</v>
      </c>
      <c r="O22" s="44">
        <v>2595</v>
      </c>
      <c r="P22" s="43">
        <v>2600</v>
      </c>
      <c r="Q22" s="42">
        <f t="shared" si="4"/>
        <v>2597.5</v>
      </c>
      <c r="R22" s="50">
        <v>2511.5</v>
      </c>
      <c r="S22" s="49">
        <v>1.2367999999999999</v>
      </c>
      <c r="T22" s="49">
        <v>1.0702</v>
      </c>
      <c r="U22" s="48">
        <v>147.88</v>
      </c>
      <c r="V22" s="41">
        <v>2030.64</v>
      </c>
      <c r="W22" s="41">
        <v>2056.42</v>
      </c>
      <c r="X22" s="47">
        <f t="shared" si="5"/>
        <v>2346.7576153989908</v>
      </c>
      <c r="Y22" s="46">
        <v>1.2371000000000001</v>
      </c>
    </row>
    <row r="23" spans="2:25" x14ac:dyDescent="0.2">
      <c r="B23" s="45">
        <v>45190</v>
      </c>
      <c r="C23" s="44">
        <v>2473</v>
      </c>
      <c r="D23" s="43">
        <v>2475</v>
      </c>
      <c r="E23" s="42">
        <f t="shared" si="0"/>
        <v>2474</v>
      </c>
      <c r="F23" s="44">
        <v>2502</v>
      </c>
      <c r="G23" s="43">
        <v>2503</v>
      </c>
      <c r="H23" s="42">
        <f t="shared" si="1"/>
        <v>2502.5</v>
      </c>
      <c r="I23" s="44">
        <v>2538</v>
      </c>
      <c r="J23" s="43">
        <v>2543</v>
      </c>
      <c r="K23" s="42">
        <f t="shared" si="2"/>
        <v>2540.5</v>
      </c>
      <c r="L23" s="44">
        <v>2550</v>
      </c>
      <c r="M23" s="43">
        <v>2555</v>
      </c>
      <c r="N23" s="42">
        <f t="shared" si="3"/>
        <v>2552.5</v>
      </c>
      <c r="O23" s="44">
        <v>2555</v>
      </c>
      <c r="P23" s="43">
        <v>2560</v>
      </c>
      <c r="Q23" s="42">
        <f t="shared" si="4"/>
        <v>2557.5</v>
      </c>
      <c r="R23" s="50">
        <v>2475</v>
      </c>
      <c r="S23" s="49">
        <v>1.2269000000000001</v>
      </c>
      <c r="T23" s="49">
        <v>1.0636000000000001</v>
      </c>
      <c r="U23" s="48">
        <v>147.96</v>
      </c>
      <c r="V23" s="41">
        <v>2017.28</v>
      </c>
      <c r="W23" s="41">
        <v>2039.27</v>
      </c>
      <c r="X23" s="47">
        <f t="shared" si="5"/>
        <v>2327.0026325686345</v>
      </c>
      <c r="Y23" s="46">
        <v>1.2274</v>
      </c>
    </row>
    <row r="24" spans="2:25" x14ac:dyDescent="0.2">
      <c r="B24" s="45">
        <v>45191</v>
      </c>
      <c r="C24" s="44">
        <v>2532</v>
      </c>
      <c r="D24" s="43">
        <v>2532.5</v>
      </c>
      <c r="E24" s="42">
        <f t="shared" si="0"/>
        <v>2532.25</v>
      </c>
      <c r="F24" s="44">
        <v>2555</v>
      </c>
      <c r="G24" s="43">
        <v>2557</v>
      </c>
      <c r="H24" s="42">
        <f t="shared" si="1"/>
        <v>2556</v>
      </c>
      <c r="I24" s="44">
        <v>2593</v>
      </c>
      <c r="J24" s="43">
        <v>2598</v>
      </c>
      <c r="K24" s="42">
        <f t="shared" si="2"/>
        <v>2595.5</v>
      </c>
      <c r="L24" s="44">
        <v>2605</v>
      </c>
      <c r="M24" s="43">
        <v>2610</v>
      </c>
      <c r="N24" s="42">
        <f t="shared" si="3"/>
        <v>2607.5</v>
      </c>
      <c r="O24" s="44">
        <v>2610</v>
      </c>
      <c r="P24" s="43">
        <v>2615</v>
      </c>
      <c r="Q24" s="42">
        <f t="shared" si="4"/>
        <v>2612.5</v>
      </c>
      <c r="R24" s="50">
        <v>2532.5</v>
      </c>
      <c r="S24" s="49">
        <v>1.2255</v>
      </c>
      <c r="T24" s="49">
        <v>1.0637000000000001</v>
      </c>
      <c r="U24" s="48">
        <v>148.26</v>
      </c>
      <c r="V24" s="41">
        <v>2066.5</v>
      </c>
      <c r="W24" s="41">
        <v>2085.4699999999998</v>
      </c>
      <c r="X24" s="47">
        <f t="shared" si="5"/>
        <v>2380.8404625364292</v>
      </c>
      <c r="Y24" s="46">
        <v>1.2261</v>
      </c>
    </row>
    <row r="25" spans="2:25" x14ac:dyDescent="0.2">
      <c r="B25" s="45">
        <v>45194</v>
      </c>
      <c r="C25" s="44">
        <v>2503</v>
      </c>
      <c r="D25" s="43">
        <v>2504</v>
      </c>
      <c r="E25" s="42">
        <f t="shared" si="0"/>
        <v>2503.5</v>
      </c>
      <c r="F25" s="44">
        <v>2529.5</v>
      </c>
      <c r="G25" s="43">
        <v>2530</v>
      </c>
      <c r="H25" s="42">
        <f t="shared" si="1"/>
        <v>2529.75</v>
      </c>
      <c r="I25" s="44">
        <v>2568</v>
      </c>
      <c r="J25" s="43">
        <v>2573</v>
      </c>
      <c r="K25" s="42">
        <f t="shared" si="2"/>
        <v>2570.5</v>
      </c>
      <c r="L25" s="44">
        <v>2580</v>
      </c>
      <c r="M25" s="43">
        <v>2585</v>
      </c>
      <c r="N25" s="42">
        <f t="shared" si="3"/>
        <v>2582.5</v>
      </c>
      <c r="O25" s="44">
        <v>2585</v>
      </c>
      <c r="P25" s="43">
        <v>2590</v>
      </c>
      <c r="Q25" s="42">
        <f t="shared" si="4"/>
        <v>2587.5</v>
      </c>
      <c r="R25" s="50">
        <v>2504</v>
      </c>
      <c r="S25" s="49">
        <v>1.2221</v>
      </c>
      <c r="T25" s="49">
        <v>1.0630999999999999</v>
      </c>
      <c r="U25" s="48">
        <v>148.68</v>
      </c>
      <c r="V25" s="41">
        <v>2048.9299999999998</v>
      </c>
      <c r="W25" s="41">
        <v>2069.19</v>
      </c>
      <c r="X25" s="47">
        <f t="shared" si="5"/>
        <v>2355.3757877904245</v>
      </c>
      <c r="Y25" s="46">
        <v>1.2226999999999999</v>
      </c>
    </row>
    <row r="26" spans="2:25" x14ac:dyDescent="0.2">
      <c r="B26" s="45">
        <v>45195</v>
      </c>
      <c r="C26" s="44">
        <v>2507</v>
      </c>
      <c r="D26" s="43">
        <v>2508</v>
      </c>
      <c r="E26" s="42">
        <f t="shared" si="0"/>
        <v>2507.5</v>
      </c>
      <c r="F26" s="44">
        <v>2527</v>
      </c>
      <c r="G26" s="43">
        <v>2528</v>
      </c>
      <c r="H26" s="42">
        <f t="shared" si="1"/>
        <v>2527.5</v>
      </c>
      <c r="I26" s="44">
        <v>2565</v>
      </c>
      <c r="J26" s="43">
        <v>2570</v>
      </c>
      <c r="K26" s="42">
        <f t="shared" si="2"/>
        <v>2567.5</v>
      </c>
      <c r="L26" s="44">
        <v>2578</v>
      </c>
      <c r="M26" s="43">
        <v>2583</v>
      </c>
      <c r="N26" s="42">
        <f t="shared" si="3"/>
        <v>2580.5</v>
      </c>
      <c r="O26" s="44">
        <v>2583</v>
      </c>
      <c r="P26" s="43">
        <v>2588</v>
      </c>
      <c r="Q26" s="42">
        <f t="shared" si="4"/>
        <v>2585.5</v>
      </c>
      <c r="R26" s="50">
        <v>2508</v>
      </c>
      <c r="S26" s="49">
        <v>1.2177</v>
      </c>
      <c r="T26" s="49">
        <v>1.06</v>
      </c>
      <c r="U26" s="48">
        <v>148.9</v>
      </c>
      <c r="V26" s="41">
        <v>2059.62</v>
      </c>
      <c r="W26" s="41">
        <v>2075.02</v>
      </c>
      <c r="X26" s="47">
        <f t="shared" si="5"/>
        <v>2366.0377358490564</v>
      </c>
      <c r="Y26" s="46">
        <v>1.2182999999999999</v>
      </c>
    </row>
    <row r="27" spans="2:25" x14ac:dyDescent="0.2">
      <c r="B27" s="45">
        <v>45196</v>
      </c>
      <c r="C27" s="44">
        <v>2463</v>
      </c>
      <c r="D27" s="43">
        <v>2464</v>
      </c>
      <c r="E27" s="42">
        <f t="shared" si="0"/>
        <v>2463.5</v>
      </c>
      <c r="F27" s="44">
        <v>2486</v>
      </c>
      <c r="G27" s="43">
        <v>2487</v>
      </c>
      <c r="H27" s="42">
        <f t="shared" si="1"/>
        <v>2486.5</v>
      </c>
      <c r="I27" s="44">
        <v>2518</v>
      </c>
      <c r="J27" s="43">
        <v>2523</v>
      </c>
      <c r="K27" s="42">
        <f t="shared" si="2"/>
        <v>2520.5</v>
      </c>
      <c r="L27" s="44">
        <v>2532</v>
      </c>
      <c r="M27" s="43">
        <v>2537</v>
      </c>
      <c r="N27" s="42">
        <f t="shared" si="3"/>
        <v>2534.5</v>
      </c>
      <c r="O27" s="44">
        <v>2537</v>
      </c>
      <c r="P27" s="43">
        <v>2542</v>
      </c>
      <c r="Q27" s="42">
        <f t="shared" si="4"/>
        <v>2539.5</v>
      </c>
      <c r="R27" s="50">
        <v>2464</v>
      </c>
      <c r="S27" s="49">
        <v>1.2139</v>
      </c>
      <c r="T27" s="49">
        <v>1.054</v>
      </c>
      <c r="U27" s="48">
        <v>149.19</v>
      </c>
      <c r="V27" s="41">
        <v>2029.82</v>
      </c>
      <c r="W27" s="41">
        <v>2047.92</v>
      </c>
      <c r="X27" s="47">
        <f t="shared" si="5"/>
        <v>2337.760910815939</v>
      </c>
      <c r="Y27" s="46">
        <v>1.2143999999999999</v>
      </c>
    </row>
    <row r="28" spans="2:25" x14ac:dyDescent="0.2">
      <c r="B28" s="45">
        <v>45197</v>
      </c>
      <c r="C28" s="44">
        <v>2559</v>
      </c>
      <c r="D28" s="43">
        <v>2559.5</v>
      </c>
      <c r="E28" s="42">
        <f t="shared" si="0"/>
        <v>2559.25</v>
      </c>
      <c r="F28" s="44">
        <v>2578.5</v>
      </c>
      <c r="G28" s="43">
        <v>2579.5</v>
      </c>
      <c r="H28" s="42">
        <f t="shared" si="1"/>
        <v>2579</v>
      </c>
      <c r="I28" s="44">
        <v>2610</v>
      </c>
      <c r="J28" s="43">
        <v>2615</v>
      </c>
      <c r="K28" s="42">
        <f t="shared" si="2"/>
        <v>2612.5</v>
      </c>
      <c r="L28" s="44">
        <v>2623</v>
      </c>
      <c r="M28" s="43">
        <v>2628</v>
      </c>
      <c r="N28" s="42">
        <f t="shared" si="3"/>
        <v>2625.5</v>
      </c>
      <c r="O28" s="44">
        <v>2628</v>
      </c>
      <c r="P28" s="43">
        <v>2633</v>
      </c>
      <c r="Q28" s="42">
        <f t="shared" si="4"/>
        <v>2630.5</v>
      </c>
      <c r="R28" s="50">
        <v>2559.5</v>
      </c>
      <c r="S28" s="49">
        <v>1.2208000000000001</v>
      </c>
      <c r="T28" s="49">
        <v>1.0542</v>
      </c>
      <c r="U28" s="48">
        <v>149.33000000000001</v>
      </c>
      <c r="V28" s="41">
        <v>2096.58</v>
      </c>
      <c r="W28" s="41">
        <v>2111.4</v>
      </c>
      <c r="X28" s="47">
        <f t="shared" si="5"/>
        <v>2427.9074179472586</v>
      </c>
      <c r="Y28" s="46">
        <v>1.2217</v>
      </c>
    </row>
    <row r="29" spans="2:25" x14ac:dyDescent="0.2">
      <c r="B29" s="45">
        <v>45198</v>
      </c>
      <c r="C29" s="44">
        <v>2640</v>
      </c>
      <c r="D29" s="43">
        <v>2640.5</v>
      </c>
      <c r="E29" s="42">
        <f t="shared" si="0"/>
        <v>2640.25</v>
      </c>
      <c r="F29" s="44">
        <v>2649</v>
      </c>
      <c r="G29" s="43">
        <v>2650</v>
      </c>
      <c r="H29" s="42">
        <f t="shared" si="1"/>
        <v>2649.5</v>
      </c>
      <c r="I29" s="44">
        <v>2675</v>
      </c>
      <c r="J29" s="43">
        <v>2680</v>
      </c>
      <c r="K29" s="42">
        <f t="shared" si="2"/>
        <v>2677.5</v>
      </c>
      <c r="L29" s="44">
        <v>2687</v>
      </c>
      <c r="M29" s="43">
        <v>2692</v>
      </c>
      <c r="N29" s="42">
        <f t="shared" si="3"/>
        <v>2689.5</v>
      </c>
      <c r="O29" s="44">
        <v>2692</v>
      </c>
      <c r="P29" s="43">
        <v>2697</v>
      </c>
      <c r="Q29" s="42">
        <f t="shared" si="4"/>
        <v>2694.5</v>
      </c>
      <c r="R29" s="50">
        <v>2640.5</v>
      </c>
      <c r="S29" s="49">
        <v>1.2255</v>
      </c>
      <c r="T29" s="49">
        <v>1.0593999999999999</v>
      </c>
      <c r="U29" s="48">
        <v>149.25</v>
      </c>
      <c r="V29" s="41">
        <v>2154.63</v>
      </c>
      <c r="W29" s="41">
        <v>2160.8000000000002</v>
      </c>
      <c r="X29" s="47">
        <f t="shared" si="5"/>
        <v>2492.4485557862945</v>
      </c>
      <c r="Y29" s="46">
        <v>1.2263999999999999</v>
      </c>
    </row>
    <row r="30" spans="2:25" x14ac:dyDescent="0.2">
      <c r="B30" s="40" t="s">
        <v>11</v>
      </c>
      <c r="C30" s="39">
        <f>ROUND(AVERAGE(C9:C29),2)</f>
        <v>2487.36</v>
      </c>
      <c r="D30" s="38">
        <f>ROUND(AVERAGE(D9:D29),2)</f>
        <v>2488.14</v>
      </c>
      <c r="E30" s="37">
        <f>ROUND(AVERAGE(C30:D30),2)</f>
        <v>2487.75</v>
      </c>
      <c r="F30" s="39">
        <f>ROUND(AVERAGE(F9:F29),2)</f>
        <v>2511.67</v>
      </c>
      <c r="G30" s="38">
        <f>ROUND(AVERAGE(G9:G29),2)</f>
        <v>2513</v>
      </c>
      <c r="H30" s="37">
        <f>ROUND(AVERAGE(F30:G30),2)</f>
        <v>2512.34</v>
      </c>
      <c r="I30" s="39">
        <f>ROUND(AVERAGE(I9:I29),2)</f>
        <v>2544.19</v>
      </c>
      <c r="J30" s="38">
        <f>ROUND(AVERAGE(J9:J29),2)</f>
        <v>2549.19</v>
      </c>
      <c r="K30" s="37">
        <f>ROUND(AVERAGE(I30:J30),2)</f>
        <v>2546.69</v>
      </c>
      <c r="L30" s="39">
        <f>ROUND(AVERAGE(L9:L29),2)</f>
        <v>2557.86</v>
      </c>
      <c r="M30" s="38">
        <f>ROUND(AVERAGE(M9:M29),2)</f>
        <v>2562.86</v>
      </c>
      <c r="N30" s="37">
        <f>ROUND(AVERAGE(L30:M30),2)</f>
        <v>2560.36</v>
      </c>
      <c r="O30" s="39">
        <f>ROUND(AVERAGE(O9:O29),2)</f>
        <v>2562.86</v>
      </c>
      <c r="P30" s="38">
        <f>ROUND(AVERAGE(P9:P29),2)</f>
        <v>2567.86</v>
      </c>
      <c r="Q30" s="37">
        <f>ROUND(AVERAGE(O30:P30),2)</f>
        <v>2565.36</v>
      </c>
      <c r="R30" s="36">
        <f>ROUND(AVERAGE(R9:R29),2)</f>
        <v>2488.14</v>
      </c>
      <c r="S30" s="35">
        <f>ROUND(AVERAGE(S9:S29),4)</f>
        <v>1.2399</v>
      </c>
      <c r="T30" s="34">
        <f>ROUND(AVERAGE(T9:T29),4)</f>
        <v>1.0682</v>
      </c>
      <c r="U30" s="167">
        <f>ROUND(AVERAGE(U9:U29),2)</f>
        <v>147.72</v>
      </c>
      <c r="V30" s="33">
        <f>AVERAGE(V9:V29)</f>
        <v>2007.2147619047616</v>
      </c>
      <c r="W30" s="33">
        <f>AVERAGE(W9:W29)</f>
        <v>2026.7533333333333</v>
      </c>
      <c r="X30" s="33">
        <f>AVERAGE(X9:X29)</f>
        <v>2329.4927058035514</v>
      </c>
      <c r="Y30" s="32">
        <f>AVERAGE(Y9:Y29)</f>
        <v>1.240242857142857</v>
      </c>
    </row>
    <row r="31" spans="2:25" x14ac:dyDescent="0.2">
      <c r="B31" s="31" t="s">
        <v>12</v>
      </c>
      <c r="C31" s="30">
        <f t="shared" ref="C31:Y31" si="6">MAX(C9:C29)</f>
        <v>2640</v>
      </c>
      <c r="D31" s="29">
        <f t="shared" si="6"/>
        <v>2640.5</v>
      </c>
      <c r="E31" s="28">
        <f t="shared" si="6"/>
        <v>2640.25</v>
      </c>
      <c r="F31" s="30">
        <f t="shared" si="6"/>
        <v>2649</v>
      </c>
      <c r="G31" s="29">
        <f t="shared" si="6"/>
        <v>2650</v>
      </c>
      <c r="H31" s="28">
        <f t="shared" si="6"/>
        <v>2649.5</v>
      </c>
      <c r="I31" s="30">
        <f t="shared" si="6"/>
        <v>2675</v>
      </c>
      <c r="J31" s="29">
        <f t="shared" si="6"/>
        <v>2680</v>
      </c>
      <c r="K31" s="28">
        <f t="shared" si="6"/>
        <v>2677.5</v>
      </c>
      <c r="L31" s="30">
        <f t="shared" si="6"/>
        <v>2687</v>
      </c>
      <c r="M31" s="29">
        <f t="shared" si="6"/>
        <v>2692</v>
      </c>
      <c r="N31" s="28">
        <f t="shared" si="6"/>
        <v>2689.5</v>
      </c>
      <c r="O31" s="30">
        <f t="shared" si="6"/>
        <v>2692</v>
      </c>
      <c r="P31" s="29">
        <f t="shared" si="6"/>
        <v>2697</v>
      </c>
      <c r="Q31" s="28">
        <f t="shared" si="6"/>
        <v>2694.5</v>
      </c>
      <c r="R31" s="27">
        <f t="shared" si="6"/>
        <v>2640.5</v>
      </c>
      <c r="S31" s="26">
        <f t="shared" si="6"/>
        <v>1.2670999999999999</v>
      </c>
      <c r="T31" s="25">
        <f t="shared" si="6"/>
        <v>1.0832999999999999</v>
      </c>
      <c r="U31" s="24">
        <f t="shared" si="6"/>
        <v>149.33000000000001</v>
      </c>
      <c r="V31" s="23">
        <f t="shared" si="6"/>
        <v>2154.63</v>
      </c>
      <c r="W31" s="23">
        <f t="shared" si="6"/>
        <v>2160.8000000000002</v>
      </c>
      <c r="X31" s="23">
        <f t="shared" si="6"/>
        <v>2492.4485557862945</v>
      </c>
      <c r="Y31" s="22">
        <f t="shared" si="6"/>
        <v>1.2673000000000001</v>
      </c>
    </row>
    <row r="32" spans="2:25" ht="13.5" thickBot="1" x14ac:dyDescent="0.25">
      <c r="B32" s="21" t="s">
        <v>13</v>
      </c>
      <c r="C32" s="20">
        <f t="shared" ref="C32:Y32" si="7">MIN(C9:C29)</f>
        <v>2405.5</v>
      </c>
      <c r="D32" s="19">
        <f t="shared" si="7"/>
        <v>2406</v>
      </c>
      <c r="E32" s="18">
        <f t="shared" si="7"/>
        <v>2405.75</v>
      </c>
      <c r="F32" s="20">
        <f t="shared" si="7"/>
        <v>2429.5</v>
      </c>
      <c r="G32" s="19">
        <f t="shared" si="7"/>
        <v>2430</v>
      </c>
      <c r="H32" s="18">
        <f t="shared" si="7"/>
        <v>2429.75</v>
      </c>
      <c r="I32" s="20">
        <f t="shared" si="7"/>
        <v>2460</v>
      </c>
      <c r="J32" s="19">
        <f t="shared" si="7"/>
        <v>2465</v>
      </c>
      <c r="K32" s="18">
        <f t="shared" si="7"/>
        <v>2462.5</v>
      </c>
      <c r="L32" s="20">
        <f t="shared" si="7"/>
        <v>2475</v>
      </c>
      <c r="M32" s="19">
        <f t="shared" si="7"/>
        <v>2480</v>
      </c>
      <c r="N32" s="18">
        <f t="shared" si="7"/>
        <v>2477.5</v>
      </c>
      <c r="O32" s="20">
        <f t="shared" si="7"/>
        <v>2480</v>
      </c>
      <c r="P32" s="19">
        <f t="shared" si="7"/>
        <v>2485</v>
      </c>
      <c r="Q32" s="18">
        <f t="shared" si="7"/>
        <v>2482.5</v>
      </c>
      <c r="R32" s="17">
        <f t="shared" si="7"/>
        <v>2406</v>
      </c>
      <c r="S32" s="16">
        <f t="shared" si="7"/>
        <v>1.2139</v>
      </c>
      <c r="T32" s="15">
        <f t="shared" si="7"/>
        <v>1.054</v>
      </c>
      <c r="U32" s="14">
        <f t="shared" si="7"/>
        <v>145.25</v>
      </c>
      <c r="V32" s="13">
        <f t="shared" si="7"/>
        <v>1927.42</v>
      </c>
      <c r="W32" s="13">
        <f t="shared" si="7"/>
        <v>1946.34</v>
      </c>
      <c r="X32" s="13">
        <f t="shared" si="7"/>
        <v>2248.5981308411215</v>
      </c>
      <c r="Y32" s="12">
        <f t="shared" si="7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28</v>
      </c>
    </row>
    <row r="6" spans="1:25" ht="13.5" thickBot="1" x14ac:dyDescent="0.25">
      <c r="B6" s="1">
        <v>45170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45170</v>
      </c>
      <c r="C9" s="44">
        <v>2304</v>
      </c>
      <c r="D9" s="43">
        <v>2306</v>
      </c>
      <c r="E9" s="42">
        <f t="shared" ref="E9:E29" si="0">AVERAGE(C9:D9)</f>
        <v>2305</v>
      </c>
      <c r="F9" s="44">
        <v>2270</v>
      </c>
      <c r="G9" s="43">
        <v>2271</v>
      </c>
      <c r="H9" s="42">
        <f t="shared" ref="H9:H29" si="1">AVERAGE(F9:G9)</f>
        <v>2270.5</v>
      </c>
      <c r="I9" s="44">
        <v>2283</v>
      </c>
      <c r="J9" s="43">
        <v>2288</v>
      </c>
      <c r="K9" s="42">
        <f t="shared" ref="K9:K29" si="2">AVERAGE(I9:J9)</f>
        <v>2285.5</v>
      </c>
      <c r="L9" s="44">
        <v>2302</v>
      </c>
      <c r="M9" s="43">
        <v>2307</v>
      </c>
      <c r="N9" s="42">
        <f t="shared" ref="N9:N29" si="3">AVERAGE(L9:M9)</f>
        <v>2304.5</v>
      </c>
      <c r="O9" s="44">
        <v>2302</v>
      </c>
      <c r="P9" s="43">
        <v>2307</v>
      </c>
      <c r="Q9" s="42">
        <f t="shared" ref="Q9:Q29" si="4">AVERAGE(O9:P9)</f>
        <v>2304.5</v>
      </c>
      <c r="R9" s="50">
        <v>2306</v>
      </c>
      <c r="S9" s="49">
        <v>1.2670999999999999</v>
      </c>
      <c r="T9" s="51">
        <v>1.0832999999999999</v>
      </c>
      <c r="U9" s="48">
        <v>145.25</v>
      </c>
      <c r="V9" s="41">
        <v>1819.9</v>
      </c>
      <c r="W9" s="41">
        <v>1792</v>
      </c>
      <c r="X9" s="47">
        <f t="shared" ref="X9:X29" si="5">R9/T9</f>
        <v>2128.6808824886921</v>
      </c>
      <c r="Y9" s="46">
        <v>1.2673000000000001</v>
      </c>
    </row>
    <row r="10" spans="1:25" x14ac:dyDescent="0.2">
      <c r="B10" s="45">
        <v>45173</v>
      </c>
      <c r="C10" s="44">
        <v>2237.5</v>
      </c>
      <c r="D10" s="43">
        <v>2238.5</v>
      </c>
      <c r="E10" s="42">
        <f t="shared" si="0"/>
        <v>2238</v>
      </c>
      <c r="F10" s="44">
        <v>2214.5</v>
      </c>
      <c r="G10" s="43">
        <v>2215</v>
      </c>
      <c r="H10" s="42">
        <f t="shared" si="1"/>
        <v>2214.75</v>
      </c>
      <c r="I10" s="44">
        <v>2225</v>
      </c>
      <c r="J10" s="43">
        <v>2230</v>
      </c>
      <c r="K10" s="42">
        <f t="shared" si="2"/>
        <v>2227.5</v>
      </c>
      <c r="L10" s="44">
        <v>2242</v>
      </c>
      <c r="M10" s="43">
        <v>2247</v>
      </c>
      <c r="N10" s="42">
        <f t="shared" si="3"/>
        <v>2244.5</v>
      </c>
      <c r="O10" s="44">
        <v>2242</v>
      </c>
      <c r="P10" s="43">
        <v>2247</v>
      </c>
      <c r="Q10" s="42">
        <f t="shared" si="4"/>
        <v>2244.5</v>
      </c>
      <c r="R10" s="50">
        <v>2238.5</v>
      </c>
      <c r="S10" s="49">
        <v>1.2627999999999999</v>
      </c>
      <c r="T10" s="49">
        <v>1.08</v>
      </c>
      <c r="U10" s="48">
        <v>146.4</v>
      </c>
      <c r="V10" s="41">
        <v>1772.65</v>
      </c>
      <c r="W10" s="41">
        <v>1753.9</v>
      </c>
      <c r="X10" s="47">
        <f t="shared" si="5"/>
        <v>2072.6851851851852</v>
      </c>
      <c r="Y10" s="46">
        <v>1.2628999999999999</v>
      </c>
    </row>
    <row r="11" spans="1:25" x14ac:dyDescent="0.2">
      <c r="B11" s="45">
        <v>45174</v>
      </c>
      <c r="C11" s="44">
        <v>2273</v>
      </c>
      <c r="D11" s="43">
        <v>2274</v>
      </c>
      <c r="E11" s="42">
        <f t="shared" si="0"/>
        <v>2273.5</v>
      </c>
      <c r="F11" s="44">
        <v>2219</v>
      </c>
      <c r="G11" s="43">
        <v>2220</v>
      </c>
      <c r="H11" s="42">
        <f t="shared" si="1"/>
        <v>2219.5</v>
      </c>
      <c r="I11" s="44">
        <v>2227</v>
      </c>
      <c r="J11" s="43">
        <v>2232</v>
      </c>
      <c r="K11" s="42">
        <f t="shared" si="2"/>
        <v>2229.5</v>
      </c>
      <c r="L11" s="44">
        <v>2245</v>
      </c>
      <c r="M11" s="43">
        <v>2250</v>
      </c>
      <c r="N11" s="42">
        <f t="shared" si="3"/>
        <v>2247.5</v>
      </c>
      <c r="O11" s="44">
        <v>2245</v>
      </c>
      <c r="P11" s="43">
        <v>2250</v>
      </c>
      <c r="Q11" s="42">
        <f t="shared" si="4"/>
        <v>2247.5</v>
      </c>
      <c r="R11" s="50">
        <v>2274</v>
      </c>
      <c r="S11" s="49">
        <v>1.2549999999999999</v>
      </c>
      <c r="T11" s="49">
        <v>1.0732999999999999</v>
      </c>
      <c r="U11" s="48">
        <v>147.35</v>
      </c>
      <c r="V11" s="41">
        <v>1811.95</v>
      </c>
      <c r="W11" s="41">
        <v>1768.78</v>
      </c>
      <c r="X11" s="47">
        <f t="shared" si="5"/>
        <v>2118.6993384887733</v>
      </c>
      <c r="Y11" s="46">
        <v>1.2551000000000001</v>
      </c>
    </row>
    <row r="12" spans="1:25" x14ac:dyDescent="0.2">
      <c r="B12" s="45">
        <v>45175</v>
      </c>
      <c r="C12" s="44">
        <v>2298</v>
      </c>
      <c r="D12" s="43">
        <v>2300</v>
      </c>
      <c r="E12" s="42">
        <f t="shared" si="0"/>
        <v>2299</v>
      </c>
      <c r="F12" s="44">
        <v>2230.5</v>
      </c>
      <c r="G12" s="43">
        <v>2231</v>
      </c>
      <c r="H12" s="42">
        <f t="shared" si="1"/>
        <v>2230.75</v>
      </c>
      <c r="I12" s="44">
        <v>2235</v>
      </c>
      <c r="J12" s="43">
        <v>2240</v>
      </c>
      <c r="K12" s="42">
        <f t="shared" si="2"/>
        <v>2237.5</v>
      </c>
      <c r="L12" s="44">
        <v>2252</v>
      </c>
      <c r="M12" s="43">
        <v>2257</v>
      </c>
      <c r="N12" s="42">
        <f t="shared" si="3"/>
        <v>2254.5</v>
      </c>
      <c r="O12" s="44">
        <v>2252</v>
      </c>
      <c r="P12" s="43">
        <v>2257</v>
      </c>
      <c r="Q12" s="42">
        <f t="shared" si="4"/>
        <v>2254.5</v>
      </c>
      <c r="R12" s="50">
        <v>2300</v>
      </c>
      <c r="S12" s="49">
        <v>1.2565</v>
      </c>
      <c r="T12" s="49">
        <v>1.0744</v>
      </c>
      <c r="U12" s="48">
        <v>147.38</v>
      </c>
      <c r="V12" s="41">
        <v>1830.48</v>
      </c>
      <c r="W12" s="41">
        <v>1775.43</v>
      </c>
      <c r="X12" s="47">
        <f t="shared" si="5"/>
        <v>2140.7297096053612</v>
      </c>
      <c r="Y12" s="46">
        <v>1.2565999999999999</v>
      </c>
    </row>
    <row r="13" spans="1:25" x14ac:dyDescent="0.2">
      <c r="B13" s="45">
        <v>45176</v>
      </c>
      <c r="C13" s="44">
        <v>2285</v>
      </c>
      <c r="D13" s="43">
        <v>2287</v>
      </c>
      <c r="E13" s="42">
        <f t="shared" si="0"/>
        <v>2286</v>
      </c>
      <c r="F13" s="44">
        <v>2231.5</v>
      </c>
      <c r="G13" s="43">
        <v>2232.5</v>
      </c>
      <c r="H13" s="42">
        <f t="shared" si="1"/>
        <v>2232</v>
      </c>
      <c r="I13" s="44">
        <v>2237</v>
      </c>
      <c r="J13" s="43">
        <v>2242</v>
      </c>
      <c r="K13" s="42">
        <f t="shared" si="2"/>
        <v>2239.5</v>
      </c>
      <c r="L13" s="44">
        <v>2255</v>
      </c>
      <c r="M13" s="43">
        <v>2260</v>
      </c>
      <c r="N13" s="42">
        <f t="shared" si="3"/>
        <v>2257.5</v>
      </c>
      <c r="O13" s="44">
        <v>2255</v>
      </c>
      <c r="P13" s="43">
        <v>2260</v>
      </c>
      <c r="Q13" s="42">
        <f t="shared" si="4"/>
        <v>2257.5</v>
      </c>
      <c r="R13" s="50">
        <v>2287</v>
      </c>
      <c r="S13" s="49">
        <v>1.2461</v>
      </c>
      <c r="T13" s="49">
        <v>1.0705</v>
      </c>
      <c r="U13" s="48">
        <v>147.29</v>
      </c>
      <c r="V13" s="41">
        <v>1835.33</v>
      </c>
      <c r="W13" s="41">
        <v>1791.3</v>
      </c>
      <c r="X13" s="47">
        <f t="shared" si="5"/>
        <v>2136.3848668846335</v>
      </c>
      <c r="Y13" s="46">
        <v>1.2463</v>
      </c>
    </row>
    <row r="14" spans="1:25" x14ac:dyDescent="0.2">
      <c r="B14" s="45">
        <v>45177</v>
      </c>
      <c r="C14" s="44">
        <v>2283</v>
      </c>
      <c r="D14" s="43">
        <v>2285</v>
      </c>
      <c r="E14" s="42">
        <f t="shared" si="0"/>
        <v>2284</v>
      </c>
      <c r="F14" s="44">
        <v>2217</v>
      </c>
      <c r="G14" s="43">
        <v>2219</v>
      </c>
      <c r="H14" s="42">
        <f t="shared" si="1"/>
        <v>2218</v>
      </c>
      <c r="I14" s="44">
        <v>2217</v>
      </c>
      <c r="J14" s="43">
        <v>2222</v>
      </c>
      <c r="K14" s="42">
        <f t="shared" si="2"/>
        <v>2219.5</v>
      </c>
      <c r="L14" s="44">
        <v>2233</v>
      </c>
      <c r="M14" s="43">
        <v>2238</v>
      </c>
      <c r="N14" s="42">
        <f t="shared" si="3"/>
        <v>2235.5</v>
      </c>
      <c r="O14" s="44">
        <v>2233</v>
      </c>
      <c r="P14" s="43">
        <v>2238</v>
      </c>
      <c r="Q14" s="42">
        <f t="shared" si="4"/>
        <v>2235.5</v>
      </c>
      <c r="R14" s="50">
        <v>2285</v>
      </c>
      <c r="S14" s="49">
        <v>1.2483</v>
      </c>
      <c r="T14" s="49">
        <v>1.07</v>
      </c>
      <c r="U14" s="48">
        <v>147.46</v>
      </c>
      <c r="V14" s="41">
        <v>1830.49</v>
      </c>
      <c r="W14" s="41">
        <v>1777.33</v>
      </c>
      <c r="X14" s="47">
        <f t="shared" si="5"/>
        <v>2135.5140186915887</v>
      </c>
      <c r="Y14" s="46">
        <v>1.2484999999999999</v>
      </c>
    </row>
    <row r="15" spans="1:25" x14ac:dyDescent="0.2">
      <c r="B15" s="45">
        <v>45180</v>
      </c>
      <c r="C15" s="44">
        <v>2312</v>
      </c>
      <c r="D15" s="43">
        <v>2314</v>
      </c>
      <c r="E15" s="42">
        <f t="shared" si="0"/>
        <v>2313</v>
      </c>
      <c r="F15" s="44">
        <v>2243</v>
      </c>
      <c r="G15" s="43">
        <v>2245</v>
      </c>
      <c r="H15" s="42">
        <f t="shared" si="1"/>
        <v>2244</v>
      </c>
      <c r="I15" s="44">
        <v>2240</v>
      </c>
      <c r="J15" s="43">
        <v>2245</v>
      </c>
      <c r="K15" s="42">
        <f t="shared" si="2"/>
        <v>2242.5</v>
      </c>
      <c r="L15" s="44">
        <v>2258</v>
      </c>
      <c r="M15" s="43">
        <v>2263</v>
      </c>
      <c r="N15" s="42">
        <f t="shared" si="3"/>
        <v>2260.5</v>
      </c>
      <c r="O15" s="44">
        <v>2258</v>
      </c>
      <c r="P15" s="43">
        <v>2263</v>
      </c>
      <c r="Q15" s="42">
        <f t="shared" si="4"/>
        <v>2260.5</v>
      </c>
      <c r="R15" s="50">
        <v>2314</v>
      </c>
      <c r="S15" s="49">
        <v>1.2515000000000001</v>
      </c>
      <c r="T15" s="49">
        <v>1.0719000000000001</v>
      </c>
      <c r="U15" s="48">
        <v>146.78</v>
      </c>
      <c r="V15" s="41">
        <v>1848.98</v>
      </c>
      <c r="W15" s="41">
        <v>1793.7</v>
      </c>
      <c r="X15" s="47">
        <f t="shared" si="5"/>
        <v>2158.783468607146</v>
      </c>
      <c r="Y15" s="46">
        <v>1.2516</v>
      </c>
    </row>
    <row r="16" spans="1:25" x14ac:dyDescent="0.2">
      <c r="B16" s="45">
        <v>45181</v>
      </c>
      <c r="C16" s="44">
        <v>2286</v>
      </c>
      <c r="D16" s="43">
        <v>2288</v>
      </c>
      <c r="E16" s="42">
        <f t="shared" si="0"/>
        <v>2287</v>
      </c>
      <c r="F16" s="44">
        <v>2232</v>
      </c>
      <c r="G16" s="43">
        <v>2233</v>
      </c>
      <c r="H16" s="42">
        <f t="shared" si="1"/>
        <v>2232.5</v>
      </c>
      <c r="I16" s="44">
        <v>2225</v>
      </c>
      <c r="J16" s="43">
        <v>2230</v>
      </c>
      <c r="K16" s="42">
        <f t="shared" si="2"/>
        <v>2227.5</v>
      </c>
      <c r="L16" s="44">
        <v>2240</v>
      </c>
      <c r="M16" s="43">
        <v>2245</v>
      </c>
      <c r="N16" s="42">
        <f t="shared" si="3"/>
        <v>2242.5</v>
      </c>
      <c r="O16" s="44">
        <v>2240</v>
      </c>
      <c r="P16" s="43">
        <v>2245</v>
      </c>
      <c r="Q16" s="42">
        <f t="shared" si="4"/>
        <v>2242.5</v>
      </c>
      <c r="R16" s="50">
        <v>2288</v>
      </c>
      <c r="S16" s="49">
        <v>1.2472000000000001</v>
      </c>
      <c r="T16" s="49">
        <v>1.0719000000000001</v>
      </c>
      <c r="U16" s="48">
        <v>146.9</v>
      </c>
      <c r="V16" s="41">
        <v>1834.51</v>
      </c>
      <c r="W16" s="41">
        <v>1790.12</v>
      </c>
      <c r="X16" s="47">
        <f t="shared" si="5"/>
        <v>2134.5274745778524</v>
      </c>
      <c r="Y16" s="46">
        <v>1.2474000000000001</v>
      </c>
    </row>
    <row r="17" spans="2:25" x14ac:dyDescent="0.2">
      <c r="B17" s="45">
        <v>45182</v>
      </c>
      <c r="C17" s="44">
        <v>2258</v>
      </c>
      <c r="D17" s="43">
        <v>2260</v>
      </c>
      <c r="E17" s="42">
        <f t="shared" si="0"/>
        <v>2259</v>
      </c>
      <c r="F17" s="44">
        <v>2208</v>
      </c>
      <c r="G17" s="43">
        <v>2210</v>
      </c>
      <c r="H17" s="42">
        <f t="shared" si="1"/>
        <v>2209</v>
      </c>
      <c r="I17" s="44">
        <v>2203</v>
      </c>
      <c r="J17" s="43">
        <v>2208</v>
      </c>
      <c r="K17" s="42">
        <f t="shared" si="2"/>
        <v>2205.5</v>
      </c>
      <c r="L17" s="44">
        <v>2215</v>
      </c>
      <c r="M17" s="43">
        <v>2220</v>
      </c>
      <c r="N17" s="42">
        <f t="shared" si="3"/>
        <v>2217.5</v>
      </c>
      <c r="O17" s="44">
        <v>2215</v>
      </c>
      <c r="P17" s="43">
        <v>2220</v>
      </c>
      <c r="Q17" s="42">
        <f t="shared" si="4"/>
        <v>2217.5</v>
      </c>
      <c r="R17" s="50">
        <v>2260</v>
      </c>
      <c r="S17" s="49">
        <v>1.2473000000000001</v>
      </c>
      <c r="T17" s="49">
        <v>1.0737000000000001</v>
      </c>
      <c r="U17" s="48">
        <v>147.4</v>
      </c>
      <c r="V17" s="41">
        <v>1811.91</v>
      </c>
      <c r="W17" s="41">
        <v>1771.69</v>
      </c>
      <c r="X17" s="47">
        <f t="shared" si="5"/>
        <v>2104.8710067989196</v>
      </c>
      <c r="Y17" s="46">
        <v>1.2474000000000001</v>
      </c>
    </row>
    <row r="18" spans="2:25" x14ac:dyDescent="0.2">
      <c r="B18" s="45">
        <v>45183</v>
      </c>
      <c r="C18" s="44">
        <v>2278</v>
      </c>
      <c r="D18" s="43">
        <v>2279</v>
      </c>
      <c r="E18" s="42">
        <f t="shared" si="0"/>
        <v>2278.5</v>
      </c>
      <c r="F18" s="44">
        <v>2229</v>
      </c>
      <c r="G18" s="43">
        <v>2230</v>
      </c>
      <c r="H18" s="42">
        <f t="shared" si="1"/>
        <v>2229.5</v>
      </c>
      <c r="I18" s="44">
        <v>2222</v>
      </c>
      <c r="J18" s="43">
        <v>2227</v>
      </c>
      <c r="K18" s="42">
        <f t="shared" si="2"/>
        <v>2224.5</v>
      </c>
      <c r="L18" s="44">
        <v>2233</v>
      </c>
      <c r="M18" s="43">
        <v>2238</v>
      </c>
      <c r="N18" s="42">
        <f t="shared" si="3"/>
        <v>2235.5</v>
      </c>
      <c r="O18" s="44">
        <v>2233</v>
      </c>
      <c r="P18" s="43">
        <v>2238</v>
      </c>
      <c r="Q18" s="42">
        <f t="shared" si="4"/>
        <v>2235.5</v>
      </c>
      <c r="R18" s="50">
        <v>2279</v>
      </c>
      <c r="S18" s="49">
        <v>1.2476</v>
      </c>
      <c r="T18" s="49">
        <v>1.073</v>
      </c>
      <c r="U18" s="48">
        <v>147.35</v>
      </c>
      <c r="V18" s="41">
        <v>1826.71</v>
      </c>
      <c r="W18" s="41">
        <v>1787.29</v>
      </c>
      <c r="X18" s="47">
        <f t="shared" si="5"/>
        <v>2123.9515377446414</v>
      </c>
      <c r="Y18" s="46">
        <v>1.2477</v>
      </c>
    </row>
    <row r="19" spans="2:25" x14ac:dyDescent="0.2">
      <c r="B19" s="45">
        <v>45184</v>
      </c>
      <c r="C19" s="44">
        <v>2280</v>
      </c>
      <c r="D19" s="43">
        <v>2281</v>
      </c>
      <c r="E19" s="42">
        <f t="shared" si="0"/>
        <v>2280.5</v>
      </c>
      <c r="F19" s="44">
        <v>2245</v>
      </c>
      <c r="G19" s="43">
        <v>2245.5</v>
      </c>
      <c r="H19" s="42">
        <f t="shared" si="1"/>
        <v>2245.25</v>
      </c>
      <c r="I19" s="44">
        <v>2237</v>
      </c>
      <c r="J19" s="43">
        <v>2242</v>
      </c>
      <c r="K19" s="42">
        <f t="shared" si="2"/>
        <v>2239.5</v>
      </c>
      <c r="L19" s="44">
        <v>2248</v>
      </c>
      <c r="M19" s="43">
        <v>2253</v>
      </c>
      <c r="N19" s="42">
        <f t="shared" si="3"/>
        <v>2250.5</v>
      </c>
      <c r="O19" s="44">
        <v>2248</v>
      </c>
      <c r="P19" s="43">
        <v>2253</v>
      </c>
      <c r="Q19" s="42">
        <f t="shared" si="4"/>
        <v>2250.5</v>
      </c>
      <c r="R19" s="50">
        <v>2281</v>
      </c>
      <c r="S19" s="49">
        <v>1.2405999999999999</v>
      </c>
      <c r="T19" s="49">
        <v>1.0654999999999999</v>
      </c>
      <c r="U19" s="48">
        <v>147.80000000000001</v>
      </c>
      <c r="V19" s="41">
        <v>1838.63</v>
      </c>
      <c r="W19" s="41">
        <v>1810.01</v>
      </c>
      <c r="X19" s="47">
        <f t="shared" si="5"/>
        <v>2140.7789770061008</v>
      </c>
      <c r="Y19" s="46">
        <v>1.2405999999999999</v>
      </c>
    </row>
    <row r="20" spans="2:25" x14ac:dyDescent="0.2">
      <c r="B20" s="45">
        <v>45187</v>
      </c>
      <c r="C20" s="44">
        <v>2265.5</v>
      </c>
      <c r="D20" s="43">
        <v>2266</v>
      </c>
      <c r="E20" s="42">
        <f t="shared" si="0"/>
        <v>2265.75</v>
      </c>
      <c r="F20" s="44">
        <v>2240.5</v>
      </c>
      <c r="G20" s="43">
        <v>2241.5</v>
      </c>
      <c r="H20" s="42">
        <f t="shared" si="1"/>
        <v>2241</v>
      </c>
      <c r="I20" s="44">
        <v>2233</v>
      </c>
      <c r="J20" s="43">
        <v>2238</v>
      </c>
      <c r="K20" s="42">
        <f t="shared" si="2"/>
        <v>2235.5</v>
      </c>
      <c r="L20" s="44">
        <v>2245</v>
      </c>
      <c r="M20" s="43">
        <v>2250</v>
      </c>
      <c r="N20" s="42">
        <f t="shared" si="3"/>
        <v>2247.5</v>
      </c>
      <c r="O20" s="44">
        <v>2245</v>
      </c>
      <c r="P20" s="43">
        <v>2250</v>
      </c>
      <c r="Q20" s="42">
        <f t="shared" si="4"/>
        <v>2247.5</v>
      </c>
      <c r="R20" s="50">
        <v>2266</v>
      </c>
      <c r="S20" s="49">
        <v>1.2383999999999999</v>
      </c>
      <c r="T20" s="49">
        <v>1.0664</v>
      </c>
      <c r="U20" s="48">
        <v>147.62</v>
      </c>
      <c r="V20" s="41">
        <v>1829.78</v>
      </c>
      <c r="W20" s="41">
        <v>1810</v>
      </c>
      <c r="X20" s="47">
        <f t="shared" si="5"/>
        <v>2124.906226556639</v>
      </c>
      <c r="Y20" s="46">
        <v>1.2383999999999999</v>
      </c>
    </row>
    <row r="21" spans="2:25" x14ac:dyDescent="0.2">
      <c r="B21" s="45">
        <v>45188</v>
      </c>
      <c r="C21" s="44">
        <v>2235.5</v>
      </c>
      <c r="D21" s="43">
        <v>2236</v>
      </c>
      <c r="E21" s="42">
        <f t="shared" si="0"/>
        <v>2235.75</v>
      </c>
      <c r="F21" s="44">
        <v>2220</v>
      </c>
      <c r="G21" s="43">
        <v>2222</v>
      </c>
      <c r="H21" s="42">
        <f t="shared" si="1"/>
        <v>2221</v>
      </c>
      <c r="I21" s="44">
        <v>2222</v>
      </c>
      <c r="J21" s="43">
        <v>2227</v>
      </c>
      <c r="K21" s="42">
        <f t="shared" si="2"/>
        <v>2224.5</v>
      </c>
      <c r="L21" s="44">
        <v>2233</v>
      </c>
      <c r="M21" s="43">
        <v>2238</v>
      </c>
      <c r="N21" s="42">
        <f t="shared" si="3"/>
        <v>2235.5</v>
      </c>
      <c r="O21" s="44">
        <v>2233</v>
      </c>
      <c r="P21" s="43">
        <v>2238</v>
      </c>
      <c r="Q21" s="42">
        <f t="shared" si="4"/>
        <v>2235.5</v>
      </c>
      <c r="R21" s="50">
        <v>2236</v>
      </c>
      <c r="S21" s="49">
        <v>1.2412000000000001</v>
      </c>
      <c r="T21" s="49">
        <v>1.0709</v>
      </c>
      <c r="U21" s="48">
        <v>147.69999999999999</v>
      </c>
      <c r="V21" s="41">
        <v>1801.48</v>
      </c>
      <c r="W21" s="41">
        <v>1790.2</v>
      </c>
      <c r="X21" s="47">
        <f t="shared" si="5"/>
        <v>2087.9633952750023</v>
      </c>
      <c r="Y21" s="46">
        <v>1.2412000000000001</v>
      </c>
    </row>
    <row r="22" spans="2:25" x14ac:dyDescent="0.2">
      <c r="B22" s="45">
        <v>45189</v>
      </c>
      <c r="C22" s="44">
        <v>2236.5</v>
      </c>
      <c r="D22" s="43">
        <v>2237.5</v>
      </c>
      <c r="E22" s="42">
        <f t="shared" si="0"/>
        <v>2237</v>
      </c>
      <c r="F22" s="44">
        <v>2228.5</v>
      </c>
      <c r="G22" s="43">
        <v>2229.5</v>
      </c>
      <c r="H22" s="42">
        <f t="shared" si="1"/>
        <v>2229</v>
      </c>
      <c r="I22" s="44">
        <v>2230</v>
      </c>
      <c r="J22" s="43">
        <v>2235</v>
      </c>
      <c r="K22" s="42">
        <f t="shared" si="2"/>
        <v>2232.5</v>
      </c>
      <c r="L22" s="44">
        <v>2243</v>
      </c>
      <c r="M22" s="43">
        <v>2248</v>
      </c>
      <c r="N22" s="42">
        <f t="shared" si="3"/>
        <v>2245.5</v>
      </c>
      <c r="O22" s="44">
        <v>2243</v>
      </c>
      <c r="P22" s="43">
        <v>2248</v>
      </c>
      <c r="Q22" s="42">
        <f t="shared" si="4"/>
        <v>2245.5</v>
      </c>
      <c r="R22" s="50">
        <v>2237.5</v>
      </c>
      <c r="S22" s="49">
        <v>1.2367999999999999</v>
      </c>
      <c r="T22" s="49">
        <v>1.0702</v>
      </c>
      <c r="U22" s="48">
        <v>147.88</v>
      </c>
      <c r="V22" s="41">
        <v>1809.1</v>
      </c>
      <c r="W22" s="41">
        <v>1802.2</v>
      </c>
      <c r="X22" s="47">
        <f t="shared" si="5"/>
        <v>2090.7307045412072</v>
      </c>
      <c r="Y22" s="46">
        <v>1.2371000000000001</v>
      </c>
    </row>
    <row r="23" spans="2:25" x14ac:dyDescent="0.2">
      <c r="B23" s="45">
        <v>45190</v>
      </c>
      <c r="C23" s="44">
        <v>2203.5</v>
      </c>
      <c r="D23" s="43">
        <v>2204</v>
      </c>
      <c r="E23" s="42">
        <f t="shared" si="0"/>
        <v>2203.75</v>
      </c>
      <c r="F23" s="44">
        <v>2184</v>
      </c>
      <c r="G23" s="43">
        <v>2185</v>
      </c>
      <c r="H23" s="42">
        <f t="shared" si="1"/>
        <v>2184.5</v>
      </c>
      <c r="I23" s="44">
        <v>2192</v>
      </c>
      <c r="J23" s="43">
        <v>2197</v>
      </c>
      <c r="K23" s="42">
        <f t="shared" si="2"/>
        <v>2194.5</v>
      </c>
      <c r="L23" s="44">
        <v>2203</v>
      </c>
      <c r="M23" s="43">
        <v>2208</v>
      </c>
      <c r="N23" s="42">
        <f t="shared" si="3"/>
        <v>2205.5</v>
      </c>
      <c r="O23" s="44">
        <v>2203</v>
      </c>
      <c r="P23" s="43">
        <v>2208</v>
      </c>
      <c r="Q23" s="42">
        <f t="shared" si="4"/>
        <v>2205.5</v>
      </c>
      <c r="R23" s="50">
        <v>2204</v>
      </c>
      <c r="S23" s="49">
        <v>1.2269000000000001</v>
      </c>
      <c r="T23" s="49">
        <v>1.0636000000000001</v>
      </c>
      <c r="U23" s="48">
        <v>147.96</v>
      </c>
      <c r="V23" s="41">
        <v>1796.4</v>
      </c>
      <c r="W23" s="41">
        <v>1780.19</v>
      </c>
      <c r="X23" s="47">
        <f t="shared" si="5"/>
        <v>2072.2075968409176</v>
      </c>
      <c r="Y23" s="46">
        <v>1.2274</v>
      </c>
    </row>
    <row r="24" spans="2:25" x14ac:dyDescent="0.2">
      <c r="B24" s="45">
        <v>45191</v>
      </c>
      <c r="C24" s="44">
        <v>2215.5</v>
      </c>
      <c r="D24" s="43">
        <v>2216</v>
      </c>
      <c r="E24" s="42">
        <f t="shared" si="0"/>
        <v>2215.75</v>
      </c>
      <c r="F24" s="44">
        <v>2195</v>
      </c>
      <c r="G24" s="43">
        <v>2197</v>
      </c>
      <c r="H24" s="42">
        <f t="shared" si="1"/>
        <v>2196</v>
      </c>
      <c r="I24" s="44">
        <v>2200</v>
      </c>
      <c r="J24" s="43">
        <v>2205</v>
      </c>
      <c r="K24" s="42">
        <f t="shared" si="2"/>
        <v>2202.5</v>
      </c>
      <c r="L24" s="44">
        <v>2212</v>
      </c>
      <c r="M24" s="43">
        <v>2217</v>
      </c>
      <c r="N24" s="42">
        <f t="shared" si="3"/>
        <v>2214.5</v>
      </c>
      <c r="O24" s="44">
        <v>2212</v>
      </c>
      <c r="P24" s="43">
        <v>2217</v>
      </c>
      <c r="Q24" s="42">
        <f t="shared" si="4"/>
        <v>2214.5</v>
      </c>
      <c r="R24" s="50">
        <v>2216</v>
      </c>
      <c r="S24" s="49">
        <v>1.2255</v>
      </c>
      <c r="T24" s="49">
        <v>1.0637000000000001</v>
      </c>
      <c r="U24" s="48">
        <v>148.26</v>
      </c>
      <c r="V24" s="41">
        <v>1808.24</v>
      </c>
      <c r="W24" s="41">
        <v>1791.86</v>
      </c>
      <c r="X24" s="47">
        <f t="shared" si="5"/>
        <v>2083.2941618877503</v>
      </c>
      <c r="Y24" s="46">
        <v>1.2261</v>
      </c>
    </row>
    <row r="25" spans="2:25" x14ac:dyDescent="0.2">
      <c r="B25" s="45">
        <v>45194</v>
      </c>
      <c r="C25" s="44">
        <v>2239</v>
      </c>
      <c r="D25" s="43">
        <v>2240</v>
      </c>
      <c r="E25" s="42">
        <f t="shared" si="0"/>
        <v>2239.5</v>
      </c>
      <c r="F25" s="44">
        <v>2201</v>
      </c>
      <c r="G25" s="43">
        <v>2202</v>
      </c>
      <c r="H25" s="42">
        <f t="shared" si="1"/>
        <v>2201.5</v>
      </c>
      <c r="I25" s="44">
        <v>2203</v>
      </c>
      <c r="J25" s="43">
        <v>2208</v>
      </c>
      <c r="K25" s="42">
        <f t="shared" si="2"/>
        <v>2205.5</v>
      </c>
      <c r="L25" s="44">
        <v>2215</v>
      </c>
      <c r="M25" s="43">
        <v>2220</v>
      </c>
      <c r="N25" s="42">
        <f t="shared" si="3"/>
        <v>2217.5</v>
      </c>
      <c r="O25" s="44">
        <v>2215</v>
      </c>
      <c r="P25" s="43">
        <v>2220</v>
      </c>
      <c r="Q25" s="42">
        <f t="shared" si="4"/>
        <v>2217.5</v>
      </c>
      <c r="R25" s="50">
        <v>2240</v>
      </c>
      <c r="S25" s="49">
        <v>1.2221</v>
      </c>
      <c r="T25" s="49">
        <v>1.0630999999999999</v>
      </c>
      <c r="U25" s="48">
        <v>148.68</v>
      </c>
      <c r="V25" s="41">
        <v>1832.91</v>
      </c>
      <c r="W25" s="41">
        <v>1800.93</v>
      </c>
      <c r="X25" s="47">
        <f t="shared" si="5"/>
        <v>2107.0454331671526</v>
      </c>
      <c r="Y25" s="46">
        <v>1.2226999999999999</v>
      </c>
    </row>
    <row r="26" spans="2:25" x14ac:dyDescent="0.2">
      <c r="B26" s="45">
        <v>45195</v>
      </c>
      <c r="C26" s="44">
        <v>2222</v>
      </c>
      <c r="D26" s="43">
        <v>2222.5</v>
      </c>
      <c r="E26" s="42">
        <f t="shared" si="0"/>
        <v>2222.25</v>
      </c>
      <c r="F26" s="44">
        <v>2189</v>
      </c>
      <c r="G26" s="43">
        <v>2190</v>
      </c>
      <c r="H26" s="42">
        <f t="shared" si="1"/>
        <v>2189.5</v>
      </c>
      <c r="I26" s="44">
        <v>2197</v>
      </c>
      <c r="J26" s="43">
        <v>2202</v>
      </c>
      <c r="K26" s="42">
        <f t="shared" si="2"/>
        <v>2199.5</v>
      </c>
      <c r="L26" s="44">
        <v>2208</v>
      </c>
      <c r="M26" s="43">
        <v>2213</v>
      </c>
      <c r="N26" s="42">
        <f t="shared" si="3"/>
        <v>2210.5</v>
      </c>
      <c r="O26" s="44">
        <v>2208</v>
      </c>
      <c r="P26" s="43">
        <v>2213</v>
      </c>
      <c r="Q26" s="42">
        <f t="shared" si="4"/>
        <v>2210.5</v>
      </c>
      <c r="R26" s="50">
        <v>2222.5</v>
      </c>
      <c r="S26" s="49">
        <v>1.2177</v>
      </c>
      <c r="T26" s="49">
        <v>1.06</v>
      </c>
      <c r="U26" s="48">
        <v>148.9</v>
      </c>
      <c r="V26" s="41">
        <v>1825.16</v>
      </c>
      <c r="W26" s="41">
        <v>1797.59</v>
      </c>
      <c r="X26" s="47">
        <f t="shared" si="5"/>
        <v>2096.6981132075471</v>
      </c>
      <c r="Y26" s="46">
        <v>1.2182999999999999</v>
      </c>
    </row>
    <row r="27" spans="2:25" x14ac:dyDescent="0.2">
      <c r="B27" s="45">
        <v>45196</v>
      </c>
      <c r="C27" s="44">
        <v>2185</v>
      </c>
      <c r="D27" s="43">
        <v>2185.5</v>
      </c>
      <c r="E27" s="42">
        <f t="shared" si="0"/>
        <v>2185.25</v>
      </c>
      <c r="F27" s="44">
        <v>2159.5</v>
      </c>
      <c r="G27" s="43">
        <v>2160.5</v>
      </c>
      <c r="H27" s="42">
        <f t="shared" si="1"/>
        <v>2160</v>
      </c>
      <c r="I27" s="44">
        <v>2167</v>
      </c>
      <c r="J27" s="43">
        <v>2172</v>
      </c>
      <c r="K27" s="42">
        <f t="shared" si="2"/>
        <v>2169.5</v>
      </c>
      <c r="L27" s="44">
        <v>2178</v>
      </c>
      <c r="M27" s="43">
        <v>2183</v>
      </c>
      <c r="N27" s="42">
        <f t="shared" si="3"/>
        <v>2180.5</v>
      </c>
      <c r="O27" s="44">
        <v>2178</v>
      </c>
      <c r="P27" s="43">
        <v>2183</v>
      </c>
      <c r="Q27" s="42">
        <f t="shared" si="4"/>
        <v>2180.5</v>
      </c>
      <c r="R27" s="50">
        <v>2185.5</v>
      </c>
      <c r="S27" s="49">
        <v>1.2139</v>
      </c>
      <c r="T27" s="49">
        <v>1.054</v>
      </c>
      <c r="U27" s="48">
        <v>149.19</v>
      </c>
      <c r="V27" s="41">
        <v>1800.4</v>
      </c>
      <c r="W27" s="41">
        <v>1779.07</v>
      </c>
      <c r="X27" s="47">
        <f t="shared" si="5"/>
        <v>2073.5294117647059</v>
      </c>
      <c r="Y27" s="46">
        <v>1.2143999999999999</v>
      </c>
    </row>
    <row r="28" spans="2:25" x14ac:dyDescent="0.2">
      <c r="B28" s="45">
        <v>45197</v>
      </c>
      <c r="C28" s="44">
        <v>2179</v>
      </c>
      <c r="D28" s="43">
        <v>2181</v>
      </c>
      <c r="E28" s="42">
        <f t="shared" si="0"/>
        <v>2180</v>
      </c>
      <c r="F28" s="44">
        <v>2164</v>
      </c>
      <c r="G28" s="43">
        <v>2165</v>
      </c>
      <c r="H28" s="42">
        <f t="shared" si="1"/>
        <v>2164.5</v>
      </c>
      <c r="I28" s="44">
        <v>2175</v>
      </c>
      <c r="J28" s="43">
        <v>2180</v>
      </c>
      <c r="K28" s="42">
        <f t="shared" si="2"/>
        <v>2177.5</v>
      </c>
      <c r="L28" s="44">
        <v>2188</v>
      </c>
      <c r="M28" s="43">
        <v>2193</v>
      </c>
      <c r="N28" s="42">
        <f t="shared" si="3"/>
        <v>2190.5</v>
      </c>
      <c r="O28" s="44">
        <v>2188</v>
      </c>
      <c r="P28" s="43">
        <v>2193</v>
      </c>
      <c r="Q28" s="42">
        <f t="shared" si="4"/>
        <v>2190.5</v>
      </c>
      <c r="R28" s="50">
        <v>2181</v>
      </c>
      <c r="S28" s="49">
        <v>1.2208000000000001</v>
      </c>
      <c r="T28" s="49">
        <v>1.0542</v>
      </c>
      <c r="U28" s="48">
        <v>149.33000000000001</v>
      </c>
      <c r="V28" s="41">
        <v>1786.53</v>
      </c>
      <c r="W28" s="41">
        <v>1772.12</v>
      </c>
      <c r="X28" s="47">
        <f t="shared" si="5"/>
        <v>2068.8673875924869</v>
      </c>
      <c r="Y28" s="46">
        <v>1.2217</v>
      </c>
    </row>
    <row r="29" spans="2:25" x14ac:dyDescent="0.2">
      <c r="B29" s="45">
        <v>45198</v>
      </c>
      <c r="C29" s="44">
        <v>2208</v>
      </c>
      <c r="D29" s="43">
        <v>2209</v>
      </c>
      <c r="E29" s="42">
        <f t="shared" si="0"/>
        <v>2208.5</v>
      </c>
      <c r="F29" s="44">
        <v>2181</v>
      </c>
      <c r="G29" s="43">
        <v>2183</v>
      </c>
      <c r="H29" s="42">
        <f t="shared" si="1"/>
        <v>2182</v>
      </c>
      <c r="I29" s="44">
        <v>2193</v>
      </c>
      <c r="J29" s="43">
        <v>2198</v>
      </c>
      <c r="K29" s="42">
        <f t="shared" si="2"/>
        <v>2195.5</v>
      </c>
      <c r="L29" s="44">
        <v>2205</v>
      </c>
      <c r="M29" s="43">
        <v>2210</v>
      </c>
      <c r="N29" s="42">
        <f t="shared" si="3"/>
        <v>2207.5</v>
      </c>
      <c r="O29" s="44">
        <v>2205</v>
      </c>
      <c r="P29" s="43">
        <v>2210</v>
      </c>
      <c r="Q29" s="42">
        <f t="shared" si="4"/>
        <v>2207.5</v>
      </c>
      <c r="R29" s="50">
        <v>2209</v>
      </c>
      <c r="S29" s="49">
        <v>1.2255</v>
      </c>
      <c r="T29" s="49">
        <v>1.0593999999999999</v>
      </c>
      <c r="U29" s="48">
        <v>149.25</v>
      </c>
      <c r="V29" s="41">
        <v>1802.53</v>
      </c>
      <c r="W29" s="41">
        <v>1780.01</v>
      </c>
      <c r="X29" s="47">
        <f t="shared" si="5"/>
        <v>2085.1425335095337</v>
      </c>
      <c r="Y29" s="46">
        <v>1.2263999999999999</v>
      </c>
    </row>
    <row r="30" spans="2:25" x14ac:dyDescent="0.2">
      <c r="B30" s="40" t="s">
        <v>11</v>
      </c>
      <c r="C30" s="39">
        <f>ROUND(AVERAGE(C9:C29),2)</f>
        <v>2251.62</v>
      </c>
      <c r="D30" s="38">
        <f>ROUND(AVERAGE(D9:D29),2)</f>
        <v>2252.86</v>
      </c>
      <c r="E30" s="37">
        <f>ROUND(AVERAGE(C30:D30),2)</f>
        <v>2252.2399999999998</v>
      </c>
      <c r="F30" s="39">
        <f>ROUND(AVERAGE(F9:F29),2)</f>
        <v>2214.38</v>
      </c>
      <c r="G30" s="38">
        <f>ROUND(AVERAGE(G9:G29),2)</f>
        <v>2215.6</v>
      </c>
      <c r="H30" s="37">
        <f>ROUND(AVERAGE(F30:G30),2)</f>
        <v>2214.9899999999998</v>
      </c>
      <c r="I30" s="39">
        <f>ROUND(AVERAGE(I9:I29),2)</f>
        <v>2217.29</v>
      </c>
      <c r="J30" s="38">
        <f>ROUND(AVERAGE(J9:J29),2)</f>
        <v>2222.29</v>
      </c>
      <c r="K30" s="37">
        <f>ROUND(AVERAGE(I30:J30),2)</f>
        <v>2219.79</v>
      </c>
      <c r="L30" s="39">
        <f>ROUND(AVERAGE(L9:L29),2)</f>
        <v>2231.1</v>
      </c>
      <c r="M30" s="38">
        <f>ROUND(AVERAGE(M9:M29),2)</f>
        <v>2236.1</v>
      </c>
      <c r="N30" s="37">
        <f>ROUND(AVERAGE(L30:M30),2)</f>
        <v>2233.6</v>
      </c>
      <c r="O30" s="39">
        <f>ROUND(AVERAGE(O9:O29),2)</f>
        <v>2231.1</v>
      </c>
      <c r="P30" s="38">
        <f>ROUND(AVERAGE(P9:P29),2)</f>
        <v>2236.1</v>
      </c>
      <c r="Q30" s="37">
        <f>ROUND(AVERAGE(O30:P30),2)</f>
        <v>2233.6</v>
      </c>
      <c r="R30" s="36">
        <f>ROUND(AVERAGE(R9:R29),2)</f>
        <v>2252.86</v>
      </c>
      <c r="S30" s="35">
        <f>ROUND(AVERAGE(S9:S29),4)</f>
        <v>1.2399</v>
      </c>
      <c r="T30" s="34">
        <f>ROUND(AVERAGE(T9:T29),4)</f>
        <v>1.0682</v>
      </c>
      <c r="U30" s="167">
        <f>ROUND(AVERAGE(U9:U29),2)</f>
        <v>147.72</v>
      </c>
      <c r="V30" s="33">
        <f>AVERAGE(V9:V29)</f>
        <v>1816.8604761904762</v>
      </c>
      <c r="W30" s="33">
        <f>AVERAGE(W9:W29)</f>
        <v>1786.4628571428575</v>
      </c>
      <c r="X30" s="33">
        <f>AVERAGE(X9:X29)</f>
        <v>2108.8567347819921</v>
      </c>
      <c r="Y30" s="32">
        <f>AVERAGE(Y9:Y29)</f>
        <v>1.240242857142857</v>
      </c>
    </row>
    <row r="31" spans="2:25" x14ac:dyDescent="0.2">
      <c r="B31" s="31" t="s">
        <v>12</v>
      </c>
      <c r="C31" s="30">
        <f t="shared" ref="C31:Y31" si="6">MAX(C9:C29)</f>
        <v>2312</v>
      </c>
      <c r="D31" s="29">
        <f t="shared" si="6"/>
        <v>2314</v>
      </c>
      <c r="E31" s="28">
        <f t="shared" si="6"/>
        <v>2313</v>
      </c>
      <c r="F31" s="30">
        <f t="shared" si="6"/>
        <v>2270</v>
      </c>
      <c r="G31" s="29">
        <f t="shared" si="6"/>
        <v>2271</v>
      </c>
      <c r="H31" s="28">
        <f t="shared" si="6"/>
        <v>2270.5</v>
      </c>
      <c r="I31" s="30">
        <f t="shared" si="6"/>
        <v>2283</v>
      </c>
      <c r="J31" s="29">
        <f t="shared" si="6"/>
        <v>2288</v>
      </c>
      <c r="K31" s="28">
        <f t="shared" si="6"/>
        <v>2285.5</v>
      </c>
      <c r="L31" s="30">
        <f t="shared" si="6"/>
        <v>2302</v>
      </c>
      <c r="M31" s="29">
        <f t="shared" si="6"/>
        <v>2307</v>
      </c>
      <c r="N31" s="28">
        <f t="shared" si="6"/>
        <v>2304.5</v>
      </c>
      <c r="O31" s="30">
        <f t="shared" si="6"/>
        <v>2302</v>
      </c>
      <c r="P31" s="29">
        <f t="shared" si="6"/>
        <v>2307</v>
      </c>
      <c r="Q31" s="28">
        <f t="shared" si="6"/>
        <v>2304.5</v>
      </c>
      <c r="R31" s="27">
        <f t="shared" si="6"/>
        <v>2314</v>
      </c>
      <c r="S31" s="26">
        <f t="shared" si="6"/>
        <v>1.2670999999999999</v>
      </c>
      <c r="T31" s="25">
        <f t="shared" si="6"/>
        <v>1.0832999999999999</v>
      </c>
      <c r="U31" s="24">
        <f t="shared" si="6"/>
        <v>149.33000000000001</v>
      </c>
      <c r="V31" s="23">
        <f t="shared" si="6"/>
        <v>1848.98</v>
      </c>
      <c r="W31" s="23">
        <f t="shared" si="6"/>
        <v>1810.01</v>
      </c>
      <c r="X31" s="23">
        <f t="shared" si="6"/>
        <v>2158.783468607146</v>
      </c>
      <c r="Y31" s="22">
        <f t="shared" si="6"/>
        <v>1.2673000000000001</v>
      </c>
    </row>
    <row r="32" spans="2:25" ht="13.5" thickBot="1" x14ac:dyDescent="0.25">
      <c r="B32" s="21" t="s">
        <v>13</v>
      </c>
      <c r="C32" s="20">
        <f t="shared" ref="C32:Y32" si="7">MIN(C9:C29)</f>
        <v>2179</v>
      </c>
      <c r="D32" s="19">
        <f t="shared" si="7"/>
        <v>2181</v>
      </c>
      <c r="E32" s="18">
        <f t="shared" si="7"/>
        <v>2180</v>
      </c>
      <c r="F32" s="20">
        <f t="shared" si="7"/>
        <v>2159.5</v>
      </c>
      <c r="G32" s="19">
        <f t="shared" si="7"/>
        <v>2160.5</v>
      </c>
      <c r="H32" s="18">
        <f t="shared" si="7"/>
        <v>2160</v>
      </c>
      <c r="I32" s="20">
        <f t="shared" si="7"/>
        <v>2167</v>
      </c>
      <c r="J32" s="19">
        <f t="shared" si="7"/>
        <v>2172</v>
      </c>
      <c r="K32" s="18">
        <f t="shared" si="7"/>
        <v>2169.5</v>
      </c>
      <c r="L32" s="20">
        <f t="shared" si="7"/>
        <v>2178</v>
      </c>
      <c r="M32" s="19">
        <f t="shared" si="7"/>
        <v>2183</v>
      </c>
      <c r="N32" s="18">
        <f t="shared" si="7"/>
        <v>2180.5</v>
      </c>
      <c r="O32" s="20">
        <f t="shared" si="7"/>
        <v>2178</v>
      </c>
      <c r="P32" s="19">
        <f t="shared" si="7"/>
        <v>2183</v>
      </c>
      <c r="Q32" s="18">
        <f t="shared" si="7"/>
        <v>2180.5</v>
      </c>
      <c r="R32" s="17">
        <f t="shared" si="7"/>
        <v>2181</v>
      </c>
      <c r="S32" s="16">
        <f t="shared" si="7"/>
        <v>1.2139</v>
      </c>
      <c r="T32" s="15">
        <f t="shared" si="7"/>
        <v>1.054</v>
      </c>
      <c r="U32" s="14">
        <f t="shared" si="7"/>
        <v>145.25</v>
      </c>
      <c r="V32" s="13">
        <f t="shared" si="7"/>
        <v>1772.65</v>
      </c>
      <c r="W32" s="13">
        <f t="shared" si="7"/>
        <v>1753.9</v>
      </c>
      <c r="X32" s="13">
        <f t="shared" si="7"/>
        <v>2068.8673875924869</v>
      </c>
      <c r="Y32" s="12">
        <f t="shared" si="7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29</v>
      </c>
    </row>
    <row r="6" spans="1:19" ht="13.5" thickBot="1" x14ac:dyDescent="0.25">
      <c r="B6" s="1">
        <v>45170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45170</v>
      </c>
      <c r="C9" s="44">
        <v>25550</v>
      </c>
      <c r="D9" s="43">
        <v>25600</v>
      </c>
      <c r="E9" s="42">
        <f t="shared" ref="E9:E29" si="0">AVERAGE(C9:D9)</f>
        <v>25575</v>
      </c>
      <c r="F9" s="44">
        <v>25700</v>
      </c>
      <c r="G9" s="43">
        <v>25800</v>
      </c>
      <c r="H9" s="42">
        <f t="shared" ref="H9:H29" si="1">AVERAGE(F9:G9)</f>
        <v>25750</v>
      </c>
      <c r="I9" s="44">
        <v>25365</v>
      </c>
      <c r="J9" s="43">
        <v>25415</v>
      </c>
      <c r="K9" s="42">
        <f t="shared" ref="K9:K29" si="2">AVERAGE(I9:J9)</f>
        <v>25390</v>
      </c>
      <c r="L9" s="50">
        <v>25600</v>
      </c>
      <c r="M9" s="49">
        <v>1.2670999999999999</v>
      </c>
      <c r="N9" s="51">
        <v>1.0832999999999999</v>
      </c>
      <c r="O9" s="48">
        <v>145.25</v>
      </c>
      <c r="P9" s="41">
        <v>20203.61</v>
      </c>
      <c r="Q9" s="41">
        <v>20358.240000000002</v>
      </c>
      <c r="R9" s="47">
        <f t="shared" ref="R9:R29" si="3">L9/N9</f>
        <v>23631.496353733961</v>
      </c>
      <c r="S9" s="46">
        <v>1.2673000000000001</v>
      </c>
    </row>
    <row r="10" spans="1:19" x14ac:dyDescent="0.2">
      <c r="B10" s="45">
        <v>45173</v>
      </c>
      <c r="C10" s="44">
        <v>25550</v>
      </c>
      <c r="D10" s="43">
        <v>25560</v>
      </c>
      <c r="E10" s="42">
        <f t="shared" si="0"/>
        <v>25555</v>
      </c>
      <c r="F10" s="44">
        <v>25890</v>
      </c>
      <c r="G10" s="43">
        <v>25900</v>
      </c>
      <c r="H10" s="42">
        <f t="shared" si="1"/>
        <v>25895</v>
      </c>
      <c r="I10" s="44">
        <v>25525</v>
      </c>
      <c r="J10" s="43">
        <v>25575</v>
      </c>
      <c r="K10" s="42">
        <f t="shared" si="2"/>
        <v>25550</v>
      </c>
      <c r="L10" s="50">
        <v>25560</v>
      </c>
      <c r="M10" s="49">
        <v>1.2627999999999999</v>
      </c>
      <c r="N10" s="49">
        <v>1.08</v>
      </c>
      <c r="O10" s="48">
        <v>146.4</v>
      </c>
      <c r="P10" s="41">
        <v>20240.73</v>
      </c>
      <c r="Q10" s="41">
        <v>20508.349999999999</v>
      </c>
      <c r="R10" s="47">
        <f t="shared" si="3"/>
        <v>23666.666666666664</v>
      </c>
      <c r="S10" s="46">
        <v>1.2628999999999999</v>
      </c>
    </row>
    <row r="11" spans="1:19" x14ac:dyDescent="0.2">
      <c r="B11" s="45">
        <v>45174</v>
      </c>
      <c r="C11" s="44">
        <v>26350</v>
      </c>
      <c r="D11" s="43">
        <v>26400</v>
      </c>
      <c r="E11" s="42">
        <f t="shared" si="0"/>
        <v>26375</v>
      </c>
      <c r="F11" s="44">
        <v>26410</v>
      </c>
      <c r="G11" s="43">
        <v>26420</v>
      </c>
      <c r="H11" s="42">
        <f t="shared" si="1"/>
        <v>26415</v>
      </c>
      <c r="I11" s="44">
        <v>26070</v>
      </c>
      <c r="J11" s="43">
        <v>26120</v>
      </c>
      <c r="K11" s="42">
        <f t="shared" si="2"/>
        <v>26095</v>
      </c>
      <c r="L11" s="50">
        <v>26400</v>
      </c>
      <c r="M11" s="49">
        <v>1.2549999999999999</v>
      </c>
      <c r="N11" s="49">
        <v>1.0732999999999999</v>
      </c>
      <c r="O11" s="48">
        <v>147.35</v>
      </c>
      <c r="P11" s="41">
        <v>21035.86</v>
      </c>
      <c r="Q11" s="41">
        <v>21050.12</v>
      </c>
      <c r="R11" s="47">
        <f t="shared" si="3"/>
        <v>24597.037175067551</v>
      </c>
      <c r="S11" s="46">
        <v>1.2551000000000001</v>
      </c>
    </row>
    <row r="12" spans="1:19" x14ac:dyDescent="0.2">
      <c r="B12" s="45">
        <v>45175</v>
      </c>
      <c r="C12" s="44">
        <v>26000</v>
      </c>
      <c r="D12" s="43">
        <v>26100</v>
      </c>
      <c r="E12" s="42">
        <f t="shared" si="0"/>
        <v>26050</v>
      </c>
      <c r="F12" s="44">
        <v>26200</v>
      </c>
      <c r="G12" s="43">
        <v>26250</v>
      </c>
      <c r="H12" s="42">
        <f t="shared" si="1"/>
        <v>26225</v>
      </c>
      <c r="I12" s="44">
        <v>25850</v>
      </c>
      <c r="J12" s="43">
        <v>25900</v>
      </c>
      <c r="K12" s="42">
        <f t="shared" si="2"/>
        <v>25875</v>
      </c>
      <c r="L12" s="50">
        <v>26100</v>
      </c>
      <c r="M12" s="49">
        <v>1.2565</v>
      </c>
      <c r="N12" s="49">
        <v>1.0744</v>
      </c>
      <c r="O12" s="48">
        <v>147.38</v>
      </c>
      <c r="P12" s="41">
        <v>20771.990000000002</v>
      </c>
      <c r="Q12" s="41">
        <v>20889.7</v>
      </c>
      <c r="R12" s="47">
        <f t="shared" si="3"/>
        <v>24292.628443782574</v>
      </c>
      <c r="S12" s="46">
        <v>1.2565999999999999</v>
      </c>
    </row>
    <row r="13" spans="1:19" x14ac:dyDescent="0.2">
      <c r="B13" s="45">
        <v>45176</v>
      </c>
      <c r="C13" s="44">
        <v>25675</v>
      </c>
      <c r="D13" s="43">
        <v>25725</v>
      </c>
      <c r="E13" s="42">
        <f t="shared" si="0"/>
        <v>25700</v>
      </c>
      <c r="F13" s="44">
        <v>25725</v>
      </c>
      <c r="G13" s="43">
        <v>25775</v>
      </c>
      <c r="H13" s="42">
        <f t="shared" si="1"/>
        <v>25750</v>
      </c>
      <c r="I13" s="44">
        <v>25355</v>
      </c>
      <c r="J13" s="43">
        <v>25405</v>
      </c>
      <c r="K13" s="42">
        <f t="shared" si="2"/>
        <v>25380</v>
      </c>
      <c r="L13" s="50">
        <v>25725</v>
      </c>
      <c r="M13" s="49">
        <v>1.2461</v>
      </c>
      <c r="N13" s="49">
        <v>1.0705</v>
      </c>
      <c r="O13" s="48">
        <v>147.29</v>
      </c>
      <c r="P13" s="41">
        <v>20644.41</v>
      </c>
      <c r="Q13" s="41">
        <v>20681.22</v>
      </c>
      <c r="R13" s="47">
        <f t="shared" si="3"/>
        <v>24030.826716487623</v>
      </c>
      <c r="S13" s="46">
        <v>1.2463</v>
      </c>
    </row>
    <row r="14" spans="1:19" x14ac:dyDescent="0.2">
      <c r="B14" s="45">
        <v>45177</v>
      </c>
      <c r="C14" s="44">
        <v>25315</v>
      </c>
      <c r="D14" s="43">
        <v>25335</v>
      </c>
      <c r="E14" s="42">
        <f t="shared" si="0"/>
        <v>25325</v>
      </c>
      <c r="F14" s="44">
        <v>25600</v>
      </c>
      <c r="G14" s="43">
        <v>25650</v>
      </c>
      <c r="H14" s="42">
        <f t="shared" si="1"/>
        <v>25625</v>
      </c>
      <c r="I14" s="44">
        <v>25220</v>
      </c>
      <c r="J14" s="43">
        <v>25270</v>
      </c>
      <c r="K14" s="42">
        <f t="shared" si="2"/>
        <v>25245</v>
      </c>
      <c r="L14" s="50">
        <v>25335</v>
      </c>
      <c r="M14" s="49">
        <v>1.2483</v>
      </c>
      <c r="N14" s="49">
        <v>1.07</v>
      </c>
      <c r="O14" s="48">
        <v>147.46</v>
      </c>
      <c r="P14" s="41">
        <v>20295.599999999999</v>
      </c>
      <c r="Q14" s="41">
        <v>20544.650000000001</v>
      </c>
      <c r="R14" s="47">
        <f t="shared" si="3"/>
        <v>23677.570093457944</v>
      </c>
      <c r="S14" s="46">
        <v>1.2484999999999999</v>
      </c>
    </row>
    <row r="15" spans="1:19" x14ac:dyDescent="0.2">
      <c r="B15" s="45">
        <v>45180</v>
      </c>
      <c r="C15" s="44">
        <v>25500</v>
      </c>
      <c r="D15" s="43">
        <v>25550</v>
      </c>
      <c r="E15" s="42">
        <f t="shared" si="0"/>
        <v>25525</v>
      </c>
      <c r="F15" s="44">
        <v>25725</v>
      </c>
      <c r="G15" s="43">
        <v>25775</v>
      </c>
      <c r="H15" s="42">
        <f t="shared" si="1"/>
        <v>25750</v>
      </c>
      <c r="I15" s="44">
        <v>25345</v>
      </c>
      <c r="J15" s="43">
        <v>25395</v>
      </c>
      <c r="K15" s="42">
        <f t="shared" si="2"/>
        <v>25370</v>
      </c>
      <c r="L15" s="50">
        <v>25550</v>
      </c>
      <c r="M15" s="49">
        <v>1.2515000000000001</v>
      </c>
      <c r="N15" s="49">
        <v>1.0719000000000001</v>
      </c>
      <c r="O15" s="48">
        <v>146.78</v>
      </c>
      <c r="P15" s="41">
        <v>20415.5</v>
      </c>
      <c r="Q15" s="41">
        <v>20593.64</v>
      </c>
      <c r="R15" s="47">
        <f t="shared" si="3"/>
        <v>23836.178748017537</v>
      </c>
      <c r="S15" s="46">
        <v>1.2516</v>
      </c>
    </row>
    <row r="16" spans="1:19" x14ac:dyDescent="0.2">
      <c r="B16" s="45">
        <v>45181</v>
      </c>
      <c r="C16" s="44">
        <v>25200</v>
      </c>
      <c r="D16" s="43">
        <v>25205</v>
      </c>
      <c r="E16" s="42">
        <f t="shared" si="0"/>
        <v>25202.5</v>
      </c>
      <c r="F16" s="44">
        <v>25425</v>
      </c>
      <c r="G16" s="43">
        <v>25475</v>
      </c>
      <c r="H16" s="42">
        <f t="shared" si="1"/>
        <v>25450</v>
      </c>
      <c r="I16" s="44">
        <v>25070</v>
      </c>
      <c r="J16" s="43">
        <v>25120</v>
      </c>
      <c r="K16" s="42">
        <f t="shared" si="2"/>
        <v>25095</v>
      </c>
      <c r="L16" s="50">
        <v>25205</v>
      </c>
      <c r="M16" s="49">
        <v>1.2472000000000001</v>
      </c>
      <c r="N16" s="49">
        <v>1.0719000000000001</v>
      </c>
      <c r="O16" s="48">
        <v>146.9</v>
      </c>
      <c r="P16" s="41">
        <v>20209.27</v>
      </c>
      <c r="Q16" s="41">
        <v>20422.48</v>
      </c>
      <c r="R16" s="47">
        <f t="shared" si="3"/>
        <v>23514.320365705753</v>
      </c>
      <c r="S16" s="46">
        <v>1.2474000000000001</v>
      </c>
    </row>
    <row r="17" spans="2:19" x14ac:dyDescent="0.2">
      <c r="B17" s="45">
        <v>45182</v>
      </c>
      <c r="C17" s="44">
        <v>25195</v>
      </c>
      <c r="D17" s="43">
        <v>25200</v>
      </c>
      <c r="E17" s="42">
        <f t="shared" si="0"/>
        <v>25197.5</v>
      </c>
      <c r="F17" s="44">
        <v>25300</v>
      </c>
      <c r="G17" s="43">
        <v>25350</v>
      </c>
      <c r="H17" s="42">
        <f t="shared" si="1"/>
        <v>25325</v>
      </c>
      <c r="I17" s="44">
        <v>24990</v>
      </c>
      <c r="J17" s="43">
        <v>25040</v>
      </c>
      <c r="K17" s="42">
        <f t="shared" si="2"/>
        <v>25015</v>
      </c>
      <c r="L17" s="50">
        <v>25200</v>
      </c>
      <c r="M17" s="49">
        <v>1.2473000000000001</v>
      </c>
      <c r="N17" s="49">
        <v>1.0737000000000001</v>
      </c>
      <c r="O17" s="48">
        <v>147.4</v>
      </c>
      <c r="P17" s="41">
        <v>20203.64</v>
      </c>
      <c r="Q17" s="41">
        <v>20322.27</v>
      </c>
      <c r="R17" s="47">
        <f t="shared" si="3"/>
        <v>23470.243084660517</v>
      </c>
      <c r="S17" s="46">
        <v>1.2474000000000001</v>
      </c>
    </row>
    <row r="18" spans="2:19" x14ac:dyDescent="0.2">
      <c r="B18" s="45">
        <v>45183</v>
      </c>
      <c r="C18" s="44">
        <v>25600</v>
      </c>
      <c r="D18" s="43">
        <v>25650</v>
      </c>
      <c r="E18" s="42">
        <f t="shared" si="0"/>
        <v>25625</v>
      </c>
      <c r="F18" s="44">
        <v>25800</v>
      </c>
      <c r="G18" s="43">
        <v>25850</v>
      </c>
      <c r="H18" s="42">
        <f t="shared" si="1"/>
        <v>25825</v>
      </c>
      <c r="I18" s="44">
        <v>25490</v>
      </c>
      <c r="J18" s="43">
        <v>25540</v>
      </c>
      <c r="K18" s="42">
        <f t="shared" si="2"/>
        <v>25515</v>
      </c>
      <c r="L18" s="50">
        <v>25650</v>
      </c>
      <c r="M18" s="49">
        <v>1.2476</v>
      </c>
      <c r="N18" s="49">
        <v>1.073</v>
      </c>
      <c r="O18" s="48">
        <v>147.35</v>
      </c>
      <c r="P18" s="41">
        <v>20559.47</v>
      </c>
      <c r="Q18" s="41">
        <v>20718.12</v>
      </c>
      <c r="R18" s="47">
        <f t="shared" si="3"/>
        <v>23904.939422180803</v>
      </c>
      <c r="S18" s="46">
        <v>1.2477</v>
      </c>
    </row>
    <row r="19" spans="2:19" x14ac:dyDescent="0.2">
      <c r="B19" s="45">
        <v>45184</v>
      </c>
      <c r="C19" s="44">
        <v>25590</v>
      </c>
      <c r="D19" s="43">
        <v>25600</v>
      </c>
      <c r="E19" s="42">
        <f t="shared" si="0"/>
        <v>25595</v>
      </c>
      <c r="F19" s="44">
        <v>25625</v>
      </c>
      <c r="G19" s="43">
        <v>25630</v>
      </c>
      <c r="H19" s="42">
        <f t="shared" si="1"/>
        <v>25627.5</v>
      </c>
      <c r="I19" s="44">
        <v>25285</v>
      </c>
      <c r="J19" s="43">
        <v>25335</v>
      </c>
      <c r="K19" s="42">
        <f t="shared" si="2"/>
        <v>25310</v>
      </c>
      <c r="L19" s="50">
        <v>25600</v>
      </c>
      <c r="M19" s="49">
        <v>1.2405999999999999</v>
      </c>
      <c r="N19" s="49">
        <v>1.0654999999999999</v>
      </c>
      <c r="O19" s="48">
        <v>147.80000000000001</v>
      </c>
      <c r="P19" s="41">
        <v>20635.18</v>
      </c>
      <c r="Q19" s="41">
        <v>20659.36</v>
      </c>
      <c r="R19" s="47">
        <f t="shared" si="3"/>
        <v>24026.278742374474</v>
      </c>
      <c r="S19" s="46">
        <v>1.2405999999999999</v>
      </c>
    </row>
    <row r="20" spans="2:19" x14ac:dyDescent="0.2">
      <c r="B20" s="45">
        <v>45187</v>
      </c>
      <c r="C20" s="44">
        <v>25500</v>
      </c>
      <c r="D20" s="43">
        <v>25550</v>
      </c>
      <c r="E20" s="42">
        <f t="shared" si="0"/>
        <v>25525</v>
      </c>
      <c r="F20" s="44">
        <v>25950</v>
      </c>
      <c r="G20" s="43">
        <v>26000</v>
      </c>
      <c r="H20" s="42">
        <f t="shared" si="1"/>
        <v>25975</v>
      </c>
      <c r="I20" s="44">
        <v>25635</v>
      </c>
      <c r="J20" s="43">
        <v>25685</v>
      </c>
      <c r="K20" s="42">
        <f t="shared" si="2"/>
        <v>25660</v>
      </c>
      <c r="L20" s="50">
        <v>25550</v>
      </c>
      <c r="M20" s="49">
        <v>1.2383999999999999</v>
      </c>
      <c r="N20" s="49">
        <v>1.0664</v>
      </c>
      <c r="O20" s="48">
        <v>147.62</v>
      </c>
      <c r="P20" s="41">
        <v>20631.46</v>
      </c>
      <c r="Q20" s="41">
        <v>20994.83</v>
      </c>
      <c r="R20" s="47">
        <f t="shared" si="3"/>
        <v>23959.114778694675</v>
      </c>
      <c r="S20" s="46">
        <v>1.2383999999999999</v>
      </c>
    </row>
    <row r="21" spans="2:19" x14ac:dyDescent="0.2">
      <c r="B21" s="45">
        <v>45188</v>
      </c>
      <c r="C21" s="44">
        <v>25600</v>
      </c>
      <c r="D21" s="43">
        <v>25650</v>
      </c>
      <c r="E21" s="42">
        <f t="shared" si="0"/>
        <v>25625</v>
      </c>
      <c r="F21" s="44">
        <v>25825</v>
      </c>
      <c r="G21" s="43">
        <v>25850</v>
      </c>
      <c r="H21" s="42">
        <f t="shared" si="1"/>
        <v>25837.5</v>
      </c>
      <c r="I21" s="44">
        <v>25495</v>
      </c>
      <c r="J21" s="43">
        <v>25545</v>
      </c>
      <c r="K21" s="42">
        <f t="shared" si="2"/>
        <v>25520</v>
      </c>
      <c r="L21" s="50">
        <v>25650</v>
      </c>
      <c r="M21" s="49">
        <v>1.2412000000000001</v>
      </c>
      <c r="N21" s="49">
        <v>1.0709</v>
      </c>
      <c r="O21" s="48">
        <v>147.69999999999999</v>
      </c>
      <c r="P21" s="41">
        <v>20665.490000000002</v>
      </c>
      <c r="Q21" s="41">
        <v>20826.62</v>
      </c>
      <c r="R21" s="47">
        <f t="shared" si="3"/>
        <v>23951.816229339809</v>
      </c>
      <c r="S21" s="46">
        <v>1.2412000000000001</v>
      </c>
    </row>
    <row r="22" spans="2:19" x14ac:dyDescent="0.2">
      <c r="B22" s="45">
        <v>45189</v>
      </c>
      <c r="C22" s="44">
        <v>25750</v>
      </c>
      <c r="D22" s="43">
        <v>25800</v>
      </c>
      <c r="E22" s="42">
        <f t="shared" si="0"/>
        <v>25775</v>
      </c>
      <c r="F22" s="44">
        <v>26025</v>
      </c>
      <c r="G22" s="43">
        <v>26075</v>
      </c>
      <c r="H22" s="42">
        <f t="shared" si="1"/>
        <v>26050</v>
      </c>
      <c r="I22" s="44">
        <v>25720</v>
      </c>
      <c r="J22" s="43">
        <v>25770</v>
      </c>
      <c r="K22" s="42">
        <f t="shared" si="2"/>
        <v>25745</v>
      </c>
      <c r="L22" s="50">
        <v>25800</v>
      </c>
      <c r="M22" s="49">
        <v>1.2367999999999999</v>
      </c>
      <c r="N22" s="49">
        <v>1.0702</v>
      </c>
      <c r="O22" s="48">
        <v>147.88</v>
      </c>
      <c r="P22" s="41">
        <v>20860.28</v>
      </c>
      <c r="Q22" s="41">
        <v>21077.52</v>
      </c>
      <c r="R22" s="47">
        <f t="shared" si="3"/>
        <v>24107.643431134366</v>
      </c>
      <c r="S22" s="46">
        <v>1.2371000000000001</v>
      </c>
    </row>
    <row r="23" spans="2:19" x14ac:dyDescent="0.2">
      <c r="B23" s="45">
        <v>45190</v>
      </c>
      <c r="C23" s="44">
        <v>25550</v>
      </c>
      <c r="D23" s="43">
        <v>25650</v>
      </c>
      <c r="E23" s="42">
        <f t="shared" si="0"/>
        <v>25600</v>
      </c>
      <c r="F23" s="44">
        <v>25800</v>
      </c>
      <c r="G23" s="43">
        <v>25850</v>
      </c>
      <c r="H23" s="42">
        <f t="shared" si="1"/>
        <v>25825</v>
      </c>
      <c r="I23" s="44">
        <v>25505</v>
      </c>
      <c r="J23" s="43">
        <v>25555</v>
      </c>
      <c r="K23" s="42">
        <f t="shared" si="2"/>
        <v>25530</v>
      </c>
      <c r="L23" s="50">
        <v>25650</v>
      </c>
      <c r="M23" s="49">
        <v>1.2269000000000001</v>
      </c>
      <c r="N23" s="49">
        <v>1.0636000000000001</v>
      </c>
      <c r="O23" s="48">
        <v>147.96</v>
      </c>
      <c r="P23" s="41">
        <v>20906.349999999999</v>
      </c>
      <c r="Q23" s="41">
        <v>21060.78</v>
      </c>
      <c r="R23" s="47">
        <f t="shared" si="3"/>
        <v>24116.209101165849</v>
      </c>
      <c r="S23" s="46">
        <v>1.2274</v>
      </c>
    </row>
    <row r="24" spans="2:19" x14ac:dyDescent="0.2">
      <c r="B24" s="45">
        <v>45191</v>
      </c>
      <c r="C24" s="44">
        <v>25300</v>
      </c>
      <c r="D24" s="43">
        <v>25325</v>
      </c>
      <c r="E24" s="42">
        <f t="shared" si="0"/>
        <v>25312.5</v>
      </c>
      <c r="F24" s="44">
        <v>25600</v>
      </c>
      <c r="G24" s="43">
        <v>25700</v>
      </c>
      <c r="H24" s="42">
        <f t="shared" si="1"/>
        <v>25650</v>
      </c>
      <c r="I24" s="44">
        <v>25285</v>
      </c>
      <c r="J24" s="43">
        <v>25335</v>
      </c>
      <c r="K24" s="42">
        <f t="shared" si="2"/>
        <v>25310</v>
      </c>
      <c r="L24" s="50">
        <v>25325</v>
      </c>
      <c r="M24" s="49">
        <v>1.2255</v>
      </c>
      <c r="N24" s="49">
        <v>1.0637000000000001</v>
      </c>
      <c r="O24" s="48">
        <v>148.26</v>
      </c>
      <c r="P24" s="41">
        <v>20665.03</v>
      </c>
      <c r="Q24" s="41">
        <v>20960.77</v>
      </c>
      <c r="R24" s="47">
        <f t="shared" si="3"/>
        <v>23808.404625364292</v>
      </c>
      <c r="S24" s="46">
        <v>1.2261</v>
      </c>
    </row>
    <row r="25" spans="2:19" x14ac:dyDescent="0.2">
      <c r="B25" s="45">
        <v>45194</v>
      </c>
      <c r="C25" s="44">
        <v>26050</v>
      </c>
      <c r="D25" s="43">
        <v>26100</v>
      </c>
      <c r="E25" s="42">
        <f t="shared" si="0"/>
        <v>26075</v>
      </c>
      <c r="F25" s="44">
        <v>26150</v>
      </c>
      <c r="G25" s="43">
        <v>26160</v>
      </c>
      <c r="H25" s="42">
        <f t="shared" si="1"/>
        <v>26155</v>
      </c>
      <c r="I25" s="44">
        <v>25815</v>
      </c>
      <c r="J25" s="43">
        <v>25865</v>
      </c>
      <c r="K25" s="42">
        <f t="shared" si="2"/>
        <v>25840</v>
      </c>
      <c r="L25" s="50">
        <v>26100</v>
      </c>
      <c r="M25" s="49">
        <v>1.2221</v>
      </c>
      <c r="N25" s="49">
        <v>1.0630999999999999</v>
      </c>
      <c r="O25" s="48">
        <v>148.68</v>
      </c>
      <c r="P25" s="41">
        <v>21356.68</v>
      </c>
      <c r="Q25" s="41">
        <v>21395.27</v>
      </c>
      <c r="R25" s="47">
        <f t="shared" si="3"/>
        <v>24550.841877527986</v>
      </c>
      <c r="S25" s="46">
        <v>1.2226999999999999</v>
      </c>
    </row>
    <row r="26" spans="2:19" x14ac:dyDescent="0.2">
      <c r="B26" s="45">
        <v>45195</v>
      </c>
      <c r="C26" s="44">
        <v>25600</v>
      </c>
      <c r="D26" s="43">
        <v>25625</v>
      </c>
      <c r="E26" s="42">
        <f t="shared" si="0"/>
        <v>25612.5</v>
      </c>
      <c r="F26" s="44">
        <v>25800</v>
      </c>
      <c r="G26" s="43">
        <v>25900</v>
      </c>
      <c r="H26" s="42">
        <f t="shared" si="1"/>
        <v>25850</v>
      </c>
      <c r="I26" s="44">
        <v>25510</v>
      </c>
      <c r="J26" s="43">
        <v>25560</v>
      </c>
      <c r="K26" s="42">
        <f t="shared" si="2"/>
        <v>25535</v>
      </c>
      <c r="L26" s="50">
        <v>25625</v>
      </c>
      <c r="M26" s="49">
        <v>1.2177</v>
      </c>
      <c r="N26" s="49">
        <v>1.06</v>
      </c>
      <c r="O26" s="48">
        <v>148.9</v>
      </c>
      <c r="P26" s="41">
        <v>21043.77</v>
      </c>
      <c r="Q26" s="41">
        <v>21259.13</v>
      </c>
      <c r="R26" s="47">
        <f t="shared" si="3"/>
        <v>24174.528301886792</v>
      </c>
      <c r="S26" s="46">
        <v>1.2182999999999999</v>
      </c>
    </row>
    <row r="27" spans="2:19" x14ac:dyDescent="0.2">
      <c r="B27" s="45">
        <v>45196</v>
      </c>
      <c r="C27" s="44">
        <v>25545</v>
      </c>
      <c r="D27" s="43">
        <v>25550</v>
      </c>
      <c r="E27" s="42">
        <f t="shared" si="0"/>
        <v>25547.5</v>
      </c>
      <c r="F27" s="44">
        <v>25550</v>
      </c>
      <c r="G27" s="43">
        <v>25650</v>
      </c>
      <c r="H27" s="42">
        <f t="shared" si="1"/>
        <v>25600</v>
      </c>
      <c r="I27" s="44">
        <v>25300</v>
      </c>
      <c r="J27" s="43">
        <v>25350</v>
      </c>
      <c r="K27" s="42">
        <f t="shared" si="2"/>
        <v>25325</v>
      </c>
      <c r="L27" s="50">
        <v>25550</v>
      </c>
      <c r="M27" s="49">
        <v>1.2139</v>
      </c>
      <c r="N27" s="49">
        <v>1.054</v>
      </c>
      <c r="O27" s="48">
        <v>149.19</v>
      </c>
      <c r="P27" s="41">
        <v>21047.86</v>
      </c>
      <c r="Q27" s="41">
        <v>21121.54</v>
      </c>
      <c r="R27" s="47">
        <f t="shared" si="3"/>
        <v>24240.986717267551</v>
      </c>
      <c r="S27" s="46">
        <v>1.2143999999999999</v>
      </c>
    </row>
    <row r="28" spans="2:19" x14ac:dyDescent="0.2">
      <c r="B28" s="45">
        <v>45197</v>
      </c>
      <c r="C28" s="44">
        <v>25350</v>
      </c>
      <c r="D28" s="43">
        <v>25355</v>
      </c>
      <c r="E28" s="42">
        <f t="shared" si="0"/>
        <v>25352.5</v>
      </c>
      <c r="F28" s="44">
        <v>25550</v>
      </c>
      <c r="G28" s="43">
        <v>25600</v>
      </c>
      <c r="H28" s="42">
        <f t="shared" si="1"/>
        <v>25575</v>
      </c>
      <c r="I28" s="44">
        <v>25285</v>
      </c>
      <c r="J28" s="43">
        <v>25335</v>
      </c>
      <c r="K28" s="42">
        <f t="shared" si="2"/>
        <v>25310</v>
      </c>
      <c r="L28" s="50">
        <v>25355</v>
      </c>
      <c r="M28" s="49">
        <v>1.2208000000000001</v>
      </c>
      <c r="N28" s="49">
        <v>1.0542</v>
      </c>
      <c r="O28" s="48">
        <v>149.33000000000001</v>
      </c>
      <c r="P28" s="41">
        <v>20769.169999999998</v>
      </c>
      <c r="Q28" s="41">
        <v>20954.41</v>
      </c>
      <c r="R28" s="47">
        <f t="shared" si="3"/>
        <v>24051.413394042876</v>
      </c>
      <c r="S28" s="46">
        <v>1.2217</v>
      </c>
    </row>
    <row r="29" spans="2:19" x14ac:dyDescent="0.2">
      <c r="B29" s="45">
        <v>45198</v>
      </c>
      <c r="C29" s="44">
        <v>24175</v>
      </c>
      <c r="D29" s="43">
        <v>24200</v>
      </c>
      <c r="E29" s="42">
        <f t="shared" si="0"/>
        <v>24187.5</v>
      </c>
      <c r="F29" s="44">
        <v>24400</v>
      </c>
      <c r="G29" s="43">
        <v>24450</v>
      </c>
      <c r="H29" s="42">
        <f t="shared" si="1"/>
        <v>24425</v>
      </c>
      <c r="I29" s="44">
        <v>24225</v>
      </c>
      <c r="J29" s="43">
        <v>24275</v>
      </c>
      <c r="K29" s="42">
        <f t="shared" si="2"/>
        <v>24250</v>
      </c>
      <c r="L29" s="50">
        <v>24200</v>
      </c>
      <c r="M29" s="49">
        <v>1.2255</v>
      </c>
      <c r="N29" s="49">
        <v>1.0593999999999999</v>
      </c>
      <c r="O29" s="48">
        <v>149.25</v>
      </c>
      <c r="P29" s="41">
        <v>19747.04</v>
      </c>
      <c r="Q29" s="41">
        <v>19936.400000000001</v>
      </c>
      <c r="R29" s="47">
        <f t="shared" si="3"/>
        <v>22843.118746460263</v>
      </c>
      <c r="S29" s="46">
        <v>1.2263999999999999</v>
      </c>
    </row>
    <row r="30" spans="2:19" x14ac:dyDescent="0.2">
      <c r="B30" s="40" t="s">
        <v>11</v>
      </c>
      <c r="C30" s="39">
        <f>ROUND(AVERAGE(C9:C29),2)</f>
        <v>25521.19</v>
      </c>
      <c r="D30" s="38">
        <f>ROUND(AVERAGE(D9:D29),2)</f>
        <v>25558.57</v>
      </c>
      <c r="E30" s="37">
        <f>ROUND(AVERAGE(C30:D30),2)</f>
        <v>25539.88</v>
      </c>
      <c r="F30" s="39">
        <f>ROUND(AVERAGE(F9:F29),2)</f>
        <v>25716.67</v>
      </c>
      <c r="G30" s="38">
        <f>ROUND(AVERAGE(G9:G29),2)</f>
        <v>25767.14</v>
      </c>
      <c r="H30" s="37">
        <f>ROUND(AVERAGE(F30:G30),2)</f>
        <v>25741.91</v>
      </c>
      <c r="I30" s="39">
        <f>ROUND(AVERAGE(I9:I29),2)</f>
        <v>25397.14</v>
      </c>
      <c r="J30" s="38">
        <f>ROUND(AVERAGE(J9:J29),2)</f>
        <v>25447.14</v>
      </c>
      <c r="K30" s="37">
        <f>ROUND(AVERAGE(I30:J30),2)</f>
        <v>25422.14</v>
      </c>
      <c r="L30" s="36">
        <f>ROUND(AVERAGE(L9:L29),2)</f>
        <v>25558.57</v>
      </c>
      <c r="M30" s="35">
        <f>ROUND(AVERAGE(M9:M29),4)</f>
        <v>1.2399</v>
      </c>
      <c r="N30" s="34">
        <f>ROUND(AVERAGE(N9:N29),4)</f>
        <v>1.0682</v>
      </c>
      <c r="O30" s="167">
        <f>ROUND(AVERAGE(O9:O29),2)</f>
        <v>147.72</v>
      </c>
      <c r="P30" s="33">
        <f>AVERAGE(P9:P29)</f>
        <v>20614.685238095237</v>
      </c>
      <c r="Q30" s="33">
        <f>AVERAGE(Q9:Q29)</f>
        <v>20777.877142857145</v>
      </c>
      <c r="R30" s="33">
        <f>AVERAGE(R9:R29)</f>
        <v>23926.298238810465</v>
      </c>
      <c r="S30" s="32">
        <f>AVERAGE(S9:S29)</f>
        <v>1.240242857142857</v>
      </c>
    </row>
    <row r="31" spans="2:19" x14ac:dyDescent="0.2">
      <c r="B31" s="31" t="s">
        <v>12</v>
      </c>
      <c r="C31" s="30">
        <f t="shared" ref="C31:S31" si="4">MAX(C9:C29)</f>
        <v>26350</v>
      </c>
      <c r="D31" s="29">
        <f t="shared" si="4"/>
        <v>26400</v>
      </c>
      <c r="E31" s="28">
        <f t="shared" si="4"/>
        <v>26375</v>
      </c>
      <c r="F31" s="30">
        <f t="shared" si="4"/>
        <v>26410</v>
      </c>
      <c r="G31" s="29">
        <f t="shared" si="4"/>
        <v>26420</v>
      </c>
      <c r="H31" s="28">
        <f t="shared" si="4"/>
        <v>26415</v>
      </c>
      <c r="I31" s="30">
        <f t="shared" si="4"/>
        <v>26070</v>
      </c>
      <c r="J31" s="29">
        <f t="shared" si="4"/>
        <v>26120</v>
      </c>
      <c r="K31" s="28">
        <f t="shared" si="4"/>
        <v>26095</v>
      </c>
      <c r="L31" s="27">
        <f t="shared" si="4"/>
        <v>26400</v>
      </c>
      <c r="M31" s="26">
        <f t="shared" si="4"/>
        <v>1.2670999999999999</v>
      </c>
      <c r="N31" s="25">
        <f t="shared" si="4"/>
        <v>1.0832999999999999</v>
      </c>
      <c r="O31" s="24">
        <f t="shared" si="4"/>
        <v>149.33000000000001</v>
      </c>
      <c r="P31" s="23">
        <f t="shared" si="4"/>
        <v>21356.68</v>
      </c>
      <c r="Q31" s="23">
        <f t="shared" si="4"/>
        <v>21395.27</v>
      </c>
      <c r="R31" s="23">
        <f t="shared" si="4"/>
        <v>24597.037175067551</v>
      </c>
      <c r="S31" s="22">
        <f t="shared" si="4"/>
        <v>1.2673000000000001</v>
      </c>
    </row>
    <row r="32" spans="2:19" ht="13.5" thickBot="1" x14ac:dyDescent="0.25">
      <c r="B32" s="21" t="s">
        <v>13</v>
      </c>
      <c r="C32" s="20">
        <f t="shared" ref="C32:S32" si="5">MIN(C9:C29)</f>
        <v>24175</v>
      </c>
      <c r="D32" s="19">
        <f t="shared" si="5"/>
        <v>24200</v>
      </c>
      <c r="E32" s="18">
        <f t="shared" si="5"/>
        <v>24187.5</v>
      </c>
      <c r="F32" s="20">
        <f t="shared" si="5"/>
        <v>24400</v>
      </c>
      <c r="G32" s="19">
        <f t="shared" si="5"/>
        <v>24450</v>
      </c>
      <c r="H32" s="18">
        <f t="shared" si="5"/>
        <v>24425</v>
      </c>
      <c r="I32" s="20">
        <f t="shared" si="5"/>
        <v>24225</v>
      </c>
      <c r="J32" s="19">
        <f t="shared" si="5"/>
        <v>24275</v>
      </c>
      <c r="K32" s="18">
        <f t="shared" si="5"/>
        <v>24250</v>
      </c>
      <c r="L32" s="17">
        <f t="shared" si="5"/>
        <v>24200</v>
      </c>
      <c r="M32" s="16">
        <f t="shared" si="5"/>
        <v>1.2139</v>
      </c>
      <c r="N32" s="15">
        <f t="shared" si="5"/>
        <v>1.054</v>
      </c>
      <c r="O32" s="14">
        <f t="shared" si="5"/>
        <v>145.25</v>
      </c>
      <c r="P32" s="13">
        <f t="shared" si="5"/>
        <v>19747.04</v>
      </c>
      <c r="Q32" s="13">
        <f t="shared" si="5"/>
        <v>19936.400000000001</v>
      </c>
      <c r="R32" s="13">
        <f t="shared" si="5"/>
        <v>22843.118746460263</v>
      </c>
      <c r="S32" s="12">
        <f t="shared" si="5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Y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3" width="10.7109375" style="4" customWidth="1"/>
    <col min="14" max="14" width="10.7109375" customWidth="1"/>
    <col min="15" max="16" width="10.7109375" style="4" customWidth="1"/>
    <col min="17" max="17" width="10.7109375" customWidth="1"/>
    <col min="18" max="18" width="12.5703125" style="4" bestFit="1" customWidth="1"/>
    <col min="19" max="19" width="10" style="4" bestFit="1" customWidth="1"/>
    <col min="20" max="20" width="14.140625" bestFit="1" customWidth="1"/>
    <col min="21" max="21" width="12.5703125" style="4" bestFit="1" customWidth="1"/>
    <col min="22" max="22" width="10.5703125" bestFit="1" customWidth="1"/>
    <col min="23" max="23" width="11.28515625" bestFit="1" customWidth="1"/>
    <col min="24" max="24" width="14.140625" bestFit="1" customWidth="1"/>
    <col min="25" max="25" width="10.5703125" bestFit="1" customWidth="1"/>
  </cols>
  <sheetData>
    <row r="3" spans="1:25" ht="15.75" x14ac:dyDescent="0.25">
      <c r="B3" s="5" t="s">
        <v>19</v>
      </c>
    </row>
    <row r="4" spans="1:25" x14ac:dyDescent="0.2">
      <c r="B4" s="58" t="s">
        <v>25</v>
      </c>
    </row>
    <row r="6" spans="1:25" ht="13.5" thickBot="1" x14ac:dyDescent="0.25">
      <c r="B6" s="1">
        <v>45170</v>
      </c>
    </row>
    <row r="7" spans="1:25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24</v>
      </c>
      <c r="J7" s="177"/>
      <c r="K7" s="178"/>
      <c r="L7" s="176" t="s">
        <v>23</v>
      </c>
      <c r="M7" s="177"/>
      <c r="N7" s="178"/>
      <c r="O7" s="176" t="s">
        <v>22</v>
      </c>
      <c r="P7" s="177"/>
      <c r="Q7" s="178"/>
      <c r="R7" s="168" t="s">
        <v>4</v>
      </c>
      <c r="S7" s="170" t="s">
        <v>21</v>
      </c>
      <c r="T7" s="171"/>
      <c r="U7" s="172"/>
      <c r="V7" s="173" t="s">
        <v>5</v>
      </c>
      <c r="W7" s="174"/>
      <c r="X7" s="9" t="s">
        <v>18</v>
      </c>
      <c r="Y7" s="168" t="s">
        <v>20</v>
      </c>
    </row>
    <row r="8" spans="1:25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52" t="s">
        <v>6</v>
      </c>
      <c r="M8" s="52" t="s">
        <v>7</v>
      </c>
      <c r="N8" s="55" t="s">
        <v>1</v>
      </c>
      <c r="O8" s="52" t="s">
        <v>6</v>
      </c>
      <c r="P8" s="52" t="s">
        <v>7</v>
      </c>
      <c r="Q8" s="55" t="s">
        <v>1</v>
      </c>
      <c r="R8" s="169"/>
      <c r="S8" s="54" t="s">
        <v>10</v>
      </c>
      <c r="T8" s="53" t="s">
        <v>16</v>
      </c>
      <c r="U8" s="10" t="s">
        <v>17</v>
      </c>
      <c r="V8" s="52" t="s">
        <v>8</v>
      </c>
      <c r="W8" s="52" t="s">
        <v>9</v>
      </c>
      <c r="X8" s="11" t="s">
        <v>8</v>
      </c>
      <c r="Y8" s="169" t="s">
        <v>20</v>
      </c>
    </row>
    <row r="9" spans="1:25" x14ac:dyDescent="0.2">
      <c r="B9" s="45">
        <v>45170</v>
      </c>
      <c r="C9" s="44">
        <v>20450</v>
      </c>
      <c r="D9" s="43">
        <v>20475</v>
      </c>
      <c r="E9" s="42">
        <f t="shared" ref="E9:E29" si="0">AVERAGE(C9:D9)</f>
        <v>20462.5</v>
      </c>
      <c r="F9" s="44">
        <v>20650</v>
      </c>
      <c r="G9" s="43">
        <v>20700</v>
      </c>
      <c r="H9" s="42">
        <f t="shared" ref="H9:H29" si="1">AVERAGE(F9:G9)</f>
        <v>20675</v>
      </c>
      <c r="I9" s="44">
        <v>21785</v>
      </c>
      <c r="J9" s="43">
        <v>21835</v>
      </c>
      <c r="K9" s="42">
        <f t="shared" ref="K9:K29" si="2">AVERAGE(I9:J9)</f>
        <v>21810</v>
      </c>
      <c r="L9" s="44">
        <v>22870</v>
      </c>
      <c r="M9" s="43">
        <v>22920</v>
      </c>
      <c r="N9" s="42">
        <f t="shared" ref="N9:N29" si="3">AVERAGE(L9:M9)</f>
        <v>22895</v>
      </c>
      <c r="O9" s="44">
        <v>23980</v>
      </c>
      <c r="P9" s="43">
        <v>24030</v>
      </c>
      <c r="Q9" s="42">
        <f t="shared" ref="Q9:Q29" si="4">AVERAGE(O9:P9)</f>
        <v>24005</v>
      </c>
      <c r="R9" s="50">
        <v>20475</v>
      </c>
      <c r="S9" s="49">
        <v>1.2670999999999999</v>
      </c>
      <c r="T9" s="51">
        <v>1.0832999999999999</v>
      </c>
      <c r="U9" s="48">
        <v>145.25</v>
      </c>
      <c r="V9" s="41">
        <v>16158.95</v>
      </c>
      <c r="W9" s="41">
        <v>16333.94</v>
      </c>
      <c r="X9" s="47">
        <f t="shared" ref="X9:X29" si="5">R9/T9</f>
        <v>18900.581556355581</v>
      </c>
      <c r="Y9" s="46">
        <v>1.2673000000000001</v>
      </c>
    </row>
    <row r="10" spans="1:25" x14ac:dyDescent="0.2">
      <c r="B10" s="45">
        <v>45173</v>
      </c>
      <c r="C10" s="44">
        <v>20525</v>
      </c>
      <c r="D10" s="43">
        <v>20550</v>
      </c>
      <c r="E10" s="42">
        <f t="shared" si="0"/>
        <v>20537.5</v>
      </c>
      <c r="F10" s="44">
        <v>20725</v>
      </c>
      <c r="G10" s="43">
        <v>20775</v>
      </c>
      <c r="H10" s="42">
        <f t="shared" si="1"/>
        <v>20750</v>
      </c>
      <c r="I10" s="44">
        <v>21845</v>
      </c>
      <c r="J10" s="43">
        <v>21895</v>
      </c>
      <c r="K10" s="42">
        <f t="shared" si="2"/>
        <v>21870</v>
      </c>
      <c r="L10" s="44">
        <v>22900</v>
      </c>
      <c r="M10" s="43">
        <v>22950</v>
      </c>
      <c r="N10" s="42">
        <f t="shared" si="3"/>
        <v>22925</v>
      </c>
      <c r="O10" s="44">
        <v>23975</v>
      </c>
      <c r="P10" s="43">
        <v>24025</v>
      </c>
      <c r="Q10" s="42">
        <f t="shared" si="4"/>
        <v>24000</v>
      </c>
      <c r="R10" s="50">
        <v>20550</v>
      </c>
      <c r="S10" s="49">
        <v>1.2627999999999999</v>
      </c>
      <c r="T10" s="49">
        <v>1.08</v>
      </c>
      <c r="U10" s="48">
        <v>146.4</v>
      </c>
      <c r="V10" s="41">
        <v>16273.36</v>
      </c>
      <c r="W10" s="41">
        <v>16450.23</v>
      </c>
      <c r="X10" s="47">
        <f t="shared" si="5"/>
        <v>19027.777777777777</v>
      </c>
      <c r="Y10" s="46">
        <v>1.2628999999999999</v>
      </c>
    </row>
    <row r="11" spans="1:25" x14ac:dyDescent="0.2">
      <c r="B11" s="45">
        <v>45174</v>
      </c>
      <c r="C11" s="44">
        <v>20795</v>
      </c>
      <c r="D11" s="43">
        <v>20800</v>
      </c>
      <c r="E11" s="42">
        <f t="shared" si="0"/>
        <v>20797.5</v>
      </c>
      <c r="F11" s="44">
        <v>20955</v>
      </c>
      <c r="G11" s="43">
        <v>20960</v>
      </c>
      <c r="H11" s="42">
        <f t="shared" si="1"/>
        <v>20957.5</v>
      </c>
      <c r="I11" s="44">
        <v>22045</v>
      </c>
      <c r="J11" s="43">
        <v>22095</v>
      </c>
      <c r="K11" s="42">
        <f t="shared" si="2"/>
        <v>22070</v>
      </c>
      <c r="L11" s="44">
        <v>23135</v>
      </c>
      <c r="M11" s="43">
        <v>23185</v>
      </c>
      <c r="N11" s="42">
        <f t="shared" si="3"/>
        <v>23160</v>
      </c>
      <c r="O11" s="44">
        <v>24210</v>
      </c>
      <c r="P11" s="43">
        <v>24260</v>
      </c>
      <c r="Q11" s="42">
        <f t="shared" si="4"/>
        <v>24235</v>
      </c>
      <c r="R11" s="50">
        <v>20800</v>
      </c>
      <c r="S11" s="49">
        <v>1.2549999999999999</v>
      </c>
      <c r="T11" s="49">
        <v>1.0732999999999999</v>
      </c>
      <c r="U11" s="48">
        <v>147.35</v>
      </c>
      <c r="V11" s="41">
        <v>16573.71</v>
      </c>
      <c r="W11" s="41">
        <v>16699.86</v>
      </c>
      <c r="X11" s="47">
        <f t="shared" si="5"/>
        <v>19379.483834901708</v>
      </c>
      <c r="Y11" s="46">
        <v>1.2551000000000001</v>
      </c>
    </row>
    <row r="12" spans="1:25" x14ac:dyDescent="0.2">
      <c r="B12" s="45">
        <v>45175</v>
      </c>
      <c r="C12" s="44">
        <v>20500</v>
      </c>
      <c r="D12" s="43">
        <v>20550</v>
      </c>
      <c r="E12" s="42">
        <f t="shared" si="0"/>
        <v>20525</v>
      </c>
      <c r="F12" s="44">
        <v>20710</v>
      </c>
      <c r="G12" s="43">
        <v>20720</v>
      </c>
      <c r="H12" s="42">
        <f t="shared" si="1"/>
        <v>20715</v>
      </c>
      <c r="I12" s="44">
        <v>21830</v>
      </c>
      <c r="J12" s="43">
        <v>21880</v>
      </c>
      <c r="K12" s="42">
        <f t="shared" si="2"/>
        <v>21855</v>
      </c>
      <c r="L12" s="44">
        <v>22905</v>
      </c>
      <c r="M12" s="43">
        <v>22955</v>
      </c>
      <c r="N12" s="42">
        <f t="shared" si="3"/>
        <v>22930</v>
      </c>
      <c r="O12" s="44">
        <v>23980</v>
      </c>
      <c r="P12" s="43">
        <v>24030</v>
      </c>
      <c r="Q12" s="42">
        <f t="shared" si="4"/>
        <v>24005</v>
      </c>
      <c r="R12" s="50">
        <v>20550</v>
      </c>
      <c r="S12" s="49">
        <v>1.2565</v>
      </c>
      <c r="T12" s="49">
        <v>1.0744</v>
      </c>
      <c r="U12" s="48">
        <v>147.38</v>
      </c>
      <c r="V12" s="41">
        <v>16354.95</v>
      </c>
      <c r="W12" s="41">
        <v>16488.939999999999</v>
      </c>
      <c r="X12" s="47">
        <f t="shared" si="5"/>
        <v>19126.954579300073</v>
      </c>
      <c r="Y12" s="46">
        <v>1.2565999999999999</v>
      </c>
    </row>
    <row r="13" spans="1:25" x14ac:dyDescent="0.2">
      <c r="B13" s="45">
        <v>45176</v>
      </c>
      <c r="C13" s="44">
        <v>20125</v>
      </c>
      <c r="D13" s="43">
        <v>20130</v>
      </c>
      <c r="E13" s="42">
        <f t="shared" si="0"/>
        <v>20127.5</v>
      </c>
      <c r="F13" s="44">
        <v>20300</v>
      </c>
      <c r="G13" s="43">
        <v>20310</v>
      </c>
      <c r="H13" s="42">
        <f t="shared" si="1"/>
        <v>20305</v>
      </c>
      <c r="I13" s="44">
        <v>21400</v>
      </c>
      <c r="J13" s="43">
        <v>21450</v>
      </c>
      <c r="K13" s="42">
        <f t="shared" si="2"/>
        <v>21425</v>
      </c>
      <c r="L13" s="44">
        <v>22500</v>
      </c>
      <c r="M13" s="43">
        <v>22550</v>
      </c>
      <c r="N13" s="42">
        <f t="shared" si="3"/>
        <v>22525</v>
      </c>
      <c r="O13" s="44">
        <v>23575</v>
      </c>
      <c r="P13" s="43">
        <v>23625</v>
      </c>
      <c r="Q13" s="42">
        <f t="shared" si="4"/>
        <v>23600</v>
      </c>
      <c r="R13" s="50">
        <v>20130</v>
      </c>
      <c r="S13" s="49">
        <v>1.2461</v>
      </c>
      <c r="T13" s="49">
        <v>1.0705</v>
      </c>
      <c r="U13" s="48">
        <v>147.29</v>
      </c>
      <c r="V13" s="41">
        <v>16154.4</v>
      </c>
      <c r="W13" s="41">
        <v>16296.24</v>
      </c>
      <c r="X13" s="47">
        <f t="shared" si="5"/>
        <v>18804.297057449789</v>
      </c>
      <c r="Y13" s="46">
        <v>1.2463</v>
      </c>
    </row>
    <row r="14" spans="1:25" x14ac:dyDescent="0.2">
      <c r="B14" s="45">
        <v>45177</v>
      </c>
      <c r="C14" s="44">
        <v>19900</v>
      </c>
      <c r="D14" s="43">
        <v>19905</v>
      </c>
      <c r="E14" s="42">
        <f t="shared" si="0"/>
        <v>19902.5</v>
      </c>
      <c r="F14" s="44">
        <v>20100</v>
      </c>
      <c r="G14" s="43">
        <v>20125</v>
      </c>
      <c r="H14" s="42">
        <f t="shared" si="1"/>
        <v>20112.5</v>
      </c>
      <c r="I14" s="44">
        <v>21230</v>
      </c>
      <c r="J14" s="43">
        <v>21280</v>
      </c>
      <c r="K14" s="42">
        <f t="shared" si="2"/>
        <v>21255</v>
      </c>
      <c r="L14" s="44">
        <v>22330</v>
      </c>
      <c r="M14" s="43">
        <v>22380</v>
      </c>
      <c r="N14" s="42">
        <f t="shared" si="3"/>
        <v>22355</v>
      </c>
      <c r="O14" s="44">
        <v>23405</v>
      </c>
      <c r="P14" s="43">
        <v>23455</v>
      </c>
      <c r="Q14" s="42">
        <f t="shared" si="4"/>
        <v>23430</v>
      </c>
      <c r="R14" s="50">
        <v>19905</v>
      </c>
      <c r="S14" s="49">
        <v>1.2483</v>
      </c>
      <c r="T14" s="49">
        <v>1.07</v>
      </c>
      <c r="U14" s="48">
        <v>147.46</v>
      </c>
      <c r="V14" s="41">
        <v>15945.69</v>
      </c>
      <c r="W14" s="41">
        <v>16119.34</v>
      </c>
      <c r="X14" s="47">
        <f t="shared" si="5"/>
        <v>18602.803738317754</v>
      </c>
      <c r="Y14" s="46">
        <v>1.2484999999999999</v>
      </c>
    </row>
    <row r="15" spans="1:25" x14ac:dyDescent="0.2">
      <c r="B15" s="45">
        <v>45180</v>
      </c>
      <c r="C15" s="44">
        <v>20045</v>
      </c>
      <c r="D15" s="43">
        <v>20050</v>
      </c>
      <c r="E15" s="42">
        <f t="shared" si="0"/>
        <v>20047.5</v>
      </c>
      <c r="F15" s="44">
        <v>20250</v>
      </c>
      <c r="G15" s="43">
        <v>20260</v>
      </c>
      <c r="H15" s="42">
        <f t="shared" si="1"/>
        <v>20255</v>
      </c>
      <c r="I15" s="44">
        <v>21375</v>
      </c>
      <c r="J15" s="43">
        <v>21425</v>
      </c>
      <c r="K15" s="42">
        <f t="shared" si="2"/>
        <v>21400</v>
      </c>
      <c r="L15" s="44">
        <v>22475</v>
      </c>
      <c r="M15" s="43">
        <v>22525</v>
      </c>
      <c r="N15" s="42">
        <f t="shared" si="3"/>
        <v>22500</v>
      </c>
      <c r="O15" s="44">
        <v>23560</v>
      </c>
      <c r="P15" s="43">
        <v>23610</v>
      </c>
      <c r="Q15" s="42">
        <f t="shared" si="4"/>
        <v>23585</v>
      </c>
      <c r="R15" s="50">
        <v>20050</v>
      </c>
      <c r="S15" s="49">
        <v>1.2515000000000001</v>
      </c>
      <c r="T15" s="49">
        <v>1.0719000000000001</v>
      </c>
      <c r="U15" s="48">
        <v>146.78</v>
      </c>
      <c r="V15" s="41">
        <v>16020.78</v>
      </c>
      <c r="W15" s="41">
        <v>16187.28</v>
      </c>
      <c r="X15" s="47">
        <f t="shared" si="5"/>
        <v>18705.103087974625</v>
      </c>
      <c r="Y15" s="46">
        <v>1.2516</v>
      </c>
    </row>
    <row r="16" spans="1:25" x14ac:dyDescent="0.2">
      <c r="B16" s="45">
        <v>45181</v>
      </c>
      <c r="C16" s="44">
        <v>19820</v>
      </c>
      <c r="D16" s="43">
        <v>19830</v>
      </c>
      <c r="E16" s="42">
        <f t="shared" si="0"/>
        <v>19825</v>
      </c>
      <c r="F16" s="44">
        <v>20020</v>
      </c>
      <c r="G16" s="43">
        <v>20025</v>
      </c>
      <c r="H16" s="42">
        <f t="shared" si="1"/>
        <v>20022.5</v>
      </c>
      <c r="I16" s="44">
        <v>21145</v>
      </c>
      <c r="J16" s="43">
        <v>21195</v>
      </c>
      <c r="K16" s="42">
        <f t="shared" si="2"/>
        <v>21170</v>
      </c>
      <c r="L16" s="44">
        <v>22245</v>
      </c>
      <c r="M16" s="43">
        <v>22295</v>
      </c>
      <c r="N16" s="42">
        <f t="shared" si="3"/>
        <v>22270</v>
      </c>
      <c r="O16" s="44">
        <v>23325</v>
      </c>
      <c r="P16" s="43">
        <v>23375</v>
      </c>
      <c r="Q16" s="42">
        <f t="shared" si="4"/>
        <v>23350</v>
      </c>
      <c r="R16" s="50">
        <v>19830</v>
      </c>
      <c r="S16" s="49">
        <v>1.2472000000000001</v>
      </c>
      <c r="T16" s="49">
        <v>1.0719000000000001</v>
      </c>
      <c r="U16" s="48">
        <v>146.9</v>
      </c>
      <c r="V16" s="41">
        <v>15899.62</v>
      </c>
      <c r="W16" s="41">
        <v>16053.39</v>
      </c>
      <c r="X16" s="47">
        <f t="shared" si="5"/>
        <v>18499.860061572908</v>
      </c>
      <c r="Y16" s="46">
        <v>1.2474000000000001</v>
      </c>
    </row>
    <row r="17" spans="2:25" x14ac:dyDescent="0.2">
      <c r="B17" s="45">
        <v>45182</v>
      </c>
      <c r="C17" s="44">
        <v>19475</v>
      </c>
      <c r="D17" s="43">
        <v>19485</v>
      </c>
      <c r="E17" s="42">
        <f t="shared" si="0"/>
        <v>19480</v>
      </c>
      <c r="F17" s="44">
        <v>19725</v>
      </c>
      <c r="G17" s="43">
        <v>19750</v>
      </c>
      <c r="H17" s="42">
        <f t="shared" si="1"/>
        <v>19737.5</v>
      </c>
      <c r="I17" s="44">
        <v>20850</v>
      </c>
      <c r="J17" s="43">
        <v>20900</v>
      </c>
      <c r="K17" s="42">
        <f t="shared" si="2"/>
        <v>20875</v>
      </c>
      <c r="L17" s="44">
        <v>21965</v>
      </c>
      <c r="M17" s="43">
        <v>22015</v>
      </c>
      <c r="N17" s="42">
        <f t="shared" si="3"/>
        <v>21990</v>
      </c>
      <c r="O17" s="44">
        <v>23045</v>
      </c>
      <c r="P17" s="43">
        <v>23095</v>
      </c>
      <c r="Q17" s="42">
        <f t="shared" si="4"/>
        <v>23070</v>
      </c>
      <c r="R17" s="50">
        <v>19485</v>
      </c>
      <c r="S17" s="49">
        <v>1.2473000000000001</v>
      </c>
      <c r="T17" s="49">
        <v>1.0737000000000001</v>
      </c>
      <c r="U17" s="48">
        <v>147.4</v>
      </c>
      <c r="V17" s="41">
        <v>15621.74</v>
      </c>
      <c r="W17" s="41">
        <v>15832.93</v>
      </c>
      <c r="X17" s="47">
        <f t="shared" si="5"/>
        <v>18147.527242246437</v>
      </c>
      <c r="Y17" s="46">
        <v>1.2474000000000001</v>
      </c>
    </row>
    <row r="18" spans="2:25" x14ac:dyDescent="0.2">
      <c r="B18" s="45">
        <v>45183</v>
      </c>
      <c r="C18" s="44">
        <v>20250</v>
      </c>
      <c r="D18" s="43">
        <v>20255</v>
      </c>
      <c r="E18" s="42">
        <f t="shared" si="0"/>
        <v>20252.5</v>
      </c>
      <c r="F18" s="44">
        <v>20425</v>
      </c>
      <c r="G18" s="43">
        <v>20430</v>
      </c>
      <c r="H18" s="42">
        <f t="shared" si="1"/>
        <v>20427.5</v>
      </c>
      <c r="I18" s="44">
        <v>21520</v>
      </c>
      <c r="J18" s="43">
        <v>21570</v>
      </c>
      <c r="K18" s="42">
        <f t="shared" si="2"/>
        <v>21545</v>
      </c>
      <c r="L18" s="44">
        <v>22625</v>
      </c>
      <c r="M18" s="43">
        <v>22675</v>
      </c>
      <c r="N18" s="42">
        <f t="shared" si="3"/>
        <v>22650</v>
      </c>
      <c r="O18" s="44">
        <v>23715</v>
      </c>
      <c r="P18" s="43">
        <v>23765</v>
      </c>
      <c r="Q18" s="42">
        <f t="shared" si="4"/>
        <v>23740</v>
      </c>
      <c r="R18" s="50">
        <v>20255</v>
      </c>
      <c r="S18" s="49">
        <v>1.2476</v>
      </c>
      <c r="T18" s="49">
        <v>1.073</v>
      </c>
      <c r="U18" s="48">
        <v>147.35</v>
      </c>
      <c r="V18" s="41">
        <v>16235.17</v>
      </c>
      <c r="W18" s="41">
        <v>16374.13</v>
      </c>
      <c r="X18" s="47">
        <f t="shared" si="5"/>
        <v>18876.980428704566</v>
      </c>
      <c r="Y18" s="46">
        <v>1.2477</v>
      </c>
    </row>
    <row r="19" spans="2:25" x14ac:dyDescent="0.2">
      <c r="B19" s="45">
        <v>45184</v>
      </c>
      <c r="C19" s="44">
        <v>19925</v>
      </c>
      <c r="D19" s="43">
        <v>19950</v>
      </c>
      <c r="E19" s="42">
        <f t="shared" si="0"/>
        <v>19937.5</v>
      </c>
      <c r="F19" s="44">
        <v>20000</v>
      </c>
      <c r="G19" s="43">
        <v>20050</v>
      </c>
      <c r="H19" s="42">
        <f t="shared" si="1"/>
        <v>20025</v>
      </c>
      <c r="I19" s="44">
        <v>21110</v>
      </c>
      <c r="J19" s="43">
        <v>21160</v>
      </c>
      <c r="K19" s="42">
        <f t="shared" si="2"/>
        <v>21135</v>
      </c>
      <c r="L19" s="44">
        <v>22215</v>
      </c>
      <c r="M19" s="43">
        <v>22265</v>
      </c>
      <c r="N19" s="42">
        <f t="shared" si="3"/>
        <v>22240</v>
      </c>
      <c r="O19" s="44">
        <v>23305</v>
      </c>
      <c r="P19" s="43">
        <v>23355</v>
      </c>
      <c r="Q19" s="42">
        <f t="shared" si="4"/>
        <v>23330</v>
      </c>
      <c r="R19" s="50">
        <v>19950</v>
      </c>
      <c r="S19" s="49">
        <v>1.2405999999999999</v>
      </c>
      <c r="T19" s="49">
        <v>1.0654999999999999</v>
      </c>
      <c r="U19" s="48">
        <v>147.80000000000001</v>
      </c>
      <c r="V19" s="41">
        <v>16080.93</v>
      </c>
      <c r="W19" s="41">
        <v>16161.53</v>
      </c>
      <c r="X19" s="47">
        <f t="shared" si="5"/>
        <v>18723.603941811358</v>
      </c>
      <c r="Y19" s="46">
        <v>1.2405999999999999</v>
      </c>
    </row>
    <row r="20" spans="2:25" x14ac:dyDescent="0.2">
      <c r="B20" s="45">
        <v>45187</v>
      </c>
      <c r="C20" s="44">
        <v>19740</v>
      </c>
      <c r="D20" s="43">
        <v>19745</v>
      </c>
      <c r="E20" s="42">
        <f t="shared" si="0"/>
        <v>19742.5</v>
      </c>
      <c r="F20" s="44">
        <v>19900</v>
      </c>
      <c r="G20" s="43">
        <v>19910</v>
      </c>
      <c r="H20" s="42">
        <f t="shared" si="1"/>
        <v>19905</v>
      </c>
      <c r="I20" s="44">
        <v>20990</v>
      </c>
      <c r="J20" s="43">
        <v>21040</v>
      </c>
      <c r="K20" s="42">
        <f t="shared" si="2"/>
        <v>21015</v>
      </c>
      <c r="L20" s="44">
        <v>22090</v>
      </c>
      <c r="M20" s="43">
        <v>22140</v>
      </c>
      <c r="N20" s="42">
        <f t="shared" si="3"/>
        <v>22115</v>
      </c>
      <c r="O20" s="44">
        <v>23180</v>
      </c>
      <c r="P20" s="43">
        <v>23230</v>
      </c>
      <c r="Q20" s="42">
        <f t="shared" si="4"/>
        <v>23205</v>
      </c>
      <c r="R20" s="50">
        <v>19745</v>
      </c>
      <c r="S20" s="49">
        <v>1.2383999999999999</v>
      </c>
      <c r="T20" s="49">
        <v>1.0664</v>
      </c>
      <c r="U20" s="48">
        <v>147.62</v>
      </c>
      <c r="V20" s="41">
        <v>15943.96</v>
      </c>
      <c r="W20" s="41">
        <v>16077.2</v>
      </c>
      <c r="X20" s="47">
        <f t="shared" si="5"/>
        <v>18515.566391597898</v>
      </c>
      <c r="Y20" s="46">
        <v>1.2383999999999999</v>
      </c>
    </row>
    <row r="21" spans="2:25" x14ac:dyDescent="0.2">
      <c r="B21" s="45">
        <v>45188</v>
      </c>
      <c r="C21" s="44">
        <v>19355</v>
      </c>
      <c r="D21" s="43">
        <v>19360</v>
      </c>
      <c r="E21" s="42">
        <f t="shared" si="0"/>
        <v>19357.5</v>
      </c>
      <c r="F21" s="44">
        <v>19600</v>
      </c>
      <c r="G21" s="43">
        <v>19650</v>
      </c>
      <c r="H21" s="42">
        <f t="shared" si="1"/>
        <v>19625</v>
      </c>
      <c r="I21" s="44">
        <v>20720</v>
      </c>
      <c r="J21" s="43">
        <v>20770</v>
      </c>
      <c r="K21" s="42">
        <f t="shared" si="2"/>
        <v>20745</v>
      </c>
      <c r="L21" s="44">
        <v>21825</v>
      </c>
      <c r="M21" s="43">
        <v>21875</v>
      </c>
      <c r="N21" s="42">
        <f t="shared" si="3"/>
        <v>21850</v>
      </c>
      <c r="O21" s="44">
        <v>22915</v>
      </c>
      <c r="P21" s="43">
        <v>22965</v>
      </c>
      <c r="Q21" s="42">
        <f t="shared" si="4"/>
        <v>22940</v>
      </c>
      <c r="R21" s="50">
        <v>19360</v>
      </c>
      <c r="S21" s="49">
        <v>1.2412000000000001</v>
      </c>
      <c r="T21" s="49">
        <v>1.0709</v>
      </c>
      <c r="U21" s="48">
        <v>147.69999999999999</v>
      </c>
      <c r="V21" s="41">
        <v>15597.81</v>
      </c>
      <c r="W21" s="41">
        <v>15831.45</v>
      </c>
      <c r="X21" s="47">
        <f t="shared" si="5"/>
        <v>18078.251937622561</v>
      </c>
      <c r="Y21" s="46">
        <v>1.2412000000000001</v>
      </c>
    </row>
    <row r="22" spans="2:25" x14ac:dyDescent="0.2">
      <c r="B22" s="45">
        <v>45189</v>
      </c>
      <c r="C22" s="44">
        <v>19625</v>
      </c>
      <c r="D22" s="43">
        <v>19635</v>
      </c>
      <c r="E22" s="42">
        <f t="shared" si="0"/>
        <v>19630</v>
      </c>
      <c r="F22" s="44">
        <v>19910</v>
      </c>
      <c r="G22" s="43">
        <v>19950</v>
      </c>
      <c r="H22" s="42">
        <f t="shared" si="1"/>
        <v>19930</v>
      </c>
      <c r="I22" s="44">
        <v>21015</v>
      </c>
      <c r="J22" s="43">
        <v>21065</v>
      </c>
      <c r="K22" s="42">
        <f t="shared" si="2"/>
        <v>21040</v>
      </c>
      <c r="L22" s="44">
        <v>22135</v>
      </c>
      <c r="M22" s="43">
        <v>22185</v>
      </c>
      <c r="N22" s="42">
        <f t="shared" si="3"/>
        <v>22160</v>
      </c>
      <c r="O22" s="44">
        <v>23225</v>
      </c>
      <c r="P22" s="43">
        <v>23275</v>
      </c>
      <c r="Q22" s="42">
        <f t="shared" si="4"/>
        <v>23250</v>
      </c>
      <c r="R22" s="50">
        <v>19635</v>
      </c>
      <c r="S22" s="49">
        <v>1.2367999999999999</v>
      </c>
      <c r="T22" s="49">
        <v>1.0702</v>
      </c>
      <c r="U22" s="48">
        <v>147.88</v>
      </c>
      <c r="V22" s="41">
        <v>15875.65</v>
      </c>
      <c r="W22" s="41">
        <v>16126.42</v>
      </c>
      <c r="X22" s="47">
        <f t="shared" si="5"/>
        <v>18347.037936834236</v>
      </c>
      <c r="Y22" s="46">
        <v>1.2371000000000001</v>
      </c>
    </row>
    <row r="23" spans="2:25" x14ac:dyDescent="0.2">
      <c r="B23" s="45">
        <v>45190</v>
      </c>
      <c r="C23" s="44">
        <v>18950</v>
      </c>
      <c r="D23" s="43">
        <v>18955</v>
      </c>
      <c r="E23" s="42">
        <f t="shared" si="0"/>
        <v>18952.5</v>
      </c>
      <c r="F23" s="44">
        <v>19200</v>
      </c>
      <c r="G23" s="43">
        <v>19205</v>
      </c>
      <c r="H23" s="42">
        <f t="shared" si="1"/>
        <v>19202.5</v>
      </c>
      <c r="I23" s="44">
        <v>20280</v>
      </c>
      <c r="J23" s="43">
        <v>20330</v>
      </c>
      <c r="K23" s="42">
        <f t="shared" si="2"/>
        <v>20305</v>
      </c>
      <c r="L23" s="44">
        <v>21395</v>
      </c>
      <c r="M23" s="43">
        <v>21445</v>
      </c>
      <c r="N23" s="42">
        <f t="shared" si="3"/>
        <v>21420</v>
      </c>
      <c r="O23" s="44">
        <v>22485</v>
      </c>
      <c r="P23" s="43">
        <v>22535</v>
      </c>
      <c r="Q23" s="42">
        <f t="shared" si="4"/>
        <v>22510</v>
      </c>
      <c r="R23" s="50">
        <v>18955</v>
      </c>
      <c r="S23" s="49">
        <v>1.2269000000000001</v>
      </c>
      <c r="T23" s="49">
        <v>1.0636000000000001</v>
      </c>
      <c r="U23" s="48">
        <v>147.96</v>
      </c>
      <c r="V23" s="41">
        <v>15449.51</v>
      </c>
      <c r="W23" s="41">
        <v>15646.9</v>
      </c>
      <c r="X23" s="47">
        <f t="shared" si="5"/>
        <v>17821.549454682208</v>
      </c>
      <c r="Y23" s="46">
        <v>1.2274</v>
      </c>
    </row>
    <row r="24" spans="2:25" x14ac:dyDescent="0.2">
      <c r="B24" s="45">
        <v>45191</v>
      </c>
      <c r="C24" s="44">
        <v>19030</v>
      </c>
      <c r="D24" s="43">
        <v>19050</v>
      </c>
      <c r="E24" s="42">
        <f t="shared" si="0"/>
        <v>19040</v>
      </c>
      <c r="F24" s="44">
        <v>19325</v>
      </c>
      <c r="G24" s="43">
        <v>19350</v>
      </c>
      <c r="H24" s="42">
        <f t="shared" si="1"/>
        <v>19337.5</v>
      </c>
      <c r="I24" s="44">
        <v>20410</v>
      </c>
      <c r="J24" s="43">
        <v>20460</v>
      </c>
      <c r="K24" s="42">
        <f t="shared" si="2"/>
        <v>20435</v>
      </c>
      <c r="L24" s="44">
        <v>21510</v>
      </c>
      <c r="M24" s="43">
        <v>21560</v>
      </c>
      <c r="N24" s="42">
        <f t="shared" si="3"/>
        <v>21535</v>
      </c>
      <c r="O24" s="44">
        <v>22600</v>
      </c>
      <c r="P24" s="43">
        <v>22650</v>
      </c>
      <c r="Q24" s="42">
        <f t="shared" si="4"/>
        <v>22625</v>
      </c>
      <c r="R24" s="50">
        <v>19050</v>
      </c>
      <c r="S24" s="49">
        <v>1.2255</v>
      </c>
      <c r="T24" s="49">
        <v>1.0637000000000001</v>
      </c>
      <c r="U24" s="48">
        <v>148.26</v>
      </c>
      <c r="V24" s="41">
        <v>15544.68</v>
      </c>
      <c r="W24" s="41">
        <v>15781.75</v>
      </c>
      <c r="X24" s="47">
        <f t="shared" si="5"/>
        <v>17909.184920560307</v>
      </c>
      <c r="Y24" s="46">
        <v>1.2261</v>
      </c>
    </row>
    <row r="25" spans="2:25" x14ac:dyDescent="0.2">
      <c r="B25" s="45">
        <v>45194</v>
      </c>
      <c r="C25" s="44">
        <v>18940</v>
      </c>
      <c r="D25" s="43">
        <v>18950</v>
      </c>
      <c r="E25" s="42">
        <f t="shared" si="0"/>
        <v>18945</v>
      </c>
      <c r="F25" s="44">
        <v>19200</v>
      </c>
      <c r="G25" s="43">
        <v>19250</v>
      </c>
      <c r="H25" s="42">
        <f t="shared" si="1"/>
        <v>19225</v>
      </c>
      <c r="I25" s="44">
        <v>20290</v>
      </c>
      <c r="J25" s="43">
        <v>20340</v>
      </c>
      <c r="K25" s="42">
        <f t="shared" si="2"/>
        <v>20315</v>
      </c>
      <c r="L25" s="44">
        <v>21395</v>
      </c>
      <c r="M25" s="43">
        <v>21445</v>
      </c>
      <c r="N25" s="42">
        <f t="shared" si="3"/>
        <v>21420</v>
      </c>
      <c r="O25" s="44">
        <v>22490</v>
      </c>
      <c r="P25" s="43">
        <v>22540</v>
      </c>
      <c r="Q25" s="42">
        <f t="shared" si="4"/>
        <v>22515</v>
      </c>
      <c r="R25" s="50">
        <v>18950</v>
      </c>
      <c r="S25" s="49">
        <v>1.2221</v>
      </c>
      <c r="T25" s="49">
        <v>1.0630999999999999</v>
      </c>
      <c r="U25" s="48">
        <v>148.68</v>
      </c>
      <c r="V25" s="41">
        <v>15506.1</v>
      </c>
      <c r="W25" s="41">
        <v>15743.85</v>
      </c>
      <c r="X25" s="47">
        <f t="shared" si="5"/>
        <v>17825.228106481049</v>
      </c>
      <c r="Y25" s="46">
        <v>1.2226999999999999</v>
      </c>
    </row>
    <row r="26" spans="2:25" x14ac:dyDescent="0.2">
      <c r="B26" s="45">
        <v>45195</v>
      </c>
      <c r="C26" s="44">
        <v>18650</v>
      </c>
      <c r="D26" s="43">
        <v>18675</v>
      </c>
      <c r="E26" s="42">
        <f t="shared" si="0"/>
        <v>18662.5</v>
      </c>
      <c r="F26" s="44">
        <v>18970</v>
      </c>
      <c r="G26" s="43">
        <v>18990</v>
      </c>
      <c r="H26" s="42">
        <f t="shared" si="1"/>
        <v>18980</v>
      </c>
      <c r="I26" s="44">
        <v>20075</v>
      </c>
      <c r="J26" s="43">
        <v>20125</v>
      </c>
      <c r="K26" s="42">
        <f t="shared" si="2"/>
        <v>20100</v>
      </c>
      <c r="L26" s="44">
        <v>21200</v>
      </c>
      <c r="M26" s="43">
        <v>21250</v>
      </c>
      <c r="N26" s="42">
        <f t="shared" si="3"/>
        <v>21225</v>
      </c>
      <c r="O26" s="44">
        <v>22295</v>
      </c>
      <c r="P26" s="43">
        <v>22345</v>
      </c>
      <c r="Q26" s="42">
        <f t="shared" si="4"/>
        <v>22320</v>
      </c>
      <c r="R26" s="50">
        <v>18675</v>
      </c>
      <c r="S26" s="49">
        <v>1.2177</v>
      </c>
      <c r="T26" s="49">
        <v>1.06</v>
      </c>
      <c r="U26" s="48">
        <v>148.9</v>
      </c>
      <c r="V26" s="41">
        <v>15336.29</v>
      </c>
      <c r="W26" s="41">
        <v>15587.29</v>
      </c>
      <c r="X26" s="47">
        <f t="shared" si="5"/>
        <v>17617.924528301886</v>
      </c>
      <c r="Y26" s="46">
        <v>1.2182999999999999</v>
      </c>
    </row>
    <row r="27" spans="2:25" x14ac:dyDescent="0.2">
      <c r="B27" s="45">
        <v>45196</v>
      </c>
      <c r="C27" s="44">
        <v>18650</v>
      </c>
      <c r="D27" s="43">
        <v>18700</v>
      </c>
      <c r="E27" s="42">
        <f t="shared" si="0"/>
        <v>18675</v>
      </c>
      <c r="F27" s="44">
        <v>18850</v>
      </c>
      <c r="G27" s="43">
        <v>18900</v>
      </c>
      <c r="H27" s="42">
        <f t="shared" si="1"/>
        <v>18875</v>
      </c>
      <c r="I27" s="44">
        <v>20000</v>
      </c>
      <c r="J27" s="43">
        <v>20050</v>
      </c>
      <c r="K27" s="42">
        <f t="shared" si="2"/>
        <v>20025</v>
      </c>
      <c r="L27" s="44">
        <v>21125</v>
      </c>
      <c r="M27" s="43">
        <v>21175</v>
      </c>
      <c r="N27" s="42">
        <f t="shared" si="3"/>
        <v>21150</v>
      </c>
      <c r="O27" s="44">
        <v>22300</v>
      </c>
      <c r="P27" s="43">
        <v>22350</v>
      </c>
      <c r="Q27" s="42">
        <f t="shared" si="4"/>
        <v>22325</v>
      </c>
      <c r="R27" s="50">
        <v>18700</v>
      </c>
      <c r="S27" s="49">
        <v>1.2139</v>
      </c>
      <c r="T27" s="49">
        <v>1.054</v>
      </c>
      <c r="U27" s="48">
        <v>149.19</v>
      </c>
      <c r="V27" s="41">
        <v>15404.89</v>
      </c>
      <c r="W27" s="41">
        <v>15563.24</v>
      </c>
      <c r="X27" s="47">
        <f t="shared" si="5"/>
        <v>17741.935483870966</v>
      </c>
      <c r="Y27" s="46">
        <v>1.2143999999999999</v>
      </c>
    </row>
    <row r="28" spans="2:25" x14ac:dyDescent="0.2">
      <c r="B28" s="45">
        <v>45197</v>
      </c>
      <c r="C28" s="44">
        <v>18600</v>
      </c>
      <c r="D28" s="43">
        <v>18650</v>
      </c>
      <c r="E28" s="42">
        <f t="shared" si="0"/>
        <v>18625</v>
      </c>
      <c r="F28" s="44">
        <v>18850</v>
      </c>
      <c r="G28" s="43">
        <v>18875</v>
      </c>
      <c r="H28" s="42">
        <f t="shared" si="1"/>
        <v>18862.5</v>
      </c>
      <c r="I28" s="44">
        <v>19975</v>
      </c>
      <c r="J28" s="43">
        <v>20025</v>
      </c>
      <c r="K28" s="42">
        <f t="shared" si="2"/>
        <v>20000</v>
      </c>
      <c r="L28" s="44">
        <v>21110</v>
      </c>
      <c r="M28" s="43">
        <v>21160</v>
      </c>
      <c r="N28" s="42">
        <f t="shared" si="3"/>
        <v>21135</v>
      </c>
      <c r="O28" s="44">
        <v>22285</v>
      </c>
      <c r="P28" s="43">
        <v>22335</v>
      </c>
      <c r="Q28" s="42">
        <f t="shared" si="4"/>
        <v>22310</v>
      </c>
      <c r="R28" s="50">
        <v>18650</v>
      </c>
      <c r="S28" s="49">
        <v>1.2208000000000001</v>
      </c>
      <c r="T28" s="49">
        <v>1.0542</v>
      </c>
      <c r="U28" s="48">
        <v>149.33000000000001</v>
      </c>
      <c r="V28" s="41">
        <v>15276.87</v>
      </c>
      <c r="W28" s="41">
        <v>15449.78</v>
      </c>
      <c r="X28" s="47">
        <f t="shared" si="5"/>
        <v>17691.140201100359</v>
      </c>
      <c r="Y28" s="46">
        <v>1.2217</v>
      </c>
    </row>
    <row r="29" spans="2:25" x14ac:dyDescent="0.2">
      <c r="B29" s="45">
        <v>45198</v>
      </c>
      <c r="C29" s="44">
        <v>18505</v>
      </c>
      <c r="D29" s="43">
        <v>18510</v>
      </c>
      <c r="E29" s="42">
        <f t="shared" si="0"/>
        <v>18507.5</v>
      </c>
      <c r="F29" s="44">
        <v>18775</v>
      </c>
      <c r="G29" s="43">
        <v>18825</v>
      </c>
      <c r="H29" s="42">
        <f t="shared" si="1"/>
        <v>18800</v>
      </c>
      <c r="I29" s="44">
        <v>19910</v>
      </c>
      <c r="J29" s="43">
        <v>19960</v>
      </c>
      <c r="K29" s="42">
        <f t="shared" si="2"/>
        <v>19935</v>
      </c>
      <c r="L29" s="44">
        <v>21045</v>
      </c>
      <c r="M29" s="43">
        <v>21095</v>
      </c>
      <c r="N29" s="42">
        <f t="shared" si="3"/>
        <v>21070</v>
      </c>
      <c r="O29" s="44">
        <v>22215</v>
      </c>
      <c r="P29" s="43">
        <v>22265</v>
      </c>
      <c r="Q29" s="42">
        <f t="shared" si="4"/>
        <v>22240</v>
      </c>
      <c r="R29" s="50">
        <v>18510</v>
      </c>
      <c r="S29" s="49">
        <v>1.2255</v>
      </c>
      <c r="T29" s="49">
        <v>1.0593999999999999</v>
      </c>
      <c r="U29" s="48">
        <v>149.25</v>
      </c>
      <c r="V29" s="41">
        <v>15104.04</v>
      </c>
      <c r="W29" s="41">
        <v>15349.8</v>
      </c>
      <c r="X29" s="47">
        <f t="shared" si="5"/>
        <v>17472.154049461962</v>
      </c>
      <c r="Y29" s="46">
        <v>1.2263999999999999</v>
      </c>
    </row>
    <row r="30" spans="2:25" x14ac:dyDescent="0.2">
      <c r="B30" s="40" t="s">
        <v>11</v>
      </c>
      <c r="C30" s="39">
        <f>ROUND(AVERAGE(C9:C29),2)</f>
        <v>19612.14</v>
      </c>
      <c r="D30" s="38">
        <f>ROUND(AVERAGE(D9:D29),2)</f>
        <v>19629.05</v>
      </c>
      <c r="E30" s="37">
        <f>ROUND(AVERAGE(C30:D30),2)</f>
        <v>19620.599999999999</v>
      </c>
      <c r="F30" s="39">
        <f>ROUND(AVERAGE(F9:F29),2)</f>
        <v>19830.48</v>
      </c>
      <c r="G30" s="38">
        <f>ROUND(AVERAGE(G9:G29),2)</f>
        <v>19857.62</v>
      </c>
      <c r="H30" s="37">
        <f>ROUND(AVERAGE(F30:G30),2)</f>
        <v>19844.05</v>
      </c>
      <c r="I30" s="39">
        <f>ROUND(AVERAGE(I9:I29),2)</f>
        <v>20942.86</v>
      </c>
      <c r="J30" s="38">
        <f>ROUND(AVERAGE(J9:J29),2)</f>
        <v>20992.86</v>
      </c>
      <c r="K30" s="37">
        <f>ROUND(AVERAGE(I30:J30),2)</f>
        <v>20967.86</v>
      </c>
      <c r="L30" s="39">
        <f>ROUND(AVERAGE(L9:L29),2)</f>
        <v>22047.38</v>
      </c>
      <c r="M30" s="38">
        <f>ROUND(AVERAGE(M9:M29),2)</f>
        <v>22097.38</v>
      </c>
      <c r="N30" s="37">
        <f>ROUND(AVERAGE(L30:M30),2)</f>
        <v>22072.38</v>
      </c>
      <c r="O30" s="39">
        <f>ROUND(AVERAGE(O9:O29),2)</f>
        <v>23145.95</v>
      </c>
      <c r="P30" s="38">
        <f>ROUND(AVERAGE(P9:P29),2)</f>
        <v>23195.95</v>
      </c>
      <c r="Q30" s="37">
        <f>ROUND(AVERAGE(O30:P30),2)</f>
        <v>23170.95</v>
      </c>
      <c r="R30" s="36">
        <f>ROUND(AVERAGE(R9:R29),2)</f>
        <v>19629.05</v>
      </c>
      <c r="S30" s="35">
        <f>ROUND(AVERAGE(S9:S29),4)</f>
        <v>1.2399</v>
      </c>
      <c r="T30" s="34">
        <f>ROUND(AVERAGE(T9:T29),4)</f>
        <v>1.0682</v>
      </c>
      <c r="U30" s="167">
        <f>ROUND(AVERAGE(U9:U29),2)</f>
        <v>147.72</v>
      </c>
      <c r="V30" s="33">
        <f>AVERAGE(V9:V29)</f>
        <v>15826.623809523806</v>
      </c>
      <c r="W30" s="33">
        <f>AVERAGE(W9:W29)</f>
        <v>16007.404285714285</v>
      </c>
      <c r="X30" s="33">
        <f>AVERAGE(X9:X29)</f>
        <v>18372.140300806001</v>
      </c>
      <c r="Y30" s="32">
        <f>AVERAGE(Y9:Y29)</f>
        <v>1.240242857142857</v>
      </c>
    </row>
    <row r="31" spans="2:25" x14ac:dyDescent="0.2">
      <c r="B31" s="31" t="s">
        <v>12</v>
      </c>
      <c r="C31" s="30">
        <f t="shared" ref="C31:Y31" si="6">MAX(C9:C29)</f>
        <v>20795</v>
      </c>
      <c r="D31" s="29">
        <f t="shared" si="6"/>
        <v>20800</v>
      </c>
      <c r="E31" s="28">
        <f t="shared" si="6"/>
        <v>20797.5</v>
      </c>
      <c r="F31" s="30">
        <f t="shared" si="6"/>
        <v>20955</v>
      </c>
      <c r="G31" s="29">
        <f t="shared" si="6"/>
        <v>20960</v>
      </c>
      <c r="H31" s="28">
        <f t="shared" si="6"/>
        <v>20957.5</v>
      </c>
      <c r="I31" s="30">
        <f t="shared" si="6"/>
        <v>22045</v>
      </c>
      <c r="J31" s="29">
        <f t="shared" si="6"/>
        <v>22095</v>
      </c>
      <c r="K31" s="28">
        <f t="shared" si="6"/>
        <v>22070</v>
      </c>
      <c r="L31" s="30">
        <f t="shared" si="6"/>
        <v>23135</v>
      </c>
      <c r="M31" s="29">
        <f t="shared" si="6"/>
        <v>23185</v>
      </c>
      <c r="N31" s="28">
        <f t="shared" si="6"/>
        <v>23160</v>
      </c>
      <c r="O31" s="30">
        <f t="shared" si="6"/>
        <v>24210</v>
      </c>
      <c r="P31" s="29">
        <f t="shared" si="6"/>
        <v>24260</v>
      </c>
      <c r="Q31" s="28">
        <f t="shared" si="6"/>
        <v>24235</v>
      </c>
      <c r="R31" s="27">
        <f t="shared" si="6"/>
        <v>20800</v>
      </c>
      <c r="S31" s="26">
        <f t="shared" si="6"/>
        <v>1.2670999999999999</v>
      </c>
      <c r="T31" s="25">
        <f t="shared" si="6"/>
        <v>1.0832999999999999</v>
      </c>
      <c r="U31" s="24">
        <f t="shared" si="6"/>
        <v>149.33000000000001</v>
      </c>
      <c r="V31" s="23">
        <f t="shared" si="6"/>
        <v>16573.71</v>
      </c>
      <c r="W31" s="23">
        <f t="shared" si="6"/>
        <v>16699.86</v>
      </c>
      <c r="X31" s="23">
        <f t="shared" si="6"/>
        <v>19379.483834901708</v>
      </c>
      <c r="Y31" s="22">
        <f t="shared" si="6"/>
        <v>1.2673000000000001</v>
      </c>
    </row>
    <row r="32" spans="2:25" ht="13.5" thickBot="1" x14ac:dyDescent="0.25">
      <c r="B32" s="21" t="s">
        <v>13</v>
      </c>
      <c r="C32" s="20">
        <f t="shared" ref="C32:Y32" si="7">MIN(C9:C29)</f>
        <v>18505</v>
      </c>
      <c r="D32" s="19">
        <f t="shared" si="7"/>
        <v>18510</v>
      </c>
      <c r="E32" s="18">
        <f t="shared" si="7"/>
        <v>18507.5</v>
      </c>
      <c r="F32" s="20">
        <f t="shared" si="7"/>
        <v>18775</v>
      </c>
      <c r="G32" s="19">
        <f t="shared" si="7"/>
        <v>18825</v>
      </c>
      <c r="H32" s="18">
        <f t="shared" si="7"/>
        <v>18800</v>
      </c>
      <c r="I32" s="20">
        <f t="shared" si="7"/>
        <v>19910</v>
      </c>
      <c r="J32" s="19">
        <f t="shared" si="7"/>
        <v>19960</v>
      </c>
      <c r="K32" s="18">
        <f t="shared" si="7"/>
        <v>19935</v>
      </c>
      <c r="L32" s="20">
        <f t="shared" si="7"/>
        <v>21045</v>
      </c>
      <c r="M32" s="19">
        <f t="shared" si="7"/>
        <v>21095</v>
      </c>
      <c r="N32" s="18">
        <f t="shared" si="7"/>
        <v>21070</v>
      </c>
      <c r="O32" s="20">
        <f t="shared" si="7"/>
        <v>22215</v>
      </c>
      <c r="P32" s="19">
        <f t="shared" si="7"/>
        <v>22265</v>
      </c>
      <c r="Q32" s="18">
        <f t="shared" si="7"/>
        <v>22240</v>
      </c>
      <c r="R32" s="17">
        <f t="shared" si="7"/>
        <v>18510</v>
      </c>
      <c r="S32" s="16">
        <f t="shared" si="7"/>
        <v>1.2139</v>
      </c>
      <c r="T32" s="15">
        <f t="shared" si="7"/>
        <v>1.054</v>
      </c>
      <c r="U32" s="14">
        <f t="shared" si="7"/>
        <v>145.25</v>
      </c>
      <c r="V32" s="13">
        <f t="shared" si="7"/>
        <v>15104.04</v>
      </c>
      <c r="W32" s="13">
        <f t="shared" si="7"/>
        <v>15349.8</v>
      </c>
      <c r="X32" s="13">
        <f t="shared" si="7"/>
        <v>17472.154049461962</v>
      </c>
      <c r="Y32" s="12">
        <f t="shared" si="7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9">
    <mergeCell ref="R7:R8"/>
    <mergeCell ref="S7:U7"/>
    <mergeCell ref="V7:W7"/>
    <mergeCell ref="Y7:Y8"/>
    <mergeCell ref="C7:E7"/>
    <mergeCell ref="F7:H7"/>
    <mergeCell ref="I7:K7"/>
    <mergeCell ref="L7:N7"/>
    <mergeCell ref="O7:Q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S35"/>
  <sheetViews>
    <sheetView workbookViewId="0">
      <pane ySplit="8" topLeftCell="A9" activePane="bottomLeft" state="frozen"/>
      <selection activeCell="C46" sqref="C46"/>
      <selection pane="bottomLeft"/>
    </sheetView>
  </sheetViews>
  <sheetFormatPr baseColWidth="10" defaultColWidth="9.140625" defaultRowHeight="12.75" x14ac:dyDescent="0.2"/>
  <cols>
    <col min="2" max="2" width="9.7109375" bestFit="1" customWidth="1"/>
    <col min="3" max="3" width="12.42578125" style="4" bestFit="1" customWidth="1"/>
    <col min="4" max="4" width="12" style="4" bestFit="1" customWidth="1"/>
    <col min="5" max="5" width="9.42578125" bestFit="1" customWidth="1"/>
    <col min="6" max="7" width="10.7109375" style="4" customWidth="1"/>
    <col min="8" max="8" width="10.7109375" customWidth="1"/>
    <col min="9" max="10" width="10.7109375" style="4" customWidth="1"/>
    <col min="11" max="11" width="10.7109375" customWidth="1"/>
    <col min="12" max="12" width="12.5703125" style="4" bestFit="1" customWidth="1"/>
    <col min="13" max="13" width="10" style="4" bestFit="1" customWidth="1"/>
    <col min="14" max="14" width="14.140625" bestFit="1" customWidth="1"/>
    <col min="15" max="15" width="12.5703125" style="4" bestFit="1" customWidth="1"/>
    <col min="16" max="16" width="10.5703125" bestFit="1" customWidth="1"/>
    <col min="17" max="17" width="11.28515625" bestFit="1" customWidth="1"/>
    <col min="18" max="18" width="14.140625" bestFit="1" customWidth="1"/>
    <col min="19" max="19" width="10.5703125" bestFit="1" customWidth="1"/>
  </cols>
  <sheetData>
    <row r="3" spans="1:19" ht="15.75" x14ac:dyDescent="0.25">
      <c r="B3" s="5" t="s">
        <v>19</v>
      </c>
    </row>
    <row r="4" spans="1:19" x14ac:dyDescent="0.2">
      <c r="B4" s="58" t="s">
        <v>33</v>
      </c>
    </row>
    <row r="6" spans="1:19" ht="13.5" thickBot="1" x14ac:dyDescent="0.25">
      <c r="B6" s="1">
        <v>45170</v>
      </c>
    </row>
    <row r="7" spans="1:19" ht="13.5" thickBot="1" x14ac:dyDescent="0.25">
      <c r="B7" s="57"/>
      <c r="C7" s="173" t="s">
        <v>0</v>
      </c>
      <c r="D7" s="175"/>
      <c r="E7" s="174"/>
      <c r="F7" s="173" t="s">
        <v>2</v>
      </c>
      <c r="G7" s="175"/>
      <c r="H7" s="174"/>
      <c r="I7" s="176" t="s">
        <v>3</v>
      </c>
      <c r="J7" s="177"/>
      <c r="K7" s="178"/>
      <c r="L7" s="168" t="s">
        <v>4</v>
      </c>
      <c r="M7" s="170" t="s">
        <v>21</v>
      </c>
      <c r="N7" s="171"/>
      <c r="O7" s="172"/>
      <c r="P7" s="173" t="s">
        <v>5</v>
      </c>
      <c r="Q7" s="174"/>
      <c r="R7" s="9" t="s">
        <v>18</v>
      </c>
      <c r="S7" s="168" t="s">
        <v>20</v>
      </c>
    </row>
    <row r="8" spans="1:19" ht="13.5" thickBot="1" x14ac:dyDescent="0.25">
      <c r="A8" s="3"/>
      <c r="B8" s="56"/>
      <c r="C8" s="52" t="s">
        <v>6</v>
      </c>
      <c r="D8" s="52" t="s">
        <v>7</v>
      </c>
      <c r="E8" s="55" t="s">
        <v>1</v>
      </c>
      <c r="F8" s="52" t="s">
        <v>6</v>
      </c>
      <c r="G8" s="52" t="s">
        <v>7</v>
      </c>
      <c r="H8" s="55" t="s">
        <v>1</v>
      </c>
      <c r="I8" s="52" t="s">
        <v>6</v>
      </c>
      <c r="J8" s="52" t="s">
        <v>7</v>
      </c>
      <c r="K8" s="55" t="s">
        <v>1</v>
      </c>
      <c r="L8" s="169"/>
      <c r="M8" s="54" t="s">
        <v>10</v>
      </c>
      <c r="N8" s="53" t="s">
        <v>16</v>
      </c>
      <c r="O8" s="10" t="s">
        <v>17</v>
      </c>
      <c r="P8" s="52" t="s">
        <v>8</v>
      </c>
      <c r="Q8" s="52" t="s">
        <v>9</v>
      </c>
      <c r="R8" s="11" t="s">
        <v>8</v>
      </c>
      <c r="S8" s="169" t="s">
        <v>20</v>
      </c>
    </row>
    <row r="9" spans="1:19" x14ac:dyDescent="0.2">
      <c r="B9" s="45">
        <v>45170</v>
      </c>
      <c r="C9" s="44">
        <v>32485</v>
      </c>
      <c r="D9" s="43">
        <v>32985</v>
      </c>
      <c r="E9" s="42">
        <f t="shared" ref="E9:E29" si="0">AVERAGE(C9:D9)</f>
        <v>32735</v>
      </c>
      <c r="F9" s="44">
        <v>32920</v>
      </c>
      <c r="G9" s="43">
        <v>33420</v>
      </c>
      <c r="H9" s="42">
        <f t="shared" ref="H9:H29" si="1">AVERAGE(F9:G9)</f>
        <v>33170</v>
      </c>
      <c r="I9" s="44">
        <v>34550</v>
      </c>
      <c r="J9" s="43">
        <v>35550</v>
      </c>
      <c r="K9" s="42">
        <f t="shared" ref="K9:K29" si="2">AVERAGE(I9:J9)</f>
        <v>35050</v>
      </c>
      <c r="L9" s="50">
        <v>32985</v>
      </c>
      <c r="M9" s="49">
        <v>1.2670999999999999</v>
      </c>
      <c r="N9" s="51">
        <v>1.0832999999999999</v>
      </c>
      <c r="O9" s="48">
        <v>145.25</v>
      </c>
      <c r="P9" s="41">
        <v>26031.88</v>
      </c>
      <c r="Q9" s="41">
        <v>26371.03</v>
      </c>
      <c r="R9" s="47">
        <f t="shared" ref="R9:R29" si="3">L9/N9</f>
        <v>30448.629188590421</v>
      </c>
      <c r="S9" s="46">
        <v>1.2673000000000001</v>
      </c>
    </row>
    <row r="10" spans="1:19" x14ac:dyDescent="0.2">
      <c r="B10" s="45">
        <v>45173</v>
      </c>
      <c r="C10" s="44">
        <v>32480</v>
      </c>
      <c r="D10" s="43">
        <v>32980</v>
      </c>
      <c r="E10" s="42">
        <f t="shared" si="0"/>
        <v>32730</v>
      </c>
      <c r="F10" s="44">
        <v>32920</v>
      </c>
      <c r="G10" s="43">
        <v>33420</v>
      </c>
      <c r="H10" s="42">
        <f t="shared" si="1"/>
        <v>33170</v>
      </c>
      <c r="I10" s="44">
        <v>34540</v>
      </c>
      <c r="J10" s="43">
        <v>35540</v>
      </c>
      <c r="K10" s="42">
        <f t="shared" si="2"/>
        <v>35040</v>
      </c>
      <c r="L10" s="50">
        <v>32980</v>
      </c>
      <c r="M10" s="49">
        <v>1.2627999999999999</v>
      </c>
      <c r="N10" s="49">
        <v>1.08</v>
      </c>
      <c r="O10" s="48">
        <v>146.4</v>
      </c>
      <c r="P10" s="41">
        <v>26116.57</v>
      </c>
      <c r="Q10" s="41">
        <v>26462.9</v>
      </c>
      <c r="R10" s="47">
        <f t="shared" si="3"/>
        <v>30537.037037037036</v>
      </c>
      <c r="S10" s="46">
        <v>1.2628999999999999</v>
      </c>
    </row>
    <row r="11" spans="1:19" x14ac:dyDescent="0.2">
      <c r="B11" s="45">
        <v>45174</v>
      </c>
      <c r="C11" s="44">
        <v>32480</v>
      </c>
      <c r="D11" s="43">
        <v>32980</v>
      </c>
      <c r="E11" s="42">
        <f t="shared" si="0"/>
        <v>32730</v>
      </c>
      <c r="F11" s="44">
        <v>32920</v>
      </c>
      <c r="G11" s="43">
        <v>33420</v>
      </c>
      <c r="H11" s="42">
        <f t="shared" si="1"/>
        <v>33170</v>
      </c>
      <c r="I11" s="44">
        <v>34535</v>
      </c>
      <c r="J11" s="43">
        <v>35535</v>
      </c>
      <c r="K11" s="42">
        <f t="shared" si="2"/>
        <v>35035</v>
      </c>
      <c r="L11" s="50">
        <v>32980</v>
      </c>
      <c r="M11" s="49">
        <v>1.2549999999999999</v>
      </c>
      <c r="N11" s="49">
        <v>1.0732999999999999</v>
      </c>
      <c r="O11" s="48">
        <v>147.35</v>
      </c>
      <c r="P11" s="41">
        <v>26278.880000000001</v>
      </c>
      <c r="Q11" s="41">
        <v>26627.360000000001</v>
      </c>
      <c r="R11" s="47">
        <f t="shared" si="3"/>
        <v>30727.662349762417</v>
      </c>
      <c r="S11" s="46">
        <v>1.2551000000000001</v>
      </c>
    </row>
    <row r="12" spans="1:19" x14ac:dyDescent="0.2">
      <c r="B12" s="45">
        <v>45175</v>
      </c>
      <c r="C12" s="44">
        <v>32480</v>
      </c>
      <c r="D12" s="43">
        <v>32980</v>
      </c>
      <c r="E12" s="42">
        <f t="shared" si="0"/>
        <v>32730</v>
      </c>
      <c r="F12" s="44">
        <v>32920</v>
      </c>
      <c r="G12" s="43">
        <v>33420</v>
      </c>
      <c r="H12" s="42">
        <f t="shared" si="1"/>
        <v>33170</v>
      </c>
      <c r="I12" s="44">
        <v>34530</v>
      </c>
      <c r="J12" s="43">
        <v>35530</v>
      </c>
      <c r="K12" s="42">
        <f t="shared" si="2"/>
        <v>35030</v>
      </c>
      <c r="L12" s="50">
        <v>32980</v>
      </c>
      <c r="M12" s="49">
        <v>1.2565</v>
      </c>
      <c r="N12" s="49">
        <v>1.0744</v>
      </c>
      <c r="O12" s="48">
        <v>147.38</v>
      </c>
      <c r="P12" s="41">
        <v>26247.51</v>
      </c>
      <c r="Q12" s="41">
        <v>26595.58</v>
      </c>
      <c r="R12" s="47">
        <f t="shared" si="3"/>
        <v>30696.202531645569</v>
      </c>
      <c r="S12" s="46">
        <v>1.2565999999999999</v>
      </c>
    </row>
    <row r="13" spans="1:19" x14ac:dyDescent="0.2">
      <c r="B13" s="45">
        <v>45176</v>
      </c>
      <c r="C13" s="44">
        <v>32485</v>
      </c>
      <c r="D13" s="43">
        <v>32985</v>
      </c>
      <c r="E13" s="42">
        <f t="shared" si="0"/>
        <v>32735</v>
      </c>
      <c r="F13" s="44">
        <v>32920</v>
      </c>
      <c r="G13" s="43">
        <v>33420</v>
      </c>
      <c r="H13" s="42">
        <f t="shared" si="1"/>
        <v>33170</v>
      </c>
      <c r="I13" s="44">
        <v>34525</v>
      </c>
      <c r="J13" s="43">
        <v>35525</v>
      </c>
      <c r="K13" s="42">
        <f t="shared" si="2"/>
        <v>35025</v>
      </c>
      <c r="L13" s="50">
        <v>32985</v>
      </c>
      <c r="M13" s="49">
        <v>1.2461</v>
      </c>
      <c r="N13" s="49">
        <v>1.0705</v>
      </c>
      <c r="O13" s="48">
        <v>147.29</v>
      </c>
      <c r="P13" s="41">
        <v>26470.59</v>
      </c>
      <c r="Q13" s="41">
        <v>26815.37</v>
      </c>
      <c r="R13" s="47">
        <f t="shared" si="3"/>
        <v>30812.704343764595</v>
      </c>
      <c r="S13" s="46">
        <v>1.2463</v>
      </c>
    </row>
    <row r="14" spans="1:19" x14ac:dyDescent="0.2">
      <c r="B14" s="45">
        <v>45177</v>
      </c>
      <c r="C14" s="44">
        <v>32485</v>
      </c>
      <c r="D14" s="43">
        <v>32985</v>
      </c>
      <c r="E14" s="42">
        <f t="shared" si="0"/>
        <v>32735</v>
      </c>
      <c r="F14" s="44">
        <v>32920</v>
      </c>
      <c r="G14" s="43">
        <v>33420</v>
      </c>
      <c r="H14" s="42">
        <f t="shared" si="1"/>
        <v>33170</v>
      </c>
      <c r="I14" s="44">
        <v>34520</v>
      </c>
      <c r="J14" s="43">
        <v>35520</v>
      </c>
      <c r="K14" s="42">
        <f t="shared" si="2"/>
        <v>35020</v>
      </c>
      <c r="L14" s="50">
        <v>32985</v>
      </c>
      <c r="M14" s="49">
        <v>1.2483</v>
      </c>
      <c r="N14" s="49">
        <v>1.07</v>
      </c>
      <c r="O14" s="48">
        <v>147.46</v>
      </c>
      <c r="P14" s="41">
        <v>26423.94</v>
      </c>
      <c r="Q14" s="41">
        <v>26768.12</v>
      </c>
      <c r="R14" s="47">
        <f t="shared" si="3"/>
        <v>30827.102803738315</v>
      </c>
      <c r="S14" s="46">
        <v>1.2484999999999999</v>
      </c>
    </row>
    <row r="15" spans="1:19" x14ac:dyDescent="0.2">
      <c r="B15" s="45">
        <v>45180</v>
      </c>
      <c r="C15" s="44">
        <v>32480</v>
      </c>
      <c r="D15" s="43">
        <v>32980</v>
      </c>
      <c r="E15" s="42">
        <f t="shared" si="0"/>
        <v>32730</v>
      </c>
      <c r="F15" s="44">
        <v>32920</v>
      </c>
      <c r="G15" s="43">
        <v>33420</v>
      </c>
      <c r="H15" s="42">
        <f t="shared" si="1"/>
        <v>33170</v>
      </c>
      <c r="I15" s="44">
        <v>34510</v>
      </c>
      <c r="J15" s="43">
        <v>35510</v>
      </c>
      <c r="K15" s="42">
        <f t="shared" si="2"/>
        <v>35010</v>
      </c>
      <c r="L15" s="50">
        <v>32980</v>
      </c>
      <c r="M15" s="49">
        <v>1.2515000000000001</v>
      </c>
      <c r="N15" s="49">
        <v>1.0719000000000001</v>
      </c>
      <c r="O15" s="48">
        <v>146.78</v>
      </c>
      <c r="P15" s="41">
        <v>26352.38</v>
      </c>
      <c r="Q15" s="41">
        <v>26701.82</v>
      </c>
      <c r="R15" s="47">
        <f t="shared" si="3"/>
        <v>30767.795503311874</v>
      </c>
      <c r="S15" s="46">
        <v>1.2516</v>
      </c>
    </row>
    <row r="16" spans="1:19" x14ac:dyDescent="0.2">
      <c r="B16" s="45">
        <v>45181</v>
      </c>
      <c r="C16" s="44">
        <v>32480</v>
      </c>
      <c r="D16" s="43">
        <v>32980</v>
      </c>
      <c r="E16" s="42">
        <f t="shared" si="0"/>
        <v>32730</v>
      </c>
      <c r="F16" s="44">
        <v>32920</v>
      </c>
      <c r="G16" s="43">
        <v>33420</v>
      </c>
      <c r="H16" s="42">
        <f t="shared" si="1"/>
        <v>33170</v>
      </c>
      <c r="I16" s="44">
        <v>34505</v>
      </c>
      <c r="J16" s="43">
        <v>35505</v>
      </c>
      <c r="K16" s="42">
        <f t="shared" si="2"/>
        <v>35005</v>
      </c>
      <c r="L16" s="50">
        <v>32980</v>
      </c>
      <c r="M16" s="49">
        <v>1.2472000000000001</v>
      </c>
      <c r="N16" s="49">
        <v>1.0719000000000001</v>
      </c>
      <c r="O16" s="48">
        <v>146.9</v>
      </c>
      <c r="P16" s="41">
        <v>26443.23</v>
      </c>
      <c r="Q16" s="41">
        <v>26791.73</v>
      </c>
      <c r="R16" s="47">
        <f t="shared" si="3"/>
        <v>30767.795503311874</v>
      </c>
      <c r="S16" s="46">
        <v>1.2474000000000001</v>
      </c>
    </row>
    <row r="17" spans="2:19" x14ac:dyDescent="0.2">
      <c r="B17" s="45">
        <v>45182</v>
      </c>
      <c r="C17" s="44">
        <v>32480</v>
      </c>
      <c r="D17" s="43">
        <v>32980</v>
      </c>
      <c r="E17" s="42">
        <f t="shared" si="0"/>
        <v>32730</v>
      </c>
      <c r="F17" s="44">
        <v>32920</v>
      </c>
      <c r="G17" s="43">
        <v>33420</v>
      </c>
      <c r="H17" s="42">
        <f t="shared" si="1"/>
        <v>33170</v>
      </c>
      <c r="I17" s="44">
        <v>34500</v>
      </c>
      <c r="J17" s="43">
        <v>35500</v>
      </c>
      <c r="K17" s="42">
        <f t="shared" si="2"/>
        <v>35000</v>
      </c>
      <c r="L17" s="50">
        <v>32980</v>
      </c>
      <c r="M17" s="49">
        <v>1.2473000000000001</v>
      </c>
      <c r="N17" s="49">
        <v>1.0737000000000001</v>
      </c>
      <c r="O17" s="48">
        <v>147.4</v>
      </c>
      <c r="P17" s="41">
        <v>26441.11</v>
      </c>
      <c r="Q17" s="41">
        <v>26791.73</v>
      </c>
      <c r="R17" s="47">
        <f t="shared" si="3"/>
        <v>30716.214957623168</v>
      </c>
      <c r="S17" s="46">
        <v>1.2474000000000001</v>
      </c>
    </row>
    <row r="18" spans="2:19" x14ac:dyDescent="0.2">
      <c r="B18" s="45">
        <v>45183</v>
      </c>
      <c r="C18" s="44">
        <v>32485</v>
      </c>
      <c r="D18" s="43">
        <v>32985</v>
      </c>
      <c r="E18" s="42">
        <f t="shared" si="0"/>
        <v>32735</v>
      </c>
      <c r="F18" s="44">
        <v>32920</v>
      </c>
      <c r="G18" s="43">
        <v>33420</v>
      </c>
      <c r="H18" s="42">
        <f t="shared" si="1"/>
        <v>33170</v>
      </c>
      <c r="I18" s="44">
        <v>34495</v>
      </c>
      <c r="J18" s="43">
        <v>35495</v>
      </c>
      <c r="K18" s="42">
        <f t="shared" si="2"/>
        <v>34995</v>
      </c>
      <c r="L18" s="50">
        <v>32985</v>
      </c>
      <c r="M18" s="49">
        <v>1.2476</v>
      </c>
      <c r="N18" s="49">
        <v>1.073</v>
      </c>
      <c r="O18" s="48">
        <v>147.35</v>
      </c>
      <c r="P18" s="41">
        <v>26438.76</v>
      </c>
      <c r="Q18" s="41">
        <v>26785.279999999999</v>
      </c>
      <c r="R18" s="47">
        <f t="shared" si="3"/>
        <v>30740.913327120226</v>
      </c>
      <c r="S18" s="46">
        <v>1.2477</v>
      </c>
    </row>
    <row r="19" spans="2:19" x14ac:dyDescent="0.2">
      <c r="B19" s="45">
        <v>45184</v>
      </c>
      <c r="C19" s="44">
        <v>32485</v>
      </c>
      <c r="D19" s="43">
        <v>32985</v>
      </c>
      <c r="E19" s="42">
        <f t="shared" si="0"/>
        <v>32735</v>
      </c>
      <c r="F19" s="44">
        <v>32920</v>
      </c>
      <c r="G19" s="43">
        <v>33420</v>
      </c>
      <c r="H19" s="42">
        <f t="shared" si="1"/>
        <v>33170</v>
      </c>
      <c r="I19" s="44">
        <v>34490</v>
      </c>
      <c r="J19" s="43">
        <v>35490</v>
      </c>
      <c r="K19" s="42">
        <f t="shared" si="2"/>
        <v>34990</v>
      </c>
      <c r="L19" s="50">
        <v>32985</v>
      </c>
      <c r="M19" s="49">
        <v>1.2405999999999999</v>
      </c>
      <c r="N19" s="49">
        <v>1.0654999999999999</v>
      </c>
      <c r="O19" s="48">
        <v>147.80000000000001</v>
      </c>
      <c r="P19" s="41">
        <v>26587.94</v>
      </c>
      <c r="Q19" s="41">
        <v>26938.58</v>
      </c>
      <c r="R19" s="47">
        <f t="shared" si="3"/>
        <v>30957.297043641487</v>
      </c>
      <c r="S19" s="46">
        <v>1.2405999999999999</v>
      </c>
    </row>
    <row r="20" spans="2:19" x14ac:dyDescent="0.2">
      <c r="B20" s="45">
        <v>45187</v>
      </c>
      <c r="C20" s="44">
        <v>32475</v>
      </c>
      <c r="D20" s="43">
        <v>32975</v>
      </c>
      <c r="E20" s="42">
        <f t="shared" si="0"/>
        <v>32725</v>
      </c>
      <c r="F20" s="44">
        <v>32920</v>
      </c>
      <c r="G20" s="43">
        <v>33420</v>
      </c>
      <c r="H20" s="42">
        <f t="shared" si="1"/>
        <v>33170</v>
      </c>
      <c r="I20" s="44">
        <v>34480</v>
      </c>
      <c r="J20" s="43">
        <v>35480</v>
      </c>
      <c r="K20" s="42">
        <f t="shared" si="2"/>
        <v>34980</v>
      </c>
      <c r="L20" s="50">
        <v>32975</v>
      </c>
      <c r="M20" s="49">
        <v>1.2383999999999999</v>
      </c>
      <c r="N20" s="49">
        <v>1.0664</v>
      </c>
      <c r="O20" s="48">
        <v>147.62</v>
      </c>
      <c r="P20" s="41">
        <v>26627.1</v>
      </c>
      <c r="Q20" s="41">
        <v>26986.43</v>
      </c>
      <c r="R20" s="47">
        <f t="shared" si="3"/>
        <v>30921.79294823706</v>
      </c>
      <c r="S20" s="46">
        <v>1.2383999999999999</v>
      </c>
    </row>
    <row r="21" spans="2:19" x14ac:dyDescent="0.2">
      <c r="B21" s="45">
        <v>45188</v>
      </c>
      <c r="C21" s="44">
        <v>32480</v>
      </c>
      <c r="D21" s="43">
        <v>32980</v>
      </c>
      <c r="E21" s="42">
        <f t="shared" si="0"/>
        <v>32730</v>
      </c>
      <c r="F21" s="44">
        <v>32920</v>
      </c>
      <c r="G21" s="43">
        <v>33420</v>
      </c>
      <c r="H21" s="42">
        <f t="shared" si="1"/>
        <v>33170</v>
      </c>
      <c r="I21" s="44">
        <v>34475</v>
      </c>
      <c r="J21" s="43">
        <v>35475</v>
      </c>
      <c r="K21" s="42">
        <f t="shared" si="2"/>
        <v>34975</v>
      </c>
      <c r="L21" s="50">
        <v>32980</v>
      </c>
      <c r="M21" s="49">
        <v>1.2412000000000001</v>
      </c>
      <c r="N21" s="49">
        <v>1.0709</v>
      </c>
      <c r="O21" s="48">
        <v>147.69999999999999</v>
      </c>
      <c r="P21" s="41">
        <v>26571.06</v>
      </c>
      <c r="Q21" s="41">
        <v>26925.56</v>
      </c>
      <c r="R21" s="47">
        <f t="shared" si="3"/>
        <v>30796.526286301243</v>
      </c>
      <c r="S21" s="46">
        <v>1.2412000000000001</v>
      </c>
    </row>
    <row r="22" spans="2:19" x14ac:dyDescent="0.2">
      <c r="B22" s="45">
        <v>45189</v>
      </c>
      <c r="C22" s="44">
        <v>32480</v>
      </c>
      <c r="D22" s="43">
        <v>32980</v>
      </c>
      <c r="E22" s="42">
        <f t="shared" si="0"/>
        <v>32730</v>
      </c>
      <c r="F22" s="44">
        <v>32920</v>
      </c>
      <c r="G22" s="43">
        <v>33420</v>
      </c>
      <c r="H22" s="42">
        <f t="shared" si="1"/>
        <v>33170</v>
      </c>
      <c r="I22" s="44">
        <v>34470</v>
      </c>
      <c r="J22" s="43">
        <v>35470</v>
      </c>
      <c r="K22" s="42">
        <f t="shared" si="2"/>
        <v>34970</v>
      </c>
      <c r="L22" s="50">
        <v>32980</v>
      </c>
      <c r="M22" s="49">
        <v>1.2367999999999999</v>
      </c>
      <c r="N22" s="49">
        <v>1.0702</v>
      </c>
      <c r="O22" s="48">
        <v>147.88</v>
      </c>
      <c r="P22" s="41">
        <v>26665.59</v>
      </c>
      <c r="Q22" s="41">
        <v>27014.79</v>
      </c>
      <c r="R22" s="47">
        <f t="shared" si="3"/>
        <v>30816.669781349279</v>
      </c>
      <c r="S22" s="46">
        <v>1.2371000000000001</v>
      </c>
    </row>
    <row r="23" spans="2:19" x14ac:dyDescent="0.2">
      <c r="B23" s="45">
        <v>45190</v>
      </c>
      <c r="C23" s="44">
        <v>32490</v>
      </c>
      <c r="D23" s="43">
        <v>32990</v>
      </c>
      <c r="E23" s="42">
        <f t="shared" si="0"/>
        <v>32740</v>
      </c>
      <c r="F23" s="44">
        <v>32920</v>
      </c>
      <c r="G23" s="43">
        <v>33420</v>
      </c>
      <c r="H23" s="42">
        <f t="shared" si="1"/>
        <v>33170</v>
      </c>
      <c r="I23" s="44">
        <v>34465</v>
      </c>
      <c r="J23" s="43">
        <v>35465</v>
      </c>
      <c r="K23" s="42">
        <f t="shared" si="2"/>
        <v>34965</v>
      </c>
      <c r="L23" s="50">
        <v>32990</v>
      </c>
      <c r="M23" s="49">
        <v>1.2269000000000001</v>
      </c>
      <c r="N23" s="49">
        <v>1.0636000000000001</v>
      </c>
      <c r="O23" s="48">
        <v>147.96</v>
      </c>
      <c r="P23" s="41">
        <v>26888.91</v>
      </c>
      <c r="Q23" s="41">
        <v>27228.29</v>
      </c>
      <c r="R23" s="47">
        <f t="shared" si="3"/>
        <v>31017.299736743134</v>
      </c>
      <c r="S23" s="46">
        <v>1.2274</v>
      </c>
    </row>
    <row r="24" spans="2:19" x14ac:dyDescent="0.2">
      <c r="B24" s="45">
        <v>45191</v>
      </c>
      <c r="C24" s="44">
        <v>32490</v>
      </c>
      <c r="D24" s="43">
        <v>32990</v>
      </c>
      <c r="E24" s="42">
        <f t="shared" si="0"/>
        <v>32740</v>
      </c>
      <c r="F24" s="44">
        <v>32920</v>
      </c>
      <c r="G24" s="43">
        <v>33420</v>
      </c>
      <c r="H24" s="42">
        <f t="shared" si="1"/>
        <v>33170</v>
      </c>
      <c r="I24" s="44">
        <v>34460</v>
      </c>
      <c r="J24" s="43">
        <v>35460</v>
      </c>
      <c r="K24" s="42">
        <f t="shared" si="2"/>
        <v>34960</v>
      </c>
      <c r="L24" s="50">
        <v>32990</v>
      </c>
      <c r="M24" s="49">
        <v>1.2255</v>
      </c>
      <c r="N24" s="49">
        <v>1.0637000000000001</v>
      </c>
      <c r="O24" s="48">
        <v>148.26</v>
      </c>
      <c r="P24" s="41">
        <v>26919.62</v>
      </c>
      <c r="Q24" s="41">
        <v>27257.16</v>
      </c>
      <c r="R24" s="47">
        <f t="shared" si="3"/>
        <v>31014.383754818085</v>
      </c>
      <c r="S24" s="46">
        <v>1.2261</v>
      </c>
    </row>
    <row r="25" spans="2:19" x14ac:dyDescent="0.2">
      <c r="B25" s="45">
        <v>45194</v>
      </c>
      <c r="C25" s="44">
        <v>32470</v>
      </c>
      <c r="D25" s="43">
        <v>32970</v>
      </c>
      <c r="E25" s="42">
        <f t="shared" si="0"/>
        <v>32720</v>
      </c>
      <c r="F25" s="44">
        <v>32920</v>
      </c>
      <c r="G25" s="43">
        <v>33420</v>
      </c>
      <c r="H25" s="42">
        <f t="shared" si="1"/>
        <v>33170</v>
      </c>
      <c r="I25" s="44">
        <v>34435</v>
      </c>
      <c r="J25" s="43">
        <v>35435</v>
      </c>
      <c r="K25" s="42">
        <f t="shared" si="2"/>
        <v>34935</v>
      </c>
      <c r="L25" s="50">
        <v>32970</v>
      </c>
      <c r="M25" s="49">
        <v>1.2221</v>
      </c>
      <c r="N25" s="49">
        <v>1.0630999999999999</v>
      </c>
      <c r="O25" s="48">
        <v>148.68</v>
      </c>
      <c r="P25" s="41">
        <v>26978.15</v>
      </c>
      <c r="Q25" s="41">
        <v>27332.95</v>
      </c>
      <c r="R25" s="47">
        <f t="shared" si="3"/>
        <v>31013.074969429032</v>
      </c>
      <c r="S25" s="46">
        <v>1.2226999999999999</v>
      </c>
    </row>
    <row r="26" spans="2:19" x14ac:dyDescent="0.2">
      <c r="B26" s="45">
        <v>45195</v>
      </c>
      <c r="C26" s="44">
        <v>32475</v>
      </c>
      <c r="D26" s="43">
        <v>32975</v>
      </c>
      <c r="E26" s="42">
        <f t="shared" si="0"/>
        <v>32725</v>
      </c>
      <c r="F26" s="44">
        <v>32920</v>
      </c>
      <c r="G26" s="43">
        <v>33420</v>
      </c>
      <c r="H26" s="42">
        <f t="shared" si="1"/>
        <v>33170</v>
      </c>
      <c r="I26" s="44">
        <v>34435</v>
      </c>
      <c r="J26" s="43">
        <v>35435</v>
      </c>
      <c r="K26" s="42">
        <f t="shared" si="2"/>
        <v>34935</v>
      </c>
      <c r="L26" s="50">
        <v>32975</v>
      </c>
      <c r="M26" s="49">
        <v>1.2177</v>
      </c>
      <c r="N26" s="49">
        <v>1.06</v>
      </c>
      <c r="O26" s="48">
        <v>148.9</v>
      </c>
      <c r="P26" s="41">
        <v>27079.74</v>
      </c>
      <c r="Q26" s="41">
        <v>27431.67</v>
      </c>
      <c r="R26" s="47">
        <f t="shared" si="3"/>
        <v>31108.490566037734</v>
      </c>
      <c r="S26" s="46">
        <v>1.2182999999999999</v>
      </c>
    </row>
    <row r="27" spans="2:19" x14ac:dyDescent="0.2">
      <c r="B27" s="45">
        <v>45196</v>
      </c>
      <c r="C27" s="44">
        <v>32480</v>
      </c>
      <c r="D27" s="43">
        <v>32980</v>
      </c>
      <c r="E27" s="42">
        <f t="shared" si="0"/>
        <v>32730</v>
      </c>
      <c r="F27" s="44">
        <v>32920</v>
      </c>
      <c r="G27" s="43">
        <v>33420</v>
      </c>
      <c r="H27" s="42">
        <f t="shared" si="1"/>
        <v>33170</v>
      </c>
      <c r="I27" s="44">
        <v>34435</v>
      </c>
      <c r="J27" s="43">
        <v>35435</v>
      </c>
      <c r="K27" s="42">
        <f t="shared" si="2"/>
        <v>34935</v>
      </c>
      <c r="L27" s="50">
        <v>32980</v>
      </c>
      <c r="M27" s="49">
        <v>1.2139</v>
      </c>
      <c r="N27" s="49">
        <v>1.054</v>
      </c>
      <c r="O27" s="48">
        <v>149.19</v>
      </c>
      <c r="P27" s="41">
        <v>27168.63</v>
      </c>
      <c r="Q27" s="41">
        <v>27519.759999999998</v>
      </c>
      <c r="R27" s="47">
        <f t="shared" si="3"/>
        <v>31290.322580645159</v>
      </c>
      <c r="S27" s="46">
        <v>1.2143999999999999</v>
      </c>
    </row>
    <row r="28" spans="2:19" x14ac:dyDescent="0.2">
      <c r="B28" s="45">
        <v>45197</v>
      </c>
      <c r="C28" s="44">
        <v>32490</v>
      </c>
      <c r="D28" s="43">
        <v>32990</v>
      </c>
      <c r="E28" s="42">
        <f t="shared" si="0"/>
        <v>32740</v>
      </c>
      <c r="F28" s="44">
        <v>32920</v>
      </c>
      <c r="G28" s="43">
        <v>33420</v>
      </c>
      <c r="H28" s="42">
        <f t="shared" si="1"/>
        <v>33170</v>
      </c>
      <c r="I28" s="44">
        <v>34430</v>
      </c>
      <c r="J28" s="43">
        <v>35430</v>
      </c>
      <c r="K28" s="42">
        <f t="shared" si="2"/>
        <v>34930</v>
      </c>
      <c r="L28" s="50">
        <v>32990</v>
      </c>
      <c r="M28" s="49">
        <v>1.2208000000000001</v>
      </c>
      <c r="N28" s="49">
        <v>1.0542</v>
      </c>
      <c r="O28" s="48">
        <v>149.33000000000001</v>
      </c>
      <c r="P28" s="41">
        <v>27023.26</v>
      </c>
      <c r="Q28" s="41">
        <v>27355.32</v>
      </c>
      <c r="R28" s="47">
        <f t="shared" si="3"/>
        <v>31293.872130525517</v>
      </c>
      <c r="S28" s="46">
        <v>1.2217</v>
      </c>
    </row>
    <row r="29" spans="2:19" x14ac:dyDescent="0.2">
      <c r="B29" s="45">
        <v>45198</v>
      </c>
      <c r="C29" s="44">
        <v>32490</v>
      </c>
      <c r="D29" s="43">
        <v>32990</v>
      </c>
      <c r="E29" s="42">
        <f t="shared" si="0"/>
        <v>32740</v>
      </c>
      <c r="F29" s="44">
        <v>32920</v>
      </c>
      <c r="G29" s="43">
        <v>33420</v>
      </c>
      <c r="H29" s="42">
        <f t="shared" si="1"/>
        <v>33170</v>
      </c>
      <c r="I29" s="44">
        <v>34420</v>
      </c>
      <c r="J29" s="43">
        <v>35420</v>
      </c>
      <c r="K29" s="42">
        <f t="shared" si="2"/>
        <v>34920</v>
      </c>
      <c r="L29" s="50">
        <v>32990</v>
      </c>
      <c r="M29" s="49">
        <v>1.2255</v>
      </c>
      <c r="N29" s="49">
        <v>1.0593999999999999</v>
      </c>
      <c r="O29" s="48">
        <v>149.25</v>
      </c>
      <c r="P29" s="41">
        <v>26919.62</v>
      </c>
      <c r="Q29" s="41">
        <v>27250.49</v>
      </c>
      <c r="R29" s="47">
        <f t="shared" si="3"/>
        <v>31140.268076269589</v>
      </c>
      <c r="S29" s="46">
        <v>1.2263999999999999</v>
      </c>
    </row>
    <row r="30" spans="2:19" x14ac:dyDescent="0.2">
      <c r="B30" s="40" t="s">
        <v>11</v>
      </c>
      <c r="C30" s="39">
        <f>ROUND(AVERAGE(C9:C29),2)</f>
        <v>32482.14</v>
      </c>
      <c r="D30" s="38">
        <f>ROUND(AVERAGE(D9:D29),2)</f>
        <v>32982.14</v>
      </c>
      <c r="E30" s="37">
        <f>ROUND(AVERAGE(C30:D30),2)</f>
        <v>32732.14</v>
      </c>
      <c r="F30" s="39">
        <f>ROUND(AVERAGE(F9:F29),2)</f>
        <v>32920</v>
      </c>
      <c r="G30" s="38">
        <f>ROUND(AVERAGE(G9:G29),2)</f>
        <v>33420</v>
      </c>
      <c r="H30" s="37">
        <f>ROUND(AVERAGE(F30:G30),2)</f>
        <v>33170</v>
      </c>
      <c r="I30" s="39">
        <f>ROUND(AVERAGE(I9:I29),2)</f>
        <v>34485.949999999997</v>
      </c>
      <c r="J30" s="38">
        <f>ROUND(AVERAGE(J9:J29),2)</f>
        <v>35485.949999999997</v>
      </c>
      <c r="K30" s="37">
        <f>ROUND(AVERAGE(I30:J30),2)</f>
        <v>34985.949999999997</v>
      </c>
      <c r="L30" s="36">
        <f>ROUND(AVERAGE(L9:L29),2)</f>
        <v>32982.14</v>
      </c>
      <c r="M30" s="35">
        <f>ROUND(AVERAGE(M9:M29),4)</f>
        <v>1.2399</v>
      </c>
      <c r="N30" s="34">
        <f>ROUND(AVERAGE(N9:N29),4)</f>
        <v>1.0682</v>
      </c>
      <c r="O30" s="167">
        <f>ROUND(AVERAGE(O9:O29),2)</f>
        <v>147.72</v>
      </c>
      <c r="P30" s="33">
        <f>AVERAGE(P9:P29)</f>
        <v>26603.546190476191</v>
      </c>
      <c r="Q30" s="33">
        <f>AVERAGE(Q9:Q29)</f>
        <v>26950.091428571424</v>
      </c>
      <c r="R30" s="33">
        <f>AVERAGE(R9:R29)</f>
        <v>30876.7645438049</v>
      </c>
      <c r="S30" s="32">
        <f>AVERAGE(S9:S29)</f>
        <v>1.240242857142857</v>
      </c>
    </row>
    <row r="31" spans="2:19" x14ac:dyDescent="0.2">
      <c r="B31" s="31" t="s">
        <v>12</v>
      </c>
      <c r="C31" s="30">
        <f t="shared" ref="C31:S31" si="4">MAX(C9:C29)</f>
        <v>32490</v>
      </c>
      <c r="D31" s="29">
        <f t="shared" si="4"/>
        <v>32990</v>
      </c>
      <c r="E31" s="28">
        <f t="shared" si="4"/>
        <v>32740</v>
      </c>
      <c r="F31" s="30">
        <f t="shared" si="4"/>
        <v>32920</v>
      </c>
      <c r="G31" s="29">
        <f t="shared" si="4"/>
        <v>33420</v>
      </c>
      <c r="H31" s="28">
        <f t="shared" si="4"/>
        <v>33170</v>
      </c>
      <c r="I31" s="30">
        <f t="shared" si="4"/>
        <v>34550</v>
      </c>
      <c r="J31" s="29">
        <f t="shared" si="4"/>
        <v>35550</v>
      </c>
      <c r="K31" s="28">
        <f t="shared" si="4"/>
        <v>35050</v>
      </c>
      <c r="L31" s="27">
        <f t="shared" si="4"/>
        <v>32990</v>
      </c>
      <c r="M31" s="26">
        <f t="shared" si="4"/>
        <v>1.2670999999999999</v>
      </c>
      <c r="N31" s="25">
        <f t="shared" si="4"/>
        <v>1.0832999999999999</v>
      </c>
      <c r="O31" s="24">
        <f t="shared" si="4"/>
        <v>149.33000000000001</v>
      </c>
      <c r="P31" s="23">
        <f t="shared" si="4"/>
        <v>27168.63</v>
      </c>
      <c r="Q31" s="23">
        <f t="shared" si="4"/>
        <v>27519.759999999998</v>
      </c>
      <c r="R31" s="23">
        <f t="shared" si="4"/>
        <v>31293.872130525517</v>
      </c>
      <c r="S31" s="22">
        <f t="shared" si="4"/>
        <v>1.2673000000000001</v>
      </c>
    </row>
    <row r="32" spans="2:19" ht="13.5" thickBot="1" x14ac:dyDescent="0.25">
      <c r="B32" s="21" t="s">
        <v>13</v>
      </c>
      <c r="C32" s="20">
        <f t="shared" ref="C32:S32" si="5">MIN(C9:C29)</f>
        <v>32470</v>
      </c>
      <c r="D32" s="19">
        <f t="shared" si="5"/>
        <v>32970</v>
      </c>
      <c r="E32" s="18">
        <f t="shared" si="5"/>
        <v>32720</v>
      </c>
      <c r="F32" s="20">
        <f t="shared" si="5"/>
        <v>32920</v>
      </c>
      <c r="G32" s="19">
        <f t="shared" si="5"/>
        <v>33420</v>
      </c>
      <c r="H32" s="18">
        <f t="shared" si="5"/>
        <v>33170</v>
      </c>
      <c r="I32" s="20">
        <f t="shared" si="5"/>
        <v>34420</v>
      </c>
      <c r="J32" s="19">
        <f t="shared" si="5"/>
        <v>35420</v>
      </c>
      <c r="K32" s="18">
        <f t="shared" si="5"/>
        <v>34920</v>
      </c>
      <c r="L32" s="17">
        <f t="shared" si="5"/>
        <v>32970</v>
      </c>
      <c r="M32" s="16">
        <f t="shared" si="5"/>
        <v>1.2139</v>
      </c>
      <c r="N32" s="15">
        <f t="shared" si="5"/>
        <v>1.054</v>
      </c>
      <c r="O32" s="14">
        <f t="shared" si="5"/>
        <v>145.25</v>
      </c>
      <c r="P32" s="13">
        <f t="shared" si="5"/>
        <v>26031.88</v>
      </c>
      <c r="Q32" s="13">
        <f t="shared" si="5"/>
        <v>26371.03</v>
      </c>
      <c r="R32" s="13">
        <f t="shared" si="5"/>
        <v>30448.629188590421</v>
      </c>
      <c r="S32" s="12">
        <f t="shared" si="5"/>
        <v>1.2143999999999999</v>
      </c>
    </row>
    <row r="34" spans="2:14" x14ac:dyDescent="0.2">
      <c r="B34" s="6" t="s">
        <v>14</v>
      </c>
      <c r="C34" s="8"/>
      <c r="D34" s="8"/>
      <c r="E34" s="7"/>
      <c r="F34" s="8"/>
      <c r="G34" s="8"/>
      <c r="H34" s="7"/>
      <c r="I34" s="8"/>
      <c r="J34" s="8"/>
      <c r="K34" s="7"/>
      <c r="L34" s="8"/>
      <c r="M34" s="8"/>
      <c r="N34" s="7"/>
    </row>
    <row r="35" spans="2:14" x14ac:dyDescent="0.2">
      <c r="B35" s="6" t="s">
        <v>15</v>
      </c>
      <c r="C35" s="8"/>
      <c r="D35" s="8"/>
      <c r="E35" s="7"/>
      <c r="F35" s="8"/>
      <c r="G35" s="8"/>
      <c r="H35" s="7"/>
      <c r="I35" s="8"/>
      <c r="J35" s="8"/>
      <c r="K35" s="7"/>
      <c r="L35" s="8"/>
      <c r="M35" s="8"/>
      <c r="N35" s="7"/>
    </row>
  </sheetData>
  <mergeCells count="7">
    <mergeCell ref="P7:Q7"/>
    <mergeCell ref="S7:S8"/>
    <mergeCell ref="C7:E7"/>
    <mergeCell ref="F7:H7"/>
    <mergeCell ref="I7:K7"/>
    <mergeCell ref="L7:L8"/>
    <mergeCell ref="M7:O7"/>
  </mergeCells>
  <phoneticPr fontId="7" type="noConversion"/>
  <printOptions horizontalCentered="1" verticalCentered="1" gridLines="1" gridLinesSet="0"/>
  <pageMargins left="0.19685039370078741" right="0.19685039370078741" top="0.98425196850393704" bottom="0.98425196850393704" header="0.51181102362204722" footer="0.51181102362204722"/>
  <pageSetup paperSize="9" scale="96" orientation="landscape" horizontalDpi="204" verticalDpi="196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Copper</vt:lpstr>
      <vt:lpstr>Aluminium Alloy</vt:lpstr>
      <vt:lpstr>NA Alloy</vt:lpstr>
      <vt:lpstr>Primary Aluminium</vt:lpstr>
      <vt:lpstr>Zinc</vt:lpstr>
      <vt:lpstr>Lead</vt:lpstr>
      <vt:lpstr>Tin</vt:lpstr>
      <vt:lpstr>Nickel</vt:lpstr>
      <vt:lpstr>Cobalt</vt:lpstr>
      <vt:lpstr>ABR</vt:lpstr>
      <vt:lpstr>ABR Avg</vt:lpstr>
      <vt:lpstr>Averages Inc. Euro Eq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LMEprice Averages Export for Global Steel</dc:title>
  <dc:creator>kiran.kaur</dc:creator>
  <cp:lastModifiedBy>Patrick Heisch</cp:lastModifiedBy>
  <cp:lastPrinted>2011-08-25T10:07:39Z</cp:lastPrinted>
  <dcterms:created xsi:type="dcterms:W3CDTF">2012-05-31T12:49:12Z</dcterms:created>
  <dcterms:modified xsi:type="dcterms:W3CDTF">2023-10-09T07:27:34Z</dcterms:modified>
</cp:coreProperties>
</file>