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3\"/>
    </mc:Choice>
  </mc:AlternateContent>
  <xr:revisionPtr revIDLastSave="0" documentId="8_{E7D21D3D-3E5D-4AD9-AF9F-830DC7D8B783}" xr6:coauthVersionLast="47" xr6:coauthVersionMax="47" xr10:uidLastSave="{00000000-0000-0000-0000-000000000000}"/>
  <bookViews>
    <workbookView xWindow="-120" yWindow="-120" windowWidth="25440" windowHeight="15270" tabRatio="993" activeTab="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2" i="12"/>
  <c r="G32" i="12"/>
  <c r="D32" i="12"/>
  <c r="J31" i="12"/>
  <c r="G31" i="12"/>
  <c r="D31" i="12"/>
  <c r="J30" i="12"/>
  <c r="E11" i="13" s="1"/>
  <c r="G30" i="12"/>
  <c r="D11" i="13" s="1"/>
  <c r="D30" i="12"/>
  <c r="C11" i="13" s="1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3" i="10"/>
  <c r="Q33" i="10"/>
  <c r="P33" i="10"/>
  <c r="O33" i="10"/>
  <c r="N33" i="10"/>
  <c r="M33" i="10"/>
  <c r="L33" i="10"/>
  <c r="J33" i="10"/>
  <c r="I33" i="10"/>
  <c r="G33" i="10"/>
  <c r="F33" i="10"/>
  <c r="D33" i="10"/>
  <c r="C33" i="10"/>
  <c r="S32" i="10"/>
  <c r="Q32" i="10"/>
  <c r="P32" i="10"/>
  <c r="O32" i="10"/>
  <c r="N32" i="10"/>
  <c r="M32" i="10"/>
  <c r="L32" i="10"/>
  <c r="J32" i="10"/>
  <c r="I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K9" i="10"/>
  <c r="K32" i="10" s="1"/>
  <c r="H9" i="10"/>
  <c r="H33" i="10" s="1"/>
  <c r="E9" i="10"/>
  <c r="Y33" i="8"/>
  <c r="W33" i="8"/>
  <c r="V33" i="8"/>
  <c r="U33" i="8"/>
  <c r="T33" i="8"/>
  <c r="S33" i="8"/>
  <c r="R33" i="8"/>
  <c r="P33" i="8"/>
  <c r="O33" i="8"/>
  <c r="M33" i="8"/>
  <c r="L33" i="8"/>
  <c r="J33" i="8"/>
  <c r="I33" i="8"/>
  <c r="G33" i="8"/>
  <c r="F33" i="8"/>
  <c r="D33" i="8"/>
  <c r="C33" i="8"/>
  <c r="Y32" i="8"/>
  <c r="W32" i="8"/>
  <c r="V32" i="8"/>
  <c r="U32" i="8"/>
  <c r="T32" i="8"/>
  <c r="S32" i="8"/>
  <c r="R32" i="8"/>
  <c r="P32" i="8"/>
  <c r="O32" i="8"/>
  <c r="M32" i="8"/>
  <c r="L32" i="8"/>
  <c r="J32" i="8"/>
  <c r="I32" i="8"/>
  <c r="G32" i="8"/>
  <c r="F32" i="8"/>
  <c r="D32" i="8"/>
  <c r="C32" i="8"/>
  <c r="Y31" i="8"/>
  <c r="W31" i="8"/>
  <c r="V31" i="8"/>
  <c r="U31" i="8"/>
  <c r="T31" i="8"/>
  <c r="S31" i="8"/>
  <c r="R31" i="8"/>
  <c r="P31" i="8"/>
  <c r="Q31" i="8" s="1"/>
  <c r="O31" i="8"/>
  <c r="M31" i="8"/>
  <c r="L31" i="8"/>
  <c r="J31" i="8"/>
  <c r="I31" i="8"/>
  <c r="G31" i="8"/>
  <c r="F31" i="8"/>
  <c r="D31" i="8"/>
  <c r="C31" i="8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X9" i="8"/>
  <c r="Q9" i="8"/>
  <c r="Q33" i="8" s="1"/>
  <c r="N9" i="8"/>
  <c r="K9" i="8"/>
  <c r="K32" i="8" s="1"/>
  <c r="H9" i="8"/>
  <c r="H32" i="8" s="1"/>
  <c r="E9" i="8"/>
  <c r="S33" i="7"/>
  <c r="Q33" i="7"/>
  <c r="P33" i="7"/>
  <c r="O33" i="7"/>
  <c r="N33" i="7"/>
  <c r="M33" i="7"/>
  <c r="L33" i="7"/>
  <c r="J33" i="7"/>
  <c r="I33" i="7"/>
  <c r="G33" i="7"/>
  <c r="F33" i="7"/>
  <c r="D33" i="7"/>
  <c r="C33" i="7"/>
  <c r="S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J31" i="7"/>
  <c r="K31" i="7" s="1"/>
  <c r="I31" i="7"/>
  <c r="G31" i="7"/>
  <c r="F31" i="7"/>
  <c r="H31" i="7" s="1"/>
  <c r="D31" i="7"/>
  <c r="C31" i="7"/>
  <c r="E31" i="7" s="1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K9" i="7"/>
  <c r="K33" i="7" s="1"/>
  <c r="H9" i="7"/>
  <c r="E9" i="7"/>
  <c r="E33" i="7" s="1"/>
  <c r="Y33" i="6"/>
  <c r="W33" i="6"/>
  <c r="V33" i="6"/>
  <c r="U33" i="6"/>
  <c r="T33" i="6"/>
  <c r="S33" i="6"/>
  <c r="R33" i="6"/>
  <c r="P33" i="6"/>
  <c r="O33" i="6"/>
  <c r="M33" i="6"/>
  <c r="L33" i="6"/>
  <c r="J33" i="6"/>
  <c r="I33" i="6"/>
  <c r="G33" i="6"/>
  <c r="F33" i="6"/>
  <c r="D33" i="6"/>
  <c r="C33" i="6"/>
  <c r="Y32" i="6"/>
  <c r="W32" i="6"/>
  <c r="V32" i="6"/>
  <c r="U32" i="6"/>
  <c r="T32" i="6"/>
  <c r="S32" i="6"/>
  <c r="R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P31" i="6"/>
  <c r="O31" i="6"/>
  <c r="M31" i="6"/>
  <c r="L31" i="6"/>
  <c r="N31" i="6" s="1"/>
  <c r="J31" i="6"/>
  <c r="I31" i="6"/>
  <c r="K31" i="6" s="1"/>
  <c r="G31" i="6"/>
  <c r="F31" i="6"/>
  <c r="H31" i="6" s="1"/>
  <c r="D31" i="6"/>
  <c r="C31" i="6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K33" i="6" s="1"/>
  <c r="H11" i="6"/>
  <c r="E11" i="6"/>
  <c r="X10" i="6"/>
  <c r="Q10" i="6"/>
  <c r="N10" i="6"/>
  <c r="K10" i="6"/>
  <c r="H10" i="6"/>
  <c r="E10" i="6"/>
  <c r="X9" i="6"/>
  <c r="X33" i="6" s="1"/>
  <c r="Q9" i="6"/>
  <c r="Q33" i="6" s="1"/>
  <c r="N9" i="6"/>
  <c r="K9" i="6"/>
  <c r="K32" i="6" s="1"/>
  <c r="H9" i="6"/>
  <c r="H33" i="6" s="1"/>
  <c r="E9" i="6"/>
  <c r="E33" i="6" s="1"/>
  <c r="Y33" i="5"/>
  <c r="W33" i="5"/>
  <c r="V33" i="5"/>
  <c r="U33" i="5"/>
  <c r="T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W32" i="5"/>
  <c r="V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P31" i="5"/>
  <c r="O31" i="5"/>
  <c r="Q31" i="5" s="1"/>
  <c r="M31" i="5"/>
  <c r="N31" i="5" s="1"/>
  <c r="L31" i="5"/>
  <c r="J31" i="5"/>
  <c r="I31" i="5"/>
  <c r="G31" i="5"/>
  <c r="F31" i="5"/>
  <c r="H31" i="5" s="1"/>
  <c r="D31" i="5"/>
  <c r="C31" i="5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H33" i="5" s="1"/>
  <c r="E10" i="5"/>
  <c r="X9" i="5"/>
  <c r="X32" i="5" s="1"/>
  <c r="Q9" i="5"/>
  <c r="N9" i="5"/>
  <c r="K9" i="5"/>
  <c r="H9" i="5"/>
  <c r="E9" i="5"/>
  <c r="Y33" i="4"/>
  <c r="W33" i="4"/>
  <c r="V33" i="4"/>
  <c r="U33" i="4"/>
  <c r="T33" i="4"/>
  <c r="S33" i="4"/>
  <c r="R33" i="4"/>
  <c r="P33" i="4"/>
  <c r="O33" i="4"/>
  <c r="M33" i="4"/>
  <c r="L33" i="4"/>
  <c r="J33" i="4"/>
  <c r="I33" i="4"/>
  <c r="G33" i="4"/>
  <c r="F33" i="4"/>
  <c r="D33" i="4"/>
  <c r="C33" i="4"/>
  <c r="Y32" i="4"/>
  <c r="W32" i="4"/>
  <c r="V32" i="4"/>
  <c r="U32" i="4"/>
  <c r="T32" i="4"/>
  <c r="S32" i="4"/>
  <c r="R32" i="4"/>
  <c r="P32" i="4"/>
  <c r="O32" i="4"/>
  <c r="M32" i="4"/>
  <c r="L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Q31" i="4" s="1"/>
  <c r="M31" i="4"/>
  <c r="L31" i="4"/>
  <c r="N31" i="4" s="1"/>
  <c r="J31" i="4"/>
  <c r="K31" i="4" s="1"/>
  <c r="I31" i="4"/>
  <c r="G31" i="4"/>
  <c r="F31" i="4"/>
  <c r="H31" i="4" s="1"/>
  <c r="D31" i="4"/>
  <c r="C31" i="4"/>
  <c r="E31" i="4" s="1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Q9" i="4"/>
  <c r="N9" i="4"/>
  <c r="N32" i="4" s="1"/>
  <c r="K9" i="4"/>
  <c r="H9" i="4"/>
  <c r="H33" i="4" s="1"/>
  <c r="E9" i="4"/>
  <c r="E33" i="4" s="1"/>
  <c r="S33" i="3"/>
  <c r="Q33" i="3"/>
  <c r="P33" i="3"/>
  <c r="O33" i="3"/>
  <c r="N33" i="3"/>
  <c r="M33" i="3"/>
  <c r="L33" i="3"/>
  <c r="J33" i="3"/>
  <c r="I33" i="3"/>
  <c r="G33" i="3"/>
  <c r="F33" i="3"/>
  <c r="D33" i="3"/>
  <c r="C33" i="3"/>
  <c r="S32" i="3"/>
  <c r="Q32" i="3"/>
  <c r="P32" i="3"/>
  <c r="O32" i="3"/>
  <c r="N32" i="3"/>
  <c r="M32" i="3"/>
  <c r="L32" i="3"/>
  <c r="J32" i="3"/>
  <c r="I32" i="3"/>
  <c r="G32" i="3"/>
  <c r="F32" i="3"/>
  <c r="D32" i="3"/>
  <c r="C32" i="3"/>
  <c r="S31" i="3"/>
  <c r="Q31" i="3"/>
  <c r="P31" i="3"/>
  <c r="O31" i="3"/>
  <c r="N31" i="3"/>
  <c r="M31" i="3"/>
  <c r="L31" i="3"/>
  <c r="J31" i="3"/>
  <c r="I31" i="3"/>
  <c r="K31" i="3" s="1"/>
  <c r="G31" i="3"/>
  <c r="F31" i="3"/>
  <c r="D31" i="3"/>
  <c r="C31" i="3"/>
  <c r="E31" i="3" s="1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K9" i="3"/>
  <c r="H9" i="3"/>
  <c r="E9" i="3"/>
  <c r="S33" i="2"/>
  <c r="Q33" i="2"/>
  <c r="P33" i="2"/>
  <c r="O33" i="2"/>
  <c r="N33" i="2"/>
  <c r="M33" i="2"/>
  <c r="L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G31" i="2"/>
  <c r="F31" i="2"/>
  <c r="H31" i="2" s="1"/>
  <c r="D31" i="2"/>
  <c r="C31" i="2"/>
  <c r="E31" i="2" s="1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K9" i="2"/>
  <c r="K32" i="2" s="1"/>
  <c r="H9" i="2"/>
  <c r="E9" i="2"/>
  <c r="Y33" i="1"/>
  <c r="W33" i="1"/>
  <c r="V33" i="1"/>
  <c r="U33" i="1"/>
  <c r="T33" i="1"/>
  <c r="S33" i="1"/>
  <c r="R33" i="1"/>
  <c r="P33" i="1"/>
  <c r="O33" i="1"/>
  <c r="M33" i="1"/>
  <c r="L33" i="1"/>
  <c r="J33" i="1"/>
  <c r="I33" i="1"/>
  <c r="G33" i="1"/>
  <c r="F33" i="1"/>
  <c r="D33" i="1"/>
  <c r="C33" i="1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P31" i="1"/>
  <c r="Q31" i="1" s="1"/>
  <c r="O31" i="1"/>
  <c r="M31" i="1"/>
  <c r="L31" i="1"/>
  <c r="J31" i="1"/>
  <c r="I31" i="1"/>
  <c r="G31" i="1"/>
  <c r="F31" i="1"/>
  <c r="D31" i="1"/>
  <c r="C31" i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X31" i="1" s="1"/>
  <c r="Q9" i="1"/>
  <c r="Q32" i="1" s="1"/>
  <c r="N9" i="1"/>
  <c r="K9" i="1"/>
  <c r="H9" i="1"/>
  <c r="E9" i="1"/>
  <c r="R33" i="2" l="1"/>
  <c r="N32" i="6"/>
  <c r="K33" i="3"/>
  <c r="K33" i="5"/>
  <c r="N33" i="6"/>
  <c r="H33" i="8"/>
  <c r="E31" i="10"/>
  <c r="H33" i="1"/>
  <c r="K32" i="1"/>
  <c r="K33" i="1"/>
  <c r="H31" i="1"/>
  <c r="R33" i="3"/>
  <c r="E32" i="4"/>
  <c r="N33" i="5"/>
  <c r="Q31" i="6"/>
  <c r="K33" i="8"/>
  <c r="N31" i="1"/>
  <c r="E33" i="2"/>
  <c r="E32" i="3"/>
  <c r="Q33" i="5"/>
  <c r="N32" i="8"/>
  <c r="H31" i="10"/>
  <c r="X31" i="6"/>
  <c r="N32" i="1"/>
  <c r="K31" i="1"/>
  <c r="H33" i="2"/>
  <c r="R32" i="3"/>
  <c r="K31" i="5"/>
  <c r="E32" i="6"/>
  <c r="E31" i="6"/>
  <c r="Q32" i="8"/>
  <c r="K33" i="2"/>
  <c r="H31" i="3"/>
  <c r="E33" i="5"/>
  <c r="K31" i="10"/>
  <c r="E33" i="8"/>
  <c r="E31" i="8"/>
  <c r="H32" i="4"/>
  <c r="Q32" i="6"/>
  <c r="H31" i="8"/>
  <c r="E33" i="10"/>
  <c r="N33" i="4"/>
  <c r="H33" i="7"/>
  <c r="K31" i="8"/>
  <c r="K33" i="4"/>
  <c r="N33" i="8"/>
  <c r="K31" i="2"/>
  <c r="E33" i="3"/>
  <c r="Q32" i="4"/>
  <c r="E32" i="5"/>
  <c r="E31" i="5"/>
  <c r="K32" i="7"/>
  <c r="X32" i="8"/>
  <c r="K33" i="10"/>
  <c r="E33" i="1"/>
  <c r="E31" i="1"/>
  <c r="H33" i="3"/>
  <c r="X31" i="4"/>
  <c r="H32" i="5"/>
  <c r="R33" i="7"/>
  <c r="N31" i="8"/>
  <c r="R33" i="10"/>
  <c r="R31" i="3"/>
  <c r="K32" i="5"/>
  <c r="E32" i="1"/>
  <c r="N33" i="1"/>
  <c r="N32" i="5"/>
  <c r="X31" i="8"/>
  <c r="X32" i="4"/>
  <c r="Q33" i="4"/>
  <c r="X33" i="5"/>
  <c r="H32" i="1"/>
  <c r="X32" i="1"/>
  <c r="Q33" i="1"/>
  <c r="R31" i="2"/>
  <c r="R31" i="10"/>
  <c r="R32" i="2"/>
  <c r="X31" i="5"/>
  <c r="Q32" i="5"/>
  <c r="H32" i="6"/>
  <c r="X32" i="6"/>
  <c r="R31" i="7"/>
  <c r="R32" i="10"/>
  <c r="H32" i="3"/>
  <c r="K32" i="4"/>
  <c r="R32" i="7"/>
  <c r="E32" i="8"/>
  <c r="X33" i="8"/>
  <c r="E32" i="2"/>
  <c r="E32" i="10"/>
  <c r="K32" i="3"/>
  <c r="E32" i="7"/>
  <c r="X33" i="4"/>
  <c r="X33" i="1"/>
  <c r="H32" i="2"/>
  <c r="H32" i="10"/>
  <c r="H32" i="7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<sst xmlns="http://schemas.openxmlformats.org/spreadsheetml/2006/main" count="429" uniqueCount="99">
  <si>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</si>
  <si>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</si>
  <si>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</si>
  <si>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</si>
  <si>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</si>
  <si>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</si>
  <si>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</si>
  <si>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</si>
  <si>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</si>
  <si>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</si>
  <si>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</si>
  <si>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</si>
  <si>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</si>
  <si>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</si>
  <si>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</si>
  <si>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</si>
  <si>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</si>
  <si>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</si>
  <si>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</si>
  <si>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</si>
  <si>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</si>
  <si>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</si>
  <si>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</si>
  <si>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</si>
  <si>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</si>
  <si>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</si>
  <si>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</si>
  <si>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</si>
  <si>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</si>
  <si>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</si>
  <si>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</si>
  <si>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</si>
  <si>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</si>
  <si>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</si>
  <si>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</si>
  <si>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</si>
  <si>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</si>
  <si>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</si>
  <si>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</si>
  <si>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</si>
  <si>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</si>
  <si>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</si>
  <si>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</si>
  <si>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</si>
  <si>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</si>
  <si>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</si>
  <si>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</si>
  <si>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</si>
  <si>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</si>
  <si>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</si>
  <si>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</si>
  <si>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</si>
  <si>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</si>
  <si>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</si>
  <si>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</si>
  <si>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</si>
  <si>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</si>
  <si>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</si>
  <si>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</si>
  <si>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</si>
  <si>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</si>
  <si>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</si>
  <si>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</si>
  <si>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</si>
  <si>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</si>
  <si>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</si>
  <si>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</si>
  <si>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</si>
  <si>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</si>
  <si>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</si>
  <si>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</si>
  <si>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</si>
  <si>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</si>
  <si>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</si>
  <si>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</si>
  <si>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</si>
  <si>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</si>
  <si>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</si>
  <si>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</si>
  <si>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</si>
  <si>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</si>
  <si>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</si>
  <si>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</si>
  <si>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</si>
  <si>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</si>
  <si>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</si>
  <si>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</si>
  <si>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</si>
  <si>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</si>
  <si>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</si>
  <si>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</si>
  <si>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</si>
  <si>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</si>
  <si>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</si>
  <si>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</si>
  <si>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AUGUST 2023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</si>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</sst>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45139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45139</v>
      </c>
      <c r="C9" s="44">
        <v>8720</v>
      </c>
      <c r="D9" s="43">
        <v>8720.5</v>
      </c>
      <c r="E9" s="42">
        <f t="shared" ref="E9:E30" si="0">AVERAGE(C9:D9)</f>
        <v>8720.25</v>
      </c>
      <c r="F9" s="44">
        <v>8765</v>
      </c>
      <c r="G9" s="43">
        <v>8768</v>
      </c>
      <c r="H9" s="42">
        <f t="shared" ref="H9:H30" si="1">AVERAGE(F9:G9)</f>
        <v>8766.5</v>
      </c>
      <c r="I9" s="44">
        <v>8800</v>
      </c>
      <c r="J9" s="43">
        <v>8810</v>
      </c>
      <c r="K9" s="42">
        <f t="shared" ref="K9:K30" si="2">AVERAGE(I9:J9)</f>
        <v>8805</v>
      </c>
      <c r="L9" s="44">
        <v>8800</v>
      </c>
      <c r="M9" s="43">
        <v>8810</v>
      </c>
      <c r="N9" s="42">
        <f t="shared" ref="N9:N30" si="3">AVERAGE(L9:M9)</f>
        <v>8805</v>
      </c>
      <c r="O9" s="44">
        <v>8825</v>
      </c>
      <c r="P9" s="43">
        <v>8835</v>
      </c>
      <c r="Q9" s="42">
        <f t="shared" ref="Q9:Q30" si="4">AVERAGE(O9:P9)</f>
        <v>8830</v>
      </c>
      <c r="R9" s="50">
        <v>8720.5</v>
      </c>
      <c r="S9" s="49">
        <v>1.2785</v>
      </c>
      <c r="T9" s="51">
        <v>1.0975999999999999</v>
      </c>
      <c r="U9" s="48">
        <v>142.97999999999999</v>
      </c>
      <c r="V9" s="41">
        <v>6820.88</v>
      </c>
      <c r="W9" s="41">
        <v>6856.96</v>
      </c>
      <c r="X9" s="47">
        <f t="shared" ref="X9:X30" si="5">R9/T9</f>
        <v>7945.0619533527706</v>
      </c>
      <c r="Y9" s="46">
        <v>1.2786999999999999</v>
      </c>
    </row>
    <row r="10" spans="1:25" x14ac:dyDescent="0.2">
      <c r="B10" s="45">
        <v>45140</v>
      </c>
      <c r="C10" s="44">
        <v>8542</v>
      </c>
      <c r="D10" s="43">
        <v>8545</v>
      </c>
      <c r="E10" s="42">
        <f t="shared" si="0"/>
        <v>8543.5</v>
      </c>
      <c r="F10" s="44">
        <v>8588</v>
      </c>
      <c r="G10" s="43">
        <v>8589</v>
      </c>
      <c r="H10" s="42">
        <f t="shared" si="1"/>
        <v>8588.5</v>
      </c>
      <c r="I10" s="44">
        <v>8630</v>
      </c>
      <c r="J10" s="43">
        <v>8640</v>
      </c>
      <c r="K10" s="42">
        <f t="shared" si="2"/>
        <v>8635</v>
      </c>
      <c r="L10" s="44">
        <v>8660</v>
      </c>
      <c r="M10" s="43">
        <v>8670</v>
      </c>
      <c r="N10" s="42">
        <f t="shared" si="3"/>
        <v>8665</v>
      </c>
      <c r="O10" s="44">
        <v>8690</v>
      </c>
      <c r="P10" s="43">
        <v>8700</v>
      </c>
      <c r="Q10" s="42">
        <f t="shared" si="4"/>
        <v>8695</v>
      </c>
      <c r="R10" s="50">
        <v>8545</v>
      </c>
      <c r="S10" s="49">
        <v>1.2764</v>
      </c>
      <c r="T10" s="49">
        <v>1.0979000000000001</v>
      </c>
      <c r="U10" s="48">
        <v>142.81</v>
      </c>
      <c r="V10" s="41">
        <v>6694.61</v>
      </c>
      <c r="W10" s="41">
        <v>6728.03</v>
      </c>
      <c r="X10" s="47">
        <f t="shared" si="5"/>
        <v>7783.0403497586294</v>
      </c>
      <c r="Y10" s="46">
        <v>1.2766</v>
      </c>
    </row>
    <row r="11" spans="1:25" x14ac:dyDescent="0.2">
      <c r="B11" s="45">
        <v>45141</v>
      </c>
      <c r="C11" s="44">
        <v>8471</v>
      </c>
      <c r="D11" s="43">
        <v>8472</v>
      </c>
      <c r="E11" s="42">
        <f t="shared" si="0"/>
        <v>8471.5</v>
      </c>
      <c r="F11" s="44">
        <v>8516</v>
      </c>
      <c r="G11" s="43">
        <v>8517</v>
      </c>
      <c r="H11" s="42">
        <f t="shared" si="1"/>
        <v>8516.5</v>
      </c>
      <c r="I11" s="44">
        <v>8595</v>
      </c>
      <c r="J11" s="43">
        <v>8605</v>
      </c>
      <c r="K11" s="42">
        <f t="shared" si="2"/>
        <v>8600</v>
      </c>
      <c r="L11" s="44">
        <v>8635</v>
      </c>
      <c r="M11" s="43">
        <v>8645</v>
      </c>
      <c r="N11" s="42">
        <f t="shared" si="3"/>
        <v>8640</v>
      </c>
      <c r="O11" s="44">
        <v>8665</v>
      </c>
      <c r="P11" s="43">
        <v>8675</v>
      </c>
      <c r="Q11" s="42">
        <f t="shared" si="4"/>
        <v>8670</v>
      </c>
      <c r="R11" s="50">
        <v>8472</v>
      </c>
      <c r="S11" s="49">
        <v>1.2646999999999999</v>
      </c>
      <c r="T11" s="49">
        <v>1.0934999999999999</v>
      </c>
      <c r="U11" s="48">
        <v>142.94</v>
      </c>
      <c r="V11" s="41">
        <v>6698.82</v>
      </c>
      <c r="W11" s="41">
        <v>6731.74</v>
      </c>
      <c r="X11" s="47">
        <f t="shared" si="5"/>
        <v>7747.5994513031555</v>
      </c>
      <c r="Y11" s="46">
        <v>1.2652000000000001</v>
      </c>
    </row>
    <row r="12" spans="1:25" x14ac:dyDescent="0.2">
      <c r="B12" s="45">
        <v>45142</v>
      </c>
      <c r="C12" s="44">
        <v>8450</v>
      </c>
      <c r="D12" s="43">
        <v>8450.5</v>
      </c>
      <c r="E12" s="42">
        <f t="shared" si="0"/>
        <v>8450.25</v>
      </c>
      <c r="F12" s="44">
        <v>8500</v>
      </c>
      <c r="G12" s="43">
        <v>8505</v>
      </c>
      <c r="H12" s="42">
        <f t="shared" si="1"/>
        <v>8502.5</v>
      </c>
      <c r="I12" s="44">
        <v>8570</v>
      </c>
      <c r="J12" s="43">
        <v>8580</v>
      </c>
      <c r="K12" s="42">
        <f t="shared" si="2"/>
        <v>8575</v>
      </c>
      <c r="L12" s="44">
        <v>8610</v>
      </c>
      <c r="M12" s="43">
        <v>8620</v>
      </c>
      <c r="N12" s="42">
        <f t="shared" si="3"/>
        <v>8615</v>
      </c>
      <c r="O12" s="44">
        <v>8645</v>
      </c>
      <c r="P12" s="43">
        <v>8655</v>
      </c>
      <c r="Q12" s="42">
        <f t="shared" si="4"/>
        <v>8650</v>
      </c>
      <c r="R12" s="50">
        <v>8450.5</v>
      </c>
      <c r="S12" s="49">
        <v>1.2695000000000001</v>
      </c>
      <c r="T12" s="49">
        <v>1.0938000000000001</v>
      </c>
      <c r="U12" s="48">
        <v>142.69999999999999</v>
      </c>
      <c r="V12" s="41">
        <v>6656.56</v>
      </c>
      <c r="W12" s="41">
        <v>6696.85</v>
      </c>
      <c r="X12" s="47">
        <f t="shared" si="5"/>
        <v>7725.8182483086484</v>
      </c>
      <c r="Y12" s="46">
        <v>1.27</v>
      </c>
    </row>
    <row r="13" spans="1:25" x14ac:dyDescent="0.2">
      <c r="B13" s="45">
        <v>45145</v>
      </c>
      <c r="C13" s="44">
        <v>8494</v>
      </c>
      <c r="D13" s="43">
        <v>8495</v>
      </c>
      <c r="E13" s="42">
        <f t="shared" si="0"/>
        <v>8494.5</v>
      </c>
      <c r="F13" s="44">
        <v>8540</v>
      </c>
      <c r="G13" s="43">
        <v>8542</v>
      </c>
      <c r="H13" s="42">
        <f t="shared" si="1"/>
        <v>8541</v>
      </c>
      <c r="I13" s="44">
        <v>8620</v>
      </c>
      <c r="J13" s="43">
        <v>8630</v>
      </c>
      <c r="K13" s="42">
        <f t="shared" si="2"/>
        <v>8625</v>
      </c>
      <c r="L13" s="44">
        <v>8660</v>
      </c>
      <c r="M13" s="43">
        <v>8670</v>
      </c>
      <c r="N13" s="42">
        <f t="shared" si="3"/>
        <v>8665</v>
      </c>
      <c r="O13" s="44">
        <v>8690</v>
      </c>
      <c r="P13" s="43">
        <v>8700</v>
      </c>
      <c r="Q13" s="42">
        <f t="shared" si="4"/>
        <v>8695</v>
      </c>
      <c r="R13" s="50">
        <v>8495</v>
      </c>
      <c r="S13" s="49">
        <v>1.2744</v>
      </c>
      <c r="T13" s="49">
        <v>1.0984</v>
      </c>
      <c r="U13" s="48">
        <v>142.19</v>
      </c>
      <c r="V13" s="41">
        <v>6665.88</v>
      </c>
      <c r="W13" s="41">
        <v>6700.13</v>
      </c>
      <c r="X13" s="47">
        <f t="shared" si="5"/>
        <v>7733.9766933721776</v>
      </c>
      <c r="Y13" s="46">
        <v>1.2748999999999999</v>
      </c>
    </row>
    <row r="14" spans="1:25" x14ac:dyDescent="0.2">
      <c r="B14" s="45">
        <v>45146</v>
      </c>
      <c r="C14" s="44">
        <v>8275</v>
      </c>
      <c r="D14" s="43">
        <v>8276</v>
      </c>
      <c r="E14" s="42">
        <f t="shared" si="0"/>
        <v>8275.5</v>
      </c>
      <c r="F14" s="44">
        <v>8323</v>
      </c>
      <c r="G14" s="43">
        <v>8325</v>
      </c>
      <c r="H14" s="42">
        <f t="shared" si="1"/>
        <v>8324</v>
      </c>
      <c r="I14" s="44">
        <v>8405</v>
      </c>
      <c r="J14" s="43">
        <v>8415</v>
      </c>
      <c r="K14" s="42">
        <f t="shared" si="2"/>
        <v>8410</v>
      </c>
      <c r="L14" s="44">
        <v>8455</v>
      </c>
      <c r="M14" s="43">
        <v>8465</v>
      </c>
      <c r="N14" s="42">
        <f t="shared" si="3"/>
        <v>8460</v>
      </c>
      <c r="O14" s="44">
        <v>8490</v>
      </c>
      <c r="P14" s="43">
        <v>8500</v>
      </c>
      <c r="Q14" s="42">
        <f t="shared" si="4"/>
        <v>8495</v>
      </c>
      <c r="R14" s="50">
        <v>8276</v>
      </c>
      <c r="S14" s="49">
        <v>1.2698</v>
      </c>
      <c r="T14" s="49">
        <v>1.0942000000000001</v>
      </c>
      <c r="U14" s="48">
        <v>143.13</v>
      </c>
      <c r="V14" s="41">
        <v>6517.56</v>
      </c>
      <c r="W14" s="41">
        <v>6553.57</v>
      </c>
      <c r="X14" s="47">
        <f t="shared" si="5"/>
        <v>7563.5167245476141</v>
      </c>
      <c r="Y14" s="46">
        <v>1.2703</v>
      </c>
    </row>
    <row r="15" spans="1:25" x14ac:dyDescent="0.2">
      <c r="B15" s="45">
        <v>45147</v>
      </c>
      <c r="C15" s="44">
        <v>8393</v>
      </c>
      <c r="D15" s="43">
        <v>8395</v>
      </c>
      <c r="E15" s="42">
        <f t="shared" si="0"/>
        <v>8394</v>
      </c>
      <c r="F15" s="44">
        <v>8425</v>
      </c>
      <c r="G15" s="43">
        <v>8428</v>
      </c>
      <c r="H15" s="42">
        <f t="shared" si="1"/>
        <v>8426.5</v>
      </c>
      <c r="I15" s="44">
        <v>8505</v>
      </c>
      <c r="J15" s="43">
        <v>8515</v>
      </c>
      <c r="K15" s="42">
        <f t="shared" si="2"/>
        <v>8510</v>
      </c>
      <c r="L15" s="44">
        <v>8550</v>
      </c>
      <c r="M15" s="43">
        <v>8560</v>
      </c>
      <c r="N15" s="42">
        <f t="shared" si="3"/>
        <v>8555</v>
      </c>
      <c r="O15" s="44">
        <v>8585</v>
      </c>
      <c r="P15" s="43">
        <v>8595</v>
      </c>
      <c r="Q15" s="42">
        <f t="shared" si="4"/>
        <v>8590</v>
      </c>
      <c r="R15" s="50">
        <v>8395</v>
      </c>
      <c r="S15" s="49">
        <v>1.2735000000000001</v>
      </c>
      <c r="T15" s="49">
        <v>1.097</v>
      </c>
      <c r="U15" s="48">
        <v>143.44999999999999</v>
      </c>
      <c r="V15" s="41">
        <v>6592.07</v>
      </c>
      <c r="W15" s="41">
        <v>6615.9</v>
      </c>
      <c r="X15" s="47">
        <f t="shared" si="5"/>
        <v>7652.6891522333635</v>
      </c>
      <c r="Y15" s="46">
        <v>1.2739</v>
      </c>
    </row>
    <row r="16" spans="1:25" x14ac:dyDescent="0.2">
      <c r="B16" s="45">
        <v>45148</v>
      </c>
      <c r="C16" s="44">
        <v>8422.5</v>
      </c>
      <c r="D16" s="43">
        <v>8423.5</v>
      </c>
      <c r="E16" s="42">
        <f t="shared" si="0"/>
        <v>8423</v>
      </c>
      <c r="F16" s="44">
        <v>8464</v>
      </c>
      <c r="G16" s="43">
        <v>8464.5</v>
      </c>
      <c r="H16" s="42">
        <f t="shared" si="1"/>
        <v>8464.25</v>
      </c>
      <c r="I16" s="44">
        <v>8535</v>
      </c>
      <c r="J16" s="43">
        <v>8545</v>
      </c>
      <c r="K16" s="42">
        <f t="shared" si="2"/>
        <v>8540</v>
      </c>
      <c r="L16" s="44">
        <v>8580</v>
      </c>
      <c r="M16" s="43">
        <v>8590</v>
      </c>
      <c r="N16" s="42">
        <f t="shared" si="3"/>
        <v>8585</v>
      </c>
      <c r="O16" s="44">
        <v>8615</v>
      </c>
      <c r="P16" s="43">
        <v>8625</v>
      </c>
      <c r="Q16" s="42">
        <f t="shared" si="4"/>
        <v>8620</v>
      </c>
      <c r="R16" s="50">
        <v>8423.5</v>
      </c>
      <c r="S16" s="49">
        <v>1.2763</v>
      </c>
      <c r="T16" s="49">
        <v>1.1016999999999999</v>
      </c>
      <c r="U16" s="48">
        <v>143.79</v>
      </c>
      <c r="V16" s="41">
        <v>6599.94</v>
      </c>
      <c r="W16" s="41">
        <v>6629.98</v>
      </c>
      <c r="X16" s="47">
        <f t="shared" si="5"/>
        <v>7645.9108650267772</v>
      </c>
      <c r="Y16" s="46">
        <v>1.2766999999999999</v>
      </c>
    </row>
    <row r="17" spans="2:25" x14ac:dyDescent="0.2">
      <c r="B17" s="45">
        <v>45149</v>
      </c>
      <c r="C17" s="44">
        <v>8240</v>
      </c>
      <c r="D17" s="43">
        <v>8242</v>
      </c>
      <c r="E17" s="42">
        <f t="shared" si="0"/>
        <v>8241</v>
      </c>
      <c r="F17" s="44">
        <v>8275.5</v>
      </c>
      <c r="G17" s="43">
        <v>8276</v>
      </c>
      <c r="H17" s="42">
        <f t="shared" si="1"/>
        <v>8275.75</v>
      </c>
      <c r="I17" s="44">
        <v>8365</v>
      </c>
      <c r="J17" s="43">
        <v>8375</v>
      </c>
      <c r="K17" s="42">
        <f t="shared" si="2"/>
        <v>8370</v>
      </c>
      <c r="L17" s="44">
        <v>8415</v>
      </c>
      <c r="M17" s="43">
        <v>8425</v>
      </c>
      <c r="N17" s="42">
        <f t="shared" si="3"/>
        <v>8420</v>
      </c>
      <c r="O17" s="44">
        <v>8450</v>
      </c>
      <c r="P17" s="43">
        <v>8460</v>
      </c>
      <c r="Q17" s="42">
        <f t="shared" si="4"/>
        <v>8455</v>
      </c>
      <c r="R17" s="50">
        <v>8242</v>
      </c>
      <c r="S17" s="49">
        <v>1.2734000000000001</v>
      </c>
      <c r="T17" s="49">
        <v>1.0998000000000001</v>
      </c>
      <c r="U17" s="48">
        <v>144.49</v>
      </c>
      <c r="V17" s="41">
        <v>6472.44</v>
      </c>
      <c r="W17" s="41">
        <v>6497.1</v>
      </c>
      <c r="X17" s="47">
        <f t="shared" si="5"/>
        <v>7494.0898345153655</v>
      </c>
      <c r="Y17" s="46">
        <v>1.2738</v>
      </c>
    </row>
    <row r="18" spans="2:25" x14ac:dyDescent="0.2">
      <c r="B18" s="45">
        <v>45152</v>
      </c>
      <c r="C18" s="44">
        <v>8240</v>
      </c>
      <c r="D18" s="43">
        <v>8242</v>
      </c>
      <c r="E18" s="42">
        <f t="shared" si="0"/>
        <v>8241</v>
      </c>
      <c r="F18" s="44">
        <v>8295</v>
      </c>
      <c r="G18" s="43">
        <v>8297</v>
      </c>
      <c r="H18" s="42">
        <f t="shared" si="1"/>
        <v>8296</v>
      </c>
      <c r="I18" s="44">
        <v>8380</v>
      </c>
      <c r="J18" s="43">
        <v>8390</v>
      </c>
      <c r="K18" s="42">
        <f t="shared" si="2"/>
        <v>8385</v>
      </c>
      <c r="L18" s="44">
        <v>8435</v>
      </c>
      <c r="M18" s="43">
        <v>8445</v>
      </c>
      <c r="N18" s="42">
        <f t="shared" si="3"/>
        <v>8440</v>
      </c>
      <c r="O18" s="44">
        <v>8470</v>
      </c>
      <c r="P18" s="43">
        <v>8480</v>
      </c>
      <c r="Q18" s="42">
        <f t="shared" si="4"/>
        <v>8475</v>
      </c>
      <c r="R18" s="50">
        <v>8242</v>
      </c>
      <c r="S18" s="49">
        <v>1.2693000000000001</v>
      </c>
      <c r="T18" s="49">
        <v>1.0939000000000001</v>
      </c>
      <c r="U18" s="48">
        <v>145.07</v>
      </c>
      <c r="V18" s="41">
        <v>6493.34</v>
      </c>
      <c r="W18" s="41">
        <v>6535.13</v>
      </c>
      <c r="X18" s="47">
        <f t="shared" si="5"/>
        <v>7534.5095529755909</v>
      </c>
      <c r="Y18" s="46">
        <v>1.2696000000000001</v>
      </c>
    </row>
    <row r="19" spans="2:25" x14ac:dyDescent="0.2">
      <c r="B19" s="45">
        <v>45153</v>
      </c>
      <c r="C19" s="44">
        <v>8126</v>
      </c>
      <c r="D19" s="43">
        <v>8126.5</v>
      </c>
      <c r="E19" s="42">
        <f t="shared" si="0"/>
        <v>8126.25</v>
      </c>
      <c r="F19" s="44">
        <v>8181</v>
      </c>
      <c r="G19" s="43">
        <v>8182</v>
      </c>
      <c r="H19" s="42">
        <f t="shared" si="1"/>
        <v>8181.5</v>
      </c>
      <c r="I19" s="44">
        <v>8270</v>
      </c>
      <c r="J19" s="43">
        <v>8280</v>
      </c>
      <c r="K19" s="42">
        <f t="shared" si="2"/>
        <v>8275</v>
      </c>
      <c r="L19" s="44">
        <v>8320</v>
      </c>
      <c r="M19" s="43">
        <v>8330</v>
      </c>
      <c r="N19" s="42">
        <f t="shared" si="3"/>
        <v>8325</v>
      </c>
      <c r="O19" s="44">
        <v>8370</v>
      </c>
      <c r="P19" s="43">
        <v>8380</v>
      </c>
      <c r="Q19" s="42">
        <f t="shared" si="4"/>
        <v>8375</v>
      </c>
      <c r="R19" s="50">
        <v>8126.5</v>
      </c>
      <c r="S19" s="49">
        <v>1.2706999999999999</v>
      </c>
      <c r="T19" s="49">
        <v>1.0929</v>
      </c>
      <c r="U19" s="48">
        <v>145.54</v>
      </c>
      <c r="V19" s="41">
        <v>6395.29</v>
      </c>
      <c r="W19" s="41">
        <v>6437.96</v>
      </c>
      <c r="X19" s="47">
        <f t="shared" si="5"/>
        <v>7435.7214749748373</v>
      </c>
      <c r="Y19" s="46">
        <v>1.2708999999999999</v>
      </c>
    </row>
    <row r="20" spans="2:25" x14ac:dyDescent="0.2">
      <c r="B20" s="45">
        <v>45154</v>
      </c>
      <c r="C20" s="44">
        <v>8130</v>
      </c>
      <c r="D20" s="43">
        <v>8132</v>
      </c>
      <c r="E20" s="42">
        <f t="shared" si="0"/>
        <v>8131</v>
      </c>
      <c r="F20" s="44">
        <v>8192</v>
      </c>
      <c r="G20" s="43">
        <v>8194</v>
      </c>
      <c r="H20" s="42">
        <f t="shared" si="1"/>
        <v>8193</v>
      </c>
      <c r="I20" s="44">
        <v>8290</v>
      </c>
      <c r="J20" s="43">
        <v>8300</v>
      </c>
      <c r="K20" s="42">
        <f t="shared" si="2"/>
        <v>8295</v>
      </c>
      <c r="L20" s="44">
        <v>8355</v>
      </c>
      <c r="M20" s="43">
        <v>8365</v>
      </c>
      <c r="N20" s="42">
        <f t="shared" si="3"/>
        <v>8360</v>
      </c>
      <c r="O20" s="44">
        <v>8415</v>
      </c>
      <c r="P20" s="43">
        <v>8425</v>
      </c>
      <c r="Q20" s="42">
        <f t="shared" si="4"/>
        <v>8420</v>
      </c>
      <c r="R20" s="50">
        <v>8132</v>
      </c>
      <c r="S20" s="49">
        <v>1.2741</v>
      </c>
      <c r="T20" s="49">
        <v>1.0913999999999999</v>
      </c>
      <c r="U20" s="48">
        <v>145.77000000000001</v>
      </c>
      <c r="V20" s="41">
        <v>6382.54</v>
      </c>
      <c r="W20" s="41">
        <v>6430.7</v>
      </c>
      <c r="X20" s="47">
        <f t="shared" si="5"/>
        <v>7450.9803921568637</v>
      </c>
      <c r="Y20" s="46">
        <v>1.2742</v>
      </c>
    </row>
    <row r="21" spans="2:25" x14ac:dyDescent="0.2">
      <c r="B21" s="45">
        <v>45155</v>
      </c>
      <c r="C21" s="44">
        <v>8214</v>
      </c>
      <c r="D21" s="43">
        <v>8215</v>
      </c>
      <c r="E21" s="42">
        <f t="shared" si="0"/>
        <v>8214.5</v>
      </c>
      <c r="F21" s="44">
        <v>8256</v>
      </c>
      <c r="G21" s="43">
        <v>8258</v>
      </c>
      <c r="H21" s="42">
        <f t="shared" si="1"/>
        <v>8257</v>
      </c>
      <c r="I21" s="44">
        <v>8350</v>
      </c>
      <c r="J21" s="43">
        <v>8360</v>
      </c>
      <c r="K21" s="42">
        <f t="shared" si="2"/>
        <v>8355</v>
      </c>
      <c r="L21" s="44">
        <v>8415</v>
      </c>
      <c r="M21" s="43">
        <v>8425</v>
      </c>
      <c r="N21" s="42">
        <f t="shared" si="3"/>
        <v>8420</v>
      </c>
      <c r="O21" s="44">
        <v>8475</v>
      </c>
      <c r="P21" s="43">
        <v>8485</v>
      </c>
      <c r="Q21" s="42">
        <f t="shared" si="4"/>
        <v>8480</v>
      </c>
      <c r="R21" s="50">
        <v>8215</v>
      </c>
      <c r="S21" s="49">
        <v>1.2762</v>
      </c>
      <c r="T21" s="49">
        <v>1.0894999999999999</v>
      </c>
      <c r="U21" s="48">
        <v>145.83000000000001</v>
      </c>
      <c r="V21" s="41">
        <v>6437.08</v>
      </c>
      <c r="W21" s="41">
        <v>6470.27</v>
      </c>
      <c r="X21" s="47">
        <f t="shared" si="5"/>
        <v>7540.1560348783851</v>
      </c>
      <c r="Y21" s="46">
        <v>1.2763</v>
      </c>
    </row>
    <row r="22" spans="2:25" x14ac:dyDescent="0.2">
      <c r="B22" s="45">
        <v>45156</v>
      </c>
      <c r="C22" s="44">
        <v>8175</v>
      </c>
      <c r="D22" s="43">
        <v>8176</v>
      </c>
      <c r="E22" s="42">
        <f t="shared" si="0"/>
        <v>8175.5</v>
      </c>
      <c r="F22" s="44">
        <v>8210</v>
      </c>
      <c r="G22" s="43">
        <v>8211</v>
      </c>
      <c r="H22" s="42">
        <f t="shared" si="1"/>
        <v>8210.5</v>
      </c>
      <c r="I22" s="44">
        <v>8300</v>
      </c>
      <c r="J22" s="43">
        <v>8310</v>
      </c>
      <c r="K22" s="42">
        <f t="shared" si="2"/>
        <v>8305</v>
      </c>
      <c r="L22" s="44">
        <v>8365</v>
      </c>
      <c r="M22" s="43">
        <v>8375</v>
      </c>
      <c r="N22" s="42">
        <f t="shared" si="3"/>
        <v>8370</v>
      </c>
      <c r="O22" s="44">
        <v>8425</v>
      </c>
      <c r="P22" s="43">
        <v>8435</v>
      </c>
      <c r="Q22" s="42">
        <f t="shared" si="4"/>
        <v>8430</v>
      </c>
      <c r="R22" s="50">
        <v>8176</v>
      </c>
      <c r="S22" s="49">
        <v>1.2703</v>
      </c>
      <c r="T22" s="49">
        <v>1.0863</v>
      </c>
      <c r="U22" s="48">
        <v>145.4</v>
      </c>
      <c r="V22" s="41">
        <v>6436.27</v>
      </c>
      <c r="W22" s="41">
        <v>6463.32</v>
      </c>
      <c r="X22" s="47">
        <f t="shared" si="5"/>
        <v>7526.4659854552146</v>
      </c>
      <c r="Y22" s="46">
        <v>1.2704</v>
      </c>
    </row>
    <row r="23" spans="2:25" x14ac:dyDescent="0.2">
      <c r="B23" s="45">
        <v>45159</v>
      </c>
      <c r="C23" s="44">
        <v>8239</v>
      </c>
      <c r="D23" s="43">
        <v>8239.5</v>
      </c>
      <c r="E23" s="42">
        <f t="shared" si="0"/>
        <v>8239.25</v>
      </c>
      <c r="F23" s="44">
        <v>8273</v>
      </c>
      <c r="G23" s="43">
        <v>8274</v>
      </c>
      <c r="H23" s="42">
        <f t="shared" si="1"/>
        <v>8273.5</v>
      </c>
      <c r="I23" s="44">
        <v>8350</v>
      </c>
      <c r="J23" s="43">
        <v>8360</v>
      </c>
      <c r="K23" s="42">
        <f t="shared" si="2"/>
        <v>8355</v>
      </c>
      <c r="L23" s="44">
        <v>8415</v>
      </c>
      <c r="M23" s="43">
        <v>8425</v>
      </c>
      <c r="N23" s="42">
        <f t="shared" si="3"/>
        <v>8420</v>
      </c>
      <c r="O23" s="44">
        <v>8475</v>
      </c>
      <c r="P23" s="43">
        <v>8485</v>
      </c>
      <c r="Q23" s="42">
        <f t="shared" si="4"/>
        <v>8480</v>
      </c>
      <c r="R23" s="50">
        <v>8239.5</v>
      </c>
      <c r="S23" s="49">
        <v>1.276</v>
      </c>
      <c r="T23" s="49">
        <v>1.0909</v>
      </c>
      <c r="U23" s="48">
        <v>145.84</v>
      </c>
      <c r="V23" s="41">
        <v>6457.29</v>
      </c>
      <c r="W23" s="41">
        <v>6483.82</v>
      </c>
      <c r="X23" s="47">
        <f t="shared" si="5"/>
        <v>7552.9379411495102</v>
      </c>
      <c r="Y23" s="46">
        <v>1.2761</v>
      </c>
    </row>
    <row r="24" spans="2:25" x14ac:dyDescent="0.2">
      <c r="B24" s="45">
        <v>45160</v>
      </c>
      <c r="C24" s="44">
        <v>8341</v>
      </c>
      <c r="D24" s="43">
        <v>8342</v>
      </c>
      <c r="E24" s="42">
        <f t="shared" si="0"/>
        <v>8341.5</v>
      </c>
      <c r="F24" s="44">
        <v>8371</v>
      </c>
      <c r="G24" s="43">
        <v>8373</v>
      </c>
      <c r="H24" s="42">
        <f t="shared" si="1"/>
        <v>8372</v>
      </c>
      <c r="I24" s="44">
        <v>8445</v>
      </c>
      <c r="J24" s="43">
        <v>8455</v>
      </c>
      <c r="K24" s="42">
        <f t="shared" si="2"/>
        <v>8450</v>
      </c>
      <c r="L24" s="44">
        <v>8510</v>
      </c>
      <c r="M24" s="43">
        <v>8520</v>
      </c>
      <c r="N24" s="42">
        <f t="shared" si="3"/>
        <v>8515</v>
      </c>
      <c r="O24" s="44">
        <v>8570</v>
      </c>
      <c r="P24" s="43">
        <v>8580</v>
      </c>
      <c r="Q24" s="42">
        <f t="shared" si="4"/>
        <v>8575</v>
      </c>
      <c r="R24" s="50">
        <v>8342</v>
      </c>
      <c r="S24" s="49">
        <v>1.2766999999999999</v>
      </c>
      <c r="T24" s="49">
        <v>1.0885</v>
      </c>
      <c r="U24" s="48">
        <v>145.78</v>
      </c>
      <c r="V24" s="41">
        <v>6534.03</v>
      </c>
      <c r="W24" s="41">
        <v>6557.8</v>
      </c>
      <c r="X24" s="47">
        <f t="shared" si="5"/>
        <v>7663.7574644005508</v>
      </c>
      <c r="Y24" s="46">
        <v>1.2767999999999999</v>
      </c>
    </row>
    <row r="25" spans="2:25" x14ac:dyDescent="0.2">
      <c r="B25" s="45">
        <v>45161</v>
      </c>
      <c r="C25" s="44">
        <v>8377</v>
      </c>
      <c r="D25" s="43">
        <v>8377.5</v>
      </c>
      <c r="E25" s="42">
        <f t="shared" si="0"/>
        <v>8377.25</v>
      </c>
      <c r="F25" s="44">
        <v>8404</v>
      </c>
      <c r="G25" s="43">
        <v>8406</v>
      </c>
      <c r="H25" s="42">
        <f t="shared" si="1"/>
        <v>8405</v>
      </c>
      <c r="I25" s="44">
        <v>8480</v>
      </c>
      <c r="J25" s="43">
        <v>8490</v>
      </c>
      <c r="K25" s="42">
        <f t="shared" si="2"/>
        <v>8485</v>
      </c>
      <c r="L25" s="44">
        <v>8535</v>
      </c>
      <c r="M25" s="43">
        <v>8545</v>
      </c>
      <c r="N25" s="42">
        <f t="shared" si="3"/>
        <v>8540</v>
      </c>
      <c r="O25" s="44">
        <v>8590</v>
      </c>
      <c r="P25" s="43">
        <v>8600</v>
      </c>
      <c r="Q25" s="42">
        <f t="shared" si="4"/>
        <v>8595</v>
      </c>
      <c r="R25" s="50">
        <v>8377.5</v>
      </c>
      <c r="S25" s="49">
        <v>1.2628999999999999</v>
      </c>
      <c r="T25" s="49">
        <v>1.0810999999999999</v>
      </c>
      <c r="U25" s="48">
        <v>145.44</v>
      </c>
      <c r="V25" s="41">
        <v>6633.54</v>
      </c>
      <c r="W25" s="41">
        <v>6655.58</v>
      </c>
      <c r="X25" s="47">
        <f t="shared" si="5"/>
        <v>7749.0518915918974</v>
      </c>
      <c r="Y25" s="46">
        <v>1.2629999999999999</v>
      </c>
    </row>
    <row r="26" spans="2:25" x14ac:dyDescent="0.2">
      <c r="B26" s="45">
        <v>45162</v>
      </c>
      <c r="C26" s="44">
        <v>8358</v>
      </c>
      <c r="D26" s="43">
        <v>8358.5</v>
      </c>
      <c r="E26" s="42">
        <f t="shared" si="0"/>
        <v>8358.25</v>
      </c>
      <c r="F26" s="44">
        <v>8392</v>
      </c>
      <c r="G26" s="43">
        <v>8394</v>
      </c>
      <c r="H26" s="42">
        <f t="shared" si="1"/>
        <v>8393</v>
      </c>
      <c r="I26" s="44">
        <v>8460</v>
      </c>
      <c r="J26" s="43">
        <v>8470</v>
      </c>
      <c r="K26" s="42">
        <f t="shared" si="2"/>
        <v>8465</v>
      </c>
      <c r="L26" s="44">
        <v>8510</v>
      </c>
      <c r="M26" s="43">
        <v>8520</v>
      </c>
      <c r="N26" s="42">
        <f t="shared" si="3"/>
        <v>8515</v>
      </c>
      <c r="O26" s="44">
        <v>8565</v>
      </c>
      <c r="P26" s="43">
        <v>8575</v>
      </c>
      <c r="Q26" s="42">
        <f t="shared" si="4"/>
        <v>8570</v>
      </c>
      <c r="R26" s="50">
        <v>8358.5</v>
      </c>
      <c r="S26" s="49">
        <v>1.2658</v>
      </c>
      <c r="T26" s="49">
        <v>1.0843</v>
      </c>
      <c r="U26" s="48">
        <v>145.66999999999999</v>
      </c>
      <c r="V26" s="41">
        <v>6603.33</v>
      </c>
      <c r="W26" s="41">
        <v>6630.86</v>
      </c>
      <c r="X26" s="47">
        <f t="shared" si="5"/>
        <v>7708.6599649543477</v>
      </c>
      <c r="Y26" s="46">
        <v>1.2659</v>
      </c>
    </row>
    <row r="27" spans="2:25" x14ac:dyDescent="0.2">
      <c r="B27" s="45">
        <v>45163</v>
      </c>
      <c r="C27" s="44">
        <v>8380.5</v>
      </c>
      <c r="D27" s="43">
        <v>8381.5</v>
      </c>
      <c r="E27" s="42">
        <f t="shared" si="0"/>
        <v>8381</v>
      </c>
      <c r="F27" s="44">
        <v>8415</v>
      </c>
      <c r="G27" s="43">
        <v>8420</v>
      </c>
      <c r="H27" s="42">
        <f t="shared" si="1"/>
        <v>8417.5</v>
      </c>
      <c r="I27" s="44">
        <v>8495</v>
      </c>
      <c r="J27" s="43">
        <v>8505</v>
      </c>
      <c r="K27" s="42">
        <f t="shared" si="2"/>
        <v>8500</v>
      </c>
      <c r="L27" s="44">
        <v>8545</v>
      </c>
      <c r="M27" s="43">
        <v>8555</v>
      </c>
      <c r="N27" s="42">
        <f t="shared" si="3"/>
        <v>8550</v>
      </c>
      <c r="O27" s="44">
        <v>8600</v>
      </c>
      <c r="P27" s="43">
        <v>8610</v>
      </c>
      <c r="Q27" s="42">
        <f t="shared" si="4"/>
        <v>8605</v>
      </c>
      <c r="R27" s="50">
        <v>8381.5</v>
      </c>
      <c r="S27" s="49">
        <v>1.2616000000000001</v>
      </c>
      <c r="T27" s="49">
        <v>1.0802</v>
      </c>
      <c r="U27" s="48">
        <v>146</v>
      </c>
      <c r="V27" s="41">
        <v>6643.55</v>
      </c>
      <c r="W27" s="41">
        <v>6673.01</v>
      </c>
      <c r="X27" s="47">
        <f t="shared" si="5"/>
        <v>7759.2112571745965</v>
      </c>
      <c r="Y27" s="46">
        <v>1.2618</v>
      </c>
    </row>
    <row r="28" spans="2:25" x14ac:dyDescent="0.2">
      <c r="B28" s="45">
        <v>45167</v>
      </c>
      <c r="C28" s="44">
        <v>8373</v>
      </c>
      <c r="D28" s="43">
        <v>8375</v>
      </c>
      <c r="E28" s="42">
        <f t="shared" si="0"/>
        <v>8374</v>
      </c>
      <c r="F28" s="44">
        <v>8395.5</v>
      </c>
      <c r="G28" s="43">
        <v>8396</v>
      </c>
      <c r="H28" s="42">
        <f t="shared" si="1"/>
        <v>8395.75</v>
      </c>
      <c r="I28" s="44">
        <v>8480</v>
      </c>
      <c r="J28" s="43">
        <v>8490</v>
      </c>
      <c r="K28" s="42">
        <f t="shared" si="2"/>
        <v>8485</v>
      </c>
      <c r="L28" s="44">
        <v>8535</v>
      </c>
      <c r="M28" s="43">
        <v>8545</v>
      </c>
      <c r="N28" s="42">
        <f t="shared" si="3"/>
        <v>8540</v>
      </c>
      <c r="O28" s="44">
        <v>8590</v>
      </c>
      <c r="P28" s="43">
        <v>8600</v>
      </c>
      <c r="Q28" s="42">
        <f t="shared" si="4"/>
        <v>8595</v>
      </c>
      <c r="R28" s="50">
        <v>8375</v>
      </c>
      <c r="S28" s="49">
        <v>1.2586999999999999</v>
      </c>
      <c r="T28" s="49">
        <v>1.0804</v>
      </c>
      <c r="U28" s="48">
        <v>147.15</v>
      </c>
      <c r="V28" s="41">
        <v>6653.69</v>
      </c>
      <c r="W28" s="41">
        <v>6669.31</v>
      </c>
      <c r="X28" s="47">
        <f t="shared" si="5"/>
        <v>7751.7586079229914</v>
      </c>
      <c r="Y28" s="46">
        <v>1.2588999999999999</v>
      </c>
    </row>
    <row r="29" spans="2:25" x14ac:dyDescent="0.2">
      <c r="B29" s="45">
        <v>45168</v>
      </c>
      <c r="C29" s="44">
        <v>8394</v>
      </c>
      <c r="D29" s="43">
        <v>8394.5</v>
      </c>
      <c r="E29" s="42">
        <f t="shared" si="0"/>
        <v>8394.25</v>
      </c>
      <c r="F29" s="44">
        <v>8433</v>
      </c>
      <c r="G29" s="43">
        <v>8435</v>
      </c>
      <c r="H29" s="42">
        <f t="shared" si="1"/>
        <v>8434</v>
      </c>
      <c r="I29" s="44">
        <v>8530</v>
      </c>
      <c r="J29" s="43">
        <v>8540</v>
      </c>
      <c r="K29" s="42">
        <f t="shared" si="2"/>
        <v>8535</v>
      </c>
      <c r="L29" s="44">
        <v>8590</v>
      </c>
      <c r="M29" s="43">
        <v>8600</v>
      </c>
      <c r="N29" s="42">
        <f t="shared" si="3"/>
        <v>8595</v>
      </c>
      <c r="O29" s="44">
        <v>8645</v>
      </c>
      <c r="P29" s="43">
        <v>8655</v>
      </c>
      <c r="Q29" s="42">
        <f t="shared" si="4"/>
        <v>8650</v>
      </c>
      <c r="R29" s="50">
        <v>8394.5</v>
      </c>
      <c r="S29" s="49">
        <v>1.2657</v>
      </c>
      <c r="T29" s="49">
        <v>1.0879000000000001</v>
      </c>
      <c r="U29" s="48">
        <v>146.35</v>
      </c>
      <c r="V29" s="41">
        <v>6632.3</v>
      </c>
      <c r="W29" s="41">
        <v>6663.77</v>
      </c>
      <c r="X29" s="47">
        <f t="shared" si="5"/>
        <v>7716.2423016821394</v>
      </c>
      <c r="Y29" s="46">
        <v>1.2658</v>
      </c>
    </row>
    <row r="30" spans="2:25" x14ac:dyDescent="0.2">
      <c r="B30" s="45">
        <v>45169</v>
      </c>
      <c r="C30" s="44">
        <v>8358.5</v>
      </c>
      <c r="D30" s="43">
        <v>8359.5</v>
      </c>
      <c r="E30" s="42">
        <f t="shared" si="0"/>
        <v>8359</v>
      </c>
      <c r="F30" s="44">
        <v>8380</v>
      </c>
      <c r="G30" s="43">
        <v>8380.5</v>
      </c>
      <c r="H30" s="42">
        <f t="shared" si="1"/>
        <v>8380.25</v>
      </c>
      <c r="I30" s="44">
        <v>8470</v>
      </c>
      <c r="J30" s="43">
        <v>8480</v>
      </c>
      <c r="K30" s="42">
        <f t="shared" si="2"/>
        <v>8475</v>
      </c>
      <c r="L30" s="44">
        <v>8525</v>
      </c>
      <c r="M30" s="43">
        <v>8535</v>
      </c>
      <c r="N30" s="42">
        <f t="shared" si="3"/>
        <v>8530</v>
      </c>
      <c r="O30" s="44">
        <v>8580</v>
      </c>
      <c r="P30" s="43">
        <v>8590</v>
      </c>
      <c r="Q30" s="42">
        <f t="shared" si="4"/>
        <v>8585</v>
      </c>
      <c r="R30" s="50">
        <v>8359.5</v>
      </c>
      <c r="S30" s="49">
        <v>1.2681</v>
      </c>
      <c r="T30" s="49">
        <v>1.0868</v>
      </c>
      <c r="U30" s="48">
        <v>145.82</v>
      </c>
      <c r="V30" s="41">
        <v>6592.15</v>
      </c>
      <c r="W30" s="41">
        <v>6607.66</v>
      </c>
      <c r="X30" s="47">
        <f t="shared" si="5"/>
        <v>7691.8476260581529</v>
      </c>
      <c r="Y30" s="46">
        <v>1.2683</v>
      </c>
    </row>
    <row r="31" spans="2:25" x14ac:dyDescent="0.2">
      <c r="B31" s="40" t="s">
        <v>11</v>
      </c>
      <c r="C31" s="39">
        <f>ROUND(AVERAGE(C9:C30),2)</f>
        <v>8350.61</v>
      </c>
      <c r="D31" s="38">
        <f>ROUND(AVERAGE(D9:D30),2)</f>
        <v>8351.77</v>
      </c>
      <c r="E31" s="37">
        <f>ROUND(AVERAGE(C31:D31),2)</f>
        <v>8351.19</v>
      </c>
      <c r="F31" s="39">
        <f>ROUND(AVERAGE(F9:F30),2)</f>
        <v>8390.64</v>
      </c>
      <c r="G31" s="38">
        <f>ROUND(AVERAGE(G9:G30),2)</f>
        <v>8392.5</v>
      </c>
      <c r="H31" s="37">
        <f>ROUND(AVERAGE(F31:G31),2)</f>
        <v>8391.57</v>
      </c>
      <c r="I31" s="39">
        <f>ROUND(AVERAGE(I9:I30),2)</f>
        <v>8469.32</v>
      </c>
      <c r="J31" s="38">
        <f>ROUND(AVERAGE(J9:J30),2)</f>
        <v>8479.32</v>
      </c>
      <c r="K31" s="37">
        <f>ROUND(AVERAGE(I31:J31),2)</f>
        <v>8474.32</v>
      </c>
      <c r="L31" s="39">
        <f>ROUND(AVERAGE(L9:L30),2)</f>
        <v>8519.09</v>
      </c>
      <c r="M31" s="38">
        <f>ROUND(AVERAGE(M9:M30),2)</f>
        <v>8529.09</v>
      </c>
      <c r="N31" s="37">
        <f>ROUND(AVERAGE(L31:M31),2)</f>
        <v>8524.09</v>
      </c>
      <c r="O31" s="39">
        <f>ROUND(AVERAGE(O9:O30),2)</f>
        <v>8564.77</v>
      </c>
      <c r="P31" s="38">
        <f>ROUND(AVERAGE(P9:P30),2)</f>
        <v>8574.77</v>
      </c>
      <c r="Q31" s="37">
        <f>ROUND(AVERAGE(O31:P31),2)</f>
        <v>8569.77</v>
      </c>
      <c r="R31" s="36">
        <f>ROUND(AVERAGE(R9:R30),2)</f>
        <v>8351.77</v>
      </c>
      <c r="S31" s="35">
        <f>ROUND(AVERAGE(S9:S30),4)</f>
        <v>1.2706</v>
      </c>
      <c r="T31" s="34">
        <f>ROUND(AVERAGE(T9:T30),4)</f>
        <v>1.0912999999999999</v>
      </c>
      <c r="U31" s="167">
        <f>ROUND(AVERAGE(U9:U30),2)</f>
        <v>144.72999999999999</v>
      </c>
      <c r="V31" s="33">
        <f>AVERAGE(V9:V30)</f>
        <v>6573.3254545454538</v>
      </c>
      <c r="W31" s="33">
        <f>AVERAGE(W9:W30)</f>
        <v>6604.0659090909094</v>
      </c>
      <c r="X31" s="33">
        <f>AVERAGE(X9:X30)</f>
        <v>7653.318353081524</v>
      </c>
      <c r="Y31" s="32">
        <f>AVERAGE(Y9:Y30)</f>
        <v>1.2708227272727273</v>
      </c>
    </row>
    <row r="32" spans="2:25" x14ac:dyDescent="0.2">
      <c r="B32" s="31" t="s">
        <v>12</v>
      </c>
      <c r="C32" s="30">
        <f t="shared" ref="C32:Y32" si="6">MAX(C9:C30)</f>
        <v>8720</v>
      </c>
      <c r="D32" s="29">
        <f t="shared" si="6"/>
        <v>8720.5</v>
      </c>
      <c r="E32" s="28">
        <f t="shared" si="6"/>
        <v>8720.25</v>
      </c>
      <c r="F32" s="30">
        <f t="shared" si="6"/>
        <v>8765</v>
      </c>
      <c r="G32" s="29">
        <f t="shared" si="6"/>
        <v>8768</v>
      </c>
      <c r="H32" s="28">
        <f t="shared" si="6"/>
        <v>8766.5</v>
      </c>
      <c r="I32" s="30">
        <f t="shared" si="6"/>
        <v>8800</v>
      </c>
      <c r="J32" s="29">
        <f t="shared" si="6"/>
        <v>8810</v>
      </c>
      <c r="K32" s="28">
        <f t="shared" si="6"/>
        <v>8805</v>
      </c>
      <c r="L32" s="30">
        <f t="shared" si="6"/>
        <v>8800</v>
      </c>
      <c r="M32" s="29">
        <f t="shared" si="6"/>
        <v>8810</v>
      </c>
      <c r="N32" s="28">
        <f t="shared" si="6"/>
        <v>8805</v>
      </c>
      <c r="O32" s="30">
        <f t="shared" si="6"/>
        <v>8825</v>
      </c>
      <c r="P32" s="29">
        <f t="shared" si="6"/>
        <v>8835</v>
      </c>
      <c r="Q32" s="28">
        <f t="shared" si="6"/>
        <v>8830</v>
      </c>
      <c r="R32" s="27">
        <f t="shared" si="6"/>
        <v>8720.5</v>
      </c>
      <c r="S32" s="26">
        <f t="shared" si="6"/>
        <v>1.2785</v>
      </c>
      <c r="T32" s="25">
        <f t="shared" si="6"/>
        <v>1.1016999999999999</v>
      </c>
      <c r="U32" s="24">
        <f t="shared" si="6"/>
        <v>147.15</v>
      </c>
      <c r="V32" s="23">
        <f t="shared" si="6"/>
        <v>6820.88</v>
      </c>
      <c r="W32" s="23">
        <f t="shared" si="6"/>
        <v>6856.96</v>
      </c>
      <c r="X32" s="23">
        <f t="shared" si="6"/>
        <v>7945.0619533527706</v>
      </c>
      <c r="Y32" s="22">
        <f t="shared" si="6"/>
        <v>1.2786999999999999</v>
      </c>
    </row>
    <row r="33" spans="2:25" ht="13.5" thickBot="1" x14ac:dyDescent="0.25">
      <c r="B33" s="21" t="s">
        <v>13</v>
      </c>
      <c r="C33" s="20">
        <f t="shared" ref="C33:Y33" si="7">MIN(C9:C30)</f>
        <v>8126</v>
      </c>
      <c r="D33" s="19">
        <f t="shared" si="7"/>
        <v>8126.5</v>
      </c>
      <c r="E33" s="18">
        <f t="shared" si="7"/>
        <v>8126.25</v>
      </c>
      <c r="F33" s="20">
        <f t="shared" si="7"/>
        <v>8181</v>
      </c>
      <c r="G33" s="19">
        <f t="shared" si="7"/>
        <v>8182</v>
      </c>
      <c r="H33" s="18">
        <f t="shared" si="7"/>
        <v>8181.5</v>
      </c>
      <c r="I33" s="20">
        <f t="shared" si="7"/>
        <v>8270</v>
      </c>
      <c r="J33" s="19">
        <f t="shared" si="7"/>
        <v>8280</v>
      </c>
      <c r="K33" s="18">
        <f t="shared" si="7"/>
        <v>8275</v>
      </c>
      <c r="L33" s="20">
        <f t="shared" si="7"/>
        <v>8320</v>
      </c>
      <c r="M33" s="19">
        <f t="shared" si="7"/>
        <v>8330</v>
      </c>
      <c r="N33" s="18">
        <f t="shared" si="7"/>
        <v>8325</v>
      </c>
      <c r="O33" s="20">
        <f t="shared" si="7"/>
        <v>8370</v>
      </c>
      <c r="P33" s="19">
        <f t="shared" si="7"/>
        <v>8380</v>
      </c>
      <c r="Q33" s="18">
        <f t="shared" si="7"/>
        <v>8375</v>
      </c>
      <c r="R33" s="17">
        <f t="shared" si="7"/>
        <v>8126.5</v>
      </c>
      <c r="S33" s="16">
        <f t="shared" si="7"/>
        <v>1.2586999999999999</v>
      </c>
      <c r="T33" s="15">
        <f t="shared" si="7"/>
        <v>1.0802</v>
      </c>
      <c r="U33" s="14">
        <f t="shared" si="7"/>
        <v>142.19</v>
      </c>
      <c r="V33" s="13">
        <f t="shared" si="7"/>
        <v>6382.54</v>
      </c>
      <c r="W33" s="13">
        <f t="shared" si="7"/>
        <v>6430.7</v>
      </c>
      <c r="X33" s="13">
        <f t="shared" si="7"/>
        <v>7435.7214749748373</v>
      </c>
      <c r="Y33" s="12">
        <f t="shared" si="7"/>
        <v>1.2588999999999999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5"/>
  <sheetViews>
    <sheetView workbookViewId="0">
      <selection activeCell="J54" sqref="J54"/>
    </sheetView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45169</v>
      </c>
      <c r="D5" s="71"/>
      <c r="F5" s="72">
        <v>45169</v>
      </c>
      <c r="G5" s="71"/>
      <c r="I5" s="72">
        <v>45169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45139</v>
      </c>
      <c r="D8" s="65">
        <v>8796.5400000000009</v>
      </c>
      <c r="F8" s="66">
        <f t="shared" ref="F8:F29" si="0">C8</f>
        <v>45139</v>
      </c>
      <c r="G8" s="65">
        <v>2267.0100000000002</v>
      </c>
      <c r="I8" s="66">
        <f t="shared" ref="I8:I29" si="1">C8</f>
        <v>45139</v>
      </c>
      <c r="J8" s="65">
        <v>2553.15</v>
      </c>
    </row>
    <row r="9" spans="2:10" x14ac:dyDescent="0.2">
      <c r="C9" s="66">
        <v>45140</v>
      </c>
      <c r="D9" s="65">
        <v>8604.83</v>
      </c>
      <c r="F9" s="66">
        <f t="shared" si="0"/>
        <v>45140</v>
      </c>
      <c r="G9" s="65">
        <v>2241.89</v>
      </c>
      <c r="I9" s="66">
        <f t="shared" si="1"/>
        <v>45140</v>
      </c>
      <c r="J9" s="65">
        <v>2529.0300000000002</v>
      </c>
    </row>
    <row r="10" spans="2:10" x14ac:dyDescent="0.2">
      <c r="C10" s="66">
        <v>45141</v>
      </c>
      <c r="D10" s="65">
        <v>8514.23</v>
      </c>
      <c r="F10" s="66">
        <f t="shared" si="0"/>
        <v>45141</v>
      </c>
      <c r="G10" s="65">
        <v>2216.83</v>
      </c>
      <c r="I10" s="66">
        <f t="shared" si="1"/>
        <v>45141</v>
      </c>
      <c r="J10" s="65">
        <v>2478.66</v>
      </c>
    </row>
    <row r="11" spans="2:10" x14ac:dyDescent="0.2">
      <c r="C11" s="66">
        <v>45142</v>
      </c>
      <c r="D11" s="65">
        <v>8588.4500000000007</v>
      </c>
      <c r="F11" s="66">
        <f t="shared" si="0"/>
        <v>45142</v>
      </c>
      <c r="G11" s="65">
        <v>2223.4899999999998</v>
      </c>
      <c r="I11" s="66">
        <f t="shared" si="1"/>
        <v>45142</v>
      </c>
      <c r="J11" s="65">
        <v>2491.89</v>
      </c>
    </row>
    <row r="12" spans="2:10" x14ac:dyDescent="0.2">
      <c r="C12" s="66">
        <v>45145</v>
      </c>
      <c r="D12" s="65">
        <v>8539.02</v>
      </c>
      <c r="F12" s="66">
        <f t="shared" si="0"/>
        <v>45145</v>
      </c>
      <c r="G12" s="65">
        <v>2228.7600000000002</v>
      </c>
      <c r="I12" s="66">
        <f t="shared" si="1"/>
        <v>45145</v>
      </c>
      <c r="J12" s="65">
        <v>2494.4899999999998</v>
      </c>
    </row>
    <row r="13" spans="2:10" x14ac:dyDescent="0.2">
      <c r="C13" s="66">
        <v>45146</v>
      </c>
      <c r="D13" s="65">
        <v>8463.0400000000009</v>
      </c>
      <c r="F13" s="66">
        <f t="shared" si="0"/>
        <v>45146</v>
      </c>
      <c r="G13" s="65">
        <v>2220.89</v>
      </c>
      <c r="I13" s="66">
        <f t="shared" si="1"/>
        <v>45146</v>
      </c>
      <c r="J13" s="65">
        <v>2478.2800000000002</v>
      </c>
    </row>
    <row r="14" spans="2:10" x14ac:dyDescent="0.2">
      <c r="C14" s="66">
        <v>45147</v>
      </c>
      <c r="D14" s="65">
        <v>8452.82</v>
      </c>
      <c r="F14" s="66">
        <f t="shared" si="0"/>
        <v>45147</v>
      </c>
      <c r="G14" s="65">
        <v>2218.77</v>
      </c>
      <c r="I14" s="66">
        <f t="shared" si="1"/>
        <v>45147</v>
      </c>
      <c r="J14" s="65">
        <v>2474.1999999999998</v>
      </c>
    </row>
    <row r="15" spans="2:10" x14ac:dyDescent="0.2">
      <c r="C15" s="66">
        <v>45148</v>
      </c>
      <c r="D15" s="65">
        <v>8429.09</v>
      </c>
      <c r="F15" s="66">
        <f t="shared" si="0"/>
        <v>45148</v>
      </c>
      <c r="G15" s="65">
        <v>2206.1</v>
      </c>
      <c r="I15" s="66">
        <f t="shared" si="1"/>
        <v>45148</v>
      </c>
      <c r="J15" s="65">
        <v>2485.44</v>
      </c>
    </row>
    <row r="16" spans="2:10" x14ac:dyDescent="0.2">
      <c r="C16" s="66">
        <v>45149</v>
      </c>
      <c r="D16" s="65">
        <v>8342.43</v>
      </c>
      <c r="F16" s="66">
        <f t="shared" si="0"/>
        <v>45149</v>
      </c>
      <c r="G16" s="65">
        <v>2194.8200000000002</v>
      </c>
      <c r="I16" s="66">
        <f t="shared" si="1"/>
        <v>45149</v>
      </c>
      <c r="J16" s="65">
        <v>2432.19</v>
      </c>
    </row>
    <row r="17" spans="3:10" x14ac:dyDescent="0.2">
      <c r="C17" s="66">
        <v>45152</v>
      </c>
      <c r="D17" s="65">
        <v>8269.09</v>
      </c>
      <c r="F17" s="66">
        <f t="shared" si="0"/>
        <v>45152</v>
      </c>
      <c r="G17" s="65">
        <v>2155.6799999999998</v>
      </c>
      <c r="I17" s="66">
        <f t="shared" si="1"/>
        <v>45152</v>
      </c>
      <c r="J17" s="65">
        <v>2367.6</v>
      </c>
    </row>
    <row r="18" spans="3:10" x14ac:dyDescent="0.2">
      <c r="C18" s="66">
        <v>45153</v>
      </c>
      <c r="D18" s="65">
        <v>8316.34</v>
      </c>
      <c r="F18" s="66">
        <f t="shared" si="0"/>
        <v>45153</v>
      </c>
      <c r="G18" s="65">
        <v>2166.06</v>
      </c>
      <c r="I18" s="66">
        <f t="shared" si="1"/>
        <v>45153</v>
      </c>
      <c r="J18" s="65">
        <v>2369.5300000000002</v>
      </c>
    </row>
    <row r="19" spans="3:10" x14ac:dyDescent="0.2">
      <c r="C19" s="66">
        <v>45154</v>
      </c>
      <c r="D19" s="65">
        <v>8166.16</v>
      </c>
      <c r="F19" s="66">
        <f t="shared" si="0"/>
        <v>45154</v>
      </c>
      <c r="G19" s="65">
        <v>2140.09</v>
      </c>
      <c r="I19" s="66">
        <f t="shared" si="1"/>
        <v>45154</v>
      </c>
      <c r="J19" s="65">
        <v>2287.86</v>
      </c>
    </row>
    <row r="20" spans="3:10" x14ac:dyDescent="0.2">
      <c r="C20" s="66">
        <v>45155</v>
      </c>
      <c r="D20" s="65">
        <v>8195.4599999999991</v>
      </c>
      <c r="F20" s="66">
        <f t="shared" si="0"/>
        <v>45155</v>
      </c>
      <c r="G20" s="65">
        <v>2142</v>
      </c>
      <c r="I20" s="66">
        <f t="shared" si="1"/>
        <v>45155</v>
      </c>
      <c r="J20" s="65">
        <v>2295.2199999999998</v>
      </c>
    </row>
    <row r="21" spans="3:10" x14ac:dyDescent="0.2">
      <c r="C21" s="66">
        <v>45156</v>
      </c>
      <c r="D21" s="65">
        <v>8220.19</v>
      </c>
      <c r="F21" s="66">
        <f t="shared" si="0"/>
        <v>45156</v>
      </c>
      <c r="G21" s="65">
        <v>2144.37</v>
      </c>
      <c r="I21" s="66">
        <f t="shared" si="1"/>
        <v>45156</v>
      </c>
      <c r="J21" s="65">
        <v>2286.42</v>
      </c>
    </row>
    <row r="22" spans="3:10" x14ac:dyDescent="0.2">
      <c r="C22" s="66">
        <v>45159</v>
      </c>
      <c r="D22" s="65">
        <v>8253.02</v>
      </c>
      <c r="F22" s="66">
        <f t="shared" si="0"/>
        <v>45159</v>
      </c>
      <c r="G22" s="65">
        <v>2138.4699999999998</v>
      </c>
      <c r="I22" s="66">
        <f t="shared" si="1"/>
        <v>45159</v>
      </c>
      <c r="J22" s="65">
        <v>2304.52</v>
      </c>
    </row>
    <row r="23" spans="3:10" x14ac:dyDescent="0.2">
      <c r="C23" s="66">
        <v>45160</v>
      </c>
      <c r="D23" s="65">
        <v>8322.5</v>
      </c>
      <c r="F23" s="66">
        <f t="shared" si="0"/>
        <v>45160</v>
      </c>
      <c r="G23" s="65">
        <v>2159</v>
      </c>
      <c r="I23" s="66">
        <f t="shared" si="1"/>
        <v>45160</v>
      </c>
      <c r="J23" s="65">
        <v>2339</v>
      </c>
    </row>
    <row r="24" spans="3:10" x14ac:dyDescent="0.2">
      <c r="C24" s="66">
        <v>45161</v>
      </c>
      <c r="D24" s="65">
        <v>8393.08</v>
      </c>
      <c r="F24" s="66">
        <f t="shared" si="0"/>
        <v>45161</v>
      </c>
      <c r="G24" s="65">
        <v>2187.15</v>
      </c>
      <c r="I24" s="66">
        <f t="shared" si="1"/>
        <v>45161</v>
      </c>
      <c r="J24" s="65">
        <v>2349.0700000000002</v>
      </c>
    </row>
    <row r="25" spans="3:10" x14ac:dyDescent="0.2">
      <c r="C25" s="66">
        <v>45162</v>
      </c>
      <c r="D25" s="65">
        <v>8396.93</v>
      </c>
      <c r="F25" s="66">
        <f t="shared" si="0"/>
        <v>45162</v>
      </c>
      <c r="G25" s="65">
        <v>2170.8200000000002</v>
      </c>
      <c r="I25" s="66">
        <f t="shared" si="1"/>
        <v>45162</v>
      </c>
      <c r="J25" s="65">
        <v>2365.86</v>
      </c>
    </row>
    <row r="26" spans="3:10" x14ac:dyDescent="0.2">
      <c r="C26" s="66">
        <v>45163</v>
      </c>
      <c r="D26" s="65">
        <v>8380.64</v>
      </c>
      <c r="F26" s="66">
        <f t="shared" si="0"/>
        <v>45163</v>
      </c>
      <c r="G26" s="65">
        <v>2164.2399999999998</v>
      </c>
      <c r="I26" s="66">
        <f t="shared" si="1"/>
        <v>45163</v>
      </c>
      <c r="J26" s="65">
        <v>2396.83</v>
      </c>
    </row>
    <row r="27" spans="3:10" x14ac:dyDescent="0.2">
      <c r="C27" s="66">
        <v>45167</v>
      </c>
      <c r="D27" s="65">
        <v>8407</v>
      </c>
      <c r="F27" s="66">
        <f t="shared" si="0"/>
        <v>45167</v>
      </c>
      <c r="G27" s="65">
        <v>2165.54</v>
      </c>
      <c r="I27" s="66">
        <f t="shared" si="1"/>
        <v>45167</v>
      </c>
      <c r="J27" s="65">
        <v>2407.59</v>
      </c>
    </row>
    <row r="28" spans="3:10" x14ac:dyDescent="0.2">
      <c r="C28" s="66">
        <v>45168</v>
      </c>
      <c r="D28" s="65">
        <v>8421.67</v>
      </c>
      <c r="F28" s="66">
        <f t="shared" si="0"/>
        <v>45168</v>
      </c>
      <c r="G28" s="65">
        <v>2170.38</v>
      </c>
      <c r="I28" s="66">
        <f t="shared" si="1"/>
        <v>45168</v>
      </c>
      <c r="J28" s="65">
        <v>2444</v>
      </c>
    </row>
    <row r="29" spans="3:10" ht="13.5" thickBot="1" x14ac:dyDescent="0.25">
      <c r="C29" s="66">
        <v>45169</v>
      </c>
      <c r="D29" s="65">
        <v>8438.6299999999992</v>
      </c>
      <c r="F29" s="66">
        <f t="shared" si="0"/>
        <v>45169</v>
      </c>
      <c r="G29" s="65">
        <v>2211</v>
      </c>
      <c r="I29" s="66">
        <f t="shared" si="1"/>
        <v>45169</v>
      </c>
      <c r="J29" s="65">
        <v>2424.17</v>
      </c>
    </row>
    <row r="30" spans="3:10" x14ac:dyDescent="0.2">
      <c r="C30" s="64" t="s">
        <v>11</v>
      </c>
      <c r="D30" s="63">
        <f>ROUND(AVERAGE(D8:D29),2)</f>
        <v>8405.0499999999993</v>
      </c>
      <c r="F30" s="64" t="s">
        <v>11</v>
      </c>
      <c r="G30" s="63">
        <f>ROUND(AVERAGE(G8:G29),2)</f>
        <v>2187.88</v>
      </c>
      <c r="I30" s="64" t="s">
        <v>11</v>
      </c>
      <c r="J30" s="63">
        <f>ROUND(AVERAGE(J8:J29),2)</f>
        <v>2411.59</v>
      </c>
    </row>
    <row r="31" spans="3:10" x14ac:dyDescent="0.2">
      <c r="C31" s="62" t="s">
        <v>12</v>
      </c>
      <c r="D31" s="61">
        <f>MAX(D8:D29)</f>
        <v>8796.5400000000009</v>
      </c>
      <c r="F31" s="62" t="s">
        <v>12</v>
      </c>
      <c r="G31" s="61">
        <f>MAX(G8:G29)</f>
        <v>2267.0100000000002</v>
      </c>
      <c r="I31" s="62" t="s">
        <v>12</v>
      </c>
      <c r="J31" s="61">
        <f>MAX(J8:J29)</f>
        <v>2553.15</v>
      </c>
    </row>
    <row r="32" spans="3:10" x14ac:dyDescent="0.2">
      <c r="C32" s="60" t="s">
        <v>13</v>
      </c>
      <c r="D32" s="59">
        <f>MIN(D8:D29)</f>
        <v>8166.16</v>
      </c>
      <c r="F32" s="60" t="s">
        <v>13</v>
      </c>
      <c r="G32" s="59">
        <f>MIN(G8:G29)</f>
        <v>2138.4699999999998</v>
      </c>
      <c r="I32" s="60" t="s">
        <v>13</v>
      </c>
      <c r="J32" s="59">
        <f>MIN(J8:J29)</f>
        <v>2286.42</v>
      </c>
    </row>
    <row r="35" spans="2:2" x14ac:dyDescent="0.2">
      <c r="B35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ABR!D30</f>
        <v>8405.0499999999993</v>
      </c>
      <c r="D11" s="149">
        <f>ABR!G30</f>
        <v>2187.88</v>
      </c>
      <c r="E11" s="149">
        <f>ABR!J30</f>
        <v>2411.59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1.2706</v>
      </c>
    </row>
    <row r="18" spans="2:9" x14ac:dyDescent="0.2">
      <c r="B18" s="145" t="s">
        <v>43</v>
      </c>
      <c r="C18" s="144">
        <f>'Averages Inc. Euro Eq'!F67</f>
        <v>144.72999999999999</v>
      </c>
    </row>
    <row r="19" spans="2:9" x14ac:dyDescent="0.2">
      <c r="B19" s="145" t="s">
        <v>41</v>
      </c>
      <c r="C19" s="143">
        <f>'Averages Inc. Euro Eq'!F68</f>
        <v>1.0912999999999999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2133.41</v>
      </c>
      <c r="D13" s="108">
        <v>1589.45</v>
      </c>
      <c r="E13" s="108">
        <v>8350.61</v>
      </c>
      <c r="F13" s="108">
        <v>2150.39</v>
      </c>
      <c r="G13" s="108">
        <v>20471.14</v>
      </c>
      <c r="H13" s="108">
        <v>25954.09</v>
      </c>
      <c r="I13" s="108">
        <v>2399.9299999999998</v>
      </c>
      <c r="J13" s="108">
        <v>2390.5</v>
      </c>
      <c r="K13" s="108">
        <v>0.5</v>
      </c>
      <c r="L13" s="108">
        <v>32479.77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2134.16</v>
      </c>
      <c r="D15" s="108">
        <v>1599.45</v>
      </c>
      <c r="E15" s="108">
        <v>8351.77</v>
      </c>
      <c r="F15" s="108">
        <v>2151.73</v>
      </c>
      <c r="G15" s="108">
        <v>20497.73</v>
      </c>
      <c r="H15" s="108">
        <v>25995.23</v>
      </c>
      <c r="I15" s="108">
        <v>2401.02</v>
      </c>
      <c r="J15" s="108">
        <v>2400.5</v>
      </c>
      <c r="K15" s="108">
        <v>1</v>
      </c>
      <c r="L15" s="108">
        <v>32979.769999999997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2133.7800000000002</v>
      </c>
      <c r="D17" s="108">
        <v>1594.45</v>
      </c>
      <c r="E17" s="108">
        <v>8351.19</v>
      </c>
      <c r="F17" s="108">
        <v>2151.06</v>
      </c>
      <c r="G17" s="108">
        <v>20484.43</v>
      </c>
      <c r="H17" s="108">
        <v>25974.66</v>
      </c>
      <c r="I17" s="108">
        <v>2400.48</v>
      </c>
      <c r="J17" s="108">
        <v>2395.5</v>
      </c>
      <c r="K17" s="108">
        <v>0.75</v>
      </c>
      <c r="L17" s="108">
        <v>32729.77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2180.61</v>
      </c>
      <c r="D19" s="108">
        <v>1642.23</v>
      </c>
      <c r="E19" s="108">
        <v>8390.64</v>
      </c>
      <c r="F19" s="108">
        <v>2146.98</v>
      </c>
      <c r="G19" s="108">
        <v>20705</v>
      </c>
      <c r="H19" s="108">
        <v>26159.09</v>
      </c>
      <c r="I19" s="108">
        <v>2403.11</v>
      </c>
      <c r="J19" s="108">
        <v>2419.09</v>
      </c>
      <c r="K19" s="108">
        <v>0.5</v>
      </c>
      <c r="L19" s="108">
        <v>32920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2181.86</v>
      </c>
      <c r="D21" s="108">
        <v>1652.23</v>
      </c>
      <c r="E21" s="108">
        <v>8392.5</v>
      </c>
      <c r="F21" s="108">
        <v>2148.39</v>
      </c>
      <c r="G21" s="108">
        <v>20730.91</v>
      </c>
      <c r="H21" s="108">
        <v>26210.68</v>
      </c>
      <c r="I21" s="108">
        <v>2404.5500000000002</v>
      </c>
      <c r="J21" s="108">
        <v>2429.09</v>
      </c>
      <c r="K21" s="108">
        <v>1</v>
      </c>
      <c r="L21" s="108">
        <v>33420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2181.2399999999998</v>
      </c>
      <c r="D23" s="108">
        <v>1647.23</v>
      </c>
      <c r="E23" s="108">
        <v>8391.57</v>
      </c>
      <c r="F23" s="108">
        <v>2147.6799999999998</v>
      </c>
      <c r="G23" s="108">
        <v>20717.95</v>
      </c>
      <c r="H23" s="108">
        <v>26184.89</v>
      </c>
      <c r="I23" s="108">
        <v>2403.83</v>
      </c>
      <c r="J23" s="108">
        <v>2424.09</v>
      </c>
      <c r="K23" s="108">
        <v>0.75</v>
      </c>
      <c r="L23" s="108">
        <v>33170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2343.5</v>
      </c>
      <c r="D25" s="108">
        <v>1661.14</v>
      </c>
      <c r="E25" s="108">
        <v>8469.32</v>
      </c>
      <c r="F25" s="108">
        <v>2159.36</v>
      </c>
      <c r="G25" s="108">
        <v>21839.77</v>
      </c>
      <c r="H25" s="108"/>
      <c r="I25" s="108">
        <v>2428.64</v>
      </c>
      <c r="J25" s="108">
        <v>2429.5500000000002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2348.5</v>
      </c>
      <c r="D27" s="108">
        <v>1671.14</v>
      </c>
      <c r="E27" s="108">
        <v>8479.32</v>
      </c>
      <c r="F27" s="108">
        <v>2164.36</v>
      </c>
      <c r="G27" s="108">
        <v>21889.77</v>
      </c>
      <c r="H27" s="108"/>
      <c r="I27" s="108">
        <v>2433.64</v>
      </c>
      <c r="J27" s="108">
        <v>2439.5500000000002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2346</v>
      </c>
      <c r="D29" s="108">
        <v>1666.14</v>
      </c>
      <c r="E29" s="108">
        <v>8474.32</v>
      </c>
      <c r="F29" s="108">
        <v>2161.86</v>
      </c>
      <c r="G29" s="108">
        <v>21864.77</v>
      </c>
      <c r="H29" s="108"/>
      <c r="I29" s="108">
        <v>2431.14</v>
      </c>
      <c r="J29" s="108">
        <v>2434.5500000000002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2474.09</v>
      </c>
      <c r="D31" s="108"/>
      <c r="E31" s="108">
        <v>8519.09</v>
      </c>
      <c r="F31" s="108">
        <v>2175</v>
      </c>
      <c r="G31" s="108">
        <v>22886.59</v>
      </c>
      <c r="H31" s="108"/>
      <c r="I31" s="108">
        <v>2436.5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2479.09</v>
      </c>
      <c r="D33" s="108"/>
      <c r="E33" s="108">
        <v>8529.09</v>
      </c>
      <c r="F33" s="108">
        <v>2180</v>
      </c>
      <c r="G33" s="108">
        <v>22936.59</v>
      </c>
      <c r="H33" s="108"/>
      <c r="I33" s="108">
        <v>2441.5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2476.59</v>
      </c>
      <c r="D35" s="108"/>
      <c r="E35" s="108">
        <v>8524.09</v>
      </c>
      <c r="F35" s="108">
        <v>2177.5</v>
      </c>
      <c r="G35" s="108">
        <v>22911.59</v>
      </c>
      <c r="H35" s="108"/>
      <c r="I35" s="108">
        <v>2439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2598.3200000000002</v>
      </c>
      <c r="D37" s="108"/>
      <c r="E37" s="108">
        <v>8564.77</v>
      </c>
      <c r="F37" s="108">
        <v>2175</v>
      </c>
      <c r="G37" s="108">
        <v>23918.18</v>
      </c>
      <c r="H37" s="108"/>
      <c r="I37" s="108">
        <v>2441.5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2603.3200000000002</v>
      </c>
      <c r="D39" s="108"/>
      <c r="E39" s="108">
        <v>8574.77</v>
      </c>
      <c r="F39" s="108">
        <v>2180</v>
      </c>
      <c r="G39" s="108">
        <v>23968.18</v>
      </c>
      <c r="H39" s="108"/>
      <c r="I39" s="108">
        <v>2446.5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2600.8200000000002</v>
      </c>
      <c r="D41" s="108"/>
      <c r="E41" s="108">
        <v>8569.77</v>
      </c>
      <c r="F41" s="108">
        <v>2177.5</v>
      </c>
      <c r="G41" s="108">
        <v>23943.18</v>
      </c>
      <c r="H41" s="108"/>
      <c r="I41" s="108">
        <v>2444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25646.14</v>
      </c>
      <c r="I43" s="108"/>
      <c r="J43" s="108"/>
      <c r="K43" s="108">
        <v>0.5</v>
      </c>
      <c r="L43" s="108">
        <v>34472.050000000003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25696.14</v>
      </c>
      <c r="I45" s="108"/>
      <c r="J45" s="108"/>
      <c r="K45" s="108">
        <v>1</v>
      </c>
      <c r="L45" s="108">
        <v>35472.050000000003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25671.14</v>
      </c>
      <c r="I47" s="105"/>
      <c r="J47" s="105"/>
      <c r="K47" s="105">
        <v>0.75</v>
      </c>
      <c r="L47" s="105">
        <v>34972.050000000003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1955.65</v>
      </c>
    </row>
    <row r="55" spans="2:5" x14ac:dyDescent="0.2">
      <c r="B55" s="96" t="s">
        <v>56</v>
      </c>
      <c r="C55" s="97">
        <v>1465.31</v>
      </c>
    </row>
    <row r="56" spans="2:5" x14ac:dyDescent="0.2">
      <c r="B56" s="96" t="s">
        <v>55</v>
      </c>
      <c r="C56" s="97">
        <v>7653.32</v>
      </c>
    </row>
    <row r="57" spans="2:5" x14ac:dyDescent="0.2">
      <c r="B57" s="96" t="s">
        <v>54</v>
      </c>
      <c r="C57" s="97">
        <v>1971.95</v>
      </c>
    </row>
    <row r="58" spans="2:5" x14ac:dyDescent="0.2">
      <c r="B58" s="96" t="s">
        <v>53</v>
      </c>
      <c r="C58" s="97">
        <v>18783.07</v>
      </c>
    </row>
    <row r="59" spans="2:5" x14ac:dyDescent="0.2">
      <c r="B59" s="96" t="s">
        <v>52</v>
      </c>
      <c r="C59" s="97">
        <v>23818.22</v>
      </c>
    </row>
    <row r="60" spans="2:5" x14ac:dyDescent="0.2">
      <c r="B60" s="96" t="s">
        <v>51</v>
      </c>
      <c r="C60" s="97">
        <v>2200.04</v>
      </c>
    </row>
    <row r="61" spans="2:5" x14ac:dyDescent="0.2">
      <c r="B61" s="94" t="s">
        <v>50</v>
      </c>
      <c r="C61" s="93">
        <v>2199.7600000000002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6573.33</v>
      </c>
      <c r="E65" s="92" t="s">
        <v>46</v>
      </c>
    </row>
    <row r="66" spans="2:9" x14ac:dyDescent="0.2">
      <c r="B66" s="2" t="s">
        <v>45</v>
      </c>
      <c r="D66" s="89">
        <v>6604.07</v>
      </c>
      <c r="E66" s="91" t="s">
        <v>10</v>
      </c>
      <c r="F66" s="87">
        <v>1.2706</v>
      </c>
    </row>
    <row r="67" spans="2:9" x14ac:dyDescent="0.2">
      <c r="B67" s="2" t="s">
        <v>44</v>
      </c>
      <c r="D67" s="89">
        <v>1693.59</v>
      </c>
      <c r="E67" s="91" t="s">
        <v>43</v>
      </c>
      <c r="F67" s="90">
        <v>144.72999999999999</v>
      </c>
    </row>
    <row r="68" spans="2:9" x14ac:dyDescent="0.2">
      <c r="B68" s="2" t="s">
        <v>42</v>
      </c>
      <c r="D68" s="89">
        <v>1690.61</v>
      </c>
      <c r="E68" s="88" t="s">
        <v>41</v>
      </c>
      <c r="F68" s="87">
        <v>1.0912999999999999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45139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45139</v>
      </c>
      <c r="C9" s="44">
        <v>1737</v>
      </c>
      <c r="D9" s="43">
        <v>1747</v>
      </c>
      <c r="E9" s="42">
        <f t="shared" ref="E9:E30" si="0">AVERAGE(C9:D9)</f>
        <v>1742</v>
      </c>
      <c r="F9" s="44">
        <v>1790</v>
      </c>
      <c r="G9" s="43">
        <v>1800</v>
      </c>
      <c r="H9" s="42">
        <f t="shared" ref="H9:H30" si="1">AVERAGE(F9:G9)</f>
        <v>1795</v>
      </c>
      <c r="I9" s="44">
        <v>1820</v>
      </c>
      <c r="J9" s="43">
        <v>1830</v>
      </c>
      <c r="K9" s="42">
        <f t="shared" ref="K9:K30" si="2">AVERAGE(I9:J9)</f>
        <v>1825</v>
      </c>
      <c r="L9" s="50">
        <v>1747</v>
      </c>
      <c r="M9" s="49">
        <v>1.2785</v>
      </c>
      <c r="N9" s="51">
        <v>1.0975999999999999</v>
      </c>
      <c r="O9" s="48">
        <v>142.97999999999999</v>
      </c>
      <c r="P9" s="41">
        <v>1366.45</v>
      </c>
      <c r="Q9" s="41">
        <v>1407.68</v>
      </c>
      <c r="R9" s="47">
        <f t="shared" ref="R9:R30" si="3">L9/N9</f>
        <v>1591.6545189504375</v>
      </c>
      <c r="S9" s="46">
        <v>1.2786999999999999</v>
      </c>
    </row>
    <row r="10" spans="1:19" x14ac:dyDescent="0.2">
      <c r="B10" s="45">
        <v>45140</v>
      </c>
      <c r="C10" s="44">
        <v>1736</v>
      </c>
      <c r="D10" s="43">
        <v>1746</v>
      </c>
      <c r="E10" s="42">
        <f t="shared" si="0"/>
        <v>1741</v>
      </c>
      <c r="F10" s="44">
        <v>1790</v>
      </c>
      <c r="G10" s="43">
        <v>1800</v>
      </c>
      <c r="H10" s="42">
        <f t="shared" si="1"/>
        <v>1795</v>
      </c>
      <c r="I10" s="44">
        <v>1815</v>
      </c>
      <c r="J10" s="43">
        <v>1825</v>
      </c>
      <c r="K10" s="42">
        <f t="shared" si="2"/>
        <v>1820</v>
      </c>
      <c r="L10" s="50">
        <v>1746</v>
      </c>
      <c r="M10" s="49">
        <v>1.2764</v>
      </c>
      <c r="N10" s="49">
        <v>1.0979000000000001</v>
      </c>
      <c r="O10" s="48">
        <v>142.81</v>
      </c>
      <c r="P10" s="41">
        <v>1367.91</v>
      </c>
      <c r="Q10" s="41">
        <v>1410</v>
      </c>
      <c r="R10" s="47">
        <f t="shared" si="3"/>
        <v>1590.3087712906456</v>
      </c>
      <c r="S10" s="46">
        <v>1.2766</v>
      </c>
    </row>
    <row r="11" spans="1:19" x14ac:dyDescent="0.2">
      <c r="B11" s="45">
        <v>45141</v>
      </c>
      <c r="C11" s="44">
        <v>1738</v>
      </c>
      <c r="D11" s="43">
        <v>1748</v>
      </c>
      <c r="E11" s="42">
        <f t="shared" si="0"/>
        <v>1743</v>
      </c>
      <c r="F11" s="44">
        <v>1790</v>
      </c>
      <c r="G11" s="43">
        <v>1800</v>
      </c>
      <c r="H11" s="42">
        <f t="shared" si="1"/>
        <v>1795</v>
      </c>
      <c r="I11" s="44">
        <v>1815</v>
      </c>
      <c r="J11" s="43">
        <v>1825</v>
      </c>
      <c r="K11" s="42">
        <f t="shared" si="2"/>
        <v>1820</v>
      </c>
      <c r="L11" s="50">
        <v>1748</v>
      </c>
      <c r="M11" s="49">
        <v>1.2646999999999999</v>
      </c>
      <c r="N11" s="49">
        <v>1.0934999999999999</v>
      </c>
      <c r="O11" s="48">
        <v>142.94</v>
      </c>
      <c r="P11" s="41">
        <v>1382.15</v>
      </c>
      <c r="Q11" s="41">
        <v>1422.7</v>
      </c>
      <c r="R11" s="47">
        <f t="shared" si="3"/>
        <v>1598.5368084133518</v>
      </c>
      <c r="S11" s="46">
        <v>1.2652000000000001</v>
      </c>
    </row>
    <row r="12" spans="1:19" x14ac:dyDescent="0.2">
      <c r="B12" s="45">
        <v>45142</v>
      </c>
      <c r="C12" s="44">
        <v>1738</v>
      </c>
      <c r="D12" s="43">
        <v>1748</v>
      </c>
      <c r="E12" s="42">
        <f t="shared" si="0"/>
        <v>1743</v>
      </c>
      <c r="F12" s="44">
        <v>1790</v>
      </c>
      <c r="G12" s="43">
        <v>1800</v>
      </c>
      <c r="H12" s="42">
        <f t="shared" si="1"/>
        <v>1795</v>
      </c>
      <c r="I12" s="44">
        <v>1815</v>
      </c>
      <c r="J12" s="43">
        <v>1825</v>
      </c>
      <c r="K12" s="42">
        <f t="shared" si="2"/>
        <v>1820</v>
      </c>
      <c r="L12" s="50">
        <v>1748</v>
      </c>
      <c r="M12" s="49">
        <v>1.2695000000000001</v>
      </c>
      <c r="N12" s="49">
        <v>1.0938000000000001</v>
      </c>
      <c r="O12" s="48">
        <v>142.69999999999999</v>
      </c>
      <c r="P12" s="41">
        <v>1376.92</v>
      </c>
      <c r="Q12" s="41">
        <v>1417.32</v>
      </c>
      <c r="R12" s="47">
        <f t="shared" si="3"/>
        <v>1598.0983726458217</v>
      </c>
      <c r="S12" s="46">
        <v>1.27</v>
      </c>
    </row>
    <row r="13" spans="1:19" x14ac:dyDescent="0.2">
      <c r="B13" s="45">
        <v>45145</v>
      </c>
      <c r="C13" s="44">
        <v>1736</v>
      </c>
      <c r="D13" s="43">
        <v>1746</v>
      </c>
      <c r="E13" s="42">
        <f t="shared" si="0"/>
        <v>1741</v>
      </c>
      <c r="F13" s="44">
        <v>1790</v>
      </c>
      <c r="G13" s="43">
        <v>1800</v>
      </c>
      <c r="H13" s="42">
        <f t="shared" si="1"/>
        <v>1795</v>
      </c>
      <c r="I13" s="44">
        <v>1815</v>
      </c>
      <c r="J13" s="43">
        <v>1825</v>
      </c>
      <c r="K13" s="42">
        <f t="shared" si="2"/>
        <v>1820</v>
      </c>
      <c r="L13" s="50">
        <v>1746</v>
      </c>
      <c r="M13" s="49">
        <v>1.2744</v>
      </c>
      <c r="N13" s="49">
        <v>1.0984</v>
      </c>
      <c r="O13" s="48">
        <v>142.19</v>
      </c>
      <c r="P13" s="41">
        <v>1370.06</v>
      </c>
      <c r="Q13" s="41">
        <v>1411.88</v>
      </c>
      <c r="R13" s="47">
        <f t="shared" si="3"/>
        <v>1589.5848506919156</v>
      </c>
      <c r="S13" s="46">
        <v>1.2748999999999999</v>
      </c>
    </row>
    <row r="14" spans="1:19" x14ac:dyDescent="0.2">
      <c r="B14" s="45">
        <v>45146</v>
      </c>
      <c r="C14" s="44">
        <v>1736</v>
      </c>
      <c r="D14" s="43">
        <v>1746</v>
      </c>
      <c r="E14" s="42">
        <f t="shared" si="0"/>
        <v>1741</v>
      </c>
      <c r="F14" s="44">
        <v>1790</v>
      </c>
      <c r="G14" s="43">
        <v>1800</v>
      </c>
      <c r="H14" s="42">
        <f t="shared" si="1"/>
        <v>1795</v>
      </c>
      <c r="I14" s="44">
        <v>1815</v>
      </c>
      <c r="J14" s="43">
        <v>1825</v>
      </c>
      <c r="K14" s="42">
        <f t="shared" si="2"/>
        <v>1820</v>
      </c>
      <c r="L14" s="50">
        <v>1746</v>
      </c>
      <c r="M14" s="49">
        <v>1.2698</v>
      </c>
      <c r="N14" s="49">
        <v>1.0942000000000001</v>
      </c>
      <c r="O14" s="48">
        <v>143.13</v>
      </c>
      <c r="P14" s="41">
        <v>1375.02</v>
      </c>
      <c r="Q14" s="41">
        <v>1416.99</v>
      </c>
      <c r="R14" s="47">
        <f t="shared" si="3"/>
        <v>1595.6863461889964</v>
      </c>
      <c r="S14" s="46">
        <v>1.2703</v>
      </c>
    </row>
    <row r="15" spans="1:19" x14ac:dyDescent="0.2">
      <c r="B15" s="45">
        <v>45147</v>
      </c>
      <c r="C15" s="44">
        <v>1640</v>
      </c>
      <c r="D15" s="43">
        <v>1650</v>
      </c>
      <c r="E15" s="42">
        <f t="shared" si="0"/>
        <v>1645</v>
      </c>
      <c r="F15" s="44">
        <v>1694</v>
      </c>
      <c r="G15" s="43">
        <v>1704</v>
      </c>
      <c r="H15" s="42">
        <f t="shared" si="1"/>
        <v>1699</v>
      </c>
      <c r="I15" s="44">
        <v>1715</v>
      </c>
      <c r="J15" s="43">
        <v>1725</v>
      </c>
      <c r="K15" s="42">
        <f t="shared" si="2"/>
        <v>1720</v>
      </c>
      <c r="L15" s="50">
        <v>1650</v>
      </c>
      <c r="M15" s="49">
        <v>1.2735000000000001</v>
      </c>
      <c r="N15" s="49">
        <v>1.097</v>
      </c>
      <c r="O15" s="48">
        <v>143.44999999999999</v>
      </c>
      <c r="P15" s="41">
        <v>1295.6400000000001</v>
      </c>
      <c r="Q15" s="41">
        <v>1337.62</v>
      </c>
      <c r="R15" s="47">
        <f t="shared" si="3"/>
        <v>1504.1020966271651</v>
      </c>
      <c r="S15" s="46">
        <v>1.2739</v>
      </c>
    </row>
    <row r="16" spans="1:19" x14ac:dyDescent="0.2">
      <c r="B16" s="45">
        <v>45148</v>
      </c>
      <c r="C16" s="44">
        <v>1590</v>
      </c>
      <c r="D16" s="43">
        <v>1600</v>
      </c>
      <c r="E16" s="42">
        <f t="shared" si="0"/>
        <v>1595</v>
      </c>
      <c r="F16" s="44">
        <v>1642</v>
      </c>
      <c r="G16" s="43">
        <v>1652</v>
      </c>
      <c r="H16" s="42">
        <f t="shared" si="1"/>
        <v>1647</v>
      </c>
      <c r="I16" s="44">
        <v>1665</v>
      </c>
      <c r="J16" s="43">
        <v>1675</v>
      </c>
      <c r="K16" s="42">
        <f t="shared" si="2"/>
        <v>1670</v>
      </c>
      <c r="L16" s="50">
        <v>1600</v>
      </c>
      <c r="M16" s="49">
        <v>1.2763</v>
      </c>
      <c r="N16" s="49">
        <v>1.1016999999999999</v>
      </c>
      <c r="O16" s="48">
        <v>143.79</v>
      </c>
      <c r="P16" s="41">
        <v>1253.6199999999999</v>
      </c>
      <c r="Q16" s="41">
        <v>1293.96</v>
      </c>
      <c r="R16" s="47">
        <f t="shared" si="3"/>
        <v>1452.300989380049</v>
      </c>
      <c r="S16" s="46">
        <v>1.2766999999999999</v>
      </c>
    </row>
    <row r="17" spans="2:19" x14ac:dyDescent="0.2">
      <c r="B17" s="45">
        <v>45149</v>
      </c>
      <c r="C17" s="44">
        <v>1591</v>
      </c>
      <c r="D17" s="43">
        <v>1601</v>
      </c>
      <c r="E17" s="42">
        <f t="shared" si="0"/>
        <v>1596</v>
      </c>
      <c r="F17" s="44">
        <v>1642</v>
      </c>
      <c r="G17" s="43">
        <v>1652</v>
      </c>
      <c r="H17" s="42">
        <f t="shared" si="1"/>
        <v>1647</v>
      </c>
      <c r="I17" s="44">
        <v>1665</v>
      </c>
      <c r="J17" s="43">
        <v>1675</v>
      </c>
      <c r="K17" s="42">
        <f t="shared" si="2"/>
        <v>1670</v>
      </c>
      <c r="L17" s="50">
        <v>1601</v>
      </c>
      <c r="M17" s="49">
        <v>1.2734000000000001</v>
      </c>
      <c r="N17" s="49">
        <v>1.0998000000000001</v>
      </c>
      <c r="O17" s="48">
        <v>144.49</v>
      </c>
      <c r="P17" s="41">
        <v>1257.26</v>
      </c>
      <c r="Q17" s="41">
        <v>1296.9100000000001</v>
      </c>
      <c r="R17" s="47">
        <f t="shared" si="3"/>
        <v>1455.7192216766684</v>
      </c>
      <c r="S17" s="46">
        <v>1.2738</v>
      </c>
    </row>
    <row r="18" spans="2:19" x14ac:dyDescent="0.2">
      <c r="B18" s="45">
        <v>45152</v>
      </c>
      <c r="C18" s="44">
        <v>1588</v>
      </c>
      <c r="D18" s="43">
        <v>1598</v>
      </c>
      <c r="E18" s="42">
        <f t="shared" si="0"/>
        <v>1593</v>
      </c>
      <c r="F18" s="44">
        <v>1642</v>
      </c>
      <c r="G18" s="43">
        <v>1652</v>
      </c>
      <c r="H18" s="42">
        <f t="shared" si="1"/>
        <v>1647</v>
      </c>
      <c r="I18" s="44">
        <v>1660</v>
      </c>
      <c r="J18" s="43">
        <v>1670</v>
      </c>
      <c r="K18" s="42">
        <f t="shared" si="2"/>
        <v>1665</v>
      </c>
      <c r="L18" s="50">
        <v>1598</v>
      </c>
      <c r="M18" s="49">
        <v>1.2693000000000001</v>
      </c>
      <c r="N18" s="49">
        <v>1.0939000000000001</v>
      </c>
      <c r="O18" s="48">
        <v>145.07</v>
      </c>
      <c r="P18" s="41">
        <v>1258.96</v>
      </c>
      <c r="Q18" s="41">
        <v>1301.2</v>
      </c>
      <c r="R18" s="47">
        <f t="shared" si="3"/>
        <v>1460.8282292714141</v>
      </c>
      <c r="S18" s="46">
        <v>1.2696000000000001</v>
      </c>
    </row>
    <row r="19" spans="2:19" x14ac:dyDescent="0.2">
      <c r="B19" s="45">
        <v>45153</v>
      </c>
      <c r="C19" s="44">
        <v>1588</v>
      </c>
      <c r="D19" s="43">
        <v>1598</v>
      </c>
      <c r="E19" s="42">
        <f t="shared" si="0"/>
        <v>1593</v>
      </c>
      <c r="F19" s="44">
        <v>1642</v>
      </c>
      <c r="G19" s="43">
        <v>1652</v>
      </c>
      <c r="H19" s="42">
        <f t="shared" si="1"/>
        <v>1647</v>
      </c>
      <c r="I19" s="44">
        <v>1660</v>
      </c>
      <c r="J19" s="43">
        <v>1670</v>
      </c>
      <c r="K19" s="42">
        <f t="shared" si="2"/>
        <v>1665</v>
      </c>
      <c r="L19" s="50">
        <v>1598</v>
      </c>
      <c r="M19" s="49">
        <v>1.2706999999999999</v>
      </c>
      <c r="N19" s="49">
        <v>1.0929</v>
      </c>
      <c r="O19" s="48">
        <v>145.54</v>
      </c>
      <c r="P19" s="41">
        <v>1257.57</v>
      </c>
      <c r="Q19" s="41">
        <v>1299.8699999999999</v>
      </c>
      <c r="R19" s="47">
        <f t="shared" si="3"/>
        <v>1462.1648824229114</v>
      </c>
      <c r="S19" s="46">
        <v>1.2708999999999999</v>
      </c>
    </row>
    <row r="20" spans="2:19" x14ac:dyDescent="0.2">
      <c r="B20" s="45">
        <v>45154</v>
      </c>
      <c r="C20" s="44">
        <v>1588</v>
      </c>
      <c r="D20" s="43">
        <v>1598</v>
      </c>
      <c r="E20" s="42">
        <f t="shared" si="0"/>
        <v>1593</v>
      </c>
      <c r="F20" s="44">
        <v>1642</v>
      </c>
      <c r="G20" s="43">
        <v>1652</v>
      </c>
      <c r="H20" s="42">
        <f t="shared" si="1"/>
        <v>1647</v>
      </c>
      <c r="I20" s="44">
        <v>1660</v>
      </c>
      <c r="J20" s="43">
        <v>1670</v>
      </c>
      <c r="K20" s="42">
        <f t="shared" si="2"/>
        <v>1665</v>
      </c>
      <c r="L20" s="50">
        <v>1598</v>
      </c>
      <c r="M20" s="49">
        <v>1.2741</v>
      </c>
      <c r="N20" s="49">
        <v>1.0913999999999999</v>
      </c>
      <c r="O20" s="48">
        <v>145.77000000000001</v>
      </c>
      <c r="P20" s="41">
        <v>1254.22</v>
      </c>
      <c r="Q20" s="41">
        <v>1296.5</v>
      </c>
      <c r="R20" s="47">
        <f t="shared" si="3"/>
        <v>1464.1744548286606</v>
      </c>
      <c r="S20" s="46">
        <v>1.2742</v>
      </c>
    </row>
    <row r="21" spans="2:19" x14ac:dyDescent="0.2">
      <c r="B21" s="45">
        <v>45155</v>
      </c>
      <c r="C21" s="44">
        <v>1589</v>
      </c>
      <c r="D21" s="43">
        <v>1599</v>
      </c>
      <c r="E21" s="42">
        <f t="shared" si="0"/>
        <v>1594</v>
      </c>
      <c r="F21" s="44">
        <v>1642</v>
      </c>
      <c r="G21" s="43">
        <v>1652</v>
      </c>
      <c r="H21" s="42">
        <f t="shared" si="1"/>
        <v>1647</v>
      </c>
      <c r="I21" s="44">
        <v>1660</v>
      </c>
      <c r="J21" s="43">
        <v>1670</v>
      </c>
      <c r="K21" s="42">
        <f t="shared" si="2"/>
        <v>1665</v>
      </c>
      <c r="L21" s="50">
        <v>1599</v>
      </c>
      <c r="M21" s="49">
        <v>1.2762</v>
      </c>
      <c r="N21" s="49">
        <v>1.0894999999999999</v>
      </c>
      <c r="O21" s="48">
        <v>145.83000000000001</v>
      </c>
      <c r="P21" s="41">
        <v>1252.94</v>
      </c>
      <c r="Q21" s="41">
        <v>1294.3699999999999</v>
      </c>
      <c r="R21" s="47">
        <f t="shared" si="3"/>
        <v>1467.6457090408446</v>
      </c>
      <c r="S21" s="46">
        <v>1.2763</v>
      </c>
    </row>
    <row r="22" spans="2:19" x14ac:dyDescent="0.2">
      <c r="B22" s="45">
        <v>45156</v>
      </c>
      <c r="C22" s="44">
        <v>1540</v>
      </c>
      <c r="D22" s="43">
        <v>1550</v>
      </c>
      <c r="E22" s="42">
        <f t="shared" si="0"/>
        <v>1545</v>
      </c>
      <c r="F22" s="44">
        <v>1592</v>
      </c>
      <c r="G22" s="43">
        <v>1602</v>
      </c>
      <c r="H22" s="42">
        <f t="shared" si="1"/>
        <v>1597</v>
      </c>
      <c r="I22" s="44">
        <v>1610</v>
      </c>
      <c r="J22" s="43">
        <v>1620</v>
      </c>
      <c r="K22" s="42">
        <f t="shared" si="2"/>
        <v>1615</v>
      </c>
      <c r="L22" s="50">
        <v>1550</v>
      </c>
      <c r="M22" s="49">
        <v>1.2703</v>
      </c>
      <c r="N22" s="49">
        <v>1.0863</v>
      </c>
      <c r="O22" s="48">
        <v>145.4</v>
      </c>
      <c r="P22" s="41">
        <v>1220.18</v>
      </c>
      <c r="Q22" s="41">
        <v>1261.02</v>
      </c>
      <c r="R22" s="47">
        <f t="shared" si="3"/>
        <v>1426.8618245420232</v>
      </c>
      <c r="S22" s="46">
        <v>1.2704</v>
      </c>
    </row>
    <row r="23" spans="2:19" x14ac:dyDescent="0.2">
      <c r="B23" s="45">
        <v>45159</v>
      </c>
      <c r="C23" s="44">
        <v>1587</v>
      </c>
      <c r="D23" s="43">
        <v>1597</v>
      </c>
      <c r="E23" s="42">
        <f t="shared" si="0"/>
        <v>1592</v>
      </c>
      <c r="F23" s="44">
        <v>1640</v>
      </c>
      <c r="G23" s="43">
        <v>1650</v>
      </c>
      <c r="H23" s="42">
        <f t="shared" si="1"/>
        <v>1645</v>
      </c>
      <c r="I23" s="44">
        <v>1655</v>
      </c>
      <c r="J23" s="43">
        <v>1665</v>
      </c>
      <c r="K23" s="42">
        <f t="shared" si="2"/>
        <v>1660</v>
      </c>
      <c r="L23" s="50">
        <v>1597</v>
      </c>
      <c r="M23" s="49">
        <v>1.276</v>
      </c>
      <c r="N23" s="49">
        <v>1.0909</v>
      </c>
      <c r="O23" s="48">
        <v>145.84</v>
      </c>
      <c r="P23" s="41">
        <v>1251.57</v>
      </c>
      <c r="Q23" s="41">
        <v>1293</v>
      </c>
      <c r="R23" s="47">
        <f t="shared" si="3"/>
        <v>1463.9288660738839</v>
      </c>
      <c r="S23" s="46">
        <v>1.2761</v>
      </c>
    </row>
    <row r="24" spans="2:19" x14ac:dyDescent="0.2">
      <c r="B24" s="45">
        <v>45160</v>
      </c>
      <c r="C24" s="44">
        <v>1440</v>
      </c>
      <c r="D24" s="43">
        <v>1450</v>
      </c>
      <c r="E24" s="42">
        <f t="shared" si="0"/>
        <v>1445</v>
      </c>
      <c r="F24" s="44">
        <v>1493</v>
      </c>
      <c r="G24" s="43">
        <v>1503</v>
      </c>
      <c r="H24" s="42">
        <f t="shared" si="1"/>
        <v>1498</v>
      </c>
      <c r="I24" s="44">
        <v>1510</v>
      </c>
      <c r="J24" s="43">
        <v>1520</v>
      </c>
      <c r="K24" s="42">
        <f t="shared" si="2"/>
        <v>1515</v>
      </c>
      <c r="L24" s="50">
        <v>1450</v>
      </c>
      <c r="M24" s="49">
        <v>1.2766999999999999</v>
      </c>
      <c r="N24" s="49">
        <v>1.0885</v>
      </c>
      <c r="O24" s="48">
        <v>145.78</v>
      </c>
      <c r="P24" s="41">
        <v>1135.74</v>
      </c>
      <c r="Q24" s="41">
        <v>1177.1600000000001</v>
      </c>
      <c r="R24" s="47">
        <f t="shared" si="3"/>
        <v>1332.10840606339</v>
      </c>
      <c r="S24" s="46">
        <v>1.2767999999999999</v>
      </c>
    </row>
    <row r="25" spans="2:19" x14ac:dyDescent="0.2">
      <c r="B25" s="45">
        <v>45161</v>
      </c>
      <c r="C25" s="44">
        <v>1440</v>
      </c>
      <c r="D25" s="43">
        <v>1450</v>
      </c>
      <c r="E25" s="42">
        <f t="shared" si="0"/>
        <v>1445</v>
      </c>
      <c r="F25" s="44">
        <v>1493</v>
      </c>
      <c r="G25" s="43">
        <v>1503</v>
      </c>
      <c r="H25" s="42">
        <f t="shared" si="1"/>
        <v>1498</v>
      </c>
      <c r="I25" s="44">
        <v>1505</v>
      </c>
      <c r="J25" s="43">
        <v>1515</v>
      </c>
      <c r="K25" s="42">
        <f t="shared" si="2"/>
        <v>1510</v>
      </c>
      <c r="L25" s="50">
        <v>1450</v>
      </c>
      <c r="M25" s="49">
        <v>1.2628999999999999</v>
      </c>
      <c r="N25" s="49">
        <v>1.0810999999999999</v>
      </c>
      <c r="O25" s="48">
        <v>145.44</v>
      </c>
      <c r="P25" s="41">
        <v>1148.1500000000001</v>
      </c>
      <c r="Q25" s="41">
        <v>1190.02</v>
      </c>
      <c r="R25" s="47">
        <f t="shared" si="3"/>
        <v>1341.2265285357507</v>
      </c>
      <c r="S25" s="46">
        <v>1.2629999999999999</v>
      </c>
    </row>
    <row r="26" spans="2:19" x14ac:dyDescent="0.2">
      <c r="B26" s="45">
        <v>45162</v>
      </c>
      <c r="C26" s="44">
        <v>1474</v>
      </c>
      <c r="D26" s="43">
        <v>1484</v>
      </c>
      <c r="E26" s="42">
        <f t="shared" si="0"/>
        <v>1479</v>
      </c>
      <c r="F26" s="44">
        <v>1525</v>
      </c>
      <c r="G26" s="43">
        <v>1535</v>
      </c>
      <c r="H26" s="42">
        <f t="shared" si="1"/>
        <v>1530</v>
      </c>
      <c r="I26" s="44">
        <v>1540</v>
      </c>
      <c r="J26" s="43">
        <v>1550</v>
      </c>
      <c r="K26" s="42">
        <f t="shared" si="2"/>
        <v>1545</v>
      </c>
      <c r="L26" s="50">
        <v>1484</v>
      </c>
      <c r="M26" s="49">
        <v>1.2658</v>
      </c>
      <c r="N26" s="49">
        <v>1.0843</v>
      </c>
      <c r="O26" s="48">
        <v>145.66999999999999</v>
      </c>
      <c r="P26" s="41">
        <v>1172.3800000000001</v>
      </c>
      <c r="Q26" s="41">
        <v>1212.58</v>
      </c>
      <c r="R26" s="47">
        <f t="shared" si="3"/>
        <v>1368.6249193027759</v>
      </c>
      <c r="S26" s="46">
        <v>1.2659</v>
      </c>
    </row>
    <row r="27" spans="2:19" x14ac:dyDescent="0.2">
      <c r="B27" s="45">
        <v>45163</v>
      </c>
      <c r="C27" s="44">
        <v>1474</v>
      </c>
      <c r="D27" s="43">
        <v>1484</v>
      </c>
      <c r="E27" s="42">
        <f t="shared" si="0"/>
        <v>1479</v>
      </c>
      <c r="F27" s="44">
        <v>1525</v>
      </c>
      <c r="G27" s="43">
        <v>1535</v>
      </c>
      <c r="H27" s="42">
        <f t="shared" si="1"/>
        <v>1530</v>
      </c>
      <c r="I27" s="44">
        <v>1540</v>
      </c>
      <c r="J27" s="43">
        <v>1550</v>
      </c>
      <c r="K27" s="42">
        <f t="shared" si="2"/>
        <v>1545</v>
      </c>
      <c r="L27" s="50">
        <v>1484</v>
      </c>
      <c r="M27" s="49">
        <v>1.2616000000000001</v>
      </c>
      <c r="N27" s="49">
        <v>1.0802</v>
      </c>
      <c r="O27" s="48">
        <v>146</v>
      </c>
      <c r="P27" s="41">
        <v>1176.28</v>
      </c>
      <c r="Q27" s="41">
        <v>1216.52</v>
      </c>
      <c r="R27" s="47">
        <f t="shared" si="3"/>
        <v>1373.8196630253656</v>
      </c>
      <c r="S27" s="46">
        <v>1.2618</v>
      </c>
    </row>
    <row r="28" spans="2:19" x14ac:dyDescent="0.2">
      <c r="B28" s="45">
        <v>45167</v>
      </c>
      <c r="C28" s="44">
        <v>1472</v>
      </c>
      <c r="D28" s="43">
        <v>1482</v>
      </c>
      <c r="E28" s="42">
        <f t="shared" si="0"/>
        <v>1477</v>
      </c>
      <c r="F28" s="44">
        <v>1525</v>
      </c>
      <c r="G28" s="43">
        <v>1535</v>
      </c>
      <c r="H28" s="42">
        <f t="shared" si="1"/>
        <v>1530</v>
      </c>
      <c r="I28" s="44">
        <v>1535</v>
      </c>
      <c r="J28" s="43">
        <v>1545</v>
      </c>
      <c r="K28" s="42">
        <f t="shared" si="2"/>
        <v>1540</v>
      </c>
      <c r="L28" s="50">
        <v>1482</v>
      </c>
      <c r="M28" s="49">
        <v>1.2586999999999999</v>
      </c>
      <c r="N28" s="49">
        <v>1.0804</v>
      </c>
      <c r="O28" s="48">
        <v>147.15</v>
      </c>
      <c r="P28" s="41">
        <v>1177.4100000000001</v>
      </c>
      <c r="Q28" s="41">
        <v>1219.32</v>
      </c>
      <c r="R28" s="47">
        <f t="shared" si="3"/>
        <v>1371.7141799333581</v>
      </c>
      <c r="S28" s="46">
        <v>1.2588999999999999</v>
      </c>
    </row>
    <row r="29" spans="2:19" x14ac:dyDescent="0.2">
      <c r="B29" s="45">
        <v>45168</v>
      </c>
      <c r="C29" s="44">
        <v>1472</v>
      </c>
      <c r="D29" s="43">
        <v>1482</v>
      </c>
      <c r="E29" s="42">
        <f t="shared" si="0"/>
        <v>1477</v>
      </c>
      <c r="F29" s="44">
        <v>1525</v>
      </c>
      <c r="G29" s="43">
        <v>1535</v>
      </c>
      <c r="H29" s="42">
        <f t="shared" si="1"/>
        <v>1530</v>
      </c>
      <c r="I29" s="44">
        <v>1535</v>
      </c>
      <c r="J29" s="43">
        <v>1545</v>
      </c>
      <c r="K29" s="42">
        <f t="shared" si="2"/>
        <v>1540</v>
      </c>
      <c r="L29" s="50">
        <v>1482</v>
      </c>
      <c r="M29" s="49">
        <v>1.2657</v>
      </c>
      <c r="N29" s="49">
        <v>1.0879000000000001</v>
      </c>
      <c r="O29" s="48">
        <v>146.35</v>
      </c>
      <c r="P29" s="41">
        <v>1170.8900000000001</v>
      </c>
      <c r="Q29" s="41">
        <v>1212.67</v>
      </c>
      <c r="R29" s="47">
        <f t="shared" si="3"/>
        <v>1362.2575604375402</v>
      </c>
      <c r="S29" s="46">
        <v>1.2658</v>
      </c>
    </row>
    <row r="30" spans="2:19" x14ac:dyDescent="0.2">
      <c r="B30" s="45">
        <v>45169</v>
      </c>
      <c r="C30" s="44">
        <v>1474</v>
      </c>
      <c r="D30" s="43">
        <v>1484</v>
      </c>
      <c r="E30" s="42">
        <f t="shared" si="0"/>
        <v>1479</v>
      </c>
      <c r="F30" s="44">
        <v>1525</v>
      </c>
      <c r="G30" s="43">
        <v>1535</v>
      </c>
      <c r="H30" s="42">
        <f t="shared" si="1"/>
        <v>1530</v>
      </c>
      <c r="I30" s="44">
        <v>1535</v>
      </c>
      <c r="J30" s="43">
        <v>1545</v>
      </c>
      <c r="K30" s="42">
        <f t="shared" si="2"/>
        <v>1540</v>
      </c>
      <c r="L30" s="50">
        <v>1484</v>
      </c>
      <c r="M30" s="49">
        <v>1.2681</v>
      </c>
      <c r="N30" s="49">
        <v>1.0868</v>
      </c>
      <c r="O30" s="48">
        <v>145.82</v>
      </c>
      <c r="P30" s="41">
        <v>1170.25</v>
      </c>
      <c r="Q30" s="41">
        <v>1210.28</v>
      </c>
      <c r="R30" s="47">
        <f t="shared" si="3"/>
        <v>1365.4766286345234</v>
      </c>
      <c r="S30" s="46">
        <v>1.2683</v>
      </c>
    </row>
    <row r="31" spans="2:19" x14ac:dyDescent="0.2">
      <c r="B31" s="40" t="s">
        <v>11</v>
      </c>
      <c r="C31" s="39">
        <f>ROUND(AVERAGE(C9:C30),2)</f>
        <v>1589.45</v>
      </c>
      <c r="D31" s="38">
        <f>ROUND(AVERAGE(D9:D30),2)</f>
        <v>1599.45</v>
      </c>
      <c r="E31" s="37">
        <f>ROUND(AVERAGE(C31:D31),2)</f>
        <v>1594.45</v>
      </c>
      <c r="F31" s="39">
        <f>ROUND(AVERAGE(F9:F30),2)</f>
        <v>1642.23</v>
      </c>
      <c r="G31" s="38">
        <f>ROUND(AVERAGE(G9:G30),2)</f>
        <v>1652.23</v>
      </c>
      <c r="H31" s="37">
        <f>ROUND(AVERAGE(F31:G31),2)</f>
        <v>1647.23</v>
      </c>
      <c r="I31" s="39">
        <f>ROUND(AVERAGE(I9:I30),2)</f>
        <v>1661.14</v>
      </c>
      <c r="J31" s="38">
        <f>ROUND(AVERAGE(J9:J30),2)</f>
        <v>1671.14</v>
      </c>
      <c r="K31" s="37">
        <f>ROUND(AVERAGE(I31:J31),2)</f>
        <v>1666.14</v>
      </c>
      <c r="L31" s="36">
        <f>ROUND(AVERAGE(L9:L30),2)</f>
        <v>1599.45</v>
      </c>
      <c r="M31" s="35">
        <f>ROUND(AVERAGE(M9:M30),4)</f>
        <v>1.2706</v>
      </c>
      <c r="N31" s="34">
        <f>ROUND(AVERAGE(N9:N30),4)</f>
        <v>1.0912999999999999</v>
      </c>
      <c r="O31" s="167">
        <f>ROUND(AVERAGE(O9:O30),2)</f>
        <v>144.72999999999999</v>
      </c>
      <c r="P31" s="33">
        <f>AVERAGE(P9:P30)</f>
        <v>1258.7077272727274</v>
      </c>
      <c r="Q31" s="33">
        <f>AVERAGE(Q9:Q30)</f>
        <v>1299.9804545454544</v>
      </c>
      <c r="R31" s="33">
        <f>AVERAGE(R9:R30)</f>
        <v>1465.3101739989768</v>
      </c>
      <c r="S31" s="32">
        <f>AVERAGE(S9:S30)</f>
        <v>1.2708227272727273</v>
      </c>
    </row>
    <row r="32" spans="2:19" x14ac:dyDescent="0.2">
      <c r="B32" s="31" t="s">
        <v>12</v>
      </c>
      <c r="C32" s="30">
        <f t="shared" ref="C32:S32" si="4">MAX(C9:C30)</f>
        <v>1738</v>
      </c>
      <c r="D32" s="29">
        <f t="shared" si="4"/>
        <v>1748</v>
      </c>
      <c r="E32" s="28">
        <f t="shared" si="4"/>
        <v>1743</v>
      </c>
      <c r="F32" s="30">
        <f t="shared" si="4"/>
        <v>1790</v>
      </c>
      <c r="G32" s="29">
        <f t="shared" si="4"/>
        <v>1800</v>
      </c>
      <c r="H32" s="28">
        <f t="shared" si="4"/>
        <v>1795</v>
      </c>
      <c r="I32" s="30">
        <f t="shared" si="4"/>
        <v>1820</v>
      </c>
      <c r="J32" s="29">
        <f t="shared" si="4"/>
        <v>1830</v>
      </c>
      <c r="K32" s="28">
        <f t="shared" si="4"/>
        <v>1825</v>
      </c>
      <c r="L32" s="27">
        <f t="shared" si="4"/>
        <v>1748</v>
      </c>
      <c r="M32" s="26">
        <f t="shared" si="4"/>
        <v>1.2785</v>
      </c>
      <c r="N32" s="25">
        <f t="shared" si="4"/>
        <v>1.1016999999999999</v>
      </c>
      <c r="O32" s="24">
        <f t="shared" si="4"/>
        <v>147.15</v>
      </c>
      <c r="P32" s="23">
        <f t="shared" si="4"/>
        <v>1382.15</v>
      </c>
      <c r="Q32" s="23">
        <f t="shared" si="4"/>
        <v>1422.7</v>
      </c>
      <c r="R32" s="23">
        <f t="shared" si="4"/>
        <v>1598.5368084133518</v>
      </c>
      <c r="S32" s="22">
        <f t="shared" si="4"/>
        <v>1.2786999999999999</v>
      </c>
    </row>
    <row r="33" spans="2:19" ht="13.5" thickBot="1" x14ac:dyDescent="0.25">
      <c r="B33" s="21" t="s">
        <v>13</v>
      </c>
      <c r="C33" s="20">
        <f t="shared" ref="C33:S33" si="5">MIN(C9:C30)</f>
        <v>1440</v>
      </c>
      <c r="D33" s="19">
        <f t="shared" si="5"/>
        <v>1450</v>
      </c>
      <c r="E33" s="18">
        <f t="shared" si="5"/>
        <v>1445</v>
      </c>
      <c r="F33" s="20">
        <f t="shared" si="5"/>
        <v>1493</v>
      </c>
      <c r="G33" s="19">
        <f t="shared" si="5"/>
        <v>1503</v>
      </c>
      <c r="H33" s="18">
        <f t="shared" si="5"/>
        <v>1498</v>
      </c>
      <c r="I33" s="20">
        <f t="shared" si="5"/>
        <v>1505</v>
      </c>
      <c r="J33" s="19">
        <f t="shared" si="5"/>
        <v>1515</v>
      </c>
      <c r="K33" s="18">
        <f t="shared" si="5"/>
        <v>1510</v>
      </c>
      <c r="L33" s="17">
        <f t="shared" si="5"/>
        <v>1450</v>
      </c>
      <c r="M33" s="16">
        <f t="shared" si="5"/>
        <v>1.2586999999999999</v>
      </c>
      <c r="N33" s="15">
        <f t="shared" si="5"/>
        <v>1.0802</v>
      </c>
      <c r="O33" s="14">
        <f t="shared" si="5"/>
        <v>142.19</v>
      </c>
      <c r="P33" s="13">
        <f t="shared" si="5"/>
        <v>1135.74</v>
      </c>
      <c r="Q33" s="13">
        <f t="shared" si="5"/>
        <v>1177.1600000000001</v>
      </c>
      <c r="R33" s="13">
        <f t="shared" si="5"/>
        <v>1332.10840606339</v>
      </c>
      <c r="S33" s="12">
        <f t="shared" si="5"/>
        <v>1.2588999999999999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45139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45139</v>
      </c>
      <c r="C9" s="44">
        <v>2401</v>
      </c>
      <c r="D9" s="43">
        <v>2411</v>
      </c>
      <c r="E9" s="42">
        <f t="shared" ref="E9:E30" si="0">AVERAGE(C9:D9)</f>
        <v>2406</v>
      </c>
      <c r="F9" s="44">
        <v>2430</v>
      </c>
      <c r="G9" s="43">
        <v>2440</v>
      </c>
      <c r="H9" s="42">
        <f t="shared" ref="H9:H30" si="1">AVERAGE(F9:G9)</f>
        <v>2435</v>
      </c>
      <c r="I9" s="44">
        <v>2445</v>
      </c>
      <c r="J9" s="43">
        <v>2455</v>
      </c>
      <c r="K9" s="42">
        <f t="shared" ref="K9:K30" si="2">AVERAGE(I9:J9)</f>
        <v>2450</v>
      </c>
      <c r="L9" s="50">
        <v>2411</v>
      </c>
      <c r="M9" s="49">
        <v>1.2785</v>
      </c>
      <c r="N9" s="51">
        <v>1.0975999999999999</v>
      </c>
      <c r="O9" s="48">
        <v>142.97999999999999</v>
      </c>
      <c r="P9" s="41">
        <v>1885.8</v>
      </c>
      <c r="Q9" s="41">
        <v>1908.19</v>
      </c>
      <c r="R9" s="47">
        <f t="shared" ref="R9:R30" si="3">L9/N9</f>
        <v>2196.6107871720119</v>
      </c>
      <c r="S9" s="46">
        <v>1.2786999999999999</v>
      </c>
    </row>
    <row r="10" spans="1:19" x14ac:dyDescent="0.2">
      <c r="B10" s="45">
        <v>45140</v>
      </c>
      <c r="C10" s="44">
        <v>2401</v>
      </c>
      <c r="D10" s="43">
        <v>2411</v>
      </c>
      <c r="E10" s="42">
        <f t="shared" si="0"/>
        <v>2406</v>
      </c>
      <c r="F10" s="44">
        <v>2430</v>
      </c>
      <c r="G10" s="43">
        <v>2440</v>
      </c>
      <c r="H10" s="42">
        <f t="shared" si="1"/>
        <v>2435</v>
      </c>
      <c r="I10" s="44">
        <v>2445</v>
      </c>
      <c r="J10" s="43">
        <v>2455</v>
      </c>
      <c r="K10" s="42">
        <f t="shared" si="2"/>
        <v>2450</v>
      </c>
      <c r="L10" s="50">
        <v>2411</v>
      </c>
      <c r="M10" s="49">
        <v>1.2764</v>
      </c>
      <c r="N10" s="49">
        <v>1.0979000000000001</v>
      </c>
      <c r="O10" s="48">
        <v>142.81</v>
      </c>
      <c r="P10" s="41">
        <v>1888.91</v>
      </c>
      <c r="Q10" s="41">
        <v>1911.33</v>
      </c>
      <c r="R10" s="47">
        <f t="shared" si="3"/>
        <v>2196.0105656252845</v>
      </c>
      <c r="S10" s="46">
        <v>1.2766</v>
      </c>
    </row>
    <row r="11" spans="1:19" x14ac:dyDescent="0.2">
      <c r="B11" s="45">
        <v>45141</v>
      </c>
      <c r="C11" s="44">
        <v>2402</v>
      </c>
      <c r="D11" s="43">
        <v>2412</v>
      </c>
      <c r="E11" s="42">
        <f t="shared" si="0"/>
        <v>2407</v>
      </c>
      <c r="F11" s="44">
        <v>2430</v>
      </c>
      <c r="G11" s="43">
        <v>2440</v>
      </c>
      <c r="H11" s="42">
        <f t="shared" si="1"/>
        <v>2435</v>
      </c>
      <c r="I11" s="44">
        <v>2445</v>
      </c>
      <c r="J11" s="43">
        <v>2455</v>
      </c>
      <c r="K11" s="42">
        <f t="shared" si="2"/>
        <v>2450</v>
      </c>
      <c r="L11" s="50">
        <v>2412</v>
      </c>
      <c r="M11" s="49">
        <v>1.2646999999999999</v>
      </c>
      <c r="N11" s="49">
        <v>1.0934999999999999</v>
      </c>
      <c r="O11" s="48">
        <v>142.94</v>
      </c>
      <c r="P11" s="41">
        <v>1907.17</v>
      </c>
      <c r="Q11" s="41">
        <v>1928.55</v>
      </c>
      <c r="R11" s="47">
        <f t="shared" si="3"/>
        <v>2205.7613168724283</v>
      </c>
      <c r="S11" s="46">
        <v>1.2652000000000001</v>
      </c>
    </row>
    <row r="12" spans="1:19" x14ac:dyDescent="0.2">
      <c r="B12" s="45">
        <v>45142</v>
      </c>
      <c r="C12" s="44">
        <v>2402</v>
      </c>
      <c r="D12" s="43">
        <v>2412</v>
      </c>
      <c r="E12" s="42">
        <f t="shared" si="0"/>
        <v>2407</v>
      </c>
      <c r="F12" s="44">
        <v>2430</v>
      </c>
      <c r="G12" s="43">
        <v>2440</v>
      </c>
      <c r="H12" s="42">
        <f t="shared" si="1"/>
        <v>2435</v>
      </c>
      <c r="I12" s="44">
        <v>2445</v>
      </c>
      <c r="J12" s="43">
        <v>2455</v>
      </c>
      <c r="K12" s="42">
        <f t="shared" si="2"/>
        <v>2450</v>
      </c>
      <c r="L12" s="50">
        <v>2412</v>
      </c>
      <c r="M12" s="49">
        <v>1.2695000000000001</v>
      </c>
      <c r="N12" s="49">
        <v>1.0938000000000001</v>
      </c>
      <c r="O12" s="48">
        <v>142.69999999999999</v>
      </c>
      <c r="P12" s="41">
        <v>1899.96</v>
      </c>
      <c r="Q12" s="41">
        <v>1921.26</v>
      </c>
      <c r="R12" s="47">
        <f t="shared" si="3"/>
        <v>2205.1563357103673</v>
      </c>
      <c r="S12" s="46">
        <v>1.27</v>
      </c>
    </row>
    <row r="13" spans="1:19" x14ac:dyDescent="0.2">
      <c r="B13" s="45">
        <v>45145</v>
      </c>
      <c r="C13" s="44">
        <v>2401</v>
      </c>
      <c r="D13" s="43">
        <v>2411</v>
      </c>
      <c r="E13" s="42">
        <f t="shared" si="0"/>
        <v>2406</v>
      </c>
      <c r="F13" s="44">
        <v>2430</v>
      </c>
      <c r="G13" s="43">
        <v>2440</v>
      </c>
      <c r="H13" s="42">
        <f t="shared" si="1"/>
        <v>2435</v>
      </c>
      <c r="I13" s="44">
        <v>2445</v>
      </c>
      <c r="J13" s="43">
        <v>2455</v>
      </c>
      <c r="K13" s="42">
        <f t="shared" si="2"/>
        <v>2450</v>
      </c>
      <c r="L13" s="50">
        <v>2411</v>
      </c>
      <c r="M13" s="49">
        <v>1.2744</v>
      </c>
      <c r="N13" s="49">
        <v>1.0984</v>
      </c>
      <c r="O13" s="48">
        <v>142.19</v>
      </c>
      <c r="P13" s="41">
        <v>1891.87</v>
      </c>
      <c r="Q13" s="41">
        <v>1913.88</v>
      </c>
      <c r="R13" s="47">
        <f t="shared" si="3"/>
        <v>2195.0109249817915</v>
      </c>
      <c r="S13" s="46">
        <v>1.2748999999999999</v>
      </c>
    </row>
    <row r="14" spans="1:19" x14ac:dyDescent="0.2">
      <c r="B14" s="45">
        <v>45146</v>
      </c>
      <c r="C14" s="44">
        <v>2401</v>
      </c>
      <c r="D14" s="43">
        <v>2411</v>
      </c>
      <c r="E14" s="42">
        <f t="shared" si="0"/>
        <v>2406</v>
      </c>
      <c r="F14" s="44">
        <v>2430</v>
      </c>
      <c r="G14" s="43">
        <v>2440</v>
      </c>
      <c r="H14" s="42">
        <f t="shared" si="1"/>
        <v>2435</v>
      </c>
      <c r="I14" s="44">
        <v>2440</v>
      </c>
      <c r="J14" s="43">
        <v>2450</v>
      </c>
      <c r="K14" s="42">
        <f t="shared" si="2"/>
        <v>2445</v>
      </c>
      <c r="L14" s="50">
        <v>2411</v>
      </c>
      <c r="M14" s="49">
        <v>1.2698</v>
      </c>
      <c r="N14" s="49">
        <v>1.0942000000000001</v>
      </c>
      <c r="O14" s="48">
        <v>143.13</v>
      </c>
      <c r="P14" s="41">
        <v>1898.72</v>
      </c>
      <c r="Q14" s="41">
        <v>1920.81</v>
      </c>
      <c r="R14" s="47">
        <f t="shared" si="3"/>
        <v>2203.4363004935112</v>
      </c>
      <c r="S14" s="46">
        <v>1.2703</v>
      </c>
    </row>
    <row r="15" spans="1:19" x14ac:dyDescent="0.2">
      <c r="B15" s="45">
        <v>45147</v>
      </c>
      <c r="C15" s="44">
        <v>2401</v>
      </c>
      <c r="D15" s="43">
        <v>2411</v>
      </c>
      <c r="E15" s="42">
        <f t="shared" si="0"/>
        <v>2406</v>
      </c>
      <c r="F15" s="44">
        <v>2430</v>
      </c>
      <c r="G15" s="43">
        <v>2440</v>
      </c>
      <c r="H15" s="42">
        <f t="shared" si="1"/>
        <v>2435</v>
      </c>
      <c r="I15" s="44">
        <v>2440</v>
      </c>
      <c r="J15" s="43">
        <v>2450</v>
      </c>
      <c r="K15" s="42">
        <f t="shared" si="2"/>
        <v>2445</v>
      </c>
      <c r="L15" s="50">
        <v>2411</v>
      </c>
      <c r="M15" s="49">
        <v>1.2735000000000001</v>
      </c>
      <c r="N15" s="49">
        <v>1.097</v>
      </c>
      <c r="O15" s="48">
        <v>143.44999999999999</v>
      </c>
      <c r="P15" s="41">
        <v>1893.21</v>
      </c>
      <c r="Q15" s="41">
        <v>1915.38</v>
      </c>
      <c r="R15" s="47">
        <f t="shared" si="3"/>
        <v>2197.8122151321786</v>
      </c>
      <c r="S15" s="46">
        <v>1.2739</v>
      </c>
    </row>
    <row r="16" spans="1:19" x14ac:dyDescent="0.2">
      <c r="B16" s="45">
        <v>45148</v>
      </c>
      <c r="C16" s="44">
        <v>2402</v>
      </c>
      <c r="D16" s="43">
        <v>2412</v>
      </c>
      <c r="E16" s="42">
        <f t="shared" si="0"/>
        <v>2407</v>
      </c>
      <c r="F16" s="44">
        <v>2430</v>
      </c>
      <c r="G16" s="43">
        <v>2440</v>
      </c>
      <c r="H16" s="42">
        <f t="shared" si="1"/>
        <v>2435</v>
      </c>
      <c r="I16" s="44">
        <v>2440</v>
      </c>
      <c r="J16" s="43">
        <v>2450</v>
      </c>
      <c r="K16" s="42">
        <f t="shared" si="2"/>
        <v>2445</v>
      </c>
      <c r="L16" s="50">
        <v>2412</v>
      </c>
      <c r="M16" s="49">
        <v>1.2763</v>
      </c>
      <c r="N16" s="49">
        <v>1.1016999999999999</v>
      </c>
      <c r="O16" s="48">
        <v>143.79</v>
      </c>
      <c r="P16" s="41">
        <v>1889.84</v>
      </c>
      <c r="Q16" s="41">
        <v>1911.18</v>
      </c>
      <c r="R16" s="47">
        <f t="shared" si="3"/>
        <v>2189.3437414904242</v>
      </c>
      <c r="S16" s="46">
        <v>1.2766999999999999</v>
      </c>
    </row>
    <row r="17" spans="2:19" x14ac:dyDescent="0.2">
      <c r="B17" s="45">
        <v>45149</v>
      </c>
      <c r="C17" s="44">
        <v>2392</v>
      </c>
      <c r="D17" s="43">
        <v>2402</v>
      </c>
      <c r="E17" s="42">
        <f t="shared" si="0"/>
        <v>2397</v>
      </c>
      <c r="F17" s="44">
        <v>2420</v>
      </c>
      <c r="G17" s="43">
        <v>2430</v>
      </c>
      <c r="H17" s="42">
        <f t="shared" si="1"/>
        <v>2425</v>
      </c>
      <c r="I17" s="44">
        <v>2430</v>
      </c>
      <c r="J17" s="43">
        <v>2440</v>
      </c>
      <c r="K17" s="42">
        <f t="shared" si="2"/>
        <v>2435</v>
      </c>
      <c r="L17" s="50">
        <v>2402</v>
      </c>
      <c r="M17" s="49">
        <v>1.2734000000000001</v>
      </c>
      <c r="N17" s="49">
        <v>1.0998000000000001</v>
      </c>
      <c r="O17" s="48">
        <v>144.49</v>
      </c>
      <c r="P17" s="41">
        <v>1886.29</v>
      </c>
      <c r="Q17" s="41">
        <v>1907.68</v>
      </c>
      <c r="R17" s="47">
        <f t="shared" si="3"/>
        <v>2184.0334606292049</v>
      </c>
      <c r="S17" s="46">
        <v>1.2738</v>
      </c>
    </row>
    <row r="18" spans="2:19" x14ac:dyDescent="0.2">
      <c r="B18" s="45">
        <v>45152</v>
      </c>
      <c r="C18" s="44">
        <v>2391</v>
      </c>
      <c r="D18" s="43">
        <v>2401</v>
      </c>
      <c r="E18" s="42">
        <f t="shared" si="0"/>
        <v>2396</v>
      </c>
      <c r="F18" s="44">
        <v>2420</v>
      </c>
      <c r="G18" s="43">
        <v>2430</v>
      </c>
      <c r="H18" s="42">
        <f t="shared" si="1"/>
        <v>2425</v>
      </c>
      <c r="I18" s="44">
        <v>2430</v>
      </c>
      <c r="J18" s="43">
        <v>2440</v>
      </c>
      <c r="K18" s="42">
        <f t="shared" si="2"/>
        <v>2435</v>
      </c>
      <c r="L18" s="50">
        <v>2401</v>
      </c>
      <c r="M18" s="49">
        <v>1.2693000000000001</v>
      </c>
      <c r="N18" s="49">
        <v>1.0939000000000001</v>
      </c>
      <c r="O18" s="48">
        <v>145.07</v>
      </c>
      <c r="P18" s="41">
        <v>1891.59</v>
      </c>
      <c r="Q18" s="41">
        <v>1913.99</v>
      </c>
      <c r="R18" s="47">
        <f t="shared" si="3"/>
        <v>2194.8989852820182</v>
      </c>
      <c r="S18" s="46">
        <v>1.2696000000000001</v>
      </c>
    </row>
    <row r="19" spans="2:19" x14ac:dyDescent="0.2">
      <c r="B19" s="45">
        <v>45153</v>
      </c>
      <c r="C19" s="44">
        <v>2391</v>
      </c>
      <c r="D19" s="43">
        <v>2401</v>
      </c>
      <c r="E19" s="42">
        <f t="shared" si="0"/>
        <v>2396</v>
      </c>
      <c r="F19" s="44">
        <v>2420</v>
      </c>
      <c r="G19" s="43">
        <v>2430</v>
      </c>
      <c r="H19" s="42">
        <f t="shared" si="1"/>
        <v>2425</v>
      </c>
      <c r="I19" s="44">
        <v>2430</v>
      </c>
      <c r="J19" s="43">
        <v>2440</v>
      </c>
      <c r="K19" s="42">
        <f t="shared" si="2"/>
        <v>2435</v>
      </c>
      <c r="L19" s="50">
        <v>2401</v>
      </c>
      <c r="M19" s="49">
        <v>1.2706999999999999</v>
      </c>
      <c r="N19" s="49">
        <v>1.0929</v>
      </c>
      <c r="O19" s="48">
        <v>145.54</v>
      </c>
      <c r="P19" s="41">
        <v>1889.51</v>
      </c>
      <c r="Q19" s="41">
        <v>1912.03</v>
      </c>
      <c r="R19" s="47">
        <f t="shared" si="3"/>
        <v>2196.907310824412</v>
      </c>
      <c r="S19" s="46">
        <v>1.2708999999999999</v>
      </c>
    </row>
    <row r="20" spans="2:19" x14ac:dyDescent="0.2">
      <c r="B20" s="45">
        <v>45154</v>
      </c>
      <c r="C20" s="44">
        <v>2391</v>
      </c>
      <c r="D20" s="43">
        <v>2401</v>
      </c>
      <c r="E20" s="42">
        <f t="shared" si="0"/>
        <v>2396</v>
      </c>
      <c r="F20" s="44">
        <v>2420</v>
      </c>
      <c r="G20" s="43">
        <v>2430</v>
      </c>
      <c r="H20" s="42">
        <f t="shared" si="1"/>
        <v>2425</v>
      </c>
      <c r="I20" s="44">
        <v>2430</v>
      </c>
      <c r="J20" s="43">
        <v>2440</v>
      </c>
      <c r="K20" s="42">
        <f t="shared" si="2"/>
        <v>2435</v>
      </c>
      <c r="L20" s="50">
        <v>2401</v>
      </c>
      <c r="M20" s="49">
        <v>1.2741</v>
      </c>
      <c r="N20" s="49">
        <v>1.0913999999999999</v>
      </c>
      <c r="O20" s="48">
        <v>145.77000000000001</v>
      </c>
      <c r="P20" s="41">
        <v>1884.47</v>
      </c>
      <c r="Q20" s="41">
        <v>1907.08</v>
      </c>
      <c r="R20" s="47">
        <f t="shared" si="3"/>
        <v>2199.9266996518236</v>
      </c>
      <c r="S20" s="46">
        <v>1.2742</v>
      </c>
    </row>
    <row r="21" spans="2:19" x14ac:dyDescent="0.2">
      <c r="B21" s="45">
        <v>45155</v>
      </c>
      <c r="C21" s="44">
        <v>2382</v>
      </c>
      <c r="D21" s="43">
        <v>2392</v>
      </c>
      <c r="E21" s="42">
        <f t="shared" si="0"/>
        <v>2387</v>
      </c>
      <c r="F21" s="44">
        <v>2410</v>
      </c>
      <c r="G21" s="43">
        <v>2420</v>
      </c>
      <c r="H21" s="42">
        <f t="shared" si="1"/>
        <v>2415</v>
      </c>
      <c r="I21" s="44">
        <v>2420</v>
      </c>
      <c r="J21" s="43">
        <v>2430</v>
      </c>
      <c r="K21" s="42">
        <f t="shared" si="2"/>
        <v>2425</v>
      </c>
      <c r="L21" s="50">
        <v>2392</v>
      </c>
      <c r="M21" s="49">
        <v>1.2762</v>
      </c>
      <c r="N21" s="49">
        <v>1.0894999999999999</v>
      </c>
      <c r="O21" s="48">
        <v>145.83000000000001</v>
      </c>
      <c r="P21" s="41">
        <v>1874.31</v>
      </c>
      <c r="Q21" s="41">
        <v>1896.11</v>
      </c>
      <c r="R21" s="47">
        <f t="shared" si="3"/>
        <v>2195.5025240936211</v>
      </c>
      <c r="S21" s="46">
        <v>1.2763</v>
      </c>
    </row>
    <row r="22" spans="2:19" x14ac:dyDescent="0.2">
      <c r="B22" s="45">
        <v>45156</v>
      </c>
      <c r="C22" s="44">
        <v>2382</v>
      </c>
      <c r="D22" s="43">
        <v>2392</v>
      </c>
      <c r="E22" s="42">
        <f t="shared" si="0"/>
        <v>2387</v>
      </c>
      <c r="F22" s="44">
        <v>2410</v>
      </c>
      <c r="G22" s="43">
        <v>2420</v>
      </c>
      <c r="H22" s="42">
        <f t="shared" si="1"/>
        <v>2415</v>
      </c>
      <c r="I22" s="44">
        <v>2420</v>
      </c>
      <c r="J22" s="43">
        <v>2430</v>
      </c>
      <c r="K22" s="42">
        <f t="shared" si="2"/>
        <v>2425</v>
      </c>
      <c r="L22" s="50">
        <v>2392</v>
      </c>
      <c r="M22" s="49">
        <v>1.2703</v>
      </c>
      <c r="N22" s="49">
        <v>1.0863</v>
      </c>
      <c r="O22" s="48">
        <v>145.4</v>
      </c>
      <c r="P22" s="41">
        <v>1883.02</v>
      </c>
      <c r="Q22" s="41">
        <v>1904.91</v>
      </c>
      <c r="R22" s="47">
        <f t="shared" si="3"/>
        <v>2201.9699898738836</v>
      </c>
      <c r="S22" s="46">
        <v>1.2704</v>
      </c>
    </row>
    <row r="23" spans="2:19" x14ac:dyDescent="0.2">
      <c r="B23" s="45">
        <v>45159</v>
      </c>
      <c r="C23" s="44">
        <v>2381</v>
      </c>
      <c r="D23" s="43">
        <v>2391</v>
      </c>
      <c r="E23" s="42">
        <f t="shared" si="0"/>
        <v>2386</v>
      </c>
      <c r="F23" s="44">
        <v>2410</v>
      </c>
      <c r="G23" s="43">
        <v>2420</v>
      </c>
      <c r="H23" s="42">
        <f t="shared" si="1"/>
        <v>2415</v>
      </c>
      <c r="I23" s="44">
        <v>2420</v>
      </c>
      <c r="J23" s="43">
        <v>2430</v>
      </c>
      <c r="K23" s="42">
        <f t="shared" si="2"/>
        <v>2425</v>
      </c>
      <c r="L23" s="50">
        <v>2391</v>
      </c>
      <c r="M23" s="49">
        <v>1.276</v>
      </c>
      <c r="N23" s="49">
        <v>1.0909</v>
      </c>
      <c r="O23" s="48">
        <v>145.84</v>
      </c>
      <c r="P23" s="41">
        <v>1873.82</v>
      </c>
      <c r="Q23" s="41">
        <v>1896.4</v>
      </c>
      <c r="R23" s="47">
        <f t="shared" si="3"/>
        <v>2191.7682647355396</v>
      </c>
      <c r="S23" s="46">
        <v>1.2761</v>
      </c>
    </row>
    <row r="24" spans="2:19" x14ac:dyDescent="0.2">
      <c r="B24" s="45">
        <v>45160</v>
      </c>
      <c r="C24" s="44">
        <v>2381</v>
      </c>
      <c r="D24" s="43">
        <v>2391</v>
      </c>
      <c r="E24" s="42">
        <f t="shared" si="0"/>
        <v>2386</v>
      </c>
      <c r="F24" s="44">
        <v>2410</v>
      </c>
      <c r="G24" s="43">
        <v>2420</v>
      </c>
      <c r="H24" s="42">
        <f t="shared" si="1"/>
        <v>2415</v>
      </c>
      <c r="I24" s="44">
        <v>2420</v>
      </c>
      <c r="J24" s="43">
        <v>2430</v>
      </c>
      <c r="K24" s="42">
        <f t="shared" si="2"/>
        <v>2425</v>
      </c>
      <c r="L24" s="50">
        <v>2391</v>
      </c>
      <c r="M24" s="49">
        <v>1.2766999999999999</v>
      </c>
      <c r="N24" s="49">
        <v>1.0885</v>
      </c>
      <c r="O24" s="48">
        <v>145.78</v>
      </c>
      <c r="P24" s="41">
        <v>1872.8</v>
      </c>
      <c r="Q24" s="41">
        <v>1895.36</v>
      </c>
      <c r="R24" s="47">
        <f t="shared" si="3"/>
        <v>2196.600826825907</v>
      </c>
      <c r="S24" s="46">
        <v>1.2767999999999999</v>
      </c>
    </row>
    <row r="25" spans="2:19" x14ac:dyDescent="0.2">
      <c r="B25" s="45">
        <v>45161</v>
      </c>
      <c r="C25" s="44">
        <v>2381</v>
      </c>
      <c r="D25" s="43">
        <v>2391</v>
      </c>
      <c r="E25" s="42">
        <f t="shared" si="0"/>
        <v>2386</v>
      </c>
      <c r="F25" s="44">
        <v>2410</v>
      </c>
      <c r="G25" s="43">
        <v>2420</v>
      </c>
      <c r="H25" s="42">
        <f t="shared" si="1"/>
        <v>2415</v>
      </c>
      <c r="I25" s="44">
        <v>2420</v>
      </c>
      <c r="J25" s="43">
        <v>2430</v>
      </c>
      <c r="K25" s="42">
        <f t="shared" si="2"/>
        <v>2425</v>
      </c>
      <c r="L25" s="50">
        <v>2391</v>
      </c>
      <c r="M25" s="49">
        <v>1.2628999999999999</v>
      </c>
      <c r="N25" s="49">
        <v>1.0810999999999999</v>
      </c>
      <c r="O25" s="48">
        <v>145.44</v>
      </c>
      <c r="P25" s="41">
        <v>1893.26</v>
      </c>
      <c r="Q25" s="41">
        <v>1916.07</v>
      </c>
      <c r="R25" s="47">
        <f t="shared" si="3"/>
        <v>2211.6362963648139</v>
      </c>
      <c r="S25" s="46">
        <v>1.2629999999999999</v>
      </c>
    </row>
    <row r="26" spans="2:19" x14ac:dyDescent="0.2">
      <c r="B26" s="45">
        <v>45162</v>
      </c>
      <c r="C26" s="44">
        <v>2382</v>
      </c>
      <c r="D26" s="43">
        <v>2392</v>
      </c>
      <c r="E26" s="42">
        <f t="shared" si="0"/>
        <v>2387</v>
      </c>
      <c r="F26" s="44">
        <v>2410</v>
      </c>
      <c r="G26" s="43">
        <v>2420</v>
      </c>
      <c r="H26" s="42">
        <f t="shared" si="1"/>
        <v>2415</v>
      </c>
      <c r="I26" s="44">
        <v>2420</v>
      </c>
      <c r="J26" s="43">
        <v>2430</v>
      </c>
      <c r="K26" s="42">
        <f t="shared" si="2"/>
        <v>2425</v>
      </c>
      <c r="L26" s="50">
        <v>2392</v>
      </c>
      <c r="M26" s="49">
        <v>1.2658</v>
      </c>
      <c r="N26" s="49">
        <v>1.0843</v>
      </c>
      <c r="O26" s="48">
        <v>145.66999999999999</v>
      </c>
      <c r="P26" s="41">
        <v>1889.71</v>
      </c>
      <c r="Q26" s="41">
        <v>1911.68</v>
      </c>
      <c r="R26" s="47">
        <f t="shared" si="3"/>
        <v>2206.031541086415</v>
      </c>
      <c r="S26" s="46">
        <v>1.2659</v>
      </c>
    </row>
    <row r="27" spans="2:19" x14ac:dyDescent="0.2">
      <c r="B27" s="45">
        <v>45163</v>
      </c>
      <c r="C27" s="44">
        <v>2382</v>
      </c>
      <c r="D27" s="43">
        <v>2392</v>
      </c>
      <c r="E27" s="42">
        <f t="shared" si="0"/>
        <v>2387</v>
      </c>
      <c r="F27" s="44">
        <v>2410</v>
      </c>
      <c r="G27" s="43">
        <v>2420</v>
      </c>
      <c r="H27" s="42">
        <f t="shared" si="1"/>
        <v>2415</v>
      </c>
      <c r="I27" s="44">
        <v>2420</v>
      </c>
      <c r="J27" s="43">
        <v>2430</v>
      </c>
      <c r="K27" s="42">
        <f t="shared" si="2"/>
        <v>2425</v>
      </c>
      <c r="L27" s="50">
        <v>2392</v>
      </c>
      <c r="M27" s="49">
        <v>1.2616000000000001</v>
      </c>
      <c r="N27" s="49">
        <v>1.0802</v>
      </c>
      <c r="O27" s="48">
        <v>146</v>
      </c>
      <c r="P27" s="41">
        <v>1896.01</v>
      </c>
      <c r="Q27" s="41">
        <v>1917.9</v>
      </c>
      <c r="R27" s="47">
        <f t="shared" si="3"/>
        <v>2214.4047398629882</v>
      </c>
      <c r="S27" s="46">
        <v>1.2618</v>
      </c>
    </row>
    <row r="28" spans="2:19" x14ac:dyDescent="0.2">
      <c r="B28" s="45">
        <v>45167</v>
      </c>
      <c r="C28" s="44">
        <v>2381</v>
      </c>
      <c r="D28" s="43">
        <v>2391</v>
      </c>
      <c r="E28" s="42">
        <f t="shared" si="0"/>
        <v>2386</v>
      </c>
      <c r="F28" s="44">
        <v>2410</v>
      </c>
      <c r="G28" s="43">
        <v>2420</v>
      </c>
      <c r="H28" s="42">
        <f t="shared" si="1"/>
        <v>2415</v>
      </c>
      <c r="I28" s="44">
        <v>2415</v>
      </c>
      <c r="J28" s="43">
        <v>2425</v>
      </c>
      <c r="K28" s="42">
        <f t="shared" si="2"/>
        <v>2420</v>
      </c>
      <c r="L28" s="50">
        <v>2391</v>
      </c>
      <c r="M28" s="49">
        <v>1.2586999999999999</v>
      </c>
      <c r="N28" s="49">
        <v>1.0804</v>
      </c>
      <c r="O28" s="48">
        <v>147.15</v>
      </c>
      <c r="P28" s="41">
        <v>1899.58</v>
      </c>
      <c r="Q28" s="41">
        <v>1922.31</v>
      </c>
      <c r="R28" s="47">
        <f t="shared" si="3"/>
        <v>2213.0692336171787</v>
      </c>
      <c r="S28" s="46">
        <v>1.2588999999999999</v>
      </c>
    </row>
    <row r="29" spans="2:19" x14ac:dyDescent="0.2">
      <c r="B29" s="45">
        <v>45168</v>
      </c>
      <c r="C29" s="44">
        <v>2381</v>
      </c>
      <c r="D29" s="43">
        <v>2391</v>
      </c>
      <c r="E29" s="42">
        <f t="shared" si="0"/>
        <v>2386</v>
      </c>
      <c r="F29" s="44">
        <v>2410</v>
      </c>
      <c r="G29" s="43">
        <v>2420</v>
      </c>
      <c r="H29" s="42">
        <f t="shared" si="1"/>
        <v>2415</v>
      </c>
      <c r="I29" s="44">
        <v>2415</v>
      </c>
      <c r="J29" s="43">
        <v>2425</v>
      </c>
      <c r="K29" s="42">
        <f t="shared" si="2"/>
        <v>2420</v>
      </c>
      <c r="L29" s="50">
        <v>2391</v>
      </c>
      <c r="M29" s="49">
        <v>1.2657</v>
      </c>
      <c r="N29" s="49">
        <v>1.0879000000000001</v>
      </c>
      <c r="O29" s="48">
        <v>146.35</v>
      </c>
      <c r="P29" s="41">
        <v>1889.07</v>
      </c>
      <c r="Q29" s="41">
        <v>1911.83</v>
      </c>
      <c r="R29" s="47">
        <f t="shared" si="3"/>
        <v>2197.8122989245335</v>
      </c>
      <c r="S29" s="46">
        <v>1.2658</v>
      </c>
    </row>
    <row r="30" spans="2:19" x14ac:dyDescent="0.2">
      <c r="B30" s="45">
        <v>45169</v>
      </c>
      <c r="C30" s="44">
        <v>2382</v>
      </c>
      <c r="D30" s="43">
        <v>2392</v>
      </c>
      <c r="E30" s="42">
        <f t="shared" si="0"/>
        <v>2387</v>
      </c>
      <c r="F30" s="44">
        <v>2410</v>
      </c>
      <c r="G30" s="43">
        <v>2420</v>
      </c>
      <c r="H30" s="42">
        <f t="shared" si="1"/>
        <v>2415</v>
      </c>
      <c r="I30" s="44">
        <v>2415</v>
      </c>
      <c r="J30" s="43">
        <v>2425</v>
      </c>
      <c r="K30" s="42">
        <f t="shared" si="2"/>
        <v>2420</v>
      </c>
      <c r="L30" s="50">
        <v>2392</v>
      </c>
      <c r="M30" s="49">
        <v>1.2681</v>
      </c>
      <c r="N30" s="49">
        <v>1.0868</v>
      </c>
      <c r="O30" s="48">
        <v>145.82</v>
      </c>
      <c r="P30" s="41">
        <v>1886.29</v>
      </c>
      <c r="Q30" s="41">
        <v>1908.07</v>
      </c>
      <c r="R30" s="47">
        <f t="shared" si="3"/>
        <v>2200.9569377990429</v>
      </c>
      <c r="S30" s="46">
        <v>1.2683</v>
      </c>
    </row>
    <row r="31" spans="2:19" x14ac:dyDescent="0.2">
      <c r="B31" s="40" t="s">
        <v>11</v>
      </c>
      <c r="C31" s="39">
        <f>ROUND(AVERAGE(C9:C30),2)</f>
        <v>2390.5</v>
      </c>
      <c r="D31" s="38">
        <f>ROUND(AVERAGE(D9:D30),2)</f>
        <v>2400.5</v>
      </c>
      <c r="E31" s="37">
        <f>ROUND(AVERAGE(C31:D31),2)</f>
        <v>2395.5</v>
      </c>
      <c r="F31" s="39">
        <f>ROUND(AVERAGE(F9:F30),2)</f>
        <v>2419.09</v>
      </c>
      <c r="G31" s="38">
        <f>ROUND(AVERAGE(G9:G30),2)</f>
        <v>2429.09</v>
      </c>
      <c r="H31" s="37">
        <f>ROUND(AVERAGE(F31:G31),2)</f>
        <v>2424.09</v>
      </c>
      <c r="I31" s="39">
        <f>ROUND(AVERAGE(I9:I30),2)</f>
        <v>2429.5500000000002</v>
      </c>
      <c r="J31" s="38">
        <f>ROUND(AVERAGE(J9:J30),2)</f>
        <v>2439.5500000000002</v>
      </c>
      <c r="K31" s="37">
        <f>ROUND(AVERAGE(I31:J31),2)</f>
        <v>2434.5500000000002</v>
      </c>
      <c r="L31" s="36">
        <f>ROUND(AVERAGE(L9:L30),2)</f>
        <v>2400.5</v>
      </c>
      <c r="M31" s="35">
        <f>ROUND(AVERAGE(M9:M30),4)</f>
        <v>1.2706</v>
      </c>
      <c r="N31" s="34">
        <f>ROUND(AVERAGE(N9:N30),4)</f>
        <v>1.0912999999999999</v>
      </c>
      <c r="O31" s="167">
        <f>ROUND(AVERAGE(O9:O30),2)</f>
        <v>144.72999999999999</v>
      </c>
      <c r="P31" s="33">
        <f>AVERAGE(P9:P30)</f>
        <v>1889.3277272727275</v>
      </c>
      <c r="Q31" s="33">
        <f>AVERAGE(Q9:Q30)</f>
        <v>1911.4545454545455</v>
      </c>
      <c r="R31" s="33">
        <f>AVERAGE(R9:R30)</f>
        <v>2199.7573316840626</v>
      </c>
      <c r="S31" s="32">
        <f>AVERAGE(S9:S30)</f>
        <v>1.2708227272727273</v>
      </c>
    </row>
    <row r="32" spans="2:19" x14ac:dyDescent="0.2">
      <c r="B32" s="31" t="s">
        <v>12</v>
      </c>
      <c r="C32" s="30">
        <f t="shared" ref="C32:S32" si="4">MAX(C9:C30)</f>
        <v>2402</v>
      </c>
      <c r="D32" s="29">
        <f t="shared" si="4"/>
        <v>2412</v>
      </c>
      <c r="E32" s="28">
        <f t="shared" si="4"/>
        <v>2407</v>
      </c>
      <c r="F32" s="30">
        <f t="shared" si="4"/>
        <v>2430</v>
      </c>
      <c r="G32" s="29">
        <f t="shared" si="4"/>
        <v>2440</v>
      </c>
      <c r="H32" s="28">
        <f t="shared" si="4"/>
        <v>2435</v>
      </c>
      <c r="I32" s="30">
        <f t="shared" si="4"/>
        <v>2445</v>
      </c>
      <c r="J32" s="29">
        <f t="shared" si="4"/>
        <v>2455</v>
      </c>
      <c r="K32" s="28">
        <f t="shared" si="4"/>
        <v>2450</v>
      </c>
      <c r="L32" s="27">
        <f t="shared" si="4"/>
        <v>2412</v>
      </c>
      <c r="M32" s="26">
        <f t="shared" si="4"/>
        <v>1.2785</v>
      </c>
      <c r="N32" s="25">
        <f t="shared" si="4"/>
        <v>1.1016999999999999</v>
      </c>
      <c r="O32" s="24">
        <f t="shared" si="4"/>
        <v>147.15</v>
      </c>
      <c r="P32" s="23">
        <f t="shared" si="4"/>
        <v>1907.17</v>
      </c>
      <c r="Q32" s="23">
        <f t="shared" si="4"/>
        <v>1928.55</v>
      </c>
      <c r="R32" s="23">
        <f t="shared" si="4"/>
        <v>2214.4047398629882</v>
      </c>
      <c r="S32" s="22">
        <f t="shared" si="4"/>
        <v>1.2786999999999999</v>
      </c>
    </row>
    <row r="33" spans="2:19" ht="13.5" thickBot="1" x14ac:dyDescent="0.25">
      <c r="B33" s="21" t="s">
        <v>13</v>
      </c>
      <c r="C33" s="20">
        <f t="shared" ref="C33:S33" si="5">MIN(C9:C30)</f>
        <v>2381</v>
      </c>
      <c r="D33" s="19">
        <f t="shared" si="5"/>
        <v>2391</v>
      </c>
      <c r="E33" s="18">
        <f t="shared" si="5"/>
        <v>2386</v>
      </c>
      <c r="F33" s="20">
        <f t="shared" si="5"/>
        <v>2410</v>
      </c>
      <c r="G33" s="19">
        <f t="shared" si="5"/>
        <v>2420</v>
      </c>
      <c r="H33" s="18">
        <f t="shared" si="5"/>
        <v>2415</v>
      </c>
      <c r="I33" s="20">
        <f t="shared" si="5"/>
        <v>2415</v>
      </c>
      <c r="J33" s="19">
        <f t="shared" si="5"/>
        <v>2425</v>
      </c>
      <c r="K33" s="18">
        <f t="shared" si="5"/>
        <v>2420</v>
      </c>
      <c r="L33" s="17">
        <f t="shared" si="5"/>
        <v>2391</v>
      </c>
      <c r="M33" s="16">
        <f t="shared" si="5"/>
        <v>1.2586999999999999</v>
      </c>
      <c r="N33" s="15">
        <f t="shared" si="5"/>
        <v>1.0802</v>
      </c>
      <c r="O33" s="14">
        <f t="shared" si="5"/>
        <v>142.19</v>
      </c>
      <c r="P33" s="13">
        <f t="shared" si="5"/>
        <v>1872.8</v>
      </c>
      <c r="Q33" s="13">
        <f t="shared" si="5"/>
        <v>1895.36</v>
      </c>
      <c r="R33" s="13">
        <f t="shared" si="5"/>
        <v>2184.0334606292049</v>
      </c>
      <c r="S33" s="12">
        <f t="shared" si="5"/>
        <v>1.2588999999999999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6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45139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45139</v>
      </c>
      <c r="C9" s="44">
        <v>2216</v>
      </c>
      <c r="D9" s="43">
        <v>2217</v>
      </c>
      <c r="E9" s="42">
        <f t="shared" ref="E9:E30" si="0">AVERAGE(C9:D9)</f>
        <v>2216.5</v>
      </c>
      <c r="F9" s="44">
        <v>2260</v>
      </c>
      <c r="G9" s="43">
        <v>2262</v>
      </c>
      <c r="H9" s="42">
        <f t="shared" ref="H9:H30" si="1">AVERAGE(F9:G9)</f>
        <v>2261</v>
      </c>
      <c r="I9" s="44">
        <v>2417</v>
      </c>
      <c r="J9" s="43">
        <v>2422</v>
      </c>
      <c r="K9" s="42">
        <f t="shared" ref="K9:K30" si="2">AVERAGE(I9:J9)</f>
        <v>2419.5</v>
      </c>
      <c r="L9" s="44">
        <v>2533</v>
      </c>
      <c r="M9" s="43">
        <v>2538</v>
      </c>
      <c r="N9" s="42">
        <f t="shared" ref="N9:N30" si="3">AVERAGE(L9:M9)</f>
        <v>2535.5</v>
      </c>
      <c r="O9" s="44">
        <v>2640</v>
      </c>
      <c r="P9" s="43">
        <v>2645</v>
      </c>
      <c r="Q9" s="42">
        <f t="shared" ref="Q9:Q30" si="4">AVERAGE(O9:P9)</f>
        <v>2642.5</v>
      </c>
      <c r="R9" s="50">
        <v>2217</v>
      </c>
      <c r="S9" s="49">
        <v>1.2785</v>
      </c>
      <c r="T9" s="51">
        <v>1.0975999999999999</v>
      </c>
      <c r="U9" s="48">
        <v>142.97999999999999</v>
      </c>
      <c r="V9" s="41">
        <v>1734.06</v>
      </c>
      <c r="W9" s="41">
        <v>1768.98</v>
      </c>
      <c r="X9" s="47">
        <f t="shared" ref="X9:X30" si="5">R9/T9</f>
        <v>2019.8615160349857</v>
      </c>
      <c r="Y9" s="46">
        <v>1.2786999999999999</v>
      </c>
    </row>
    <row r="10" spans="1:25" x14ac:dyDescent="0.2">
      <c r="B10" s="45">
        <v>45140</v>
      </c>
      <c r="C10" s="44">
        <v>2176</v>
      </c>
      <c r="D10" s="43">
        <v>2176.5</v>
      </c>
      <c r="E10" s="42">
        <f t="shared" si="0"/>
        <v>2176.25</v>
      </c>
      <c r="F10" s="44">
        <v>2226</v>
      </c>
      <c r="G10" s="43">
        <v>2227</v>
      </c>
      <c r="H10" s="42">
        <f t="shared" si="1"/>
        <v>2226.5</v>
      </c>
      <c r="I10" s="44">
        <v>2385</v>
      </c>
      <c r="J10" s="43">
        <v>2390</v>
      </c>
      <c r="K10" s="42">
        <f t="shared" si="2"/>
        <v>2387.5</v>
      </c>
      <c r="L10" s="44">
        <v>2500</v>
      </c>
      <c r="M10" s="43">
        <v>2505</v>
      </c>
      <c r="N10" s="42">
        <f t="shared" si="3"/>
        <v>2502.5</v>
      </c>
      <c r="O10" s="44">
        <v>2605</v>
      </c>
      <c r="P10" s="43">
        <v>2610</v>
      </c>
      <c r="Q10" s="42">
        <f t="shared" si="4"/>
        <v>2607.5</v>
      </c>
      <c r="R10" s="50">
        <v>2176.5</v>
      </c>
      <c r="S10" s="49">
        <v>1.2764</v>
      </c>
      <c r="T10" s="49">
        <v>1.0979000000000001</v>
      </c>
      <c r="U10" s="48">
        <v>142.81</v>
      </c>
      <c r="V10" s="41">
        <v>1705.19</v>
      </c>
      <c r="W10" s="41">
        <v>1744.48</v>
      </c>
      <c r="X10" s="47">
        <f t="shared" si="5"/>
        <v>1982.4209855178065</v>
      </c>
      <c r="Y10" s="46">
        <v>1.2766</v>
      </c>
    </row>
    <row r="11" spans="1:25" x14ac:dyDescent="0.2">
      <c r="B11" s="45">
        <v>45141</v>
      </c>
      <c r="C11" s="44">
        <v>2146.5</v>
      </c>
      <c r="D11" s="43">
        <v>2147</v>
      </c>
      <c r="E11" s="42">
        <f t="shared" si="0"/>
        <v>2146.75</v>
      </c>
      <c r="F11" s="44">
        <v>2193</v>
      </c>
      <c r="G11" s="43">
        <v>2195</v>
      </c>
      <c r="H11" s="42">
        <f t="shared" si="1"/>
        <v>2194</v>
      </c>
      <c r="I11" s="44">
        <v>2363</v>
      </c>
      <c r="J11" s="43">
        <v>2368</v>
      </c>
      <c r="K11" s="42">
        <f t="shared" si="2"/>
        <v>2365.5</v>
      </c>
      <c r="L11" s="44">
        <v>2485</v>
      </c>
      <c r="M11" s="43">
        <v>2490</v>
      </c>
      <c r="N11" s="42">
        <f t="shared" si="3"/>
        <v>2487.5</v>
      </c>
      <c r="O11" s="44">
        <v>2610</v>
      </c>
      <c r="P11" s="43">
        <v>2615</v>
      </c>
      <c r="Q11" s="42">
        <f t="shared" si="4"/>
        <v>2612.5</v>
      </c>
      <c r="R11" s="50">
        <v>2147</v>
      </c>
      <c r="S11" s="49">
        <v>1.2646999999999999</v>
      </c>
      <c r="T11" s="49">
        <v>1.0934999999999999</v>
      </c>
      <c r="U11" s="48">
        <v>142.94</v>
      </c>
      <c r="V11" s="41">
        <v>1697.64</v>
      </c>
      <c r="W11" s="41">
        <v>1734.9</v>
      </c>
      <c r="X11" s="47">
        <f t="shared" si="5"/>
        <v>1963.4202103337907</v>
      </c>
      <c r="Y11" s="46">
        <v>1.2652000000000001</v>
      </c>
    </row>
    <row r="12" spans="1:25" x14ac:dyDescent="0.2">
      <c r="B12" s="45">
        <v>45142</v>
      </c>
      <c r="C12" s="44">
        <v>2164</v>
      </c>
      <c r="D12" s="43">
        <v>2166</v>
      </c>
      <c r="E12" s="42">
        <f t="shared" si="0"/>
        <v>2165</v>
      </c>
      <c r="F12" s="44">
        <v>2210</v>
      </c>
      <c r="G12" s="43">
        <v>2211</v>
      </c>
      <c r="H12" s="42">
        <f t="shared" si="1"/>
        <v>2210.5</v>
      </c>
      <c r="I12" s="44">
        <v>2383</v>
      </c>
      <c r="J12" s="43">
        <v>2388</v>
      </c>
      <c r="K12" s="42">
        <f t="shared" si="2"/>
        <v>2385.5</v>
      </c>
      <c r="L12" s="44">
        <v>2508</v>
      </c>
      <c r="M12" s="43">
        <v>2513</v>
      </c>
      <c r="N12" s="42">
        <f t="shared" si="3"/>
        <v>2510.5</v>
      </c>
      <c r="O12" s="44">
        <v>2628</v>
      </c>
      <c r="P12" s="43">
        <v>2633</v>
      </c>
      <c r="Q12" s="42">
        <f t="shared" si="4"/>
        <v>2630.5</v>
      </c>
      <c r="R12" s="50">
        <v>2166</v>
      </c>
      <c r="S12" s="49">
        <v>1.2695000000000001</v>
      </c>
      <c r="T12" s="49">
        <v>1.0938000000000001</v>
      </c>
      <c r="U12" s="48">
        <v>142.69999999999999</v>
      </c>
      <c r="V12" s="41">
        <v>1706.18</v>
      </c>
      <c r="W12" s="41">
        <v>1740.94</v>
      </c>
      <c r="X12" s="47">
        <f t="shared" si="5"/>
        <v>1980.2523313219965</v>
      </c>
      <c r="Y12" s="46">
        <v>1.27</v>
      </c>
    </row>
    <row r="13" spans="1:25" x14ac:dyDescent="0.2">
      <c r="B13" s="45">
        <v>45145</v>
      </c>
      <c r="C13" s="44">
        <v>2177.5</v>
      </c>
      <c r="D13" s="43">
        <v>2178</v>
      </c>
      <c r="E13" s="42">
        <f t="shared" si="0"/>
        <v>2177.75</v>
      </c>
      <c r="F13" s="44">
        <v>2229</v>
      </c>
      <c r="G13" s="43">
        <v>2230</v>
      </c>
      <c r="H13" s="42">
        <f t="shared" si="1"/>
        <v>2229.5</v>
      </c>
      <c r="I13" s="44">
        <v>2393</v>
      </c>
      <c r="J13" s="43">
        <v>2398</v>
      </c>
      <c r="K13" s="42">
        <f t="shared" si="2"/>
        <v>2395.5</v>
      </c>
      <c r="L13" s="44">
        <v>2518</v>
      </c>
      <c r="M13" s="43">
        <v>2523</v>
      </c>
      <c r="N13" s="42">
        <f t="shared" si="3"/>
        <v>2520.5</v>
      </c>
      <c r="O13" s="44">
        <v>2637</v>
      </c>
      <c r="P13" s="43">
        <v>2642</v>
      </c>
      <c r="Q13" s="42">
        <f t="shared" si="4"/>
        <v>2639.5</v>
      </c>
      <c r="R13" s="50">
        <v>2178</v>
      </c>
      <c r="S13" s="49">
        <v>1.2744</v>
      </c>
      <c r="T13" s="49">
        <v>1.0984</v>
      </c>
      <c r="U13" s="48">
        <v>142.19</v>
      </c>
      <c r="V13" s="41">
        <v>1709.04</v>
      </c>
      <c r="W13" s="41">
        <v>1749.16</v>
      </c>
      <c r="X13" s="47">
        <f t="shared" si="5"/>
        <v>1982.8841951930078</v>
      </c>
      <c r="Y13" s="46">
        <v>1.2748999999999999</v>
      </c>
    </row>
    <row r="14" spans="1:25" x14ac:dyDescent="0.2">
      <c r="B14" s="45">
        <v>45146</v>
      </c>
      <c r="C14" s="44">
        <v>2142</v>
      </c>
      <c r="D14" s="43">
        <v>2143</v>
      </c>
      <c r="E14" s="42">
        <f t="shared" si="0"/>
        <v>2142.5</v>
      </c>
      <c r="F14" s="44">
        <v>2194</v>
      </c>
      <c r="G14" s="43">
        <v>2195</v>
      </c>
      <c r="H14" s="42">
        <f t="shared" si="1"/>
        <v>2194.5</v>
      </c>
      <c r="I14" s="44">
        <v>2363</v>
      </c>
      <c r="J14" s="43">
        <v>2368</v>
      </c>
      <c r="K14" s="42">
        <f t="shared" si="2"/>
        <v>2365.5</v>
      </c>
      <c r="L14" s="44">
        <v>2485</v>
      </c>
      <c r="M14" s="43">
        <v>2490</v>
      </c>
      <c r="N14" s="42">
        <f t="shared" si="3"/>
        <v>2487.5</v>
      </c>
      <c r="O14" s="44">
        <v>2600</v>
      </c>
      <c r="P14" s="43">
        <v>2605</v>
      </c>
      <c r="Q14" s="42">
        <f t="shared" si="4"/>
        <v>2602.5</v>
      </c>
      <c r="R14" s="50">
        <v>2143</v>
      </c>
      <c r="S14" s="49">
        <v>1.2698</v>
      </c>
      <c r="T14" s="49">
        <v>1.0942000000000001</v>
      </c>
      <c r="U14" s="48">
        <v>143.13</v>
      </c>
      <c r="V14" s="41">
        <v>1687.67</v>
      </c>
      <c r="W14" s="41">
        <v>1727.94</v>
      </c>
      <c r="X14" s="47">
        <f t="shared" si="5"/>
        <v>1958.5084993602632</v>
      </c>
      <c r="Y14" s="46">
        <v>1.2703</v>
      </c>
    </row>
    <row r="15" spans="1:25" x14ac:dyDescent="0.2">
      <c r="B15" s="45">
        <v>45147</v>
      </c>
      <c r="C15" s="44">
        <v>2152</v>
      </c>
      <c r="D15" s="43">
        <v>2153</v>
      </c>
      <c r="E15" s="42">
        <f t="shared" si="0"/>
        <v>2152.5</v>
      </c>
      <c r="F15" s="44">
        <v>2204</v>
      </c>
      <c r="G15" s="43">
        <v>2205</v>
      </c>
      <c r="H15" s="42">
        <f t="shared" si="1"/>
        <v>2204.5</v>
      </c>
      <c r="I15" s="44">
        <v>2365</v>
      </c>
      <c r="J15" s="43">
        <v>2370</v>
      </c>
      <c r="K15" s="42">
        <f t="shared" si="2"/>
        <v>2367.5</v>
      </c>
      <c r="L15" s="44">
        <v>2487</v>
      </c>
      <c r="M15" s="43">
        <v>2492</v>
      </c>
      <c r="N15" s="42">
        <f t="shared" si="3"/>
        <v>2489.5</v>
      </c>
      <c r="O15" s="44">
        <v>2602</v>
      </c>
      <c r="P15" s="43">
        <v>2607</v>
      </c>
      <c r="Q15" s="42">
        <f t="shared" si="4"/>
        <v>2604.5</v>
      </c>
      <c r="R15" s="50">
        <v>2153</v>
      </c>
      <c r="S15" s="49">
        <v>1.2735000000000001</v>
      </c>
      <c r="T15" s="49">
        <v>1.097</v>
      </c>
      <c r="U15" s="48">
        <v>143.44999999999999</v>
      </c>
      <c r="V15" s="41">
        <v>1690.62</v>
      </c>
      <c r="W15" s="41">
        <v>1730.91</v>
      </c>
      <c r="X15" s="47">
        <f t="shared" si="5"/>
        <v>1962.6253418413855</v>
      </c>
      <c r="Y15" s="46">
        <v>1.2739</v>
      </c>
    </row>
    <row r="16" spans="1:25" x14ac:dyDescent="0.2">
      <c r="B16" s="45">
        <v>45148</v>
      </c>
      <c r="C16" s="44">
        <v>2161</v>
      </c>
      <c r="D16" s="43">
        <v>2161.5</v>
      </c>
      <c r="E16" s="42">
        <f t="shared" si="0"/>
        <v>2161.25</v>
      </c>
      <c r="F16" s="44">
        <v>2212</v>
      </c>
      <c r="G16" s="43">
        <v>2213</v>
      </c>
      <c r="H16" s="42">
        <f t="shared" si="1"/>
        <v>2212.5</v>
      </c>
      <c r="I16" s="44">
        <v>2373</v>
      </c>
      <c r="J16" s="43">
        <v>2378</v>
      </c>
      <c r="K16" s="42">
        <f t="shared" si="2"/>
        <v>2375.5</v>
      </c>
      <c r="L16" s="44">
        <v>2497</v>
      </c>
      <c r="M16" s="43">
        <v>2502</v>
      </c>
      <c r="N16" s="42">
        <f t="shared" si="3"/>
        <v>2499.5</v>
      </c>
      <c r="O16" s="44">
        <v>2615</v>
      </c>
      <c r="P16" s="43">
        <v>2620</v>
      </c>
      <c r="Q16" s="42">
        <f t="shared" si="4"/>
        <v>2617.5</v>
      </c>
      <c r="R16" s="50">
        <v>2161.5</v>
      </c>
      <c r="S16" s="49">
        <v>1.2763</v>
      </c>
      <c r="T16" s="49">
        <v>1.1016999999999999</v>
      </c>
      <c r="U16" s="48">
        <v>143.79</v>
      </c>
      <c r="V16" s="41">
        <v>1693.57</v>
      </c>
      <c r="W16" s="41">
        <v>1733.38</v>
      </c>
      <c r="X16" s="47">
        <f t="shared" si="5"/>
        <v>1961.9678678406101</v>
      </c>
      <c r="Y16" s="46">
        <v>1.2766999999999999</v>
      </c>
    </row>
    <row r="17" spans="2:25" x14ac:dyDescent="0.2">
      <c r="B17" s="45">
        <v>45149</v>
      </c>
      <c r="C17" s="44">
        <v>2125</v>
      </c>
      <c r="D17" s="43">
        <v>2127</v>
      </c>
      <c r="E17" s="42">
        <f t="shared" si="0"/>
        <v>2126</v>
      </c>
      <c r="F17" s="44">
        <v>2177</v>
      </c>
      <c r="G17" s="43">
        <v>2178</v>
      </c>
      <c r="H17" s="42">
        <f t="shared" si="1"/>
        <v>2177.5</v>
      </c>
      <c r="I17" s="44">
        <v>2342</v>
      </c>
      <c r="J17" s="43">
        <v>2347</v>
      </c>
      <c r="K17" s="42">
        <f t="shared" si="2"/>
        <v>2344.5</v>
      </c>
      <c r="L17" s="44">
        <v>2472</v>
      </c>
      <c r="M17" s="43">
        <v>2477</v>
      </c>
      <c r="N17" s="42">
        <f t="shared" si="3"/>
        <v>2474.5</v>
      </c>
      <c r="O17" s="44">
        <v>2602</v>
      </c>
      <c r="P17" s="43">
        <v>2607</v>
      </c>
      <c r="Q17" s="42">
        <f t="shared" si="4"/>
        <v>2604.5</v>
      </c>
      <c r="R17" s="50">
        <v>2127</v>
      </c>
      <c r="S17" s="49">
        <v>1.2734000000000001</v>
      </c>
      <c r="T17" s="49">
        <v>1.0998000000000001</v>
      </c>
      <c r="U17" s="48">
        <v>144.49</v>
      </c>
      <c r="V17" s="41">
        <v>1670.33</v>
      </c>
      <c r="W17" s="41">
        <v>1709.84</v>
      </c>
      <c r="X17" s="47">
        <f t="shared" si="5"/>
        <v>1933.9879978177848</v>
      </c>
      <c r="Y17" s="46">
        <v>1.2738</v>
      </c>
    </row>
    <row r="18" spans="2:25" x14ac:dyDescent="0.2">
      <c r="B18" s="45">
        <v>45152</v>
      </c>
      <c r="C18" s="44">
        <v>2095.5</v>
      </c>
      <c r="D18" s="43">
        <v>2096</v>
      </c>
      <c r="E18" s="42">
        <f t="shared" si="0"/>
        <v>2095.75</v>
      </c>
      <c r="F18" s="44">
        <v>2146</v>
      </c>
      <c r="G18" s="43">
        <v>2146.5</v>
      </c>
      <c r="H18" s="42">
        <f t="shared" si="1"/>
        <v>2146.25</v>
      </c>
      <c r="I18" s="44">
        <v>2312</v>
      </c>
      <c r="J18" s="43">
        <v>2317</v>
      </c>
      <c r="K18" s="42">
        <f t="shared" si="2"/>
        <v>2314.5</v>
      </c>
      <c r="L18" s="44">
        <v>2443</v>
      </c>
      <c r="M18" s="43">
        <v>2448</v>
      </c>
      <c r="N18" s="42">
        <f t="shared" si="3"/>
        <v>2445.5</v>
      </c>
      <c r="O18" s="44">
        <v>2573</v>
      </c>
      <c r="P18" s="43">
        <v>2578</v>
      </c>
      <c r="Q18" s="42">
        <f t="shared" si="4"/>
        <v>2575.5</v>
      </c>
      <c r="R18" s="50">
        <v>2096</v>
      </c>
      <c r="S18" s="49">
        <v>1.2693000000000001</v>
      </c>
      <c r="T18" s="49">
        <v>1.0939000000000001</v>
      </c>
      <c r="U18" s="48">
        <v>145.07</v>
      </c>
      <c r="V18" s="41">
        <v>1651.3</v>
      </c>
      <c r="W18" s="41">
        <v>1690.69</v>
      </c>
      <c r="X18" s="47">
        <f t="shared" si="5"/>
        <v>1916.0800804461101</v>
      </c>
      <c r="Y18" s="46">
        <v>1.2696000000000001</v>
      </c>
    </row>
    <row r="19" spans="2:25" x14ac:dyDescent="0.2">
      <c r="B19" s="45">
        <v>45153</v>
      </c>
      <c r="C19" s="44">
        <v>2085</v>
      </c>
      <c r="D19" s="43">
        <v>2085.5</v>
      </c>
      <c r="E19" s="42">
        <f t="shared" si="0"/>
        <v>2085.25</v>
      </c>
      <c r="F19" s="44">
        <v>2138</v>
      </c>
      <c r="G19" s="43">
        <v>2140</v>
      </c>
      <c r="H19" s="42">
        <f t="shared" si="1"/>
        <v>2139</v>
      </c>
      <c r="I19" s="44">
        <v>2310</v>
      </c>
      <c r="J19" s="43">
        <v>2315</v>
      </c>
      <c r="K19" s="42">
        <f t="shared" si="2"/>
        <v>2312.5</v>
      </c>
      <c r="L19" s="44">
        <v>2445</v>
      </c>
      <c r="M19" s="43">
        <v>2450</v>
      </c>
      <c r="N19" s="42">
        <f t="shared" si="3"/>
        <v>2447.5</v>
      </c>
      <c r="O19" s="44">
        <v>2580</v>
      </c>
      <c r="P19" s="43">
        <v>2585</v>
      </c>
      <c r="Q19" s="42">
        <f t="shared" si="4"/>
        <v>2582.5</v>
      </c>
      <c r="R19" s="50">
        <v>2085.5</v>
      </c>
      <c r="S19" s="49">
        <v>1.2706999999999999</v>
      </c>
      <c r="T19" s="49">
        <v>1.0929</v>
      </c>
      <c r="U19" s="48">
        <v>145.54</v>
      </c>
      <c r="V19" s="41">
        <v>1641.22</v>
      </c>
      <c r="W19" s="41">
        <v>1683.85</v>
      </c>
      <c r="X19" s="47">
        <f t="shared" si="5"/>
        <v>1908.2258212096258</v>
      </c>
      <c r="Y19" s="46">
        <v>1.2708999999999999</v>
      </c>
    </row>
    <row r="20" spans="2:25" x14ac:dyDescent="0.2">
      <c r="B20" s="45">
        <v>45154</v>
      </c>
      <c r="C20" s="44">
        <v>2088.5</v>
      </c>
      <c r="D20" s="43">
        <v>2089</v>
      </c>
      <c r="E20" s="42">
        <f t="shared" si="0"/>
        <v>2088.75</v>
      </c>
      <c r="F20" s="44">
        <v>2142</v>
      </c>
      <c r="G20" s="43">
        <v>2144</v>
      </c>
      <c r="H20" s="42">
        <f t="shared" si="1"/>
        <v>2143</v>
      </c>
      <c r="I20" s="44">
        <v>2312</v>
      </c>
      <c r="J20" s="43">
        <v>2317</v>
      </c>
      <c r="K20" s="42">
        <f t="shared" si="2"/>
        <v>2314.5</v>
      </c>
      <c r="L20" s="44">
        <v>2447</v>
      </c>
      <c r="M20" s="43">
        <v>2452</v>
      </c>
      <c r="N20" s="42">
        <f t="shared" si="3"/>
        <v>2449.5</v>
      </c>
      <c r="O20" s="44">
        <v>2582</v>
      </c>
      <c r="P20" s="43">
        <v>2587</v>
      </c>
      <c r="Q20" s="42">
        <f t="shared" si="4"/>
        <v>2584.5</v>
      </c>
      <c r="R20" s="50">
        <v>2089</v>
      </c>
      <c r="S20" s="49">
        <v>1.2741</v>
      </c>
      <c r="T20" s="49">
        <v>1.0913999999999999</v>
      </c>
      <c r="U20" s="48">
        <v>145.77000000000001</v>
      </c>
      <c r="V20" s="41">
        <v>1639.59</v>
      </c>
      <c r="W20" s="41">
        <v>1682.62</v>
      </c>
      <c r="X20" s="47">
        <f t="shared" si="5"/>
        <v>1914.0553417628735</v>
      </c>
      <c r="Y20" s="46">
        <v>1.2742</v>
      </c>
    </row>
    <row r="21" spans="2:25" x14ac:dyDescent="0.2">
      <c r="B21" s="45">
        <v>45155</v>
      </c>
      <c r="C21" s="44">
        <v>2130</v>
      </c>
      <c r="D21" s="43">
        <v>2131</v>
      </c>
      <c r="E21" s="42">
        <f t="shared" si="0"/>
        <v>2130.5</v>
      </c>
      <c r="F21" s="44">
        <v>2171</v>
      </c>
      <c r="G21" s="43">
        <v>2171.5</v>
      </c>
      <c r="H21" s="42">
        <f t="shared" si="1"/>
        <v>2171.25</v>
      </c>
      <c r="I21" s="44">
        <v>2337</v>
      </c>
      <c r="J21" s="43">
        <v>2342</v>
      </c>
      <c r="K21" s="42">
        <f t="shared" si="2"/>
        <v>2339.5</v>
      </c>
      <c r="L21" s="44">
        <v>2473</v>
      </c>
      <c r="M21" s="43">
        <v>2478</v>
      </c>
      <c r="N21" s="42">
        <f t="shared" si="3"/>
        <v>2475.5</v>
      </c>
      <c r="O21" s="44">
        <v>2610</v>
      </c>
      <c r="P21" s="43">
        <v>2615</v>
      </c>
      <c r="Q21" s="42">
        <f t="shared" si="4"/>
        <v>2612.5</v>
      </c>
      <c r="R21" s="50">
        <v>2131</v>
      </c>
      <c r="S21" s="49">
        <v>1.2762</v>
      </c>
      <c r="T21" s="49">
        <v>1.0894999999999999</v>
      </c>
      <c r="U21" s="48">
        <v>145.83000000000001</v>
      </c>
      <c r="V21" s="41">
        <v>1669.8</v>
      </c>
      <c r="W21" s="41">
        <v>1701.4</v>
      </c>
      <c r="X21" s="47">
        <f t="shared" si="5"/>
        <v>1955.9430931620011</v>
      </c>
      <c r="Y21" s="46">
        <v>1.2763</v>
      </c>
    </row>
    <row r="22" spans="2:25" x14ac:dyDescent="0.2">
      <c r="B22" s="45">
        <v>45156</v>
      </c>
      <c r="C22" s="44">
        <v>2095.5</v>
      </c>
      <c r="D22" s="43">
        <v>2096</v>
      </c>
      <c r="E22" s="42">
        <f t="shared" si="0"/>
        <v>2095.75</v>
      </c>
      <c r="F22" s="44">
        <v>2137</v>
      </c>
      <c r="G22" s="43">
        <v>2139</v>
      </c>
      <c r="H22" s="42">
        <f t="shared" si="1"/>
        <v>2138</v>
      </c>
      <c r="I22" s="44">
        <v>2300</v>
      </c>
      <c r="J22" s="43">
        <v>2305</v>
      </c>
      <c r="K22" s="42">
        <f t="shared" si="2"/>
        <v>2302.5</v>
      </c>
      <c r="L22" s="44">
        <v>2432</v>
      </c>
      <c r="M22" s="43">
        <v>2437</v>
      </c>
      <c r="N22" s="42">
        <f t="shared" si="3"/>
        <v>2434.5</v>
      </c>
      <c r="O22" s="44">
        <v>2568</v>
      </c>
      <c r="P22" s="43">
        <v>2573</v>
      </c>
      <c r="Q22" s="42">
        <f t="shared" si="4"/>
        <v>2570.5</v>
      </c>
      <c r="R22" s="50">
        <v>2096</v>
      </c>
      <c r="S22" s="49">
        <v>1.2703</v>
      </c>
      <c r="T22" s="49">
        <v>1.0863</v>
      </c>
      <c r="U22" s="48">
        <v>145.4</v>
      </c>
      <c r="V22" s="41">
        <v>1650</v>
      </c>
      <c r="W22" s="41">
        <v>1683.72</v>
      </c>
      <c r="X22" s="47">
        <f t="shared" si="5"/>
        <v>1929.4854091871489</v>
      </c>
      <c r="Y22" s="46">
        <v>1.2704</v>
      </c>
    </row>
    <row r="23" spans="2:25" x14ac:dyDescent="0.2">
      <c r="B23" s="45">
        <v>45159</v>
      </c>
      <c r="C23" s="44">
        <v>2068</v>
      </c>
      <c r="D23" s="43">
        <v>2068.5</v>
      </c>
      <c r="E23" s="42">
        <f t="shared" si="0"/>
        <v>2068.25</v>
      </c>
      <c r="F23" s="44">
        <v>2122</v>
      </c>
      <c r="G23" s="43">
        <v>2123</v>
      </c>
      <c r="H23" s="42">
        <f t="shared" si="1"/>
        <v>2122.5</v>
      </c>
      <c r="I23" s="44">
        <v>2288</v>
      </c>
      <c r="J23" s="43">
        <v>2293</v>
      </c>
      <c r="K23" s="42">
        <f t="shared" si="2"/>
        <v>2290.5</v>
      </c>
      <c r="L23" s="44">
        <v>2435</v>
      </c>
      <c r="M23" s="43">
        <v>2440</v>
      </c>
      <c r="N23" s="42">
        <f t="shared" si="3"/>
        <v>2437.5</v>
      </c>
      <c r="O23" s="44">
        <v>2580</v>
      </c>
      <c r="P23" s="43">
        <v>2585</v>
      </c>
      <c r="Q23" s="42">
        <f t="shared" si="4"/>
        <v>2582.5</v>
      </c>
      <c r="R23" s="50">
        <v>2068.5</v>
      </c>
      <c r="S23" s="49">
        <v>1.276</v>
      </c>
      <c r="T23" s="49">
        <v>1.0909</v>
      </c>
      <c r="U23" s="48">
        <v>145.84</v>
      </c>
      <c r="V23" s="41">
        <v>1621.08</v>
      </c>
      <c r="W23" s="41">
        <v>1663.66</v>
      </c>
      <c r="X23" s="47">
        <f t="shared" si="5"/>
        <v>1896.1408011733431</v>
      </c>
      <c r="Y23" s="46">
        <v>1.2761</v>
      </c>
    </row>
    <row r="24" spans="2:25" x14ac:dyDescent="0.2">
      <c r="B24" s="45">
        <v>45160</v>
      </c>
      <c r="C24" s="44">
        <v>2121</v>
      </c>
      <c r="D24" s="43">
        <v>2121.5</v>
      </c>
      <c r="E24" s="42">
        <f t="shared" si="0"/>
        <v>2121.25</v>
      </c>
      <c r="F24" s="44">
        <v>2172</v>
      </c>
      <c r="G24" s="43">
        <v>2174</v>
      </c>
      <c r="H24" s="42">
        <f t="shared" si="1"/>
        <v>2173</v>
      </c>
      <c r="I24" s="44">
        <v>2335</v>
      </c>
      <c r="J24" s="43">
        <v>2340</v>
      </c>
      <c r="K24" s="42">
        <f t="shared" si="2"/>
        <v>2337.5</v>
      </c>
      <c r="L24" s="44">
        <v>2473</v>
      </c>
      <c r="M24" s="43">
        <v>2478</v>
      </c>
      <c r="N24" s="42">
        <f t="shared" si="3"/>
        <v>2475.5</v>
      </c>
      <c r="O24" s="44">
        <v>2605</v>
      </c>
      <c r="P24" s="43">
        <v>2610</v>
      </c>
      <c r="Q24" s="42">
        <f t="shared" si="4"/>
        <v>2607.5</v>
      </c>
      <c r="R24" s="50">
        <v>2121.5</v>
      </c>
      <c r="S24" s="49">
        <v>1.2766999999999999</v>
      </c>
      <c r="T24" s="49">
        <v>1.0885</v>
      </c>
      <c r="U24" s="48">
        <v>145.78</v>
      </c>
      <c r="V24" s="41">
        <v>1661.71</v>
      </c>
      <c r="W24" s="41">
        <v>1702.69</v>
      </c>
      <c r="X24" s="47">
        <f t="shared" si="5"/>
        <v>1949.0124023886081</v>
      </c>
      <c r="Y24" s="46">
        <v>1.2767999999999999</v>
      </c>
    </row>
    <row r="25" spans="2:25" x14ac:dyDescent="0.2">
      <c r="B25" s="45">
        <v>45161</v>
      </c>
      <c r="C25" s="44">
        <v>2128.5</v>
      </c>
      <c r="D25" s="43">
        <v>2129</v>
      </c>
      <c r="E25" s="42">
        <f t="shared" si="0"/>
        <v>2128.75</v>
      </c>
      <c r="F25" s="44">
        <v>2178</v>
      </c>
      <c r="G25" s="43">
        <v>2180</v>
      </c>
      <c r="H25" s="42">
        <f t="shared" si="1"/>
        <v>2179</v>
      </c>
      <c r="I25" s="44">
        <v>2343</v>
      </c>
      <c r="J25" s="43">
        <v>2348</v>
      </c>
      <c r="K25" s="42">
        <f t="shared" si="2"/>
        <v>2345.5</v>
      </c>
      <c r="L25" s="44">
        <v>2482</v>
      </c>
      <c r="M25" s="43">
        <v>2487</v>
      </c>
      <c r="N25" s="42">
        <f t="shared" si="3"/>
        <v>2484.5</v>
      </c>
      <c r="O25" s="44">
        <v>2610</v>
      </c>
      <c r="P25" s="43">
        <v>2615</v>
      </c>
      <c r="Q25" s="42">
        <f t="shared" si="4"/>
        <v>2612.5</v>
      </c>
      <c r="R25" s="50">
        <v>2129</v>
      </c>
      <c r="S25" s="49">
        <v>1.2628999999999999</v>
      </c>
      <c r="T25" s="49">
        <v>1.0810999999999999</v>
      </c>
      <c r="U25" s="48">
        <v>145.44</v>
      </c>
      <c r="V25" s="41">
        <v>1685.8</v>
      </c>
      <c r="W25" s="41">
        <v>1726.05</v>
      </c>
      <c r="X25" s="47">
        <f t="shared" si="5"/>
        <v>1969.2905374155953</v>
      </c>
      <c r="Y25" s="46">
        <v>1.2629999999999999</v>
      </c>
    </row>
    <row r="26" spans="2:25" x14ac:dyDescent="0.2">
      <c r="B26" s="45">
        <v>45162</v>
      </c>
      <c r="C26" s="44">
        <v>2119</v>
      </c>
      <c r="D26" s="43">
        <v>2119.5</v>
      </c>
      <c r="E26" s="42">
        <f t="shared" si="0"/>
        <v>2119.25</v>
      </c>
      <c r="F26" s="44">
        <v>2162</v>
      </c>
      <c r="G26" s="43">
        <v>2163</v>
      </c>
      <c r="H26" s="42">
        <f t="shared" si="1"/>
        <v>2162.5</v>
      </c>
      <c r="I26" s="44">
        <v>2323</v>
      </c>
      <c r="J26" s="43">
        <v>2328</v>
      </c>
      <c r="K26" s="42">
        <f t="shared" si="2"/>
        <v>2325.5</v>
      </c>
      <c r="L26" s="44">
        <v>2460</v>
      </c>
      <c r="M26" s="43">
        <v>2465</v>
      </c>
      <c r="N26" s="42">
        <f t="shared" si="3"/>
        <v>2462.5</v>
      </c>
      <c r="O26" s="44">
        <v>2588</v>
      </c>
      <c r="P26" s="43">
        <v>2593</v>
      </c>
      <c r="Q26" s="42">
        <f t="shared" si="4"/>
        <v>2590.5</v>
      </c>
      <c r="R26" s="50">
        <v>2119.5</v>
      </c>
      <c r="S26" s="49">
        <v>1.2658</v>
      </c>
      <c r="T26" s="49">
        <v>1.0843</v>
      </c>
      <c r="U26" s="48">
        <v>145.66999999999999</v>
      </c>
      <c r="V26" s="41">
        <v>1674.44</v>
      </c>
      <c r="W26" s="41">
        <v>1708.67</v>
      </c>
      <c r="X26" s="47">
        <f t="shared" si="5"/>
        <v>1954.7173291524484</v>
      </c>
      <c r="Y26" s="46">
        <v>1.2659</v>
      </c>
    </row>
    <row r="27" spans="2:25" x14ac:dyDescent="0.2">
      <c r="B27" s="45">
        <v>45163</v>
      </c>
      <c r="C27" s="44">
        <v>2123</v>
      </c>
      <c r="D27" s="43">
        <v>2124</v>
      </c>
      <c r="E27" s="42">
        <f t="shared" si="0"/>
        <v>2123.5</v>
      </c>
      <c r="F27" s="44">
        <v>2160</v>
      </c>
      <c r="G27" s="43">
        <v>2160.5</v>
      </c>
      <c r="H27" s="42">
        <f t="shared" si="1"/>
        <v>2160.25</v>
      </c>
      <c r="I27" s="44">
        <v>2320</v>
      </c>
      <c r="J27" s="43">
        <v>2325</v>
      </c>
      <c r="K27" s="42">
        <f t="shared" si="2"/>
        <v>2322.5</v>
      </c>
      <c r="L27" s="44">
        <v>2457</v>
      </c>
      <c r="M27" s="43">
        <v>2462</v>
      </c>
      <c r="N27" s="42">
        <f t="shared" si="3"/>
        <v>2459.5</v>
      </c>
      <c r="O27" s="44">
        <v>2578</v>
      </c>
      <c r="P27" s="43">
        <v>2583</v>
      </c>
      <c r="Q27" s="42">
        <f t="shared" si="4"/>
        <v>2580.5</v>
      </c>
      <c r="R27" s="50">
        <v>2124</v>
      </c>
      <c r="S27" s="49">
        <v>1.2616000000000001</v>
      </c>
      <c r="T27" s="49">
        <v>1.0802</v>
      </c>
      <c r="U27" s="48">
        <v>146</v>
      </c>
      <c r="V27" s="41">
        <v>1683.58</v>
      </c>
      <c r="W27" s="41">
        <v>1712.24</v>
      </c>
      <c r="X27" s="47">
        <f t="shared" si="5"/>
        <v>1966.3025365673022</v>
      </c>
      <c r="Y27" s="46">
        <v>1.2618</v>
      </c>
    </row>
    <row r="28" spans="2:25" x14ac:dyDescent="0.2">
      <c r="B28" s="45">
        <v>45167</v>
      </c>
      <c r="C28" s="44">
        <v>2116</v>
      </c>
      <c r="D28" s="43">
        <v>2116.5</v>
      </c>
      <c r="E28" s="42">
        <f t="shared" si="0"/>
        <v>2116.25</v>
      </c>
      <c r="F28" s="44">
        <v>2159</v>
      </c>
      <c r="G28" s="43">
        <v>2160</v>
      </c>
      <c r="H28" s="42">
        <f t="shared" si="1"/>
        <v>2159.5</v>
      </c>
      <c r="I28" s="44">
        <v>2313</v>
      </c>
      <c r="J28" s="43">
        <v>2318</v>
      </c>
      <c r="K28" s="42">
        <f t="shared" si="2"/>
        <v>2315.5</v>
      </c>
      <c r="L28" s="44">
        <v>2448</v>
      </c>
      <c r="M28" s="43">
        <v>2453</v>
      </c>
      <c r="N28" s="42">
        <f t="shared" si="3"/>
        <v>2450.5</v>
      </c>
      <c r="O28" s="44">
        <v>2565</v>
      </c>
      <c r="P28" s="43">
        <v>2570</v>
      </c>
      <c r="Q28" s="42">
        <f t="shared" si="4"/>
        <v>2567.5</v>
      </c>
      <c r="R28" s="50">
        <v>2116.5</v>
      </c>
      <c r="S28" s="49">
        <v>1.2586999999999999</v>
      </c>
      <c r="T28" s="49">
        <v>1.0804</v>
      </c>
      <c r="U28" s="48">
        <v>147.15</v>
      </c>
      <c r="V28" s="41">
        <v>1681.5</v>
      </c>
      <c r="W28" s="41">
        <v>1715.78</v>
      </c>
      <c r="X28" s="47">
        <f t="shared" si="5"/>
        <v>1958.9966679007775</v>
      </c>
      <c r="Y28" s="46">
        <v>1.2588999999999999</v>
      </c>
    </row>
    <row r="29" spans="2:25" x14ac:dyDescent="0.2">
      <c r="B29" s="45">
        <v>45168</v>
      </c>
      <c r="C29" s="44">
        <v>2140</v>
      </c>
      <c r="D29" s="43">
        <v>2140.5</v>
      </c>
      <c r="E29" s="42">
        <f t="shared" si="0"/>
        <v>2140.25</v>
      </c>
      <c r="F29" s="44">
        <v>2178.5</v>
      </c>
      <c r="G29" s="43">
        <v>2179.5</v>
      </c>
      <c r="H29" s="42">
        <f t="shared" si="1"/>
        <v>2179</v>
      </c>
      <c r="I29" s="44">
        <v>2328</v>
      </c>
      <c r="J29" s="43">
        <v>2333</v>
      </c>
      <c r="K29" s="42">
        <f t="shared" si="2"/>
        <v>2330.5</v>
      </c>
      <c r="L29" s="44">
        <v>2465</v>
      </c>
      <c r="M29" s="43">
        <v>2470</v>
      </c>
      <c r="N29" s="42">
        <f t="shared" si="3"/>
        <v>2467.5</v>
      </c>
      <c r="O29" s="44">
        <v>2582</v>
      </c>
      <c r="P29" s="43">
        <v>2587</v>
      </c>
      <c r="Q29" s="42">
        <f t="shared" si="4"/>
        <v>2584.5</v>
      </c>
      <c r="R29" s="50">
        <v>2140.5</v>
      </c>
      <c r="S29" s="49">
        <v>1.2657</v>
      </c>
      <c r="T29" s="49">
        <v>1.0879000000000001</v>
      </c>
      <c r="U29" s="48">
        <v>146.35</v>
      </c>
      <c r="V29" s="41">
        <v>1691.16</v>
      </c>
      <c r="W29" s="41">
        <v>1721.84</v>
      </c>
      <c r="X29" s="47">
        <f t="shared" si="5"/>
        <v>1967.5521647210219</v>
      </c>
      <c r="Y29" s="46">
        <v>1.2658</v>
      </c>
    </row>
    <row r="30" spans="2:25" x14ac:dyDescent="0.2">
      <c r="B30" s="45">
        <v>45169</v>
      </c>
      <c r="C30" s="44">
        <v>2165</v>
      </c>
      <c r="D30" s="43">
        <v>2165.5</v>
      </c>
      <c r="E30" s="42">
        <f t="shared" si="0"/>
        <v>2165.25</v>
      </c>
      <c r="F30" s="44">
        <v>2203</v>
      </c>
      <c r="G30" s="43">
        <v>2204</v>
      </c>
      <c r="H30" s="42">
        <f t="shared" si="1"/>
        <v>2203.5</v>
      </c>
      <c r="I30" s="44">
        <v>2352</v>
      </c>
      <c r="J30" s="43">
        <v>2357</v>
      </c>
      <c r="K30" s="42">
        <f t="shared" si="2"/>
        <v>2354.5</v>
      </c>
      <c r="L30" s="44">
        <v>2485</v>
      </c>
      <c r="M30" s="43">
        <v>2490</v>
      </c>
      <c r="N30" s="42">
        <f t="shared" si="3"/>
        <v>2487.5</v>
      </c>
      <c r="O30" s="44">
        <v>2603</v>
      </c>
      <c r="P30" s="43">
        <v>2608</v>
      </c>
      <c r="Q30" s="42">
        <f t="shared" si="4"/>
        <v>2605.5</v>
      </c>
      <c r="R30" s="50">
        <v>2165.5</v>
      </c>
      <c r="S30" s="49">
        <v>1.2681</v>
      </c>
      <c r="T30" s="49">
        <v>1.0868</v>
      </c>
      <c r="U30" s="48">
        <v>145.82</v>
      </c>
      <c r="V30" s="41">
        <v>1707.67</v>
      </c>
      <c r="W30" s="41">
        <v>1737.76</v>
      </c>
      <c r="X30" s="47">
        <f t="shared" si="5"/>
        <v>1992.5469267574531</v>
      </c>
      <c r="Y30" s="46">
        <v>1.2683</v>
      </c>
    </row>
    <row r="31" spans="2:25" x14ac:dyDescent="0.2">
      <c r="B31" s="40" t="s">
        <v>11</v>
      </c>
      <c r="C31" s="39">
        <f>ROUND(AVERAGE(C9:C30),2)</f>
        <v>2133.41</v>
      </c>
      <c r="D31" s="38">
        <f>ROUND(AVERAGE(D9:D30),2)</f>
        <v>2134.16</v>
      </c>
      <c r="E31" s="37">
        <f>ROUND(AVERAGE(C31:D31),2)</f>
        <v>2133.79</v>
      </c>
      <c r="F31" s="39">
        <f>ROUND(AVERAGE(F9:F30),2)</f>
        <v>2180.61</v>
      </c>
      <c r="G31" s="38">
        <f>ROUND(AVERAGE(G9:G30),2)</f>
        <v>2181.86</v>
      </c>
      <c r="H31" s="37">
        <f>ROUND(AVERAGE(F31:G31),2)</f>
        <v>2181.2399999999998</v>
      </c>
      <c r="I31" s="39">
        <f>ROUND(AVERAGE(I9:I30),2)</f>
        <v>2343.5</v>
      </c>
      <c r="J31" s="38">
        <f>ROUND(AVERAGE(J9:J30),2)</f>
        <v>2348.5</v>
      </c>
      <c r="K31" s="37">
        <f>ROUND(AVERAGE(I31:J31),2)</f>
        <v>2346</v>
      </c>
      <c r="L31" s="39">
        <f>ROUND(AVERAGE(L9:L30),2)</f>
        <v>2474.09</v>
      </c>
      <c r="M31" s="38">
        <f>ROUND(AVERAGE(M9:M30),2)</f>
        <v>2479.09</v>
      </c>
      <c r="N31" s="37">
        <f>ROUND(AVERAGE(L31:M31),2)</f>
        <v>2476.59</v>
      </c>
      <c r="O31" s="39">
        <f>ROUND(AVERAGE(O9:O30),2)</f>
        <v>2598.3200000000002</v>
      </c>
      <c r="P31" s="38">
        <f>ROUND(AVERAGE(P9:P30),2)</f>
        <v>2603.3200000000002</v>
      </c>
      <c r="Q31" s="37">
        <f>ROUND(AVERAGE(O31:P31),2)</f>
        <v>2600.8200000000002</v>
      </c>
      <c r="R31" s="36">
        <f>ROUND(AVERAGE(R9:R30),2)</f>
        <v>2134.16</v>
      </c>
      <c r="S31" s="35">
        <f>ROUND(AVERAGE(S9:S30),4)</f>
        <v>1.2706</v>
      </c>
      <c r="T31" s="34">
        <f>ROUND(AVERAGE(T9:T30),4)</f>
        <v>1.0912999999999999</v>
      </c>
      <c r="U31" s="167">
        <f>ROUND(AVERAGE(U9:U30),2)</f>
        <v>144.72999999999999</v>
      </c>
      <c r="V31" s="33">
        <f>AVERAGE(V9:V30)</f>
        <v>1679.6886363636365</v>
      </c>
      <c r="W31" s="33">
        <f>AVERAGE(W9:W30)</f>
        <v>1716.8863636363637</v>
      </c>
      <c r="X31" s="33">
        <f>AVERAGE(X9:X30)</f>
        <v>1955.6490025957244</v>
      </c>
      <c r="Y31" s="32">
        <f>AVERAGE(Y9:Y30)</f>
        <v>1.2708227272727273</v>
      </c>
    </row>
    <row r="32" spans="2:25" x14ac:dyDescent="0.2">
      <c r="B32" s="31" t="s">
        <v>12</v>
      </c>
      <c r="C32" s="30">
        <f t="shared" ref="C32:Y32" si="6">MAX(C9:C30)</f>
        <v>2216</v>
      </c>
      <c r="D32" s="29">
        <f t="shared" si="6"/>
        <v>2217</v>
      </c>
      <c r="E32" s="28">
        <f t="shared" si="6"/>
        <v>2216.5</v>
      </c>
      <c r="F32" s="30">
        <f t="shared" si="6"/>
        <v>2260</v>
      </c>
      <c r="G32" s="29">
        <f t="shared" si="6"/>
        <v>2262</v>
      </c>
      <c r="H32" s="28">
        <f t="shared" si="6"/>
        <v>2261</v>
      </c>
      <c r="I32" s="30">
        <f t="shared" si="6"/>
        <v>2417</v>
      </c>
      <c r="J32" s="29">
        <f t="shared" si="6"/>
        <v>2422</v>
      </c>
      <c r="K32" s="28">
        <f t="shared" si="6"/>
        <v>2419.5</v>
      </c>
      <c r="L32" s="30">
        <f t="shared" si="6"/>
        <v>2533</v>
      </c>
      <c r="M32" s="29">
        <f t="shared" si="6"/>
        <v>2538</v>
      </c>
      <c r="N32" s="28">
        <f t="shared" si="6"/>
        <v>2535.5</v>
      </c>
      <c r="O32" s="30">
        <f t="shared" si="6"/>
        <v>2640</v>
      </c>
      <c r="P32" s="29">
        <f t="shared" si="6"/>
        <v>2645</v>
      </c>
      <c r="Q32" s="28">
        <f t="shared" si="6"/>
        <v>2642.5</v>
      </c>
      <c r="R32" s="27">
        <f t="shared" si="6"/>
        <v>2217</v>
      </c>
      <c r="S32" s="26">
        <f t="shared" si="6"/>
        <v>1.2785</v>
      </c>
      <c r="T32" s="25">
        <f t="shared" si="6"/>
        <v>1.1016999999999999</v>
      </c>
      <c r="U32" s="24">
        <f t="shared" si="6"/>
        <v>147.15</v>
      </c>
      <c r="V32" s="23">
        <f t="shared" si="6"/>
        <v>1734.06</v>
      </c>
      <c r="W32" s="23">
        <f t="shared" si="6"/>
        <v>1768.98</v>
      </c>
      <c r="X32" s="23">
        <f t="shared" si="6"/>
        <v>2019.8615160349857</v>
      </c>
      <c r="Y32" s="22">
        <f t="shared" si="6"/>
        <v>1.2786999999999999</v>
      </c>
    </row>
    <row r="33" spans="2:25" ht="13.5" thickBot="1" x14ac:dyDescent="0.25">
      <c r="B33" s="21" t="s">
        <v>13</v>
      </c>
      <c r="C33" s="20">
        <f t="shared" ref="C33:Y33" si="7">MIN(C9:C30)</f>
        <v>2068</v>
      </c>
      <c r="D33" s="19">
        <f t="shared" si="7"/>
        <v>2068.5</v>
      </c>
      <c r="E33" s="18">
        <f t="shared" si="7"/>
        <v>2068.25</v>
      </c>
      <c r="F33" s="20">
        <f t="shared" si="7"/>
        <v>2122</v>
      </c>
      <c r="G33" s="19">
        <f t="shared" si="7"/>
        <v>2123</v>
      </c>
      <c r="H33" s="18">
        <f t="shared" si="7"/>
        <v>2122.5</v>
      </c>
      <c r="I33" s="20">
        <f t="shared" si="7"/>
        <v>2288</v>
      </c>
      <c r="J33" s="19">
        <f t="shared" si="7"/>
        <v>2293</v>
      </c>
      <c r="K33" s="18">
        <f t="shared" si="7"/>
        <v>2290.5</v>
      </c>
      <c r="L33" s="20">
        <f t="shared" si="7"/>
        <v>2432</v>
      </c>
      <c r="M33" s="19">
        <f t="shared" si="7"/>
        <v>2437</v>
      </c>
      <c r="N33" s="18">
        <f t="shared" si="7"/>
        <v>2434.5</v>
      </c>
      <c r="O33" s="20">
        <f t="shared" si="7"/>
        <v>2565</v>
      </c>
      <c r="P33" s="19">
        <f t="shared" si="7"/>
        <v>2570</v>
      </c>
      <c r="Q33" s="18">
        <f t="shared" si="7"/>
        <v>2567.5</v>
      </c>
      <c r="R33" s="17">
        <f t="shared" si="7"/>
        <v>2068.5</v>
      </c>
      <c r="S33" s="16">
        <f t="shared" si="7"/>
        <v>1.2586999999999999</v>
      </c>
      <c r="T33" s="15">
        <f t="shared" si="7"/>
        <v>1.0802</v>
      </c>
      <c r="U33" s="14">
        <f t="shared" si="7"/>
        <v>142.19</v>
      </c>
      <c r="V33" s="13">
        <f t="shared" si="7"/>
        <v>1621.08</v>
      </c>
      <c r="W33" s="13">
        <f t="shared" si="7"/>
        <v>1663.66</v>
      </c>
      <c r="X33" s="13">
        <f t="shared" si="7"/>
        <v>1896.1408011733431</v>
      </c>
      <c r="Y33" s="12">
        <f t="shared" si="7"/>
        <v>1.2588999999999999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45139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45139</v>
      </c>
      <c r="C9" s="44">
        <v>2553</v>
      </c>
      <c r="D9" s="43">
        <v>2554</v>
      </c>
      <c r="E9" s="42">
        <f t="shared" ref="E9:E30" si="0">AVERAGE(C9:D9)</f>
        <v>2553.5</v>
      </c>
      <c r="F9" s="44">
        <v>2553</v>
      </c>
      <c r="G9" s="43">
        <v>2554</v>
      </c>
      <c r="H9" s="42">
        <f t="shared" ref="H9:H30" si="1">AVERAGE(F9:G9)</f>
        <v>2553.5</v>
      </c>
      <c r="I9" s="44">
        <v>2575</v>
      </c>
      <c r="J9" s="43">
        <v>2580</v>
      </c>
      <c r="K9" s="42">
        <f t="shared" ref="K9:K30" si="2">AVERAGE(I9:J9)</f>
        <v>2577.5</v>
      </c>
      <c r="L9" s="44">
        <v>2580</v>
      </c>
      <c r="M9" s="43">
        <v>2585</v>
      </c>
      <c r="N9" s="42">
        <f t="shared" ref="N9:N30" si="3">AVERAGE(L9:M9)</f>
        <v>2582.5</v>
      </c>
      <c r="O9" s="44">
        <v>2585</v>
      </c>
      <c r="P9" s="43">
        <v>2590</v>
      </c>
      <c r="Q9" s="42">
        <f t="shared" ref="Q9:Q30" si="4">AVERAGE(O9:P9)</f>
        <v>2587.5</v>
      </c>
      <c r="R9" s="50">
        <v>2554</v>
      </c>
      <c r="S9" s="49">
        <v>1.2785</v>
      </c>
      <c r="T9" s="51">
        <v>1.0975999999999999</v>
      </c>
      <c r="U9" s="48">
        <v>142.97999999999999</v>
      </c>
      <c r="V9" s="41">
        <v>1997.65</v>
      </c>
      <c r="W9" s="41">
        <v>1997.34</v>
      </c>
      <c r="X9" s="47">
        <f t="shared" ref="X9:X30" si="5">R9/T9</f>
        <v>2326.8950437317785</v>
      </c>
      <c r="Y9" s="46">
        <v>1.2786999999999999</v>
      </c>
    </row>
    <row r="10" spans="1:25" x14ac:dyDescent="0.2">
      <c r="B10" s="45">
        <v>45140</v>
      </c>
      <c r="C10" s="44">
        <v>2526</v>
      </c>
      <c r="D10" s="43">
        <v>2527</v>
      </c>
      <c r="E10" s="42">
        <f t="shared" si="0"/>
        <v>2526.5</v>
      </c>
      <c r="F10" s="44">
        <v>2534</v>
      </c>
      <c r="G10" s="43">
        <v>2535</v>
      </c>
      <c r="H10" s="42">
        <f t="shared" si="1"/>
        <v>2534.5</v>
      </c>
      <c r="I10" s="44">
        <v>2548</v>
      </c>
      <c r="J10" s="43">
        <v>2553</v>
      </c>
      <c r="K10" s="42">
        <f t="shared" si="2"/>
        <v>2550.5</v>
      </c>
      <c r="L10" s="44">
        <v>2553</v>
      </c>
      <c r="M10" s="43">
        <v>2558</v>
      </c>
      <c r="N10" s="42">
        <f t="shared" si="3"/>
        <v>2555.5</v>
      </c>
      <c r="O10" s="44">
        <v>2558</v>
      </c>
      <c r="P10" s="43">
        <v>2563</v>
      </c>
      <c r="Q10" s="42">
        <f t="shared" si="4"/>
        <v>2560.5</v>
      </c>
      <c r="R10" s="50">
        <v>2527</v>
      </c>
      <c r="S10" s="49">
        <v>1.2764</v>
      </c>
      <c r="T10" s="49">
        <v>1.0979000000000001</v>
      </c>
      <c r="U10" s="48">
        <v>142.81</v>
      </c>
      <c r="V10" s="41">
        <v>1979.79</v>
      </c>
      <c r="W10" s="41">
        <v>1985.74</v>
      </c>
      <c r="X10" s="47">
        <f t="shared" si="5"/>
        <v>2301.6668184716273</v>
      </c>
      <c r="Y10" s="46">
        <v>1.2766</v>
      </c>
    </row>
    <row r="11" spans="1:25" x14ac:dyDescent="0.2">
      <c r="B11" s="45">
        <v>45141</v>
      </c>
      <c r="C11" s="44">
        <v>2462</v>
      </c>
      <c r="D11" s="43">
        <v>2462.5</v>
      </c>
      <c r="E11" s="42">
        <f t="shared" si="0"/>
        <v>2462.25</v>
      </c>
      <c r="F11" s="44">
        <v>2461</v>
      </c>
      <c r="G11" s="43">
        <v>2461.5</v>
      </c>
      <c r="H11" s="42">
        <f t="shared" si="1"/>
        <v>2461.25</v>
      </c>
      <c r="I11" s="44">
        <v>2483</v>
      </c>
      <c r="J11" s="43">
        <v>2488</v>
      </c>
      <c r="K11" s="42">
        <f t="shared" si="2"/>
        <v>2485.5</v>
      </c>
      <c r="L11" s="44">
        <v>2488</v>
      </c>
      <c r="M11" s="43">
        <v>2493</v>
      </c>
      <c r="N11" s="42">
        <f t="shared" si="3"/>
        <v>2490.5</v>
      </c>
      <c r="O11" s="44">
        <v>2493</v>
      </c>
      <c r="P11" s="43">
        <v>2498</v>
      </c>
      <c r="Q11" s="42">
        <f t="shared" si="4"/>
        <v>2495.5</v>
      </c>
      <c r="R11" s="50">
        <v>2462.5</v>
      </c>
      <c r="S11" s="49">
        <v>1.2646999999999999</v>
      </c>
      <c r="T11" s="49">
        <v>1.0934999999999999</v>
      </c>
      <c r="U11" s="48">
        <v>142.94</v>
      </c>
      <c r="V11" s="41">
        <v>1947.1</v>
      </c>
      <c r="W11" s="41">
        <v>1945.54</v>
      </c>
      <c r="X11" s="47">
        <f t="shared" si="5"/>
        <v>2251.9433013260177</v>
      </c>
      <c r="Y11" s="46">
        <v>1.2652000000000001</v>
      </c>
    </row>
    <row r="12" spans="1:25" x14ac:dyDescent="0.2">
      <c r="B12" s="45">
        <v>45142</v>
      </c>
      <c r="C12" s="44">
        <v>2481</v>
      </c>
      <c r="D12" s="43">
        <v>2482</v>
      </c>
      <c r="E12" s="42">
        <f t="shared" si="0"/>
        <v>2481.5</v>
      </c>
      <c r="F12" s="44">
        <v>2481</v>
      </c>
      <c r="G12" s="43">
        <v>2482</v>
      </c>
      <c r="H12" s="42">
        <f t="shared" si="1"/>
        <v>2481.5</v>
      </c>
      <c r="I12" s="44">
        <v>2505</v>
      </c>
      <c r="J12" s="43">
        <v>2510</v>
      </c>
      <c r="K12" s="42">
        <f t="shared" si="2"/>
        <v>2507.5</v>
      </c>
      <c r="L12" s="44">
        <v>2510</v>
      </c>
      <c r="M12" s="43">
        <v>2515</v>
      </c>
      <c r="N12" s="42">
        <f t="shared" si="3"/>
        <v>2512.5</v>
      </c>
      <c r="O12" s="44">
        <v>2515</v>
      </c>
      <c r="P12" s="43">
        <v>2520</v>
      </c>
      <c r="Q12" s="42">
        <f t="shared" si="4"/>
        <v>2517.5</v>
      </c>
      <c r="R12" s="50">
        <v>2482</v>
      </c>
      <c r="S12" s="49">
        <v>1.2695000000000001</v>
      </c>
      <c r="T12" s="49">
        <v>1.0938000000000001</v>
      </c>
      <c r="U12" s="48">
        <v>142.69999999999999</v>
      </c>
      <c r="V12" s="41">
        <v>1955.1</v>
      </c>
      <c r="W12" s="41">
        <v>1954.33</v>
      </c>
      <c r="X12" s="47">
        <f t="shared" si="5"/>
        <v>2269.1534101298225</v>
      </c>
      <c r="Y12" s="46">
        <v>1.27</v>
      </c>
    </row>
    <row r="13" spans="1:25" x14ac:dyDescent="0.2">
      <c r="B13" s="45">
        <v>45145</v>
      </c>
      <c r="C13" s="44">
        <v>2498</v>
      </c>
      <c r="D13" s="43">
        <v>2500</v>
      </c>
      <c r="E13" s="42">
        <f t="shared" si="0"/>
        <v>2499</v>
      </c>
      <c r="F13" s="44">
        <v>2492</v>
      </c>
      <c r="G13" s="43">
        <v>2494</v>
      </c>
      <c r="H13" s="42">
        <f t="shared" si="1"/>
        <v>2493</v>
      </c>
      <c r="I13" s="44">
        <v>2513</v>
      </c>
      <c r="J13" s="43">
        <v>2518</v>
      </c>
      <c r="K13" s="42">
        <f t="shared" si="2"/>
        <v>2515.5</v>
      </c>
      <c r="L13" s="44">
        <v>2518</v>
      </c>
      <c r="M13" s="43">
        <v>2523</v>
      </c>
      <c r="N13" s="42">
        <f t="shared" si="3"/>
        <v>2520.5</v>
      </c>
      <c r="O13" s="44">
        <v>2523</v>
      </c>
      <c r="P13" s="43">
        <v>2528</v>
      </c>
      <c r="Q13" s="42">
        <f t="shared" si="4"/>
        <v>2525.5</v>
      </c>
      <c r="R13" s="50">
        <v>2500</v>
      </c>
      <c r="S13" s="49">
        <v>1.2744</v>
      </c>
      <c r="T13" s="49">
        <v>1.0984</v>
      </c>
      <c r="U13" s="48">
        <v>142.19</v>
      </c>
      <c r="V13" s="41">
        <v>1961.71</v>
      </c>
      <c r="W13" s="41">
        <v>1956.23</v>
      </c>
      <c r="X13" s="47">
        <f t="shared" si="5"/>
        <v>2276.0378732702111</v>
      </c>
      <c r="Y13" s="46">
        <v>1.2748999999999999</v>
      </c>
    </row>
    <row r="14" spans="1:25" x14ac:dyDescent="0.2">
      <c r="B14" s="45">
        <v>45146</v>
      </c>
      <c r="C14" s="44">
        <v>2447</v>
      </c>
      <c r="D14" s="43">
        <v>2448</v>
      </c>
      <c r="E14" s="42">
        <f t="shared" si="0"/>
        <v>2447.5</v>
      </c>
      <c r="F14" s="44">
        <v>2424</v>
      </c>
      <c r="G14" s="43">
        <v>2425</v>
      </c>
      <c r="H14" s="42">
        <f t="shared" si="1"/>
        <v>2424.5</v>
      </c>
      <c r="I14" s="44">
        <v>2442</v>
      </c>
      <c r="J14" s="43">
        <v>2447</v>
      </c>
      <c r="K14" s="42">
        <f t="shared" si="2"/>
        <v>2444.5</v>
      </c>
      <c r="L14" s="44">
        <v>2447</v>
      </c>
      <c r="M14" s="43">
        <v>2452</v>
      </c>
      <c r="N14" s="42">
        <f t="shared" si="3"/>
        <v>2449.5</v>
      </c>
      <c r="O14" s="44">
        <v>2452</v>
      </c>
      <c r="P14" s="43">
        <v>2457</v>
      </c>
      <c r="Q14" s="42">
        <f t="shared" si="4"/>
        <v>2454.5</v>
      </c>
      <c r="R14" s="50">
        <v>2448</v>
      </c>
      <c r="S14" s="49">
        <v>1.2698</v>
      </c>
      <c r="T14" s="49">
        <v>1.0942000000000001</v>
      </c>
      <c r="U14" s="48">
        <v>143.13</v>
      </c>
      <c r="V14" s="41">
        <v>1927.86</v>
      </c>
      <c r="W14" s="41">
        <v>1909</v>
      </c>
      <c r="X14" s="47">
        <f t="shared" si="5"/>
        <v>2237.2509596051909</v>
      </c>
      <c r="Y14" s="46">
        <v>1.2703</v>
      </c>
    </row>
    <row r="15" spans="1:25" x14ac:dyDescent="0.2">
      <c r="B15" s="45">
        <v>45147</v>
      </c>
      <c r="C15" s="44">
        <v>2498</v>
      </c>
      <c r="D15" s="43">
        <v>2500</v>
      </c>
      <c r="E15" s="42">
        <f t="shared" si="0"/>
        <v>2499</v>
      </c>
      <c r="F15" s="44">
        <v>2462</v>
      </c>
      <c r="G15" s="43">
        <v>2464</v>
      </c>
      <c r="H15" s="42">
        <f t="shared" si="1"/>
        <v>2463</v>
      </c>
      <c r="I15" s="44">
        <v>2480</v>
      </c>
      <c r="J15" s="43">
        <v>2485</v>
      </c>
      <c r="K15" s="42">
        <f t="shared" si="2"/>
        <v>2482.5</v>
      </c>
      <c r="L15" s="44">
        <v>2485</v>
      </c>
      <c r="M15" s="43">
        <v>2490</v>
      </c>
      <c r="N15" s="42">
        <f t="shared" si="3"/>
        <v>2487.5</v>
      </c>
      <c r="O15" s="44">
        <v>2490</v>
      </c>
      <c r="P15" s="43">
        <v>2495</v>
      </c>
      <c r="Q15" s="42">
        <f t="shared" si="4"/>
        <v>2492.5</v>
      </c>
      <c r="R15" s="50">
        <v>2500</v>
      </c>
      <c r="S15" s="49">
        <v>1.2735000000000001</v>
      </c>
      <c r="T15" s="49">
        <v>1.097</v>
      </c>
      <c r="U15" s="48">
        <v>143.44999999999999</v>
      </c>
      <c r="V15" s="41">
        <v>1963.09</v>
      </c>
      <c r="W15" s="41">
        <v>1934.22</v>
      </c>
      <c r="X15" s="47">
        <f t="shared" si="5"/>
        <v>2278.9425706472198</v>
      </c>
      <c r="Y15" s="46">
        <v>1.2739</v>
      </c>
    </row>
    <row r="16" spans="1:25" x14ac:dyDescent="0.2">
      <c r="B16" s="45">
        <v>45148</v>
      </c>
      <c r="C16" s="44">
        <v>2476</v>
      </c>
      <c r="D16" s="43">
        <v>2477</v>
      </c>
      <c r="E16" s="42">
        <f t="shared" si="0"/>
        <v>2476.5</v>
      </c>
      <c r="F16" s="44">
        <v>2452</v>
      </c>
      <c r="G16" s="43">
        <v>2453</v>
      </c>
      <c r="H16" s="42">
        <f t="shared" si="1"/>
        <v>2452.5</v>
      </c>
      <c r="I16" s="44">
        <v>2472</v>
      </c>
      <c r="J16" s="43">
        <v>2477</v>
      </c>
      <c r="K16" s="42">
        <f t="shared" si="2"/>
        <v>2474.5</v>
      </c>
      <c r="L16" s="44">
        <v>2477</v>
      </c>
      <c r="M16" s="43">
        <v>2482</v>
      </c>
      <c r="N16" s="42">
        <f t="shared" si="3"/>
        <v>2479.5</v>
      </c>
      <c r="O16" s="44">
        <v>2482</v>
      </c>
      <c r="P16" s="43">
        <v>2487</v>
      </c>
      <c r="Q16" s="42">
        <f t="shared" si="4"/>
        <v>2484.5</v>
      </c>
      <c r="R16" s="50">
        <v>2477</v>
      </c>
      <c r="S16" s="49">
        <v>1.2763</v>
      </c>
      <c r="T16" s="49">
        <v>1.1016999999999999</v>
      </c>
      <c r="U16" s="48">
        <v>143.79</v>
      </c>
      <c r="V16" s="41">
        <v>1940.77</v>
      </c>
      <c r="W16" s="41">
        <v>1921.36</v>
      </c>
      <c r="X16" s="47">
        <f t="shared" si="5"/>
        <v>2248.3434691839884</v>
      </c>
      <c r="Y16" s="46">
        <v>1.2766999999999999</v>
      </c>
    </row>
    <row r="17" spans="2:25" x14ac:dyDescent="0.2">
      <c r="B17" s="45">
        <v>45149</v>
      </c>
      <c r="C17" s="44">
        <v>2415</v>
      </c>
      <c r="D17" s="43">
        <v>2415.5</v>
      </c>
      <c r="E17" s="42">
        <f t="shared" si="0"/>
        <v>2415.25</v>
      </c>
      <c r="F17" s="44">
        <v>2398</v>
      </c>
      <c r="G17" s="43">
        <v>2399</v>
      </c>
      <c r="H17" s="42">
        <f t="shared" si="1"/>
        <v>2398.5</v>
      </c>
      <c r="I17" s="44">
        <v>2418</v>
      </c>
      <c r="J17" s="43">
        <v>2423</v>
      </c>
      <c r="K17" s="42">
        <f t="shared" si="2"/>
        <v>2420.5</v>
      </c>
      <c r="L17" s="44">
        <v>2423</v>
      </c>
      <c r="M17" s="43">
        <v>2428</v>
      </c>
      <c r="N17" s="42">
        <f t="shared" si="3"/>
        <v>2425.5</v>
      </c>
      <c r="O17" s="44">
        <v>2428</v>
      </c>
      <c r="P17" s="43">
        <v>2433</v>
      </c>
      <c r="Q17" s="42">
        <f t="shared" si="4"/>
        <v>2430.5</v>
      </c>
      <c r="R17" s="50">
        <v>2415.5</v>
      </c>
      <c r="S17" s="49">
        <v>1.2734000000000001</v>
      </c>
      <c r="T17" s="49">
        <v>1.0998000000000001</v>
      </c>
      <c r="U17" s="48">
        <v>144.49</v>
      </c>
      <c r="V17" s="41">
        <v>1896.89</v>
      </c>
      <c r="W17" s="41">
        <v>1883.34</v>
      </c>
      <c r="X17" s="47">
        <f t="shared" si="5"/>
        <v>2196.308419712675</v>
      </c>
      <c r="Y17" s="46">
        <v>1.2738</v>
      </c>
    </row>
    <row r="18" spans="2:25" x14ac:dyDescent="0.2">
      <c r="B18" s="45">
        <v>45152</v>
      </c>
      <c r="C18" s="44">
        <v>2356</v>
      </c>
      <c r="D18" s="43">
        <v>2357</v>
      </c>
      <c r="E18" s="42">
        <f t="shared" si="0"/>
        <v>2356.5</v>
      </c>
      <c r="F18" s="44">
        <v>2343</v>
      </c>
      <c r="G18" s="43">
        <v>2345</v>
      </c>
      <c r="H18" s="42">
        <f t="shared" si="1"/>
        <v>2344</v>
      </c>
      <c r="I18" s="44">
        <v>2360</v>
      </c>
      <c r="J18" s="43">
        <v>2365</v>
      </c>
      <c r="K18" s="42">
        <f t="shared" si="2"/>
        <v>2362.5</v>
      </c>
      <c r="L18" s="44">
        <v>2367</v>
      </c>
      <c r="M18" s="43">
        <v>2372</v>
      </c>
      <c r="N18" s="42">
        <f t="shared" si="3"/>
        <v>2369.5</v>
      </c>
      <c r="O18" s="44">
        <v>2372</v>
      </c>
      <c r="P18" s="43">
        <v>2377</v>
      </c>
      <c r="Q18" s="42">
        <f t="shared" si="4"/>
        <v>2374.5</v>
      </c>
      <c r="R18" s="50">
        <v>2357</v>
      </c>
      <c r="S18" s="49">
        <v>1.2693000000000001</v>
      </c>
      <c r="T18" s="49">
        <v>1.0939000000000001</v>
      </c>
      <c r="U18" s="48">
        <v>145.07</v>
      </c>
      <c r="V18" s="41">
        <v>1856.93</v>
      </c>
      <c r="W18" s="41">
        <v>1847.04</v>
      </c>
      <c r="X18" s="47">
        <f t="shared" si="5"/>
        <v>2154.6759301581496</v>
      </c>
      <c r="Y18" s="46">
        <v>1.2696000000000001</v>
      </c>
    </row>
    <row r="19" spans="2:25" x14ac:dyDescent="0.2">
      <c r="B19" s="45">
        <v>45153</v>
      </c>
      <c r="C19" s="44">
        <v>2311</v>
      </c>
      <c r="D19" s="43">
        <v>2313</v>
      </c>
      <c r="E19" s="42">
        <f t="shared" si="0"/>
        <v>2312</v>
      </c>
      <c r="F19" s="44">
        <v>2313</v>
      </c>
      <c r="G19" s="43">
        <v>2315</v>
      </c>
      <c r="H19" s="42">
        <f t="shared" si="1"/>
        <v>2314</v>
      </c>
      <c r="I19" s="44">
        <v>2335</v>
      </c>
      <c r="J19" s="43">
        <v>2340</v>
      </c>
      <c r="K19" s="42">
        <f t="shared" si="2"/>
        <v>2337.5</v>
      </c>
      <c r="L19" s="44">
        <v>2342</v>
      </c>
      <c r="M19" s="43">
        <v>2347</v>
      </c>
      <c r="N19" s="42">
        <f t="shared" si="3"/>
        <v>2344.5</v>
      </c>
      <c r="O19" s="44">
        <v>2347</v>
      </c>
      <c r="P19" s="43">
        <v>2352</v>
      </c>
      <c r="Q19" s="42">
        <f t="shared" si="4"/>
        <v>2349.5</v>
      </c>
      <c r="R19" s="50">
        <v>2313</v>
      </c>
      <c r="S19" s="49">
        <v>1.2706999999999999</v>
      </c>
      <c r="T19" s="49">
        <v>1.0929</v>
      </c>
      <c r="U19" s="48">
        <v>145.54</v>
      </c>
      <c r="V19" s="41">
        <v>1820.26</v>
      </c>
      <c r="W19" s="41">
        <v>1821.54</v>
      </c>
      <c r="X19" s="47">
        <f t="shared" si="5"/>
        <v>2116.3875926434257</v>
      </c>
      <c r="Y19" s="46">
        <v>1.2708999999999999</v>
      </c>
    </row>
    <row r="20" spans="2:25" x14ac:dyDescent="0.2">
      <c r="B20" s="45">
        <v>45154</v>
      </c>
      <c r="C20" s="44">
        <v>2280</v>
      </c>
      <c r="D20" s="43">
        <v>2282</v>
      </c>
      <c r="E20" s="42">
        <f t="shared" si="0"/>
        <v>2281</v>
      </c>
      <c r="F20" s="44">
        <v>2289</v>
      </c>
      <c r="G20" s="43">
        <v>2290</v>
      </c>
      <c r="H20" s="42">
        <f t="shared" si="1"/>
        <v>2289.5</v>
      </c>
      <c r="I20" s="44">
        <v>2313</v>
      </c>
      <c r="J20" s="43">
        <v>2318</v>
      </c>
      <c r="K20" s="42">
        <f t="shared" si="2"/>
        <v>2315.5</v>
      </c>
      <c r="L20" s="44">
        <v>2318</v>
      </c>
      <c r="M20" s="43">
        <v>2323</v>
      </c>
      <c r="N20" s="42">
        <f t="shared" si="3"/>
        <v>2320.5</v>
      </c>
      <c r="O20" s="44">
        <v>2323</v>
      </c>
      <c r="P20" s="43">
        <v>2328</v>
      </c>
      <c r="Q20" s="42">
        <f t="shared" si="4"/>
        <v>2325.5</v>
      </c>
      <c r="R20" s="50">
        <v>2282</v>
      </c>
      <c r="S20" s="49">
        <v>1.2741</v>
      </c>
      <c r="T20" s="49">
        <v>1.0913999999999999</v>
      </c>
      <c r="U20" s="48">
        <v>145.77000000000001</v>
      </c>
      <c r="V20" s="41">
        <v>1791.07</v>
      </c>
      <c r="W20" s="41">
        <v>1797.21</v>
      </c>
      <c r="X20" s="47">
        <f t="shared" si="5"/>
        <v>2090.8924317390511</v>
      </c>
      <c r="Y20" s="46">
        <v>1.2742</v>
      </c>
    </row>
    <row r="21" spans="2:25" x14ac:dyDescent="0.2">
      <c r="B21" s="45">
        <v>45155</v>
      </c>
      <c r="C21" s="44">
        <v>2311</v>
      </c>
      <c r="D21" s="43">
        <v>2312</v>
      </c>
      <c r="E21" s="42">
        <f t="shared" si="0"/>
        <v>2311.5</v>
      </c>
      <c r="F21" s="44">
        <v>2324</v>
      </c>
      <c r="G21" s="43">
        <v>2325</v>
      </c>
      <c r="H21" s="42">
        <f t="shared" si="1"/>
        <v>2324.5</v>
      </c>
      <c r="I21" s="44">
        <v>2352</v>
      </c>
      <c r="J21" s="43">
        <v>2357</v>
      </c>
      <c r="K21" s="42">
        <f t="shared" si="2"/>
        <v>2354.5</v>
      </c>
      <c r="L21" s="44">
        <v>2363</v>
      </c>
      <c r="M21" s="43">
        <v>2368</v>
      </c>
      <c r="N21" s="42">
        <f t="shared" si="3"/>
        <v>2365.5</v>
      </c>
      <c r="O21" s="44">
        <v>2368</v>
      </c>
      <c r="P21" s="43">
        <v>2373</v>
      </c>
      <c r="Q21" s="42">
        <f t="shared" si="4"/>
        <v>2370.5</v>
      </c>
      <c r="R21" s="50">
        <v>2312</v>
      </c>
      <c r="S21" s="49">
        <v>1.2762</v>
      </c>
      <c r="T21" s="49">
        <v>1.0894999999999999</v>
      </c>
      <c r="U21" s="48">
        <v>145.83000000000001</v>
      </c>
      <c r="V21" s="41">
        <v>1811.63</v>
      </c>
      <c r="W21" s="41">
        <v>1821.67</v>
      </c>
      <c r="X21" s="47">
        <f t="shared" si="5"/>
        <v>2122.0743460302892</v>
      </c>
      <c r="Y21" s="46">
        <v>1.2763</v>
      </c>
    </row>
    <row r="22" spans="2:25" x14ac:dyDescent="0.2">
      <c r="B22" s="45">
        <v>45156</v>
      </c>
      <c r="C22" s="44">
        <v>2259</v>
      </c>
      <c r="D22" s="43">
        <v>2261</v>
      </c>
      <c r="E22" s="42">
        <f t="shared" si="0"/>
        <v>2260</v>
      </c>
      <c r="F22" s="44">
        <v>2280</v>
      </c>
      <c r="G22" s="43">
        <v>2282</v>
      </c>
      <c r="H22" s="42">
        <f t="shared" si="1"/>
        <v>2281</v>
      </c>
      <c r="I22" s="44">
        <v>2308</v>
      </c>
      <c r="J22" s="43">
        <v>2313</v>
      </c>
      <c r="K22" s="42">
        <f t="shared" si="2"/>
        <v>2310.5</v>
      </c>
      <c r="L22" s="44">
        <v>2318</v>
      </c>
      <c r="M22" s="43">
        <v>2323</v>
      </c>
      <c r="N22" s="42">
        <f t="shared" si="3"/>
        <v>2320.5</v>
      </c>
      <c r="O22" s="44">
        <v>2323</v>
      </c>
      <c r="P22" s="43">
        <v>2328</v>
      </c>
      <c r="Q22" s="42">
        <f t="shared" si="4"/>
        <v>2325.5</v>
      </c>
      <c r="R22" s="50">
        <v>2261</v>
      </c>
      <c r="S22" s="49">
        <v>1.2703</v>
      </c>
      <c r="T22" s="49">
        <v>1.0863</v>
      </c>
      <c r="U22" s="48">
        <v>145.4</v>
      </c>
      <c r="V22" s="41">
        <v>1779.89</v>
      </c>
      <c r="W22" s="41">
        <v>1796.28</v>
      </c>
      <c r="X22" s="47">
        <f t="shared" si="5"/>
        <v>2081.377151799687</v>
      </c>
      <c r="Y22" s="46">
        <v>1.2704</v>
      </c>
    </row>
    <row r="23" spans="2:25" x14ac:dyDescent="0.2">
      <c r="B23" s="45">
        <v>45159</v>
      </c>
      <c r="C23" s="44">
        <v>2269.5</v>
      </c>
      <c r="D23" s="43">
        <v>2270.5</v>
      </c>
      <c r="E23" s="42">
        <f t="shared" si="0"/>
        <v>2270</v>
      </c>
      <c r="F23" s="44">
        <v>2292</v>
      </c>
      <c r="G23" s="43">
        <v>2293</v>
      </c>
      <c r="H23" s="42">
        <f t="shared" si="1"/>
        <v>2292.5</v>
      </c>
      <c r="I23" s="44">
        <v>2323</v>
      </c>
      <c r="J23" s="43">
        <v>2328</v>
      </c>
      <c r="K23" s="42">
        <f t="shared" si="2"/>
        <v>2325.5</v>
      </c>
      <c r="L23" s="44">
        <v>2333</v>
      </c>
      <c r="M23" s="43">
        <v>2338</v>
      </c>
      <c r="N23" s="42">
        <f t="shared" si="3"/>
        <v>2335.5</v>
      </c>
      <c r="O23" s="44">
        <v>2338</v>
      </c>
      <c r="P23" s="43">
        <v>2343</v>
      </c>
      <c r="Q23" s="42">
        <f t="shared" si="4"/>
        <v>2340.5</v>
      </c>
      <c r="R23" s="50">
        <v>2270.5</v>
      </c>
      <c r="S23" s="49">
        <v>1.276</v>
      </c>
      <c r="T23" s="49">
        <v>1.0909</v>
      </c>
      <c r="U23" s="48">
        <v>145.84</v>
      </c>
      <c r="V23" s="41">
        <v>1779.39</v>
      </c>
      <c r="W23" s="41">
        <v>1796.88</v>
      </c>
      <c r="X23" s="47">
        <f t="shared" si="5"/>
        <v>2081.3090109084242</v>
      </c>
      <c r="Y23" s="46">
        <v>1.2761</v>
      </c>
    </row>
    <row r="24" spans="2:25" x14ac:dyDescent="0.2">
      <c r="B24" s="45">
        <v>45160</v>
      </c>
      <c r="C24" s="44">
        <v>2335.5</v>
      </c>
      <c r="D24" s="43">
        <v>2336</v>
      </c>
      <c r="E24" s="42">
        <f t="shared" si="0"/>
        <v>2335.75</v>
      </c>
      <c r="F24" s="44">
        <v>2353</v>
      </c>
      <c r="G24" s="43">
        <v>2355</v>
      </c>
      <c r="H24" s="42">
        <f t="shared" si="1"/>
        <v>2354</v>
      </c>
      <c r="I24" s="44">
        <v>2382</v>
      </c>
      <c r="J24" s="43">
        <v>2387</v>
      </c>
      <c r="K24" s="42">
        <f t="shared" si="2"/>
        <v>2384.5</v>
      </c>
      <c r="L24" s="44">
        <v>2392</v>
      </c>
      <c r="M24" s="43">
        <v>2397</v>
      </c>
      <c r="N24" s="42">
        <f t="shared" si="3"/>
        <v>2394.5</v>
      </c>
      <c r="O24" s="44">
        <v>2397</v>
      </c>
      <c r="P24" s="43">
        <v>2402</v>
      </c>
      <c r="Q24" s="42">
        <f t="shared" si="4"/>
        <v>2399.5</v>
      </c>
      <c r="R24" s="50">
        <v>2336</v>
      </c>
      <c r="S24" s="49">
        <v>1.2766999999999999</v>
      </c>
      <c r="T24" s="49">
        <v>1.0885</v>
      </c>
      <c r="U24" s="48">
        <v>145.78</v>
      </c>
      <c r="V24" s="41">
        <v>1829.72</v>
      </c>
      <c r="W24" s="41">
        <v>1844.45</v>
      </c>
      <c r="X24" s="47">
        <f t="shared" si="5"/>
        <v>2146.0725769407441</v>
      </c>
      <c r="Y24" s="46">
        <v>1.2767999999999999</v>
      </c>
    </row>
    <row r="25" spans="2:25" x14ac:dyDescent="0.2">
      <c r="B25" s="45">
        <v>45161</v>
      </c>
      <c r="C25" s="44">
        <v>2328</v>
      </c>
      <c r="D25" s="43">
        <v>2328.5</v>
      </c>
      <c r="E25" s="42">
        <f t="shared" si="0"/>
        <v>2328.25</v>
      </c>
      <c r="F25" s="44">
        <v>2350</v>
      </c>
      <c r="G25" s="43">
        <v>2352</v>
      </c>
      <c r="H25" s="42">
        <f t="shared" si="1"/>
        <v>2351</v>
      </c>
      <c r="I25" s="44">
        <v>2382</v>
      </c>
      <c r="J25" s="43">
        <v>2387</v>
      </c>
      <c r="K25" s="42">
        <f t="shared" si="2"/>
        <v>2384.5</v>
      </c>
      <c r="L25" s="44">
        <v>2393</v>
      </c>
      <c r="M25" s="43">
        <v>2398</v>
      </c>
      <c r="N25" s="42">
        <f t="shared" si="3"/>
        <v>2395.5</v>
      </c>
      <c r="O25" s="44">
        <v>2398</v>
      </c>
      <c r="P25" s="43">
        <v>2403</v>
      </c>
      <c r="Q25" s="42">
        <f t="shared" si="4"/>
        <v>2400.5</v>
      </c>
      <c r="R25" s="50">
        <v>2328.5</v>
      </c>
      <c r="S25" s="49">
        <v>1.2628999999999999</v>
      </c>
      <c r="T25" s="49">
        <v>1.0810999999999999</v>
      </c>
      <c r="U25" s="48">
        <v>145.44</v>
      </c>
      <c r="V25" s="41">
        <v>1843.77</v>
      </c>
      <c r="W25" s="41">
        <v>1862.23</v>
      </c>
      <c r="X25" s="47">
        <f t="shared" si="5"/>
        <v>2153.8248080658591</v>
      </c>
      <c r="Y25" s="46">
        <v>1.2629999999999999</v>
      </c>
    </row>
    <row r="26" spans="2:25" x14ac:dyDescent="0.2">
      <c r="B26" s="45">
        <v>45162</v>
      </c>
      <c r="C26" s="44">
        <v>2362.5</v>
      </c>
      <c r="D26" s="43">
        <v>2363</v>
      </c>
      <c r="E26" s="42">
        <f t="shared" si="0"/>
        <v>2362.75</v>
      </c>
      <c r="F26" s="44">
        <v>2384</v>
      </c>
      <c r="G26" s="43">
        <v>2386</v>
      </c>
      <c r="H26" s="42">
        <f t="shared" si="1"/>
        <v>2385</v>
      </c>
      <c r="I26" s="44">
        <v>2413</v>
      </c>
      <c r="J26" s="43">
        <v>2418</v>
      </c>
      <c r="K26" s="42">
        <f t="shared" si="2"/>
        <v>2415.5</v>
      </c>
      <c r="L26" s="44">
        <v>2425</v>
      </c>
      <c r="M26" s="43">
        <v>2430</v>
      </c>
      <c r="N26" s="42">
        <f t="shared" si="3"/>
        <v>2427.5</v>
      </c>
      <c r="O26" s="44">
        <v>2430</v>
      </c>
      <c r="P26" s="43">
        <v>2435</v>
      </c>
      <c r="Q26" s="42">
        <f t="shared" si="4"/>
        <v>2432.5</v>
      </c>
      <c r="R26" s="50">
        <v>2363</v>
      </c>
      <c r="S26" s="49">
        <v>1.2658</v>
      </c>
      <c r="T26" s="49">
        <v>1.0843</v>
      </c>
      <c r="U26" s="48">
        <v>145.66999999999999</v>
      </c>
      <c r="V26" s="41">
        <v>1866.8</v>
      </c>
      <c r="W26" s="41">
        <v>1884.83</v>
      </c>
      <c r="X26" s="47">
        <f t="shared" si="5"/>
        <v>2179.2861754127084</v>
      </c>
      <c r="Y26" s="46">
        <v>1.2659</v>
      </c>
    </row>
    <row r="27" spans="2:25" x14ac:dyDescent="0.2">
      <c r="B27" s="45">
        <v>45163</v>
      </c>
      <c r="C27" s="44">
        <v>2375</v>
      </c>
      <c r="D27" s="43">
        <v>2375.5</v>
      </c>
      <c r="E27" s="42">
        <f t="shared" si="0"/>
        <v>2375.25</v>
      </c>
      <c r="F27" s="44">
        <v>2390</v>
      </c>
      <c r="G27" s="43">
        <v>2391</v>
      </c>
      <c r="H27" s="42">
        <f t="shared" si="1"/>
        <v>2390.5</v>
      </c>
      <c r="I27" s="44">
        <v>2423</v>
      </c>
      <c r="J27" s="43">
        <v>2428</v>
      </c>
      <c r="K27" s="42">
        <f t="shared" si="2"/>
        <v>2425.5</v>
      </c>
      <c r="L27" s="44">
        <v>2435</v>
      </c>
      <c r="M27" s="43">
        <v>2440</v>
      </c>
      <c r="N27" s="42">
        <f t="shared" si="3"/>
        <v>2437.5</v>
      </c>
      <c r="O27" s="44">
        <v>2440</v>
      </c>
      <c r="P27" s="43">
        <v>2445</v>
      </c>
      <c r="Q27" s="42">
        <f t="shared" si="4"/>
        <v>2442.5</v>
      </c>
      <c r="R27" s="50">
        <v>2375.5</v>
      </c>
      <c r="S27" s="49">
        <v>1.2616000000000001</v>
      </c>
      <c r="T27" s="49">
        <v>1.0802</v>
      </c>
      <c r="U27" s="48">
        <v>146</v>
      </c>
      <c r="V27" s="41">
        <v>1882.93</v>
      </c>
      <c r="W27" s="41">
        <v>1894.91</v>
      </c>
      <c r="X27" s="47">
        <f t="shared" si="5"/>
        <v>2199.1297907794851</v>
      </c>
      <c r="Y27" s="46">
        <v>1.2618</v>
      </c>
    </row>
    <row r="28" spans="2:25" x14ac:dyDescent="0.2">
      <c r="B28" s="45">
        <v>45167</v>
      </c>
      <c r="C28" s="44">
        <v>2418</v>
      </c>
      <c r="D28" s="43">
        <v>2420</v>
      </c>
      <c r="E28" s="42">
        <f t="shared" si="0"/>
        <v>2419</v>
      </c>
      <c r="F28" s="44">
        <v>2427</v>
      </c>
      <c r="G28" s="43">
        <v>2429</v>
      </c>
      <c r="H28" s="42">
        <f t="shared" si="1"/>
        <v>2428</v>
      </c>
      <c r="I28" s="44">
        <v>2462</v>
      </c>
      <c r="J28" s="43">
        <v>2467</v>
      </c>
      <c r="K28" s="42">
        <f t="shared" si="2"/>
        <v>2464.5</v>
      </c>
      <c r="L28" s="44">
        <v>2473</v>
      </c>
      <c r="M28" s="43">
        <v>2478</v>
      </c>
      <c r="N28" s="42">
        <f t="shared" si="3"/>
        <v>2475.5</v>
      </c>
      <c r="O28" s="44">
        <v>2478</v>
      </c>
      <c r="P28" s="43">
        <v>2483</v>
      </c>
      <c r="Q28" s="42">
        <f t="shared" si="4"/>
        <v>2480.5</v>
      </c>
      <c r="R28" s="50">
        <v>2420</v>
      </c>
      <c r="S28" s="49">
        <v>1.2586999999999999</v>
      </c>
      <c r="T28" s="49">
        <v>1.0804</v>
      </c>
      <c r="U28" s="48">
        <v>147.15</v>
      </c>
      <c r="V28" s="41">
        <v>1922.62</v>
      </c>
      <c r="W28" s="41">
        <v>1929.46</v>
      </c>
      <c r="X28" s="47">
        <f t="shared" si="5"/>
        <v>2239.911144020733</v>
      </c>
      <c r="Y28" s="46">
        <v>1.2588999999999999</v>
      </c>
    </row>
    <row r="29" spans="2:25" x14ac:dyDescent="0.2">
      <c r="B29" s="45">
        <v>45168</v>
      </c>
      <c r="C29" s="44">
        <v>2425</v>
      </c>
      <c r="D29" s="43">
        <v>2425.5</v>
      </c>
      <c r="E29" s="42">
        <f t="shared" si="0"/>
        <v>2425.25</v>
      </c>
      <c r="F29" s="44">
        <v>2442</v>
      </c>
      <c r="G29" s="43">
        <v>2444</v>
      </c>
      <c r="H29" s="42">
        <f t="shared" si="1"/>
        <v>2443</v>
      </c>
      <c r="I29" s="44">
        <v>2478</v>
      </c>
      <c r="J29" s="43">
        <v>2483</v>
      </c>
      <c r="K29" s="42">
        <f t="shared" si="2"/>
        <v>2480.5</v>
      </c>
      <c r="L29" s="44">
        <v>2488</v>
      </c>
      <c r="M29" s="43">
        <v>2493</v>
      </c>
      <c r="N29" s="42">
        <f t="shared" si="3"/>
        <v>2490.5</v>
      </c>
      <c r="O29" s="44">
        <v>2493</v>
      </c>
      <c r="P29" s="43">
        <v>2498</v>
      </c>
      <c r="Q29" s="42">
        <f t="shared" si="4"/>
        <v>2495.5</v>
      </c>
      <c r="R29" s="50">
        <v>2425.5</v>
      </c>
      <c r="S29" s="49">
        <v>1.2657</v>
      </c>
      <c r="T29" s="49">
        <v>1.0879000000000001</v>
      </c>
      <c r="U29" s="48">
        <v>146.35</v>
      </c>
      <c r="V29" s="41">
        <v>1916.33</v>
      </c>
      <c r="W29" s="41">
        <v>1930.79</v>
      </c>
      <c r="X29" s="47">
        <f t="shared" si="5"/>
        <v>2229.524772497472</v>
      </c>
      <c r="Y29" s="46">
        <v>1.2658</v>
      </c>
    </row>
    <row r="30" spans="2:25" x14ac:dyDescent="0.2">
      <c r="B30" s="45">
        <v>45169</v>
      </c>
      <c r="C30" s="44">
        <v>2412</v>
      </c>
      <c r="D30" s="43">
        <v>2412.5</v>
      </c>
      <c r="E30" s="42">
        <f t="shared" si="0"/>
        <v>2412.25</v>
      </c>
      <c r="F30" s="44">
        <v>2424.5</v>
      </c>
      <c r="G30" s="43">
        <v>2425.5</v>
      </c>
      <c r="H30" s="42">
        <f t="shared" si="1"/>
        <v>2425</v>
      </c>
      <c r="I30" s="44">
        <v>2463</v>
      </c>
      <c r="J30" s="43">
        <v>2468</v>
      </c>
      <c r="K30" s="42">
        <f t="shared" si="2"/>
        <v>2465.5</v>
      </c>
      <c r="L30" s="44">
        <v>2475</v>
      </c>
      <c r="M30" s="43">
        <v>2480</v>
      </c>
      <c r="N30" s="42">
        <f t="shared" si="3"/>
        <v>2477.5</v>
      </c>
      <c r="O30" s="44">
        <v>2480</v>
      </c>
      <c r="P30" s="43">
        <v>2485</v>
      </c>
      <c r="Q30" s="42">
        <f t="shared" si="4"/>
        <v>2482.5</v>
      </c>
      <c r="R30" s="50">
        <v>2412.5</v>
      </c>
      <c r="S30" s="49">
        <v>1.2681</v>
      </c>
      <c r="T30" s="49">
        <v>1.0868</v>
      </c>
      <c r="U30" s="48">
        <v>145.82</v>
      </c>
      <c r="V30" s="41">
        <v>1902.45</v>
      </c>
      <c r="W30" s="41">
        <v>1912.4</v>
      </c>
      <c r="X30" s="47">
        <f t="shared" si="5"/>
        <v>2219.8196540301806</v>
      </c>
      <c r="Y30" s="46">
        <v>1.2683</v>
      </c>
    </row>
    <row r="31" spans="2:25" x14ac:dyDescent="0.2">
      <c r="B31" s="40" t="s">
        <v>11</v>
      </c>
      <c r="C31" s="39">
        <f>ROUND(AVERAGE(C9:C30),2)</f>
        <v>2399.9299999999998</v>
      </c>
      <c r="D31" s="38">
        <f>ROUND(AVERAGE(D9:D30),2)</f>
        <v>2401.02</v>
      </c>
      <c r="E31" s="37">
        <f>ROUND(AVERAGE(C31:D31),2)</f>
        <v>2400.48</v>
      </c>
      <c r="F31" s="39">
        <f>ROUND(AVERAGE(F9:F30),2)</f>
        <v>2403.11</v>
      </c>
      <c r="G31" s="38">
        <f>ROUND(AVERAGE(G9:G30),2)</f>
        <v>2404.5500000000002</v>
      </c>
      <c r="H31" s="37">
        <f>ROUND(AVERAGE(F31:G31),2)</f>
        <v>2403.83</v>
      </c>
      <c r="I31" s="39">
        <f>ROUND(AVERAGE(I9:I30),2)</f>
        <v>2428.64</v>
      </c>
      <c r="J31" s="38">
        <f>ROUND(AVERAGE(J9:J30),2)</f>
        <v>2433.64</v>
      </c>
      <c r="K31" s="37">
        <f>ROUND(AVERAGE(I31:J31),2)</f>
        <v>2431.14</v>
      </c>
      <c r="L31" s="39">
        <f>ROUND(AVERAGE(L9:L30),2)</f>
        <v>2436.5</v>
      </c>
      <c r="M31" s="38">
        <f>ROUND(AVERAGE(M9:M30),2)</f>
        <v>2441.5</v>
      </c>
      <c r="N31" s="37">
        <f>ROUND(AVERAGE(L31:M31),2)</f>
        <v>2439</v>
      </c>
      <c r="O31" s="39">
        <f>ROUND(AVERAGE(O9:O30),2)</f>
        <v>2441.5</v>
      </c>
      <c r="P31" s="38">
        <f>ROUND(AVERAGE(P9:P30),2)</f>
        <v>2446.5</v>
      </c>
      <c r="Q31" s="37">
        <f>ROUND(AVERAGE(O31:P31),2)</f>
        <v>2444</v>
      </c>
      <c r="R31" s="36">
        <f>ROUND(AVERAGE(R9:R30),2)</f>
        <v>2401.02</v>
      </c>
      <c r="S31" s="35">
        <f>ROUND(AVERAGE(S9:S30),4)</f>
        <v>1.2706</v>
      </c>
      <c r="T31" s="34">
        <f>ROUND(AVERAGE(T9:T30),4)</f>
        <v>1.0912999999999999</v>
      </c>
      <c r="U31" s="167">
        <f>ROUND(AVERAGE(U9:U30),2)</f>
        <v>144.72999999999999</v>
      </c>
      <c r="V31" s="33">
        <f>AVERAGE(V9:V30)</f>
        <v>1889.715909090909</v>
      </c>
      <c r="W31" s="33">
        <f>AVERAGE(W9:W30)</f>
        <v>1892.1268181818182</v>
      </c>
      <c r="X31" s="33">
        <f>AVERAGE(X9:X30)</f>
        <v>2200.0376023229423</v>
      </c>
      <c r="Y31" s="32">
        <f>AVERAGE(Y9:Y30)</f>
        <v>1.2708227272727273</v>
      </c>
    </row>
    <row r="32" spans="2:25" x14ac:dyDescent="0.2">
      <c r="B32" s="31" t="s">
        <v>12</v>
      </c>
      <c r="C32" s="30">
        <f t="shared" ref="C32:Y32" si="6">MAX(C9:C30)</f>
        <v>2553</v>
      </c>
      <c r="D32" s="29">
        <f t="shared" si="6"/>
        <v>2554</v>
      </c>
      <c r="E32" s="28">
        <f t="shared" si="6"/>
        <v>2553.5</v>
      </c>
      <c r="F32" s="30">
        <f t="shared" si="6"/>
        <v>2553</v>
      </c>
      <c r="G32" s="29">
        <f t="shared" si="6"/>
        <v>2554</v>
      </c>
      <c r="H32" s="28">
        <f t="shared" si="6"/>
        <v>2553.5</v>
      </c>
      <c r="I32" s="30">
        <f t="shared" si="6"/>
        <v>2575</v>
      </c>
      <c r="J32" s="29">
        <f t="shared" si="6"/>
        <v>2580</v>
      </c>
      <c r="K32" s="28">
        <f t="shared" si="6"/>
        <v>2577.5</v>
      </c>
      <c r="L32" s="30">
        <f t="shared" si="6"/>
        <v>2580</v>
      </c>
      <c r="M32" s="29">
        <f t="shared" si="6"/>
        <v>2585</v>
      </c>
      <c r="N32" s="28">
        <f t="shared" si="6"/>
        <v>2582.5</v>
      </c>
      <c r="O32" s="30">
        <f t="shared" si="6"/>
        <v>2585</v>
      </c>
      <c r="P32" s="29">
        <f t="shared" si="6"/>
        <v>2590</v>
      </c>
      <c r="Q32" s="28">
        <f t="shared" si="6"/>
        <v>2587.5</v>
      </c>
      <c r="R32" s="27">
        <f t="shared" si="6"/>
        <v>2554</v>
      </c>
      <c r="S32" s="26">
        <f t="shared" si="6"/>
        <v>1.2785</v>
      </c>
      <c r="T32" s="25">
        <f t="shared" si="6"/>
        <v>1.1016999999999999</v>
      </c>
      <c r="U32" s="24">
        <f t="shared" si="6"/>
        <v>147.15</v>
      </c>
      <c r="V32" s="23">
        <f t="shared" si="6"/>
        <v>1997.65</v>
      </c>
      <c r="W32" s="23">
        <f t="shared" si="6"/>
        <v>1997.34</v>
      </c>
      <c r="X32" s="23">
        <f t="shared" si="6"/>
        <v>2326.8950437317785</v>
      </c>
      <c r="Y32" s="22">
        <f t="shared" si="6"/>
        <v>1.2786999999999999</v>
      </c>
    </row>
    <row r="33" spans="2:25" ht="13.5" thickBot="1" x14ac:dyDescent="0.25">
      <c r="B33" s="21" t="s">
        <v>13</v>
      </c>
      <c r="C33" s="20">
        <f t="shared" ref="C33:Y33" si="7">MIN(C9:C30)</f>
        <v>2259</v>
      </c>
      <c r="D33" s="19">
        <f t="shared" si="7"/>
        <v>2261</v>
      </c>
      <c r="E33" s="18">
        <f t="shared" si="7"/>
        <v>2260</v>
      </c>
      <c r="F33" s="20">
        <f t="shared" si="7"/>
        <v>2280</v>
      </c>
      <c r="G33" s="19">
        <f t="shared" si="7"/>
        <v>2282</v>
      </c>
      <c r="H33" s="18">
        <f t="shared" si="7"/>
        <v>2281</v>
      </c>
      <c r="I33" s="20">
        <f t="shared" si="7"/>
        <v>2308</v>
      </c>
      <c r="J33" s="19">
        <f t="shared" si="7"/>
        <v>2313</v>
      </c>
      <c r="K33" s="18">
        <f t="shared" si="7"/>
        <v>2310.5</v>
      </c>
      <c r="L33" s="20">
        <f t="shared" si="7"/>
        <v>2318</v>
      </c>
      <c r="M33" s="19">
        <f t="shared" si="7"/>
        <v>2323</v>
      </c>
      <c r="N33" s="18">
        <f t="shared" si="7"/>
        <v>2320.5</v>
      </c>
      <c r="O33" s="20">
        <f t="shared" si="7"/>
        <v>2323</v>
      </c>
      <c r="P33" s="19">
        <f t="shared" si="7"/>
        <v>2328</v>
      </c>
      <c r="Q33" s="18">
        <f t="shared" si="7"/>
        <v>2325.5</v>
      </c>
      <c r="R33" s="17">
        <f t="shared" si="7"/>
        <v>2261</v>
      </c>
      <c r="S33" s="16">
        <f t="shared" si="7"/>
        <v>1.2586999999999999</v>
      </c>
      <c r="T33" s="15">
        <f t="shared" si="7"/>
        <v>1.0802</v>
      </c>
      <c r="U33" s="14">
        <f t="shared" si="7"/>
        <v>142.19</v>
      </c>
      <c r="V33" s="13">
        <f t="shared" si="7"/>
        <v>1779.39</v>
      </c>
      <c r="W33" s="13">
        <f t="shared" si="7"/>
        <v>1796.28</v>
      </c>
      <c r="X33" s="13">
        <f t="shared" si="7"/>
        <v>2081.3090109084242</v>
      </c>
      <c r="Y33" s="12">
        <f t="shared" si="7"/>
        <v>1.2588999999999999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45139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45139</v>
      </c>
      <c r="C9" s="44">
        <v>2150</v>
      </c>
      <c r="D9" s="43">
        <v>2152</v>
      </c>
      <c r="E9" s="42">
        <f t="shared" ref="E9:E30" si="0">AVERAGE(C9:D9)</f>
        <v>2151</v>
      </c>
      <c r="F9" s="44">
        <v>2150</v>
      </c>
      <c r="G9" s="43">
        <v>2150.5</v>
      </c>
      <c r="H9" s="42">
        <f t="shared" ref="H9:H30" si="1">AVERAGE(F9:G9)</f>
        <v>2150.25</v>
      </c>
      <c r="I9" s="44">
        <v>2158</v>
      </c>
      <c r="J9" s="43">
        <v>2163</v>
      </c>
      <c r="K9" s="42">
        <f t="shared" ref="K9:K30" si="2">AVERAGE(I9:J9)</f>
        <v>2160.5</v>
      </c>
      <c r="L9" s="44">
        <v>2173</v>
      </c>
      <c r="M9" s="43">
        <v>2178</v>
      </c>
      <c r="N9" s="42">
        <f t="shared" ref="N9:N30" si="3">AVERAGE(L9:M9)</f>
        <v>2175.5</v>
      </c>
      <c r="O9" s="44">
        <v>2173</v>
      </c>
      <c r="P9" s="43">
        <v>2178</v>
      </c>
      <c r="Q9" s="42">
        <f t="shared" ref="Q9:Q30" si="4">AVERAGE(O9:P9)</f>
        <v>2175.5</v>
      </c>
      <c r="R9" s="50">
        <v>2152</v>
      </c>
      <c r="S9" s="49">
        <v>1.2785</v>
      </c>
      <c r="T9" s="51">
        <v>1.0975999999999999</v>
      </c>
      <c r="U9" s="48">
        <v>142.97999999999999</v>
      </c>
      <c r="V9" s="41">
        <v>1683.22</v>
      </c>
      <c r="W9" s="41">
        <v>1681.79</v>
      </c>
      <c r="X9" s="47">
        <f t="shared" ref="X9:X30" si="5">R9/T9</f>
        <v>1960.6413994169097</v>
      </c>
      <c r="Y9" s="46">
        <v>1.2786999999999999</v>
      </c>
    </row>
    <row r="10" spans="1:25" x14ac:dyDescent="0.2">
      <c r="B10" s="45">
        <v>45140</v>
      </c>
      <c r="C10" s="44">
        <v>2143</v>
      </c>
      <c r="D10" s="43">
        <v>2144</v>
      </c>
      <c r="E10" s="42">
        <f t="shared" si="0"/>
        <v>2143.5</v>
      </c>
      <c r="F10" s="44">
        <v>2143</v>
      </c>
      <c r="G10" s="43">
        <v>2145</v>
      </c>
      <c r="H10" s="42">
        <f t="shared" si="1"/>
        <v>2144</v>
      </c>
      <c r="I10" s="44">
        <v>2155</v>
      </c>
      <c r="J10" s="43">
        <v>2160</v>
      </c>
      <c r="K10" s="42">
        <f t="shared" si="2"/>
        <v>2157.5</v>
      </c>
      <c r="L10" s="44">
        <v>2170</v>
      </c>
      <c r="M10" s="43">
        <v>2175</v>
      </c>
      <c r="N10" s="42">
        <f t="shared" si="3"/>
        <v>2172.5</v>
      </c>
      <c r="O10" s="44">
        <v>2170</v>
      </c>
      <c r="P10" s="43">
        <v>2175</v>
      </c>
      <c r="Q10" s="42">
        <f t="shared" si="4"/>
        <v>2172.5</v>
      </c>
      <c r="R10" s="50">
        <v>2144</v>
      </c>
      <c r="S10" s="49">
        <v>1.2764</v>
      </c>
      <c r="T10" s="49">
        <v>1.0979000000000001</v>
      </c>
      <c r="U10" s="48">
        <v>142.81</v>
      </c>
      <c r="V10" s="41">
        <v>1679.72</v>
      </c>
      <c r="W10" s="41">
        <v>1680.24</v>
      </c>
      <c r="X10" s="47">
        <f t="shared" si="5"/>
        <v>1952.8190181255122</v>
      </c>
      <c r="Y10" s="46">
        <v>1.2766</v>
      </c>
    </row>
    <row r="11" spans="1:25" x14ac:dyDescent="0.2">
      <c r="B11" s="45">
        <v>45141</v>
      </c>
      <c r="C11" s="44">
        <v>2139</v>
      </c>
      <c r="D11" s="43">
        <v>2139.5</v>
      </c>
      <c r="E11" s="42">
        <f t="shared" si="0"/>
        <v>2139.25</v>
      </c>
      <c r="F11" s="44">
        <v>2146.5</v>
      </c>
      <c r="G11" s="43">
        <v>2147.5</v>
      </c>
      <c r="H11" s="42">
        <f t="shared" si="1"/>
        <v>2147</v>
      </c>
      <c r="I11" s="44">
        <v>2157</v>
      </c>
      <c r="J11" s="43">
        <v>2162</v>
      </c>
      <c r="K11" s="42">
        <f t="shared" si="2"/>
        <v>2159.5</v>
      </c>
      <c r="L11" s="44">
        <v>2172</v>
      </c>
      <c r="M11" s="43">
        <v>2177</v>
      </c>
      <c r="N11" s="42">
        <f t="shared" si="3"/>
        <v>2174.5</v>
      </c>
      <c r="O11" s="44">
        <v>2172</v>
      </c>
      <c r="P11" s="43">
        <v>2177</v>
      </c>
      <c r="Q11" s="42">
        <f t="shared" si="4"/>
        <v>2174.5</v>
      </c>
      <c r="R11" s="50">
        <v>2139.5</v>
      </c>
      <c r="S11" s="49">
        <v>1.2646999999999999</v>
      </c>
      <c r="T11" s="49">
        <v>1.0934999999999999</v>
      </c>
      <c r="U11" s="48">
        <v>142.94</v>
      </c>
      <c r="V11" s="41">
        <v>1691.71</v>
      </c>
      <c r="W11" s="41">
        <v>1697.36</v>
      </c>
      <c r="X11" s="47">
        <f t="shared" si="5"/>
        <v>1956.5614997713765</v>
      </c>
      <c r="Y11" s="46">
        <v>1.2652000000000001</v>
      </c>
    </row>
    <row r="12" spans="1:25" x14ac:dyDescent="0.2">
      <c r="B12" s="45">
        <v>45142</v>
      </c>
      <c r="C12" s="44">
        <v>2126</v>
      </c>
      <c r="D12" s="43">
        <v>2128</v>
      </c>
      <c r="E12" s="42">
        <f t="shared" si="0"/>
        <v>2127</v>
      </c>
      <c r="F12" s="44">
        <v>2138</v>
      </c>
      <c r="G12" s="43">
        <v>2140</v>
      </c>
      <c r="H12" s="42">
        <f t="shared" si="1"/>
        <v>2139</v>
      </c>
      <c r="I12" s="44">
        <v>2152</v>
      </c>
      <c r="J12" s="43">
        <v>2157</v>
      </c>
      <c r="K12" s="42">
        <f t="shared" si="2"/>
        <v>2154.5</v>
      </c>
      <c r="L12" s="44">
        <v>2165</v>
      </c>
      <c r="M12" s="43">
        <v>2170</v>
      </c>
      <c r="N12" s="42">
        <f t="shared" si="3"/>
        <v>2167.5</v>
      </c>
      <c r="O12" s="44">
        <v>2165</v>
      </c>
      <c r="P12" s="43">
        <v>2170</v>
      </c>
      <c r="Q12" s="42">
        <f t="shared" si="4"/>
        <v>2167.5</v>
      </c>
      <c r="R12" s="50">
        <v>2128</v>
      </c>
      <c r="S12" s="49">
        <v>1.2695000000000001</v>
      </c>
      <c r="T12" s="49">
        <v>1.0938000000000001</v>
      </c>
      <c r="U12" s="48">
        <v>142.69999999999999</v>
      </c>
      <c r="V12" s="41">
        <v>1676.25</v>
      </c>
      <c r="W12" s="41">
        <v>1685.04</v>
      </c>
      <c r="X12" s="47">
        <f t="shared" si="5"/>
        <v>1945.5110623514352</v>
      </c>
      <c r="Y12" s="46">
        <v>1.27</v>
      </c>
    </row>
    <row r="13" spans="1:25" x14ac:dyDescent="0.2">
      <c r="B13" s="45">
        <v>45145</v>
      </c>
      <c r="C13" s="44">
        <v>2142</v>
      </c>
      <c r="D13" s="43">
        <v>2143</v>
      </c>
      <c r="E13" s="42">
        <f t="shared" si="0"/>
        <v>2142.5</v>
      </c>
      <c r="F13" s="44">
        <v>2153.5</v>
      </c>
      <c r="G13" s="43">
        <v>2154</v>
      </c>
      <c r="H13" s="42">
        <f t="shared" si="1"/>
        <v>2153.75</v>
      </c>
      <c r="I13" s="44">
        <v>2162</v>
      </c>
      <c r="J13" s="43">
        <v>2167</v>
      </c>
      <c r="K13" s="42">
        <f t="shared" si="2"/>
        <v>2164.5</v>
      </c>
      <c r="L13" s="44">
        <v>2175</v>
      </c>
      <c r="M13" s="43">
        <v>2180</v>
      </c>
      <c r="N13" s="42">
        <f t="shared" si="3"/>
        <v>2177.5</v>
      </c>
      <c r="O13" s="44">
        <v>2175</v>
      </c>
      <c r="P13" s="43">
        <v>2180</v>
      </c>
      <c r="Q13" s="42">
        <f t="shared" si="4"/>
        <v>2177.5</v>
      </c>
      <c r="R13" s="50">
        <v>2143</v>
      </c>
      <c r="S13" s="49">
        <v>1.2744</v>
      </c>
      <c r="T13" s="49">
        <v>1.0984</v>
      </c>
      <c r="U13" s="48">
        <v>142.19</v>
      </c>
      <c r="V13" s="41">
        <v>1681.58</v>
      </c>
      <c r="W13" s="41">
        <v>1689.54</v>
      </c>
      <c r="X13" s="47">
        <f t="shared" si="5"/>
        <v>1951.019664967225</v>
      </c>
      <c r="Y13" s="46">
        <v>1.2748999999999999</v>
      </c>
    </row>
    <row r="14" spans="1:25" x14ac:dyDescent="0.2">
      <c r="B14" s="45">
        <v>45146</v>
      </c>
      <c r="C14" s="44">
        <v>2108</v>
      </c>
      <c r="D14" s="43">
        <v>2110</v>
      </c>
      <c r="E14" s="42">
        <f t="shared" si="0"/>
        <v>2109</v>
      </c>
      <c r="F14" s="44">
        <v>2118.5</v>
      </c>
      <c r="G14" s="43">
        <v>2119.5</v>
      </c>
      <c r="H14" s="42">
        <f t="shared" si="1"/>
        <v>2119</v>
      </c>
      <c r="I14" s="44">
        <v>2128</v>
      </c>
      <c r="J14" s="43">
        <v>2133</v>
      </c>
      <c r="K14" s="42">
        <f t="shared" si="2"/>
        <v>2130.5</v>
      </c>
      <c r="L14" s="44">
        <v>2142</v>
      </c>
      <c r="M14" s="43">
        <v>2147</v>
      </c>
      <c r="N14" s="42">
        <f t="shared" si="3"/>
        <v>2144.5</v>
      </c>
      <c r="O14" s="44">
        <v>2142</v>
      </c>
      <c r="P14" s="43">
        <v>2147</v>
      </c>
      <c r="Q14" s="42">
        <f t="shared" si="4"/>
        <v>2144.5</v>
      </c>
      <c r="R14" s="50">
        <v>2110</v>
      </c>
      <c r="S14" s="49">
        <v>1.2698</v>
      </c>
      <c r="T14" s="49">
        <v>1.0942000000000001</v>
      </c>
      <c r="U14" s="48">
        <v>143.13</v>
      </c>
      <c r="V14" s="41">
        <v>1661.68</v>
      </c>
      <c r="W14" s="41">
        <v>1668.5</v>
      </c>
      <c r="X14" s="47">
        <f t="shared" si="5"/>
        <v>1928.3494790714676</v>
      </c>
      <c r="Y14" s="46">
        <v>1.2703</v>
      </c>
    </row>
    <row r="15" spans="1:25" x14ac:dyDescent="0.2">
      <c r="B15" s="45">
        <v>45147</v>
      </c>
      <c r="C15" s="44">
        <v>2118</v>
      </c>
      <c r="D15" s="43">
        <v>2119</v>
      </c>
      <c r="E15" s="42">
        <f t="shared" si="0"/>
        <v>2118.5</v>
      </c>
      <c r="F15" s="44">
        <v>2127</v>
      </c>
      <c r="G15" s="43">
        <v>2128</v>
      </c>
      <c r="H15" s="42">
        <f t="shared" si="1"/>
        <v>2127.5</v>
      </c>
      <c r="I15" s="44">
        <v>2138</v>
      </c>
      <c r="J15" s="43">
        <v>2143</v>
      </c>
      <c r="K15" s="42">
        <f t="shared" si="2"/>
        <v>2140.5</v>
      </c>
      <c r="L15" s="44">
        <v>2150</v>
      </c>
      <c r="M15" s="43">
        <v>2155</v>
      </c>
      <c r="N15" s="42">
        <f t="shared" si="3"/>
        <v>2152.5</v>
      </c>
      <c r="O15" s="44">
        <v>2150</v>
      </c>
      <c r="P15" s="43">
        <v>2155</v>
      </c>
      <c r="Q15" s="42">
        <f t="shared" si="4"/>
        <v>2152.5</v>
      </c>
      <c r="R15" s="50">
        <v>2119</v>
      </c>
      <c r="S15" s="49">
        <v>1.2735000000000001</v>
      </c>
      <c r="T15" s="49">
        <v>1.097</v>
      </c>
      <c r="U15" s="48">
        <v>143.44999999999999</v>
      </c>
      <c r="V15" s="41">
        <v>1663.92</v>
      </c>
      <c r="W15" s="41">
        <v>1670.46</v>
      </c>
      <c r="X15" s="47">
        <f t="shared" si="5"/>
        <v>1931.6317228805835</v>
      </c>
      <c r="Y15" s="46">
        <v>1.2739</v>
      </c>
    </row>
    <row r="16" spans="1:25" x14ac:dyDescent="0.2">
      <c r="B16" s="45">
        <v>45148</v>
      </c>
      <c r="C16" s="44">
        <v>2121</v>
      </c>
      <c r="D16" s="43">
        <v>2122</v>
      </c>
      <c r="E16" s="42">
        <f t="shared" si="0"/>
        <v>2121.5</v>
      </c>
      <c r="F16" s="44">
        <v>2130</v>
      </c>
      <c r="G16" s="43">
        <v>2132</v>
      </c>
      <c r="H16" s="42">
        <f t="shared" si="1"/>
        <v>2131</v>
      </c>
      <c r="I16" s="44">
        <v>2143</v>
      </c>
      <c r="J16" s="43">
        <v>2148</v>
      </c>
      <c r="K16" s="42">
        <f t="shared" si="2"/>
        <v>2145.5</v>
      </c>
      <c r="L16" s="44">
        <v>2157</v>
      </c>
      <c r="M16" s="43">
        <v>2162</v>
      </c>
      <c r="N16" s="42">
        <f t="shared" si="3"/>
        <v>2159.5</v>
      </c>
      <c r="O16" s="44">
        <v>2157</v>
      </c>
      <c r="P16" s="43">
        <v>2162</v>
      </c>
      <c r="Q16" s="42">
        <f t="shared" si="4"/>
        <v>2159.5</v>
      </c>
      <c r="R16" s="50">
        <v>2122</v>
      </c>
      <c r="S16" s="49">
        <v>1.2763</v>
      </c>
      <c r="T16" s="49">
        <v>1.1016999999999999</v>
      </c>
      <c r="U16" s="48">
        <v>143.79</v>
      </c>
      <c r="V16" s="41">
        <v>1662.62</v>
      </c>
      <c r="W16" s="41">
        <v>1669.93</v>
      </c>
      <c r="X16" s="47">
        <f t="shared" si="5"/>
        <v>1926.1141871652901</v>
      </c>
      <c r="Y16" s="46">
        <v>1.2766999999999999</v>
      </c>
    </row>
    <row r="17" spans="2:25" x14ac:dyDescent="0.2">
      <c r="B17" s="45">
        <v>45149</v>
      </c>
      <c r="C17" s="44">
        <v>2117</v>
      </c>
      <c r="D17" s="43">
        <v>2118</v>
      </c>
      <c r="E17" s="42">
        <f t="shared" si="0"/>
        <v>2117.5</v>
      </c>
      <c r="F17" s="44">
        <v>2122</v>
      </c>
      <c r="G17" s="43">
        <v>2123</v>
      </c>
      <c r="H17" s="42">
        <f t="shared" si="1"/>
        <v>2122.5</v>
      </c>
      <c r="I17" s="44">
        <v>2135</v>
      </c>
      <c r="J17" s="43">
        <v>2140</v>
      </c>
      <c r="K17" s="42">
        <f t="shared" si="2"/>
        <v>2137.5</v>
      </c>
      <c r="L17" s="44">
        <v>2148</v>
      </c>
      <c r="M17" s="43">
        <v>2153</v>
      </c>
      <c r="N17" s="42">
        <f t="shared" si="3"/>
        <v>2150.5</v>
      </c>
      <c r="O17" s="44">
        <v>2148</v>
      </c>
      <c r="P17" s="43">
        <v>2153</v>
      </c>
      <c r="Q17" s="42">
        <f t="shared" si="4"/>
        <v>2150.5</v>
      </c>
      <c r="R17" s="50">
        <v>2118</v>
      </c>
      <c r="S17" s="49">
        <v>1.2734000000000001</v>
      </c>
      <c r="T17" s="49">
        <v>1.0998000000000001</v>
      </c>
      <c r="U17" s="48">
        <v>144.49</v>
      </c>
      <c r="V17" s="41">
        <v>1663.26</v>
      </c>
      <c r="W17" s="41">
        <v>1666.67</v>
      </c>
      <c r="X17" s="47">
        <f t="shared" si="5"/>
        <v>1925.8046917621384</v>
      </c>
      <c r="Y17" s="46">
        <v>1.2738</v>
      </c>
    </row>
    <row r="18" spans="2:25" x14ac:dyDescent="0.2">
      <c r="B18" s="45">
        <v>45152</v>
      </c>
      <c r="C18" s="44">
        <v>2087</v>
      </c>
      <c r="D18" s="43">
        <v>2088</v>
      </c>
      <c r="E18" s="42">
        <f t="shared" si="0"/>
        <v>2087.5</v>
      </c>
      <c r="F18" s="44">
        <v>2101</v>
      </c>
      <c r="G18" s="43">
        <v>2103</v>
      </c>
      <c r="H18" s="42">
        <f t="shared" si="1"/>
        <v>2102</v>
      </c>
      <c r="I18" s="44">
        <v>2113</v>
      </c>
      <c r="J18" s="43">
        <v>2118</v>
      </c>
      <c r="K18" s="42">
        <f t="shared" si="2"/>
        <v>2115.5</v>
      </c>
      <c r="L18" s="44">
        <v>2125</v>
      </c>
      <c r="M18" s="43">
        <v>2130</v>
      </c>
      <c r="N18" s="42">
        <f t="shared" si="3"/>
        <v>2127.5</v>
      </c>
      <c r="O18" s="44">
        <v>2125</v>
      </c>
      <c r="P18" s="43">
        <v>2130</v>
      </c>
      <c r="Q18" s="42">
        <f t="shared" si="4"/>
        <v>2127.5</v>
      </c>
      <c r="R18" s="50">
        <v>2088</v>
      </c>
      <c r="S18" s="49">
        <v>1.2693000000000001</v>
      </c>
      <c r="T18" s="49">
        <v>1.0939000000000001</v>
      </c>
      <c r="U18" s="48">
        <v>145.07</v>
      </c>
      <c r="V18" s="41">
        <v>1645</v>
      </c>
      <c r="W18" s="41">
        <v>1656.43</v>
      </c>
      <c r="X18" s="47">
        <f t="shared" si="5"/>
        <v>1908.7667976963157</v>
      </c>
      <c r="Y18" s="46">
        <v>1.2696000000000001</v>
      </c>
    </row>
    <row r="19" spans="2:25" x14ac:dyDescent="0.2">
      <c r="B19" s="45">
        <v>45153</v>
      </c>
      <c r="C19" s="44">
        <v>2097</v>
      </c>
      <c r="D19" s="43">
        <v>2099</v>
      </c>
      <c r="E19" s="42">
        <f t="shared" si="0"/>
        <v>2098</v>
      </c>
      <c r="F19" s="44">
        <v>2106</v>
      </c>
      <c r="G19" s="43">
        <v>2107</v>
      </c>
      <c r="H19" s="42">
        <f t="shared" si="1"/>
        <v>2106.5</v>
      </c>
      <c r="I19" s="44">
        <v>2118</v>
      </c>
      <c r="J19" s="43">
        <v>2123</v>
      </c>
      <c r="K19" s="42">
        <f t="shared" si="2"/>
        <v>2120.5</v>
      </c>
      <c r="L19" s="44">
        <v>2130</v>
      </c>
      <c r="M19" s="43">
        <v>2135</v>
      </c>
      <c r="N19" s="42">
        <f t="shared" si="3"/>
        <v>2132.5</v>
      </c>
      <c r="O19" s="44">
        <v>2130</v>
      </c>
      <c r="P19" s="43">
        <v>2135</v>
      </c>
      <c r="Q19" s="42">
        <f t="shared" si="4"/>
        <v>2132.5</v>
      </c>
      <c r="R19" s="50">
        <v>2099</v>
      </c>
      <c r="S19" s="49">
        <v>1.2706999999999999</v>
      </c>
      <c r="T19" s="49">
        <v>1.0929</v>
      </c>
      <c r="U19" s="48">
        <v>145.54</v>
      </c>
      <c r="V19" s="41">
        <v>1651.85</v>
      </c>
      <c r="W19" s="41">
        <v>1657.88</v>
      </c>
      <c r="X19" s="47">
        <f t="shared" si="5"/>
        <v>1920.578277976027</v>
      </c>
      <c r="Y19" s="46">
        <v>1.2708999999999999</v>
      </c>
    </row>
    <row r="20" spans="2:25" x14ac:dyDescent="0.2">
      <c r="B20" s="45">
        <v>45154</v>
      </c>
      <c r="C20" s="44">
        <v>2122</v>
      </c>
      <c r="D20" s="43">
        <v>2123</v>
      </c>
      <c r="E20" s="42">
        <f t="shared" si="0"/>
        <v>2122.5</v>
      </c>
      <c r="F20" s="44">
        <v>2124</v>
      </c>
      <c r="G20" s="43">
        <v>2125</v>
      </c>
      <c r="H20" s="42">
        <f t="shared" si="1"/>
        <v>2124.5</v>
      </c>
      <c r="I20" s="44">
        <v>2132</v>
      </c>
      <c r="J20" s="43">
        <v>2137</v>
      </c>
      <c r="K20" s="42">
        <f t="shared" si="2"/>
        <v>2134.5</v>
      </c>
      <c r="L20" s="44">
        <v>2147</v>
      </c>
      <c r="M20" s="43">
        <v>2152</v>
      </c>
      <c r="N20" s="42">
        <f t="shared" si="3"/>
        <v>2149.5</v>
      </c>
      <c r="O20" s="44">
        <v>2147</v>
      </c>
      <c r="P20" s="43">
        <v>2152</v>
      </c>
      <c r="Q20" s="42">
        <f t="shared" si="4"/>
        <v>2149.5</v>
      </c>
      <c r="R20" s="50">
        <v>2123</v>
      </c>
      <c r="S20" s="49">
        <v>1.2741</v>
      </c>
      <c r="T20" s="49">
        <v>1.0913999999999999</v>
      </c>
      <c r="U20" s="48">
        <v>145.77000000000001</v>
      </c>
      <c r="V20" s="41">
        <v>1666.27</v>
      </c>
      <c r="W20" s="41">
        <v>1667.71</v>
      </c>
      <c r="X20" s="47">
        <f t="shared" si="5"/>
        <v>1945.2079897379515</v>
      </c>
      <c r="Y20" s="46">
        <v>1.2742</v>
      </c>
    </row>
    <row r="21" spans="2:25" x14ac:dyDescent="0.2">
      <c r="B21" s="45">
        <v>45155</v>
      </c>
      <c r="C21" s="44">
        <v>2143</v>
      </c>
      <c r="D21" s="43">
        <v>2144</v>
      </c>
      <c r="E21" s="42">
        <f t="shared" si="0"/>
        <v>2143.5</v>
      </c>
      <c r="F21" s="44">
        <v>2137</v>
      </c>
      <c r="G21" s="43">
        <v>2139</v>
      </c>
      <c r="H21" s="42">
        <f t="shared" si="1"/>
        <v>2138</v>
      </c>
      <c r="I21" s="44">
        <v>2148</v>
      </c>
      <c r="J21" s="43">
        <v>2153</v>
      </c>
      <c r="K21" s="42">
        <f t="shared" si="2"/>
        <v>2150.5</v>
      </c>
      <c r="L21" s="44">
        <v>2165</v>
      </c>
      <c r="M21" s="43">
        <v>2170</v>
      </c>
      <c r="N21" s="42">
        <f t="shared" si="3"/>
        <v>2167.5</v>
      </c>
      <c r="O21" s="44">
        <v>2165</v>
      </c>
      <c r="P21" s="43">
        <v>2170</v>
      </c>
      <c r="Q21" s="42">
        <f t="shared" si="4"/>
        <v>2167.5</v>
      </c>
      <c r="R21" s="50">
        <v>2144</v>
      </c>
      <c r="S21" s="49">
        <v>1.2762</v>
      </c>
      <c r="T21" s="49">
        <v>1.0894999999999999</v>
      </c>
      <c r="U21" s="48">
        <v>145.83000000000001</v>
      </c>
      <c r="V21" s="41">
        <v>1679.99</v>
      </c>
      <c r="W21" s="41">
        <v>1675.94</v>
      </c>
      <c r="X21" s="47">
        <f t="shared" si="5"/>
        <v>1967.8751720972925</v>
      </c>
      <c r="Y21" s="46">
        <v>1.2763</v>
      </c>
    </row>
    <row r="22" spans="2:25" x14ac:dyDescent="0.2">
      <c r="B22" s="45">
        <v>45156</v>
      </c>
      <c r="C22" s="44">
        <v>2152</v>
      </c>
      <c r="D22" s="43">
        <v>2154</v>
      </c>
      <c r="E22" s="42">
        <f t="shared" si="0"/>
        <v>2153</v>
      </c>
      <c r="F22" s="44">
        <v>2138</v>
      </c>
      <c r="G22" s="43">
        <v>2140</v>
      </c>
      <c r="H22" s="42">
        <f t="shared" si="1"/>
        <v>2139</v>
      </c>
      <c r="I22" s="44">
        <v>2150</v>
      </c>
      <c r="J22" s="43">
        <v>2155</v>
      </c>
      <c r="K22" s="42">
        <f t="shared" si="2"/>
        <v>2152.5</v>
      </c>
      <c r="L22" s="44">
        <v>2168</v>
      </c>
      <c r="M22" s="43">
        <v>2173</v>
      </c>
      <c r="N22" s="42">
        <f t="shared" si="3"/>
        <v>2170.5</v>
      </c>
      <c r="O22" s="44">
        <v>2168</v>
      </c>
      <c r="P22" s="43">
        <v>2173</v>
      </c>
      <c r="Q22" s="42">
        <f t="shared" si="4"/>
        <v>2170.5</v>
      </c>
      <c r="R22" s="50">
        <v>2154</v>
      </c>
      <c r="S22" s="49">
        <v>1.2703</v>
      </c>
      <c r="T22" s="49">
        <v>1.0863</v>
      </c>
      <c r="U22" s="48">
        <v>145.4</v>
      </c>
      <c r="V22" s="41">
        <v>1695.66</v>
      </c>
      <c r="W22" s="41">
        <v>1684.51</v>
      </c>
      <c r="X22" s="47">
        <f t="shared" si="5"/>
        <v>1982.8776581054956</v>
      </c>
      <c r="Y22" s="46">
        <v>1.2704</v>
      </c>
    </row>
    <row r="23" spans="2:25" x14ac:dyDescent="0.2">
      <c r="B23" s="45">
        <v>45159</v>
      </c>
      <c r="C23" s="44">
        <v>2166</v>
      </c>
      <c r="D23" s="43">
        <v>2168</v>
      </c>
      <c r="E23" s="42">
        <f t="shared" si="0"/>
        <v>2167</v>
      </c>
      <c r="F23" s="44">
        <v>2145</v>
      </c>
      <c r="G23" s="43">
        <v>2147</v>
      </c>
      <c r="H23" s="42">
        <f t="shared" si="1"/>
        <v>2146</v>
      </c>
      <c r="I23" s="44">
        <v>2155</v>
      </c>
      <c r="J23" s="43">
        <v>2160</v>
      </c>
      <c r="K23" s="42">
        <f t="shared" si="2"/>
        <v>2157.5</v>
      </c>
      <c r="L23" s="44">
        <v>2173</v>
      </c>
      <c r="M23" s="43">
        <v>2178</v>
      </c>
      <c r="N23" s="42">
        <f t="shared" si="3"/>
        <v>2175.5</v>
      </c>
      <c r="O23" s="44">
        <v>2173</v>
      </c>
      <c r="P23" s="43">
        <v>2178</v>
      </c>
      <c r="Q23" s="42">
        <f t="shared" si="4"/>
        <v>2175.5</v>
      </c>
      <c r="R23" s="50">
        <v>2168</v>
      </c>
      <c r="S23" s="49">
        <v>1.276</v>
      </c>
      <c r="T23" s="49">
        <v>1.0909</v>
      </c>
      <c r="U23" s="48">
        <v>145.84</v>
      </c>
      <c r="V23" s="41">
        <v>1699.06</v>
      </c>
      <c r="W23" s="41">
        <v>1682.47</v>
      </c>
      <c r="X23" s="47">
        <f t="shared" si="5"/>
        <v>1987.3498945824549</v>
      </c>
      <c r="Y23" s="46">
        <v>1.2761</v>
      </c>
    </row>
    <row r="24" spans="2:25" x14ac:dyDescent="0.2">
      <c r="B24" s="45">
        <v>45160</v>
      </c>
      <c r="C24" s="44">
        <v>2194</v>
      </c>
      <c r="D24" s="43">
        <v>2195</v>
      </c>
      <c r="E24" s="42">
        <f t="shared" si="0"/>
        <v>2194.5</v>
      </c>
      <c r="F24" s="44">
        <v>2180</v>
      </c>
      <c r="G24" s="43">
        <v>2182</v>
      </c>
      <c r="H24" s="42">
        <f t="shared" si="1"/>
        <v>2181</v>
      </c>
      <c r="I24" s="44">
        <v>2193</v>
      </c>
      <c r="J24" s="43">
        <v>2198</v>
      </c>
      <c r="K24" s="42">
        <f t="shared" si="2"/>
        <v>2195.5</v>
      </c>
      <c r="L24" s="44">
        <v>2213</v>
      </c>
      <c r="M24" s="43">
        <v>2218</v>
      </c>
      <c r="N24" s="42">
        <f t="shared" si="3"/>
        <v>2215.5</v>
      </c>
      <c r="O24" s="44">
        <v>2213</v>
      </c>
      <c r="P24" s="43">
        <v>2218</v>
      </c>
      <c r="Q24" s="42">
        <f t="shared" si="4"/>
        <v>2215.5</v>
      </c>
      <c r="R24" s="50">
        <v>2195</v>
      </c>
      <c r="S24" s="49">
        <v>1.2766999999999999</v>
      </c>
      <c r="T24" s="49">
        <v>1.0885</v>
      </c>
      <c r="U24" s="48">
        <v>145.78</v>
      </c>
      <c r="V24" s="41">
        <v>1719.28</v>
      </c>
      <c r="W24" s="41">
        <v>1708.96</v>
      </c>
      <c r="X24" s="47">
        <f t="shared" si="5"/>
        <v>2016.5365181442351</v>
      </c>
      <c r="Y24" s="46">
        <v>1.2767999999999999</v>
      </c>
    </row>
    <row r="25" spans="2:25" x14ac:dyDescent="0.2">
      <c r="B25" s="45">
        <v>45161</v>
      </c>
      <c r="C25" s="44">
        <v>2189</v>
      </c>
      <c r="D25" s="43">
        <v>2190</v>
      </c>
      <c r="E25" s="42">
        <f t="shared" si="0"/>
        <v>2189.5</v>
      </c>
      <c r="F25" s="44">
        <v>2177</v>
      </c>
      <c r="G25" s="43">
        <v>2178</v>
      </c>
      <c r="H25" s="42">
        <f t="shared" si="1"/>
        <v>2177.5</v>
      </c>
      <c r="I25" s="44">
        <v>2190</v>
      </c>
      <c r="J25" s="43">
        <v>2195</v>
      </c>
      <c r="K25" s="42">
        <f t="shared" si="2"/>
        <v>2192.5</v>
      </c>
      <c r="L25" s="44">
        <v>2208</v>
      </c>
      <c r="M25" s="43">
        <v>2213</v>
      </c>
      <c r="N25" s="42">
        <f t="shared" si="3"/>
        <v>2210.5</v>
      </c>
      <c r="O25" s="44">
        <v>2208</v>
      </c>
      <c r="P25" s="43">
        <v>2213</v>
      </c>
      <c r="Q25" s="42">
        <f t="shared" si="4"/>
        <v>2210.5</v>
      </c>
      <c r="R25" s="50">
        <v>2190</v>
      </c>
      <c r="S25" s="49">
        <v>1.2628999999999999</v>
      </c>
      <c r="T25" s="49">
        <v>1.0810999999999999</v>
      </c>
      <c r="U25" s="48">
        <v>145.44</v>
      </c>
      <c r="V25" s="41">
        <v>1734.1</v>
      </c>
      <c r="W25" s="41">
        <v>1724.47</v>
      </c>
      <c r="X25" s="47">
        <f t="shared" si="5"/>
        <v>2025.7145499953751</v>
      </c>
      <c r="Y25" s="46">
        <v>1.2629999999999999</v>
      </c>
    </row>
    <row r="26" spans="2:25" x14ac:dyDescent="0.2">
      <c r="B26" s="45">
        <v>45162</v>
      </c>
      <c r="C26" s="44">
        <v>2213.5</v>
      </c>
      <c r="D26" s="43">
        <v>2214</v>
      </c>
      <c r="E26" s="42">
        <f t="shared" si="0"/>
        <v>2213.75</v>
      </c>
      <c r="F26" s="44">
        <v>2188</v>
      </c>
      <c r="G26" s="43">
        <v>2189</v>
      </c>
      <c r="H26" s="42">
        <f t="shared" si="1"/>
        <v>2188.5</v>
      </c>
      <c r="I26" s="44">
        <v>2205</v>
      </c>
      <c r="J26" s="43">
        <v>2210</v>
      </c>
      <c r="K26" s="42">
        <f t="shared" si="2"/>
        <v>2207.5</v>
      </c>
      <c r="L26" s="44">
        <v>2223</v>
      </c>
      <c r="M26" s="43">
        <v>2228</v>
      </c>
      <c r="N26" s="42">
        <f t="shared" si="3"/>
        <v>2225.5</v>
      </c>
      <c r="O26" s="44">
        <v>2223</v>
      </c>
      <c r="P26" s="43">
        <v>2228</v>
      </c>
      <c r="Q26" s="42">
        <f t="shared" si="4"/>
        <v>2225.5</v>
      </c>
      <c r="R26" s="50">
        <v>2214</v>
      </c>
      <c r="S26" s="49">
        <v>1.2658</v>
      </c>
      <c r="T26" s="49">
        <v>1.0843</v>
      </c>
      <c r="U26" s="48">
        <v>145.66999999999999</v>
      </c>
      <c r="V26" s="41">
        <v>1749.09</v>
      </c>
      <c r="W26" s="41">
        <v>1729.2</v>
      </c>
      <c r="X26" s="47">
        <f t="shared" si="5"/>
        <v>2041.8703310891819</v>
      </c>
      <c r="Y26" s="46">
        <v>1.2659</v>
      </c>
    </row>
    <row r="27" spans="2:25" x14ac:dyDescent="0.2">
      <c r="B27" s="45">
        <v>45163</v>
      </c>
      <c r="C27" s="44">
        <v>2176</v>
      </c>
      <c r="D27" s="43">
        <v>2178</v>
      </c>
      <c r="E27" s="42">
        <f t="shared" si="0"/>
        <v>2177</v>
      </c>
      <c r="F27" s="44">
        <v>2165</v>
      </c>
      <c r="G27" s="43">
        <v>2166</v>
      </c>
      <c r="H27" s="42">
        <f t="shared" si="1"/>
        <v>2165.5</v>
      </c>
      <c r="I27" s="44">
        <v>2183</v>
      </c>
      <c r="J27" s="43">
        <v>2188</v>
      </c>
      <c r="K27" s="42">
        <f t="shared" si="2"/>
        <v>2185.5</v>
      </c>
      <c r="L27" s="44">
        <v>2200</v>
      </c>
      <c r="M27" s="43">
        <v>2205</v>
      </c>
      <c r="N27" s="42">
        <f t="shared" si="3"/>
        <v>2202.5</v>
      </c>
      <c r="O27" s="44">
        <v>2200</v>
      </c>
      <c r="P27" s="43">
        <v>2205</v>
      </c>
      <c r="Q27" s="42">
        <f t="shared" si="4"/>
        <v>2202.5</v>
      </c>
      <c r="R27" s="50">
        <v>2178</v>
      </c>
      <c r="S27" s="49">
        <v>1.2616000000000001</v>
      </c>
      <c r="T27" s="49">
        <v>1.0802</v>
      </c>
      <c r="U27" s="48">
        <v>146</v>
      </c>
      <c r="V27" s="41">
        <v>1726.38</v>
      </c>
      <c r="W27" s="41">
        <v>1716.6</v>
      </c>
      <c r="X27" s="47">
        <f t="shared" si="5"/>
        <v>2016.2932790224031</v>
      </c>
      <c r="Y27" s="46">
        <v>1.2618</v>
      </c>
    </row>
    <row r="28" spans="2:25" x14ac:dyDescent="0.2">
      <c r="B28" s="45">
        <v>45167</v>
      </c>
      <c r="C28" s="44">
        <v>2173</v>
      </c>
      <c r="D28" s="43">
        <v>2175</v>
      </c>
      <c r="E28" s="42">
        <f t="shared" si="0"/>
        <v>2174</v>
      </c>
      <c r="F28" s="44">
        <v>2152</v>
      </c>
      <c r="G28" s="43">
        <v>2154</v>
      </c>
      <c r="H28" s="42">
        <f t="shared" si="1"/>
        <v>2153</v>
      </c>
      <c r="I28" s="44">
        <v>2168</v>
      </c>
      <c r="J28" s="43">
        <v>2173</v>
      </c>
      <c r="K28" s="42">
        <f t="shared" si="2"/>
        <v>2170.5</v>
      </c>
      <c r="L28" s="44">
        <v>2188</v>
      </c>
      <c r="M28" s="43">
        <v>2193</v>
      </c>
      <c r="N28" s="42">
        <f t="shared" si="3"/>
        <v>2190.5</v>
      </c>
      <c r="O28" s="44">
        <v>2188</v>
      </c>
      <c r="P28" s="43">
        <v>2193</v>
      </c>
      <c r="Q28" s="42">
        <f t="shared" si="4"/>
        <v>2190.5</v>
      </c>
      <c r="R28" s="50">
        <v>2175</v>
      </c>
      <c r="S28" s="49">
        <v>1.2586999999999999</v>
      </c>
      <c r="T28" s="49">
        <v>1.0804</v>
      </c>
      <c r="U28" s="48">
        <v>147.15</v>
      </c>
      <c r="V28" s="41">
        <v>1727.97</v>
      </c>
      <c r="W28" s="41">
        <v>1711.02</v>
      </c>
      <c r="X28" s="47">
        <f t="shared" si="5"/>
        <v>2013.1432802665679</v>
      </c>
      <c r="Y28" s="46">
        <v>1.2588999999999999</v>
      </c>
    </row>
    <row r="29" spans="2:25" x14ac:dyDescent="0.2">
      <c r="B29" s="45">
        <v>45168</v>
      </c>
      <c r="C29" s="44">
        <v>2219</v>
      </c>
      <c r="D29" s="43">
        <v>2221</v>
      </c>
      <c r="E29" s="42">
        <f t="shared" si="0"/>
        <v>2220</v>
      </c>
      <c r="F29" s="44">
        <v>2202</v>
      </c>
      <c r="G29" s="43">
        <v>2203</v>
      </c>
      <c r="H29" s="42">
        <f t="shared" si="1"/>
        <v>2202.5</v>
      </c>
      <c r="I29" s="44">
        <v>2218</v>
      </c>
      <c r="J29" s="43">
        <v>2223</v>
      </c>
      <c r="K29" s="42">
        <f t="shared" si="2"/>
        <v>2220.5</v>
      </c>
      <c r="L29" s="44">
        <v>2235</v>
      </c>
      <c r="M29" s="43">
        <v>2240</v>
      </c>
      <c r="N29" s="42">
        <f t="shared" si="3"/>
        <v>2237.5</v>
      </c>
      <c r="O29" s="44">
        <v>2235</v>
      </c>
      <c r="P29" s="43">
        <v>2240</v>
      </c>
      <c r="Q29" s="42">
        <f t="shared" si="4"/>
        <v>2237.5</v>
      </c>
      <c r="R29" s="50">
        <v>2221</v>
      </c>
      <c r="S29" s="49">
        <v>1.2657</v>
      </c>
      <c r="T29" s="49">
        <v>1.0879000000000001</v>
      </c>
      <c r="U29" s="48">
        <v>146.35</v>
      </c>
      <c r="V29" s="41">
        <v>1754.76</v>
      </c>
      <c r="W29" s="41">
        <v>1740.4</v>
      </c>
      <c r="X29" s="47">
        <f t="shared" si="5"/>
        <v>2041.5479363912123</v>
      </c>
      <c r="Y29" s="46">
        <v>1.2658</v>
      </c>
    </row>
    <row r="30" spans="2:25" x14ac:dyDescent="0.2">
      <c r="B30" s="45">
        <v>45169</v>
      </c>
      <c r="C30" s="44">
        <v>2213</v>
      </c>
      <c r="D30" s="43">
        <v>2213.5</v>
      </c>
      <c r="E30" s="42">
        <f t="shared" si="0"/>
        <v>2213.25</v>
      </c>
      <c r="F30" s="44">
        <v>2190</v>
      </c>
      <c r="G30" s="43">
        <v>2192</v>
      </c>
      <c r="H30" s="42">
        <f t="shared" si="1"/>
        <v>2191</v>
      </c>
      <c r="I30" s="44">
        <v>2205</v>
      </c>
      <c r="J30" s="43">
        <v>2210</v>
      </c>
      <c r="K30" s="42">
        <f t="shared" si="2"/>
        <v>2207.5</v>
      </c>
      <c r="L30" s="44">
        <v>2223</v>
      </c>
      <c r="M30" s="43">
        <v>2228</v>
      </c>
      <c r="N30" s="42">
        <f t="shared" si="3"/>
        <v>2225.5</v>
      </c>
      <c r="O30" s="44">
        <v>2223</v>
      </c>
      <c r="P30" s="43">
        <v>2228</v>
      </c>
      <c r="Q30" s="42">
        <f t="shared" si="4"/>
        <v>2225.5</v>
      </c>
      <c r="R30" s="50">
        <v>2213.5</v>
      </c>
      <c r="S30" s="49">
        <v>1.2681</v>
      </c>
      <c r="T30" s="49">
        <v>1.0868</v>
      </c>
      <c r="U30" s="48">
        <v>145.82</v>
      </c>
      <c r="V30" s="41">
        <v>1745.52</v>
      </c>
      <c r="W30" s="41">
        <v>1728.3</v>
      </c>
      <c r="X30" s="47">
        <f t="shared" si="5"/>
        <v>2036.7132867132868</v>
      </c>
      <c r="Y30" s="46">
        <v>1.2683</v>
      </c>
    </row>
    <row r="31" spans="2:25" x14ac:dyDescent="0.2">
      <c r="B31" s="40" t="s">
        <v>11</v>
      </c>
      <c r="C31" s="39">
        <f>ROUND(AVERAGE(C9:C30),2)</f>
        <v>2150.39</v>
      </c>
      <c r="D31" s="38">
        <f>ROUND(AVERAGE(D9:D30),2)</f>
        <v>2151.73</v>
      </c>
      <c r="E31" s="37">
        <f>ROUND(AVERAGE(C31:D31),2)</f>
        <v>2151.06</v>
      </c>
      <c r="F31" s="39">
        <f>ROUND(AVERAGE(F9:F30),2)</f>
        <v>2146.98</v>
      </c>
      <c r="G31" s="38">
        <f>ROUND(AVERAGE(G9:G30),2)</f>
        <v>2148.39</v>
      </c>
      <c r="H31" s="37">
        <f>ROUND(AVERAGE(F31:G31),2)</f>
        <v>2147.69</v>
      </c>
      <c r="I31" s="39">
        <f>ROUND(AVERAGE(I9:I30),2)</f>
        <v>2159.36</v>
      </c>
      <c r="J31" s="38">
        <f>ROUND(AVERAGE(J9:J30),2)</f>
        <v>2164.36</v>
      </c>
      <c r="K31" s="37">
        <f>ROUND(AVERAGE(I31:J31),2)</f>
        <v>2161.86</v>
      </c>
      <c r="L31" s="39">
        <f>ROUND(AVERAGE(L9:L30),2)</f>
        <v>2175</v>
      </c>
      <c r="M31" s="38">
        <f>ROUND(AVERAGE(M9:M30),2)</f>
        <v>2180</v>
      </c>
      <c r="N31" s="37">
        <f>ROUND(AVERAGE(L31:M31),2)</f>
        <v>2177.5</v>
      </c>
      <c r="O31" s="39">
        <f>ROUND(AVERAGE(O9:O30),2)</f>
        <v>2175</v>
      </c>
      <c r="P31" s="38">
        <f>ROUND(AVERAGE(P9:P30),2)</f>
        <v>2180</v>
      </c>
      <c r="Q31" s="37">
        <f>ROUND(AVERAGE(O31:P31),2)</f>
        <v>2177.5</v>
      </c>
      <c r="R31" s="36">
        <f>ROUND(AVERAGE(R9:R30),2)</f>
        <v>2151.73</v>
      </c>
      <c r="S31" s="35">
        <f>ROUND(AVERAGE(S9:S30),4)</f>
        <v>1.2706</v>
      </c>
      <c r="T31" s="34">
        <f>ROUND(AVERAGE(T9:T30),4)</f>
        <v>1.0912999999999999</v>
      </c>
      <c r="U31" s="167">
        <f>ROUND(AVERAGE(U9:U30),2)</f>
        <v>144.72999999999999</v>
      </c>
      <c r="V31" s="33">
        <f>AVERAGE(V9:V30)</f>
        <v>1693.5859090909091</v>
      </c>
      <c r="W31" s="33">
        <f>AVERAGE(W9:W30)</f>
        <v>1690.61</v>
      </c>
      <c r="X31" s="33">
        <f>AVERAGE(X9:X30)</f>
        <v>1971.9512589695332</v>
      </c>
      <c r="Y31" s="32">
        <f>AVERAGE(Y9:Y30)</f>
        <v>1.2708227272727273</v>
      </c>
    </row>
    <row r="32" spans="2:25" x14ac:dyDescent="0.2">
      <c r="B32" s="31" t="s">
        <v>12</v>
      </c>
      <c r="C32" s="30">
        <f t="shared" ref="C32:Y32" si="6">MAX(C9:C30)</f>
        <v>2219</v>
      </c>
      <c r="D32" s="29">
        <f t="shared" si="6"/>
        <v>2221</v>
      </c>
      <c r="E32" s="28">
        <f t="shared" si="6"/>
        <v>2220</v>
      </c>
      <c r="F32" s="30">
        <f t="shared" si="6"/>
        <v>2202</v>
      </c>
      <c r="G32" s="29">
        <f t="shared" si="6"/>
        <v>2203</v>
      </c>
      <c r="H32" s="28">
        <f t="shared" si="6"/>
        <v>2202.5</v>
      </c>
      <c r="I32" s="30">
        <f t="shared" si="6"/>
        <v>2218</v>
      </c>
      <c r="J32" s="29">
        <f t="shared" si="6"/>
        <v>2223</v>
      </c>
      <c r="K32" s="28">
        <f t="shared" si="6"/>
        <v>2220.5</v>
      </c>
      <c r="L32" s="30">
        <f t="shared" si="6"/>
        <v>2235</v>
      </c>
      <c r="M32" s="29">
        <f t="shared" si="6"/>
        <v>2240</v>
      </c>
      <c r="N32" s="28">
        <f t="shared" si="6"/>
        <v>2237.5</v>
      </c>
      <c r="O32" s="30">
        <f t="shared" si="6"/>
        <v>2235</v>
      </c>
      <c r="P32" s="29">
        <f t="shared" si="6"/>
        <v>2240</v>
      </c>
      <c r="Q32" s="28">
        <f t="shared" si="6"/>
        <v>2237.5</v>
      </c>
      <c r="R32" s="27">
        <f t="shared" si="6"/>
        <v>2221</v>
      </c>
      <c r="S32" s="26">
        <f t="shared" si="6"/>
        <v>1.2785</v>
      </c>
      <c r="T32" s="25">
        <f t="shared" si="6"/>
        <v>1.1016999999999999</v>
      </c>
      <c r="U32" s="24">
        <f t="shared" si="6"/>
        <v>147.15</v>
      </c>
      <c r="V32" s="23">
        <f t="shared" si="6"/>
        <v>1754.76</v>
      </c>
      <c r="W32" s="23">
        <f t="shared" si="6"/>
        <v>1740.4</v>
      </c>
      <c r="X32" s="23">
        <f t="shared" si="6"/>
        <v>2041.8703310891819</v>
      </c>
      <c r="Y32" s="22">
        <f t="shared" si="6"/>
        <v>1.2786999999999999</v>
      </c>
    </row>
    <row r="33" spans="2:25" ht="13.5" thickBot="1" x14ac:dyDescent="0.25">
      <c r="B33" s="21" t="s">
        <v>13</v>
      </c>
      <c r="C33" s="20">
        <f t="shared" ref="C33:Y33" si="7">MIN(C9:C30)</f>
        <v>2087</v>
      </c>
      <c r="D33" s="19">
        <f t="shared" si="7"/>
        <v>2088</v>
      </c>
      <c r="E33" s="18">
        <f t="shared" si="7"/>
        <v>2087.5</v>
      </c>
      <c r="F33" s="20">
        <f t="shared" si="7"/>
        <v>2101</v>
      </c>
      <c r="G33" s="19">
        <f t="shared" si="7"/>
        <v>2103</v>
      </c>
      <c r="H33" s="18">
        <f t="shared" si="7"/>
        <v>2102</v>
      </c>
      <c r="I33" s="20">
        <f t="shared" si="7"/>
        <v>2113</v>
      </c>
      <c r="J33" s="19">
        <f t="shared" si="7"/>
        <v>2118</v>
      </c>
      <c r="K33" s="18">
        <f t="shared" si="7"/>
        <v>2115.5</v>
      </c>
      <c r="L33" s="20">
        <f t="shared" si="7"/>
        <v>2125</v>
      </c>
      <c r="M33" s="19">
        <f t="shared" si="7"/>
        <v>2130</v>
      </c>
      <c r="N33" s="18">
        <f t="shared" si="7"/>
        <v>2127.5</v>
      </c>
      <c r="O33" s="20">
        <f t="shared" si="7"/>
        <v>2125</v>
      </c>
      <c r="P33" s="19">
        <f t="shared" si="7"/>
        <v>2130</v>
      </c>
      <c r="Q33" s="18">
        <f t="shared" si="7"/>
        <v>2127.5</v>
      </c>
      <c r="R33" s="17">
        <f t="shared" si="7"/>
        <v>2088</v>
      </c>
      <c r="S33" s="16">
        <f t="shared" si="7"/>
        <v>1.2586999999999999</v>
      </c>
      <c r="T33" s="15">
        <f t="shared" si="7"/>
        <v>1.0802</v>
      </c>
      <c r="U33" s="14">
        <f t="shared" si="7"/>
        <v>142.19</v>
      </c>
      <c r="V33" s="13">
        <f t="shared" si="7"/>
        <v>1645</v>
      </c>
      <c r="W33" s="13">
        <f t="shared" si="7"/>
        <v>1656.43</v>
      </c>
      <c r="X33" s="13">
        <f t="shared" si="7"/>
        <v>1908.7667976963157</v>
      </c>
      <c r="Y33" s="12">
        <f t="shared" si="7"/>
        <v>1.2588999999999999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45139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45139</v>
      </c>
      <c r="C9" s="44">
        <v>27555</v>
      </c>
      <c r="D9" s="43">
        <v>27560</v>
      </c>
      <c r="E9" s="42">
        <f t="shared" ref="E9:E30" si="0">AVERAGE(C9:D9)</f>
        <v>27557.5</v>
      </c>
      <c r="F9" s="44">
        <v>27675</v>
      </c>
      <c r="G9" s="43">
        <v>27680</v>
      </c>
      <c r="H9" s="42">
        <f t="shared" ref="H9:H30" si="1">AVERAGE(F9:G9)</f>
        <v>27677.5</v>
      </c>
      <c r="I9" s="44">
        <v>26620</v>
      </c>
      <c r="J9" s="43">
        <v>26670</v>
      </c>
      <c r="K9" s="42">
        <f t="shared" ref="K9:K30" si="2">AVERAGE(I9:J9)</f>
        <v>26645</v>
      </c>
      <c r="L9" s="50">
        <v>27560</v>
      </c>
      <c r="M9" s="49">
        <v>1.2785</v>
      </c>
      <c r="N9" s="51">
        <v>1.0975999999999999</v>
      </c>
      <c r="O9" s="48">
        <v>142.97999999999999</v>
      </c>
      <c r="P9" s="41">
        <v>21556.51</v>
      </c>
      <c r="Q9" s="41">
        <v>21646.99</v>
      </c>
      <c r="R9" s="47">
        <f t="shared" ref="R9:R30" si="3">L9/N9</f>
        <v>25109.329446064141</v>
      </c>
      <c r="S9" s="46">
        <v>1.2786999999999999</v>
      </c>
    </row>
    <row r="10" spans="1:19" x14ac:dyDescent="0.2">
      <c r="B10" s="45">
        <v>45140</v>
      </c>
      <c r="C10" s="44">
        <v>27200</v>
      </c>
      <c r="D10" s="43">
        <v>27250</v>
      </c>
      <c r="E10" s="42">
        <f t="shared" si="0"/>
        <v>27225</v>
      </c>
      <c r="F10" s="44">
        <v>27375</v>
      </c>
      <c r="G10" s="43">
        <v>27425</v>
      </c>
      <c r="H10" s="42">
        <f t="shared" si="1"/>
        <v>27400</v>
      </c>
      <c r="I10" s="44">
        <v>26580</v>
      </c>
      <c r="J10" s="43">
        <v>26630</v>
      </c>
      <c r="K10" s="42">
        <f t="shared" si="2"/>
        <v>26605</v>
      </c>
      <c r="L10" s="50">
        <v>27250</v>
      </c>
      <c r="M10" s="49">
        <v>1.2764</v>
      </c>
      <c r="N10" s="49">
        <v>1.0979000000000001</v>
      </c>
      <c r="O10" s="48">
        <v>142.81</v>
      </c>
      <c r="P10" s="41">
        <v>21349.11</v>
      </c>
      <c r="Q10" s="41">
        <v>21482.85</v>
      </c>
      <c r="R10" s="47">
        <f t="shared" si="3"/>
        <v>24820.111121231439</v>
      </c>
      <c r="S10" s="46">
        <v>1.2766</v>
      </c>
    </row>
    <row r="11" spans="1:19" x14ac:dyDescent="0.2">
      <c r="B11" s="45">
        <v>45141</v>
      </c>
      <c r="C11" s="44">
        <v>27500</v>
      </c>
      <c r="D11" s="43">
        <v>27550</v>
      </c>
      <c r="E11" s="42">
        <f t="shared" si="0"/>
        <v>27525</v>
      </c>
      <c r="F11" s="44">
        <v>27675</v>
      </c>
      <c r="G11" s="43">
        <v>27725</v>
      </c>
      <c r="H11" s="42">
        <f t="shared" si="1"/>
        <v>27700</v>
      </c>
      <c r="I11" s="44">
        <v>26955</v>
      </c>
      <c r="J11" s="43">
        <v>27005</v>
      </c>
      <c r="K11" s="42">
        <f t="shared" si="2"/>
        <v>26980</v>
      </c>
      <c r="L11" s="50">
        <v>27550</v>
      </c>
      <c r="M11" s="49">
        <v>1.2646999999999999</v>
      </c>
      <c r="N11" s="49">
        <v>1.0934999999999999</v>
      </c>
      <c r="O11" s="48">
        <v>142.94</v>
      </c>
      <c r="P11" s="41">
        <v>21783.82</v>
      </c>
      <c r="Q11" s="41">
        <v>21913.53</v>
      </c>
      <c r="R11" s="47">
        <f t="shared" si="3"/>
        <v>25194.330132601739</v>
      </c>
      <c r="S11" s="46">
        <v>1.2652000000000001</v>
      </c>
    </row>
    <row r="12" spans="1:19" x14ac:dyDescent="0.2">
      <c r="B12" s="45">
        <v>45142</v>
      </c>
      <c r="C12" s="44">
        <v>27875</v>
      </c>
      <c r="D12" s="43">
        <v>27925</v>
      </c>
      <c r="E12" s="42">
        <f t="shared" si="0"/>
        <v>27900</v>
      </c>
      <c r="F12" s="44">
        <v>27850</v>
      </c>
      <c r="G12" s="43">
        <v>27950</v>
      </c>
      <c r="H12" s="42">
        <f t="shared" si="1"/>
        <v>27900</v>
      </c>
      <c r="I12" s="44">
        <v>27165</v>
      </c>
      <c r="J12" s="43">
        <v>27215</v>
      </c>
      <c r="K12" s="42">
        <f t="shared" si="2"/>
        <v>27190</v>
      </c>
      <c r="L12" s="50">
        <v>27925</v>
      </c>
      <c r="M12" s="49">
        <v>1.2695000000000001</v>
      </c>
      <c r="N12" s="49">
        <v>1.0938000000000001</v>
      </c>
      <c r="O12" s="48">
        <v>142.69999999999999</v>
      </c>
      <c r="P12" s="41">
        <v>21996.85</v>
      </c>
      <c r="Q12" s="41">
        <v>22007.87</v>
      </c>
      <c r="R12" s="47">
        <f t="shared" si="3"/>
        <v>25530.261473761198</v>
      </c>
      <c r="S12" s="46">
        <v>1.27</v>
      </c>
    </row>
    <row r="13" spans="1:19" x14ac:dyDescent="0.2">
      <c r="B13" s="45">
        <v>45145</v>
      </c>
      <c r="C13" s="44">
        <v>27800</v>
      </c>
      <c r="D13" s="43">
        <v>27850</v>
      </c>
      <c r="E13" s="42">
        <f t="shared" si="0"/>
        <v>27825</v>
      </c>
      <c r="F13" s="44">
        <v>27700</v>
      </c>
      <c r="G13" s="43">
        <v>27750</v>
      </c>
      <c r="H13" s="42">
        <f t="shared" si="1"/>
        <v>27725</v>
      </c>
      <c r="I13" s="44">
        <v>26985</v>
      </c>
      <c r="J13" s="43">
        <v>27035</v>
      </c>
      <c r="K13" s="42">
        <f t="shared" si="2"/>
        <v>27010</v>
      </c>
      <c r="L13" s="50">
        <v>27850</v>
      </c>
      <c r="M13" s="49">
        <v>1.2744</v>
      </c>
      <c r="N13" s="49">
        <v>1.0984</v>
      </c>
      <c r="O13" s="48">
        <v>142.19</v>
      </c>
      <c r="P13" s="41">
        <v>21853.42</v>
      </c>
      <c r="Q13" s="41">
        <v>21766.41</v>
      </c>
      <c r="R13" s="47">
        <f t="shared" si="3"/>
        <v>25355.061908230153</v>
      </c>
      <c r="S13" s="46">
        <v>1.2748999999999999</v>
      </c>
    </row>
    <row r="14" spans="1:19" x14ac:dyDescent="0.2">
      <c r="B14" s="45">
        <v>45146</v>
      </c>
      <c r="C14" s="44">
        <v>27500</v>
      </c>
      <c r="D14" s="43">
        <v>27550</v>
      </c>
      <c r="E14" s="42">
        <f t="shared" si="0"/>
        <v>27525</v>
      </c>
      <c r="F14" s="44">
        <v>27550</v>
      </c>
      <c r="G14" s="43">
        <v>27600</v>
      </c>
      <c r="H14" s="42">
        <f t="shared" si="1"/>
        <v>27575</v>
      </c>
      <c r="I14" s="44">
        <v>26790</v>
      </c>
      <c r="J14" s="43">
        <v>26840</v>
      </c>
      <c r="K14" s="42">
        <f t="shared" si="2"/>
        <v>26815</v>
      </c>
      <c r="L14" s="50">
        <v>27550</v>
      </c>
      <c r="M14" s="49">
        <v>1.2698</v>
      </c>
      <c r="N14" s="49">
        <v>1.0942000000000001</v>
      </c>
      <c r="O14" s="48">
        <v>143.13</v>
      </c>
      <c r="P14" s="41">
        <v>21696.33</v>
      </c>
      <c r="Q14" s="41">
        <v>21727.15</v>
      </c>
      <c r="R14" s="47">
        <f t="shared" si="3"/>
        <v>25178.212392615609</v>
      </c>
      <c r="S14" s="46">
        <v>1.2703</v>
      </c>
    </row>
    <row r="15" spans="1:19" x14ac:dyDescent="0.2">
      <c r="B15" s="45">
        <v>45147</v>
      </c>
      <c r="C15" s="44">
        <v>27075</v>
      </c>
      <c r="D15" s="43">
        <v>27080</v>
      </c>
      <c r="E15" s="42">
        <f t="shared" si="0"/>
        <v>27077.5</v>
      </c>
      <c r="F15" s="44">
        <v>27275</v>
      </c>
      <c r="G15" s="43">
        <v>27325</v>
      </c>
      <c r="H15" s="42">
        <f t="shared" si="1"/>
        <v>27300</v>
      </c>
      <c r="I15" s="44">
        <v>26550</v>
      </c>
      <c r="J15" s="43">
        <v>26600</v>
      </c>
      <c r="K15" s="42">
        <f t="shared" si="2"/>
        <v>26575</v>
      </c>
      <c r="L15" s="50">
        <v>27080</v>
      </c>
      <c r="M15" s="49">
        <v>1.2735000000000001</v>
      </c>
      <c r="N15" s="49">
        <v>1.097</v>
      </c>
      <c r="O15" s="48">
        <v>143.44999999999999</v>
      </c>
      <c r="P15" s="41">
        <v>21264.23</v>
      </c>
      <c r="Q15" s="41">
        <v>21449.88</v>
      </c>
      <c r="R15" s="47">
        <f t="shared" si="3"/>
        <v>24685.505925250684</v>
      </c>
      <c r="S15" s="46">
        <v>1.2739</v>
      </c>
    </row>
    <row r="16" spans="1:19" x14ac:dyDescent="0.2">
      <c r="B16" s="45">
        <v>45148</v>
      </c>
      <c r="C16" s="44">
        <v>26725</v>
      </c>
      <c r="D16" s="43">
        <v>26775</v>
      </c>
      <c r="E16" s="42">
        <f t="shared" si="0"/>
        <v>26750</v>
      </c>
      <c r="F16" s="44">
        <v>26900</v>
      </c>
      <c r="G16" s="43">
        <v>27000</v>
      </c>
      <c r="H16" s="42">
        <f t="shared" si="1"/>
        <v>26950</v>
      </c>
      <c r="I16" s="44">
        <v>26200</v>
      </c>
      <c r="J16" s="43">
        <v>26250</v>
      </c>
      <c r="K16" s="42">
        <f t="shared" si="2"/>
        <v>26225</v>
      </c>
      <c r="L16" s="50">
        <v>26775</v>
      </c>
      <c r="M16" s="49">
        <v>1.2763</v>
      </c>
      <c r="N16" s="49">
        <v>1.1016999999999999</v>
      </c>
      <c r="O16" s="48">
        <v>143.79</v>
      </c>
      <c r="P16" s="41">
        <v>20978.61</v>
      </c>
      <c r="Q16" s="41">
        <v>21148.27</v>
      </c>
      <c r="R16" s="47">
        <f t="shared" si="3"/>
        <v>24303.34936915676</v>
      </c>
      <c r="S16" s="46">
        <v>1.2766999999999999</v>
      </c>
    </row>
    <row r="17" spans="2:19" x14ac:dyDescent="0.2">
      <c r="B17" s="45">
        <v>45149</v>
      </c>
      <c r="C17" s="44">
        <v>25725</v>
      </c>
      <c r="D17" s="43">
        <v>25775</v>
      </c>
      <c r="E17" s="42">
        <f t="shared" si="0"/>
        <v>25750</v>
      </c>
      <c r="F17" s="44">
        <v>25800</v>
      </c>
      <c r="G17" s="43">
        <v>25900</v>
      </c>
      <c r="H17" s="42">
        <f t="shared" si="1"/>
        <v>25850</v>
      </c>
      <c r="I17" s="44">
        <v>25250</v>
      </c>
      <c r="J17" s="43">
        <v>25300</v>
      </c>
      <c r="K17" s="42">
        <f t="shared" si="2"/>
        <v>25275</v>
      </c>
      <c r="L17" s="50">
        <v>25775</v>
      </c>
      <c r="M17" s="49">
        <v>1.2734000000000001</v>
      </c>
      <c r="N17" s="49">
        <v>1.0998000000000001</v>
      </c>
      <c r="O17" s="48">
        <v>144.49</v>
      </c>
      <c r="P17" s="41">
        <v>20241.09</v>
      </c>
      <c r="Q17" s="41">
        <v>20332.86</v>
      </c>
      <c r="R17" s="47">
        <f t="shared" si="3"/>
        <v>23436.079287143115</v>
      </c>
      <c r="S17" s="46">
        <v>1.2738</v>
      </c>
    </row>
    <row r="18" spans="2:19" x14ac:dyDescent="0.2">
      <c r="B18" s="45">
        <v>45152</v>
      </c>
      <c r="C18" s="44">
        <v>24950</v>
      </c>
      <c r="D18" s="43">
        <v>24975</v>
      </c>
      <c r="E18" s="42">
        <f t="shared" si="0"/>
        <v>24962.5</v>
      </c>
      <c r="F18" s="44">
        <v>25500</v>
      </c>
      <c r="G18" s="43">
        <v>25550</v>
      </c>
      <c r="H18" s="42">
        <f t="shared" si="1"/>
        <v>25525</v>
      </c>
      <c r="I18" s="44">
        <v>25075</v>
      </c>
      <c r="J18" s="43">
        <v>25125</v>
      </c>
      <c r="K18" s="42">
        <f t="shared" si="2"/>
        <v>25100</v>
      </c>
      <c r="L18" s="50">
        <v>24975</v>
      </c>
      <c r="M18" s="49">
        <v>1.2693000000000001</v>
      </c>
      <c r="N18" s="49">
        <v>1.0939000000000001</v>
      </c>
      <c r="O18" s="48">
        <v>145.07</v>
      </c>
      <c r="P18" s="41">
        <v>19676.2</v>
      </c>
      <c r="Q18" s="41">
        <v>20124.45</v>
      </c>
      <c r="R18" s="47">
        <f t="shared" si="3"/>
        <v>22831.154584514123</v>
      </c>
      <c r="S18" s="46">
        <v>1.2696000000000001</v>
      </c>
    </row>
    <row r="19" spans="2:19" x14ac:dyDescent="0.2">
      <c r="B19" s="45">
        <v>45153</v>
      </c>
      <c r="C19" s="44">
        <v>24500</v>
      </c>
      <c r="D19" s="43">
        <v>24600</v>
      </c>
      <c r="E19" s="42">
        <f t="shared" si="0"/>
        <v>24550</v>
      </c>
      <c r="F19" s="44">
        <v>24850</v>
      </c>
      <c r="G19" s="43">
        <v>24860</v>
      </c>
      <c r="H19" s="42">
        <f t="shared" si="1"/>
        <v>24855</v>
      </c>
      <c r="I19" s="44">
        <v>24595</v>
      </c>
      <c r="J19" s="43">
        <v>24645</v>
      </c>
      <c r="K19" s="42">
        <f t="shared" si="2"/>
        <v>24620</v>
      </c>
      <c r="L19" s="50">
        <v>24600</v>
      </c>
      <c r="M19" s="49">
        <v>1.2706999999999999</v>
      </c>
      <c r="N19" s="49">
        <v>1.0929</v>
      </c>
      <c r="O19" s="48">
        <v>145.54</v>
      </c>
      <c r="P19" s="41">
        <v>19359.41</v>
      </c>
      <c r="Q19" s="41">
        <v>19560.939999999999</v>
      </c>
      <c r="R19" s="47">
        <f t="shared" si="3"/>
        <v>22508.921218775733</v>
      </c>
      <c r="S19" s="46">
        <v>1.2708999999999999</v>
      </c>
    </row>
    <row r="20" spans="2:19" x14ac:dyDescent="0.2">
      <c r="B20" s="45">
        <v>45154</v>
      </c>
      <c r="C20" s="44">
        <v>24720</v>
      </c>
      <c r="D20" s="43">
        <v>24730</v>
      </c>
      <c r="E20" s="42">
        <f t="shared" si="0"/>
        <v>24725</v>
      </c>
      <c r="F20" s="44">
        <v>25000</v>
      </c>
      <c r="G20" s="43">
        <v>25100</v>
      </c>
      <c r="H20" s="42">
        <f t="shared" si="1"/>
        <v>25050</v>
      </c>
      <c r="I20" s="44">
        <v>24765</v>
      </c>
      <c r="J20" s="43">
        <v>24815</v>
      </c>
      <c r="K20" s="42">
        <f t="shared" si="2"/>
        <v>24790</v>
      </c>
      <c r="L20" s="50">
        <v>24730</v>
      </c>
      <c r="M20" s="49">
        <v>1.2741</v>
      </c>
      <c r="N20" s="49">
        <v>1.0913999999999999</v>
      </c>
      <c r="O20" s="48">
        <v>145.77000000000001</v>
      </c>
      <c r="P20" s="41">
        <v>19409.78</v>
      </c>
      <c r="Q20" s="41">
        <v>19698.63</v>
      </c>
      <c r="R20" s="47">
        <f t="shared" si="3"/>
        <v>22658.970130108119</v>
      </c>
      <c r="S20" s="46">
        <v>1.2742</v>
      </c>
    </row>
    <row r="21" spans="2:19" x14ac:dyDescent="0.2">
      <c r="B21" s="45">
        <v>45155</v>
      </c>
      <c r="C21" s="44">
        <v>24990</v>
      </c>
      <c r="D21" s="43">
        <v>25000</v>
      </c>
      <c r="E21" s="42">
        <f t="shared" si="0"/>
        <v>24995</v>
      </c>
      <c r="F21" s="44">
        <v>25275</v>
      </c>
      <c r="G21" s="43">
        <v>25300</v>
      </c>
      <c r="H21" s="42">
        <f t="shared" si="1"/>
        <v>25287.5</v>
      </c>
      <c r="I21" s="44">
        <v>25010</v>
      </c>
      <c r="J21" s="43">
        <v>25060</v>
      </c>
      <c r="K21" s="42">
        <f t="shared" si="2"/>
        <v>25035</v>
      </c>
      <c r="L21" s="50">
        <v>25000</v>
      </c>
      <c r="M21" s="49">
        <v>1.2762</v>
      </c>
      <c r="N21" s="49">
        <v>1.0894999999999999</v>
      </c>
      <c r="O21" s="48">
        <v>145.83000000000001</v>
      </c>
      <c r="P21" s="41">
        <v>19589.41</v>
      </c>
      <c r="Q21" s="41">
        <v>19822.93</v>
      </c>
      <c r="R21" s="47">
        <f t="shared" si="3"/>
        <v>22946.305644791191</v>
      </c>
      <c r="S21" s="46">
        <v>1.2763</v>
      </c>
    </row>
    <row r="22" spans="2:19" x14ac:dyDescent="0.2">
      <c r="B22" s="45">
        <v>45156</v>
      </c>
      <c r="C22" s="44">
        <v>25000</v>
      </c>
      <c r="D22" s="43">
        <v>25050</v>
      </c>
      <c r="E22" s="42">
        <f t="shared" si="0"/>
        <v>25025</v>
      </c>
      <c r="F22" s="44">
        <v>25200</v>
      </c>
      <c r="G22" s="43">
        <v>25250</v>
      </c>
      <c r="H22" s="42">
        <f t="shared" si="1"/>
        <v>25225</v>
      </c>
      <c r="I22" s="44">
        <v>24930</v>
      </c>
      <c r="J22" s="43">
        <v>24980</v>
      </c>
      <c r="K22" s="42">
        <f t="shared" si="2"/>
        <v>24955</v>
      </c>
      <c r="L22" s="50">
        <v>25050</v>
      </c>
      <c r="M22" s="49">
        <v>1.2703</v>
      </c>
      <c r="N22" s="49">
        <v>1.0863</v>
      </c>
      <c r="O22" s="48">
        <v>145.4</v>
      </c>
      <c r="P22" s="41">
        <v>19719.75</v>
      </c>
      <c r="Q22" s="41">
        <v>19875.63</v>
      </c>
      <c r="R22" s="47">
        <f t="shared" si="3"/>
        <v>23059.928196630764</v>
      </c>
      <c r="S22" s="46">
        <v>1.2704</v>
      </c>
    </row>
    <row r="23" spans="2:19" x14ac:dyDescent="0.2">
      <c r="B23" s="45">
        <v>45159</v>
      </c>
      <c r="C23" s="44">
        <v>24875</v>
      </c>
      <c r="D23" s="43">
        <v>24925</v>
      </c>
      <c r="E23" s="42">
        <f t="shared" si="0"/>
        <v>24900</v>
      </c>
      <c r="F23" s="44">
        <v>25150</v>
      </c>
      <c r="G23" s="43">
        <v>25200</v>
      </c>
      <c r="H23" s="42">
        <f t="shared" si="1"/>
        <v>25175</v>
      </c>
      <c r="I23" s="44">
        <v>24855</v>
      </c>
      <c r="J23" s="43">
        <v>24905</v>
      </c>
      <c r="K23" s="42">
        <f t="shared" si="2"/>
        <v>24880</v>
      </c>
      <c r="L23" s="50">
        <v>24925</v>
      </c>
      <c r="M23" s="49">
        <v>1.276</v>
      </c>
      <c r="N23" s="49">
        <v>1.0909</v>
      </c>
      <c r="O23" s="48">
        <v>145.84</v>
      </c>
      <c r="P23" s="41">
        <v>19533.7</v>
      </c>
      <c r="Q23" s="41">
        <v>19747.669999999998</v>
      </c>
      <c r="R23" s="47">
        <f t="shared" si="3"/>
        <v>22848.107067558896</v>
      </c>
      <c r="S23" s="46">
        <v>1.2761</v>
      </c>
    </row>
    <row r="24" spans="2:19" x14ac:dyDescent="0.2">
      <c r="B24" s="45">
        <v>45160</v>
      </c>
      <c r="C24" s="44">
        <v>25850</v>
      </c>
      <c r="D24" s="43">
        <v>25900</v>
      </c>
      <c r="E24" s="42">
        <f t="shared" si="0"/>
        <v>25875</v>
      </c>
      <c r="F24" s="44">
        <v>26200</v>
      </c>
      <c r="G24" s="43">
        <v>26250</v>
      </c>
      <c r="H24" s="42">
        <f t="shared" si="1"/>
        <v>26225</v>
      </c>
      <c r="I24" s="44">
        <v>25845</v>
      </c>
      <c r="J24" s="43">
        <v>25895</v>
      </c>
      <c r="K24" s="42">
        <f t="shared" si="2"/>
        <v>25870</v>
      </c>
      <c r="L24" s="50">
        <v>25900</v>
      </c>
      <c r="M24" s="49">
        <v>1.2766999999999999</v>
      </c>
      <c r="N24" s="49">
        <v>1.0885</v>
      </c>
      <c r="O24" s="48">
        <v>145.78</v>
      </c>
      <c r="P24" s="41">
        <v>20286.68</v>
      </c>
      <c r="Q24" s="41">
        <v>20559.21</v>
      </c>
      <c r="R24" s="47">
        <f t="shared" si="3"/>
        <v>23794.212218649518</v>
      </c>
      <c r="S24" s="46">
        <v>1.2767999999999999</v>
      </c>
    </row>
    <row r="25" spans="2:19" x14ac:dyDescent="0.2">
      <c r="B25" s="45">
        <v>45161</v>
      </c>
      <c r="C25" s="44">
        <v>25615</v>
      </c>
      <c r="D25" s="43">
        <v>25635</v>
      </c>
      <c r="E25" s="42">
        <f t="shared" si="0"/>
        <v>25625</v>
      </c>
      <c r="F25" s="44">
        <v>25775</v>
      </c>
      <c r="G25" s="43">
        <v>25825</v>
      </c>
      <c r="H25" s="42">
        <f t="shared" si="1"/>
        <v>25800</v>
      </c>
      <c r="I25" s="44">
        <v>25410</v>
      </c>
      <c r="J25" s="43">
        <v>25460</v>
      </c>
      <c r="K25" s="42">
        <f t="shared" si="2"/>
        <v>25435</v>
      </c>
      <c r="L25" s="50">
        <v>25635</v>
      </c>
      <c r="M25" s="49">
        <v>1.2628999999999999</v>
      </c>
      <c r="N25" s="49">
        <v>1.0810999999999999</v>
      </c>
      <c r="O25" s="48">
        <v>145.44</v>
      </c>
      <c r="P25" s="41">
        <v>20298.52</v>
      </c>
      <c r="Q25" s="41">
        <v>20447.349999999999</v>
      </c>
      <c r="R25" s="47">
        <f t="shared" si="3"/>
        <v>23711.96004069929</v>
      </c>
      <c r="S25" s="46">
        <v>1.2629999999999999</v>
      </c>
    </row>
    <row r="26" spans="2:19" x14ac:dyDescent="0.2">
      <c r="B26" s="45">
        <v>45162</v>
      </c>
      <c r="C26" s="44">
        <v>25650</v>
      </c>
      <c r="D26" s="43">
        <v>25750</v>
      </c>
      <c r="E26" s="42">
        <f t="shared" si="0"/>
        <v>25700</v>
      </c>
      <c r="F26" s="44">
        <v>25825</v>
      </c>
      <c r="G26" s="43">
        <v>25875</v>
      </c>
      <c r="H26" s="42">
        <f t="shared" si="1"/>
        <v>25850</v>
      </c>
      <c r="I26" s="44">
        <v>25370</v>
      </c>
      <c r="J26" s="43">
        <v>25420</v>
      </c>
      <c r="K26" s="42">
        <f t="shared" si="2"/>
        <v>25395</v>
      </c>
      <c r="L26" s="50">
        <v>25750</v>
      </c>
      <c r="M26" s="49">
        <v>1.2658</v>
      </c>
      <c r="N26" s="49">
        <v>1.0843</v>
      </c>
      <c r="O26" s="48">
        <v>145.66999999999999</v>
      </c>
      <c r="P26" s="41">
        <v>20342.87</v>
      </c>
      <c r="Q26" s="41">
        <v>20440</v>
      </c>
      <c r="R26" s="47">
        <f t="shared" si="3"/>
        <v>23748.04021027391</v>
      </c>
      <c r="S26" s="46">
        <v>1.2659</v>
      </c>
    </row>
    <row r="27" spans="2:19" x14ac:dyDescent="0.2">
      <c r="B27" s="45">
        <v>45163</v>
      </c>
      <c r="C27" s="44">
        <v>25260</v>
      </c>
      <c r="D27" s="43">
        <v>25265</v>
      </c>
      <c r="E27" s="42">
        <f t="shared" si="0"/>
        <v>25262.5</v>
      </c>
      <c r="F27" s="44">
        <v>25500</v>
      </c>
      <c r="G27" s="43">
        <v>25575</v>
      </c>
      <c r="H27" s="42">
        <f t="shared" si="1"/>
        <v>25537.5</v>
      </c>
      <c r="I27" s="44">
        <v>25055</v>
      </c>
      <c r="J27" s="43">
        <v>25105</v>
      </c>
      <c r="K27" s="42">
        <f t="shared" si="2"/>
        <v>25080</v>
      </c>
      <c r="L27" s="50">
        <v>25265</v>
      </c>
      <c r="M27" s="49">
        <v>1.2616000000000001</v>
      </c>
      <c r="N27" s="49">
        <v>1.0802</v>
      </c>
      <c r="O27" s="48">
        <v>146</v>
      </c>
      <c r="P27" s="41">
        <v>20026.16</v>
      </c>
      <c r="Q27" s="41">
        <v>20268.66</v>
      </c>
      <c r="R27" s="47">
        <f t="shared" si="3"/>
        <v>23389.187187557858</v>
      </c>
      <c r="S27" s="46">
        <v>1.2618</v>
      </c>
    </row>
    <row r="28" spans="2:19" x14ac:dyDescent="0.2">
      <c r="B28" s="45">
        <v>45167</v>
      </c>
      <c r="C28" s="44">
        <v>24750</v>
      </c>
      <c r="D28" s="43">
        <v>24800</v>
      </c>
      <c r="E28" s="42">
        <f t="shared" si="0"/>
        <v>24775</v>
      </c>
      <c r="F28" s="44">
        <v>25050</v>
      </c>
      <c r="G28" s="43">
        <v>25060</v>
      </c>
      <c r="H28" s="42">
        <f t="shared" si="1"/>
        <v>25055</v>
      </c>
      <c r="I28" s="44">
        <v>24640</v>
      </c>
      <c r="J28" s="43">
        <v>24690</v>
      </c>
      <c r="K28" s="42">
        <f t="shared" si="2"/>
        <v>24665</v>
      </c>
      <c r="L28" s="50">
        <v>24800</v>
      </c>
      <c r="M28" s="49">
        <v>1.2586999999999999</v>
      </c>
      <c r="N28" s="49">
        <v>1.0804</v>
      </c>
      <c r="O28" s="48">
        <v>147.15</v>
      </c>
      <c r="P28" s="41">
        <v>19702.87</v>
      </c>
      <c r="Q28" s="41">
        <v>19906.27</v>
      </c>
      <c r="R28" s="47">
        <f t="shared" si="3"/>
        <v>22954.461310625695</v>
      </c>
      <c r="S28" s="46">
        <v>1.2588999999999999</v>
      </c>
    </row>
    <row r="29" spans="2:19" x14ac:dyDescent="0.2">
      <c r="B29" s="45">
        <v>45168</v>
      </c>
      <c r="C29" s="44">
        <v>24925</v>
      </c>
      <c r="D29" s="43">
        <v>24950</v>
      </c>
      <c r="E29" s="42">
        <f t="shared" si="0"/>
        <v>24937.5</v>
      </c>
      <c r="F29" s="44">
        <v>25275</v>
      </c>
      <c r="G29" s="43">
        <v>25325</v>
      </c>
      <c r="H29" s="42">
        <f t="shared" si="1"/>
        <v>25300</v>
      </c>
      <c r="I29" s="44">
        <v>24845</v>
      </c>
      <c r="J29" s="43">
        <v>24895</v>
      </c>
      <c r="K29" s="42">
        <f t="shared" si="2"/>
        <v>24870</v>
      </c>
      <c r="L29" s="50">
        <v>24950</v>
      </c>
      <c r="M29" s="49">
        <v>1.2657</v>
      </c>
      <c r="N29" s="49">
        <v>1.0879000000000001</v>
      </c>
      <c r="O29" s="48">
        <v>146.35</v>
      </c>
      <c r="P29" s="41">
        <v>19712.41</v>
      </c>
      <c r="Q29" s="41">
        <v>20007.11</v>
      </c>
      <c r="R29" s="47">
        <f t="shared" si="3"/>
        <v>22934.093207096237</v>
      </c>
      <c r="S29" s="46">
        <v>1.2658</v>
      </c>
    </row>
    <row r="30" spans="2:19" x14ac:dyDescent="0.2">
      <c r="B30" s="45">
        <v>45169</v>
      </c>
      <c r="C30" s="44">
        <v>24950</v>
      </c>
      <c r="D30" s="43">
        <v>25000</v>
      </c>
      <c r="E30" s="42">
        <f t="shared" si="0"/>
        <v>24975</v>
      </c>
      <c r="F30" s="44">
        <v>25100</v>
      </c>
      <c r="G30" s="43">
        <v>25110</v>
      </c>
      <c r="H30" s="42">
        <f t="shared" si="1"/>
        <v>25105</v>
      </c>
      <c r="I30" s="44">
        <v>24725</v>
      </c>
      <c r="J30" s="43">
        <v>24775</v>
      </c>
      <c r="K30" s="42">
        <f t="shared" si="2"/>
        <v>24750</v>
      </c>
      <c r="L30" s="50">
        <v>25000</v>
      </c>
      <c r="M30" s="49">
        <v>1.2681</v>
      </c>
      <c r="N30" s="49">
        <v>1.0868</v>
      </c>
      <c r="O30" s="48">
        <v>145.82</v>
      </c>
      <c r="P30" s="41">
        <v>19714.53</v>
      </c>
      <c r="Q30" s="41">
        <v>19798.16</v>
      </c>
      <c r="R30" s="47">
        <f t="shared" si="3"/>
        <v>23003.312476996689</v>
      </c>
      <c r="S30" s="46">
        <v>1.2683</v>
      </c>
    </row>
    <row r="31" spans="2:19" x14ac:dyDescent="0.2">
      <c r="B31" s="40" t="s">
        <v>11</v>
      </c>
      <c r="C31" s="39">
        <f>ROUND(AVERAGE(C9:C30),2)</f>
        <v>25954.09</v>
      </c>
      <c r="D31" s="38">
        <f>ROUND(AVERAGE(D9:D30),2)</f>
        <v>25995.23</v>
      </c>
      <c r="E31" s="37">
        <f>ROUND(AVERAGE(C31:D31),2)</f>
        <v>25974.66</v>
      </c>
      <c r="F31" s="39">
        <f>ROUND(AVERAGE(F9:F30),2)</f>
        <v>26159.09</v>
      </c>
      <c r="G31" s="38">
        <f>ROUND(AVERAGE(G9:G30),2)</f>
        <v>26210.68</v>
      </c>
      <c r="H31" s="37">
        <f>ROUND(AVERAGE(F31:G31),2)</f>
        <v>26184.89</v>
      </c>
      <c r="I31" s="39">
        <f>ROUND(AVERAGE(I9:I30),2)</f>
        <v>25646.14</v>
      </c>
      <c r="J31" s="38">
        <f>ROUND(AVERAGE(J9:J30),2)</f>
        <v>25696.14</v>
      </c>
      <c r="K31" s="37">
        <f>ROUND(AVERAGE(I31:J31),2)</f>
        <v>25671.14</v>
      </c>
      <c r="L31" s="36">
        <f>ROUND(AVERAGE(L9:L30),2)</f>
        <v>25995.23</v>
      </c>
      <c r="M31" s="35">
        <f>ROUND(AVERAGE(M9:M30),4)</f>
        <v>1.2706</v>
      </c>
      <c r="N31" s="34">
        <f>ROUND(AVERAGE(N9:N30),4)</f>
        <v>1.0912999999999999</v>
      </c>
      <c r="O31" s="167">
        <f>ROUND(AVERAGE(O9:O30),2)</f>
        <v>144.72999999999999</v>
      </c>
      <c r="P31" s="33">
        <f>AVERAGE(P9:P30)</f>
        <v>20458.73909090909</v>
      </c>
      <c r="Q31" s="33">
        <f>AVERAGE(Q9:Q30)</f>
        <v>20624.21909090909</v>
      </c>
      <c r="R31" s="33">
        <f>AVERAGE(R9:R30)</f>
        <v>23818.222479560583</v>
      </c>
      <c r="S31" s="32">
        <f>AVERAGE(S9:S30)</f>
        <v>1.2708227272727273</v>
      </c>
    </row>
    <row r="32" spans="2:19" x14ac:dyDescent="0.2">
      <c r="B32" s="31" t="s">
        <v>12</v>
      </c>
      <c r="C32" s="30">
        <f t="shared" ref="C32:S32" si="4">MAX(C9:C30)</f>
        <v>27875</v>
      </c>
      <c r="D32" s="29">
        <f t="shared" si="4"/>
        <v>27925</v>
      </c>
      <c r="E32" s="28">
        <f t="shared" si="4"/>
        <v>27900</v>
      </c>
      <c r="F32" s="30">
        <f t="shared" si="4"/>
        <v>27850</v>
      </c>
      <c r="G32" s="29">
        <f t="shared" si="4"/>
        <v>27950</v>
      </c>
      <c r="H32" s="28">
        <f t="shared" si="4"/>
        <v>27900</v>
      </c>
      <c r="I32" s="30">
        <f t="shared" si="4"/>
        <v>27165</v>
      </c>
      <c r="J32" s="29">
        <f t="shared" si="4"/>
        <v>27215</v>
      </c>
      <c r="K32" s="28">
        <f t="shared" si="4"/>
        <v>27190</v>
      </c>
      <c r="L32" s="27">
        <f t="shared" si="4"/>
        <v>27925</v>
      </c>
      <c r="M32" s="26">
        <f t="shared" si="4"/>
        <v>1.2785</v>
      </c>
      <c r="N32" s="25">
        <f t="shared" si="4"/>
        <v>1.1016999999999999</v>
      </c>
      <c r="O32" s="24">
        <f t="shared" si="4"/>
        <v>147.15</v>
      </c>
      <c r="P32" s="23">
        <f t="shared" si="4"/>
        <v>21996.85</v>
      </c>
      <c r="Q32" s="23">
        <f t="shared" si="4"/>
        <v>22007.87</v>
      </c>
      <c r="R32" s="23">
        <f t="shared" si="4"/>
        <v>25530.261473761198</v>
      </c>
      <c r="S32" s="22">
        <f t="shared" si="4"/>
        <v>1.2786999999999999</v>
      </c>
    </row>
    <row r="33" spans="2:19" ht="13.5" thickBot="1" x14ac:dyDescent="0.25">
      <c r="B33" s="21" t="s">
        <v>13</v>
      </c>
      <c r="C33" s="20">
        <f t="shared" ref="C33:S33" si="5">MIN(C9:C30)</f>
        <v>24500</v>
      </c>
      <c r="D33" s="19">
        <f t="shared" si="5"/>
        <v>24600</v>
      </c>
      <c r="E33" s="18">
        <f t="shared" si="5"/>
        <v>24550</v>
      </c>
      <c r="F33" s="20">
        <f t="shared" si="5"/>
        <v>24850</v>
      </c>
      <c r="G33" s="19">
        <f t="shared" si="5"/>
        <v>24860</v>
      </c>
      <c r="H33" s="18">
        <f t="shared" si="5"/>
        <v>24855</v>
      </c>
      <c r="I33" s="20">
        <f t="shared" si="5"/>
        <v>24595</v>
      </c>
      <c r="J33" s="19">
        <f t="shared" si="5"/>
        <v>24645</v>
      </c>
      <c r="K33" s="18">
        <f t="shared" si="5"/>
        <v>24620</v>
      </c>
      <c r="L33" s="17">
        <f t="shared" si="5"/>
        <v>24600</v>
      </c>
      <c r="M33" s="16">
        <f t="shared" si="5"/>
        <v>1.2586999999999999</v>
      </c>
      <c r="N33" s="15">
        <f t="shared" si="5"/>
        <v>1.0802</v>
      </c>
      <c r="O33" s="14">
        <f t="shared" si="5"/>
        <v>142.19</v>
      </c>
      <c r="P33" s="13">
        <f t="shared" si="5"/>
        <v>19359.41</v>
      </c>
      <c r="Q33" s="13">
        <f t="shared" si="5"/>
        <v>19560.939999999999</v>
      </c>
      <c r="R33" s="13">
        <f t="shared" si="5"/>
        <v>22508.921218775733</v>
      </c>
      <c r="S33" s="12">
        <f t="shared" si="5"/>
        <v>1.2588999999999999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45139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45139</v>
      </c>
      <c r="C9" s="44">
        <v>22350</v>
      </c>
      <c r="D9" s="43">
        <v>22355</v>
      </c>
      <c r="E9" s="42">
        <f t="shared" ref="E9:E30" si="0">AVERAGE(C9:D9)</f>
        <v>22352.5</v>
      </c>
      <c r="F9" s="44">
        <v>22675</v>
      </c>
      <c r="G9" s="43">
        <v>22700</v>
      </c>
      <c r="H9" s="42">
        <f t="shared" ref="H9:H30" si="1">AVERAGE(F9:G9)</f>
        <v>22687.5</v>
      </c>
      <c r="I9" s="44">
        <v>23700</v>
      </c>
      <c r="J9" s="43">
        <v>23750</v>
      </c>
      <c r="K9" s="42">
        <f t="shared" ref="K9:K30" si="2">AVERAGE(I9:J9)</f>
        <v>23725</v>
      </c>
      <c r="L9" s="44">
        <v>24605</v>
      </c>
      <c r="M9" s="43">
        <v>24655</v>
      </c>
      <c r="N9" s="42">
        <f t="shared" ref="N9:N30" si="3">AVERAGE(L9:M9)</f>
        <v>24630</v>
      </c>
      <c r="O9" s="44">
        <v>25575</v>
      </c>
      <c r="P9" s="43">
        <v>25625</v>
      </c>
      <c r="Q9" s="42">
        <f t="shared" ref="Q9:Q30" si="4">AVERAGE(O9:P9)</f>
        <v>25600</v>
      </c>
      <c r="R9" s="50">
        <v>22355</v>
      </c>
      <c r="S9" s="49">
        <v>1.2785</v>
      </c>
      <c r="T9" s="51">
        <v>1.0975999999999999</v>
      </c>
      <c r="U9" s="48">
        <v>142.97999999999999</v>
      </c>
      <c r="V9" s="41">
        <v>17485.330000000002</v>
      </c>
      <c r="W9" s="41">
        <v>17752.400000000001</v>
      </c>
      <c r="X9" s="47">
        <f t="shared" ref="X9:X30" si="5">R9/T9</f>
        <v>20367.16472303207</v>
      </c>
      <c r="Y9" s="46">
        <v>1.2786999999999999</v>
      </c>
    </row>
    <row r="10" spans="1:25" x14ac:dyDescent="0.2">
      <c r="B10" s="45">
        <v>45140</v>
      </c>
      <c r="C10" s="44">
        <v>21695</v>
      </c>
      <c r="D10" s="43">
        <v>21700</v>
      </c>
      <c r="E10" s="42">
        <f t="shared" si="0"/>
        <v>21697.5</v>
      </c>
      <c r="F10" s="44">
        <v>21840</v>
      </c>
      <c r="G10" s="43">
        <v>21845</v>
      </c>
      <c r="H10" s="42">
        <f t="shared" si="1"/>
        <v>21842.5</v>
      </c>
      <c r="I10" s="44">
        <v>22875</v>
      </c>
      <c r="J10" s="43">
        <v>22925</v>
      </c>
      <c r="K10" s="42">
        <f t="shared" si="2"/>
        <v>22900</v>
      </c>
      <c r="L10" s="44">
        <v>23780</v>
      </c>
      <c r="M10" s="43">
        <v>23830</v>
      </c>
      <c r="N10" s="42">
        <f t="shared" si="3"/>
        <v>23805</v>
      </c>
      <c r="O10" s="44">
        <v>24750</v>
      </c>
      <c r="P10" s="43">
        <v>24800</v>
      </c>
      <c r="Q10" s="42">
        <f t="shared" si="4"/>
        <v>24775</v>
      </c>
      <c r="R10" s="50">
        <v>21700</v>
      </c>
      <c r="S10" s="49">
        <v>1.2764</v>
      </c>
      <c r="T10" s="49">
        <v>1.0979000000000001</v>
      </c>
      <c r="U10" s="48">
        <v>142.81</v>
      </c>
      <c r="V10" s="41">
        <v>17000.939999999999</v>
      </c>
      <c r="W10" s="41">
        <v>17111.86</v>
      </c>
      <c r="X10" s="47">
        <f t="shared" si="5"/>
        <v>19765.005920393476</v>
      </c>
      <c r="Y10" s="46">
        <v>1.2766</v>
      </c>
    </row>
    <row r="11" spans="1:25" x14ac:dyDescent="0.2">
      <c r="B11" s="45">
        <v>45141</v>
      </c>
      <c r="C11" s="44">
        <v>21250</v>
      </c>
      <c r="D11" s="43">
        <v>21300</v>
      </c>
      <c r="E11" s="42">
        <f t="shared" si="0"/>
        <v>21275</v>
      </c>
      <c r="F11" s="44">
        <v>21400</v>
      </c>
      <c r="G11" s="43">
        <v>21450</v>
      </c>
      <c r="H11" s="42">
        <f t="shared" si="1"/>
        <v>21425</v>
      </c>
      <c r="I11" s="44">
        <v>22545</v>
      </c>
      <c r="J11" s="43">
        <v>22595</v>
      </c>
      <c r="K11" s="42">
        <f t="shared" si="2"/>
        <v>22570</v>
      </c>
      <c r="L11" s="44">
        <v>23535</v>
      </c>
      <c r="M11" s="43">
        <v>23585</v>
      </c>
      <c r="N11" s="42">
        <f t="shared" si="3"/>
        <v>23560</v>
      </c>
      <c r="O11" s="44">
        <v>24535</v>
      </c>
      <c r="P11" s="43">
        <v>24585</v>
      </c>
      <c r="Q11" s="42">
        <f t="shared" si="4"/>
        <v>24560</v>
      </c>
      <c r="R11" s="50">
        <v>21300</v>
      </c>
      <c r="S11" s="49">
        <v>1.2646999999999999</v>
      </c>
      <c r="T11" s="49">
        <v>1.0934999999999999</v>
      </c>
      <c r="U11" s="48">
        <v>142.94</v>
      </c>
      <c r="V11" s="41">
        <v>16841.939999999999</v>
      </c>
      <c r="W11" s="41">
        <v>16953.84</v>
      </c>
      <c r="X11" s="47">
        <f t="shared" si="5"/>
        <v>19478.737997256518</v>
      </c>
      <c r="Y11" s="46">
        <v>1.2652000000000001</v>
      </c>
    </row>
    <row r="12" spans="1:25" x14ac:dyDescent="0.2">
      <c r="B12" s="45">
        <v>45142</v>
      </c>
      <c r="C12" s="44">
        <v>20975</v>
      </c>
      <c r="D12" s="43">
        <v>20980</v>
      </c>
      <c r="E12" s="42">
        <f t="shared" si="0"/>
        <v>20977.5</v>
      </c>
      <c r="F12" s="44">
        <v>21200</v>
      </c>
      <c r="G12" s="43">
        <v>21210</v>
      </c>
      <c r="H12" s="42">
        <f t="shared" si="1"/>
        <v>21205</v>
      </c>
      <c r="I12" s="44">
        <v>22320</v>
      </c>
      <c r="J12" s="43">
        <v>22370</v>
      </c>
      <c r="K12" s="42">
        <f t="shared" si="2"/>
        <v>22345</v>
      </c>
      <c r="L12" s="44">
        <v>23310</v>
      </c>
      <c r="M12" s="43">
        <v>23360</v>
      </c>
      <c r="N12" s="42">
        <f t="shared" si="3"/>
        <v>23335</v>
      </c>
      <c r="O12" s="44">
        <v>24310</v>
      </c>
      <c r="P12" s="43">
        <v>24360</v>
      </c>
      <c r="Q12" s="42">
        <f t="shared" si="4"/>
        <v>24335</v>
      </c>
      <c r="R12" s="50">
        <v>20980</v>
      </c>
      <c r="S12" s="49">
        <v>1.2695000000000001</v>
      </c>
      <c r="T12" s="49">
        <v>1.0938000000000001</v>
      </c>
      <c r="U12" s="48">
        <v>142.69999999999999</v>
      </c>
      <c r="V12" s="41">
        <v>16526.189999999999</v>
      </c>
      <c r="W12" s="41">
        <v>16700.79</v>
      </c>
      <c r="X12" s="47">
        <f t="shared" si="5"/>
        <v>19180.837447430971</v>
      </c>
      <c r="Y12" s="46">
        <v>1.27</v>
      </c>
    </row>
    <row r="13" spans="1:25" x14ac:dyDescent="0.2">
      <c r="B13" s="45">
        <v>45145</v>
      </c>
      <c r="C13" s="44">
        <v>21225</v>
      </c>
      <c r="D13" s="43">
        <v>21250</v>
      </c>
      <c r="E13" s="42">
        <f t="shared" si="0"/>
        <v>21237.5</v>
      </c>
      <c r="F13" s="44">
        <v>21525</v>
      </c>
      <c r="G13" s="43">
        <v>21550</v>
      </c>
      <c r="H13" s="42">
        <f t="shared" si="1"/>
        <v>21537.5</v>
      </c>
      <c r="I13" s="44">
        <v>22670</v>
      </c>
      <c r="J13" s="43">
        <v>22720</v>
      </c>
      <c r="K13" s="42">
        <f t="shared" si="2"/>
        <v>22695</v>
      </c>
      <c r="L13" s="44">
        <v>23660</v>
      </c>
      <c r="M13" s="43">
        <v>23710</v>
      </c>
      <c r="N13" s="42">
        <f t="shared" si="3"/>
        <v>23685</v>
      </c>
      <c r="O13" s="44">
        <v>24650</v>
      </c>
      <c r="P13" s="43">
        <v>24700</v>
      </c>
      <c r="Q13" s="42">
        <f t="shared" si="4"/>
        <v>24675</v>
      </c>
      <c r="R13" s="50">
        <v>21250</v>
      </c>
      <c r="S13" s="49">
        <v>1.2744</v>
      </c>
      <c r="T13" s="49">
        <v>1.0984</v>
      </c>
      <c r="U13" s="48">
        <v>142.19</v>
      </c>
      <c r="V13" s="41">
        <v>16674.509999999998</v>
      </c>
      <c r="W13" s="41">
        <v>16903.29</v>
      </c>
      <c r="X13" s="47">
        <f t="shared" si="5"/>
        <v>19346.321922796793</v>
      </c>
      <c r="Y13" s="46">
        <v>1.2748999999999999</v>
      </c>
    </row>
    <row r="14" spans="1:25" x14ac:dyDescent="0.2">
      <c r="B14" s="45">
        <v>45146</v>
      </c>
      <c r="C14" s="44">
        <v>20600</v>
      </c>
      <c r="D14" s="43">
        <v>20650</v>
      </c>
      <c r="E14" s="42">
        <f t="shared" si="0"/>
        <v>20625</v>
      </c>
      <c r="F14" s="44">
        <v>20825</v>
      </c>
      <c r="G14" s="43">
        <v>20850</v>
      </c>
      <c r="H14" s="42">
        <f t="shared" si="1"/>
        <v>20837.5</v>
      </c>
      <c r="I14" s="44">
        <v>22010</v>
      </c>
      <c r="J14" s="43">
        <v>22060</v>
      </c>
      <c r="K14" s="42">
        <f t="shared" si="2"/>
        <v>22035</v>
      </c>
      <c r="L14" s="44">
        <v>23035</v>
      </c>
      <c r="M14" s="43">
        <v>23085</v>
      </c>
      <c r="N14" s="42">
        <f t="shared" si="3"/>
        <v>23060</v>
      </c>
      <c r="O14" s="44">
        <v>24010</v>
      </c>
      <c r="P14" s="43">
        <v>24060</v>
      </c>
      <c r="Q14" s="42">
        <f t="shared" si="4"/>
        <v>24035</v>
      </c>
      <c r="R14" s="50">
        <v>20650</v>
      </c>
      <c r="S14" s="49">
        <v>1.2698</v>
      </c>
      <c r="T14" s="49">
        <v>1.0942000000000001</v>
      </c>
      <c r="U14" s="48">
        <v>143.13</v>
      </c>
      <c r="V14" s="41">
        <v>16262.4</v>
      </c>
      <c r="W14" s="41">
        <v>16413.45</v>
      </c>
      <c r="X14" s="47">
        <f t="shared" si="5"/>
        <v>18872.235423140191</v>
      </c>
      <c r="Y14" s="46">
        <v>1.2703</v>
      </c>
    </row>
    <row r="15" spans="1:25" x14ac:dyDescent="0.2">
      <c r="B15" s="45">
        <v>45147</v>
      </c>
      <c r="C15" s="44">
        <v>20425</v>
      </c>
      <c r="D15" s="43">
        <v>20450</v>
      </c>
      <c r="E15" s="42">
        <f t="shared" si="0"/>
        <v>20437.5</v>
      </c>
      <c r="F15" s="44">
        <v>20625</v>
      </c>
      <c r="G15" s="43">
        <v>20640</v>
      </c>
      <c r="H15" s="42">
        <f t="shared" si="1"/>
        <v>20632.5</v>
      </c>
      <c r="I15" s="44">
        <v>21775</v>
      </c>
      <c r="J15" s="43">
        <v>21825</v>
      </c>
      <c r="K15" s="42">
        <f t="shared" si="2"/>
        <v>21800</v>
      </c>
      <c r="L15" s="44">
        <v>22850</v>
      </c>
      <c r="M15" s="43">
        <v>22900</v>
      </c>
      <c r="N15" s="42">
        <f t="shared" si="3"/>
        <v>22875</v>
      </c>
      <c r="O15" s="44">
        <v>23875</v>
      </c>
      <c r="P15" s="43">
        <v>23925</v>
      </c>
      <c r="Q15" s="42">
        <f t="shared" si="4"/>
        <v>23900</v>
      </c>
      <c r="R15" s="50">
        <v>20450</v>
      </c>
      <c r="S15" s="49">
        <v>1.2735000000000001</v>
      </c>
      <c r="T15" s="49">
        <v>1.097</v>
      </c>
      <c r="U15" s="48">
        <v>143.44999999999999</v>
      </c>
      <c r="V15" s="41">
        <v>16058.11</v>
      </c>
      <c r="W15" s="41">
        <v>16202.21</v>
      </c>
      <c r="X15" s="47">
        <f t="shared" si="5"/>
        <v>18641.750227894259</v>
      </c>
      <c r="Y15" s="46">
        <v>1.2739</v>
      </c>
    </row>
    <row r="16" spans="1:25" x14ac:dyDescent="0.2">
      <c r="B16" s="45">
        <v>45148</v>
      </c>
      <c r="C16" s="44">
        <v>20175</v>
      </c>
      <c r="D16" s="43">
        <v>20225</v>
      </c>
      <c r="E16" s="42">
        <f t="shared" si="0"/>
        <v>20200</v>
      </c>
      <c r="F16" s="44">
        <v>20500</v>
      </c>
      <c r="G16" s="43">
        <v>20530</v>
      </c>
      <c r="H16" s="42">
        <f t="shared" si="1"/>
        <v>20515</v>
      </c>
      <c r="I16" s="44">
        <v>21660</v>
      </c>
      <c r="J16" s="43">
        <v>21710</v>
      </c>
      <c r="K16" s="42">
        <f t="shared" si="2"/>
        <v>21685</v>
      </c>
      <c r="L16" s="44">
        <v>22670</v>
      </c>
      <c r="M16" s="43">
        <v>22720</v>
      </c>
      <c r="N16" s="42">
        <f t="shared" si="3"/>
        <v>22695</v>
      </c>
      <c r="O16" s="44">
        <v>23770</v>
      </c>
      <c r="P16" s="43">
        <v>23820</v>
      </c>
      <c r="Q16" s="42">
        <f t="shared" si="4"/>
        <v>23795</v>
      </c>
      <c r="R16" s="50">
        <v>20225</v>
      </c>
      <c r="S16" s="49">
        <v>1.2763</v>
      </c>
      <c r="T16" s="49">
        <v>1.1016999999999999</v>
      </c>
      <c r="U16" s="48">
        <v>143.79</v>
      </c>
      <c r="V16" s="41">
        <v>15846.59</v>
      </c>
      <c r="W16" s="41">
        <v>16080.52</v>
      </c>
      <c r="X16" s="47">
        <f t="shared" si="5"/>
        <v>18357.992193882183</v>
      </c>
      <c r="Y16" s="46">
        <v>1.2766999999999999</v>
      </c>
    </row>
    <row r="17" spans="2:25" x14ac:dyDescent="0.2">
      <c r="B17" s="45">
        <v>45149</v>
      </c>
      <c r="C17" s="44">
        <v>19995</v>
      </c>
      <c r="D17" s="43">
        <v>20000</v>
      </c>
      <c r="E17" s="42">
        <f t="shared" si="0"/>
        <v>19997.5</v>
      </c>
      <c r="F17" s="44">
        <v>20220</v>
      </c>
      <c r="G17" s="43">
        <v>20260</v>
      </c>
      <c r="H17" s="42">
        <f t="shared" si="1"/>
        <v>20240</v>
      </c>
      <c r="I17" s="44">
        <v>21395</v>
      </c>
      <c r="J17" s="43">
        <v>21445</v>
      </c>
      <c r="K17" s="42">
        <f t="shared" si="2"/>
        <v>21420</v>
      </c>
      <c r="L17" s="44">
        <v>22455</v>
      </c>
      <c r="M17" s="43">
        <v>22505</v>
      </c>
      <c r="N17" s="42">
        <f t="shared" si="3"/>
        <v>22480</v>
      </c>
      <c r="O17" s="44">
        <v>23460</v>
      </c>
      <c r="P17" s="43">
        <v>23510</v>
      </c>
      <c r="Q17" s="42">
        <f t="shared" si="4"/>
        <v>23485</v>
      </c>
      <c r="R17" s="50">
        <v>20000</v>
      </c>
      <c r="S17" s="49">
        <v>1.2734000000000001</v>
      </c>
      <c r="T17" s="49">
        <v>1.0998000000000001</v>
      </c>
      <c r="U17" s="48">
        <v>144.49</v>
      </c>
      <c r="V17" s="41">
        <v>15705.98</v>
      </c>
      <c r="W17" s="41">
        <v>15905.17</v>
      </c>
      <c r="X17" s="47">
        <f t="shared" si="5"/>
        <v>18185.124568103289</v>
      </c>
      <c r="Y17" s="46">
        <v>1.2738</v>
      </c>
    </row>
    <row r="18" spans="2:25" x14ac:dyDescent="0.2">
      <c r="B18" s="45">
        <v>45152</v>
      </c>
      <c r="C18" s="44">
        <v>19775</v>
      </c>
      <c r="D18" s="43">
        <v>19825</v>
      </c>
      <c r="E18" s="42">
        <f t="shared" si="0"/>
        <v>19800</v>
      </c>
      <c r="F18" s="44">
        <v>20025</v>
      </c>
      <c r="G18" s="43">
        <v>20050</v>
      </c>
      <c r="H18" s="42">
        <f t="shared" si="1"/>
        <v>20037.5</v>
      </c>
      <c r="I18" s="44">
        <v>21190</v>
      </c>
      <c r="J18" s="43">
        <v>21240</v>
      </c>
      <c r="K18" s="42">
        <f t="shared" si="2"/>
        <v>21215</v>
      </c>
      <c r="L18" s="44">
        <v>22250</v>
      </c>
      <c r="M18" s="43">
        <v>22300</v>
      </c>
      <c r="N18" s="42">
        <f t="shared" si="3"/>
        <v>22275</v>
      </c>
      <c r="O18" s="44">
        <v>23300</v>
      </c>
      <c r="P18" s="43">
        <v>23350</v>
      </c>
      <c r="Q18" s="42">
        <f t="shared" si="4"/>
        <v>23325</v>
      </c>
      <c r="R18" s="50">
        <v>19825</v>
      </c>
      <c r="S18" s="49">
        <v>1.2693000000000001</v>
      </c>
      <c r="T18" s="49">
        <v>1.0939000000000001</v>
      </c>
      <c r="U18" s="48">
        <v>145.07</v>
      </c>
      <c r="V18" s="41">
        <v>15618.85</v>
      </c>
      <c r="W18" s="41">
        <v>15792.38</v>
      </c>
      <c r="X18" s="47">
        <f t="shared" si="5"/>
        <v>18123.228814334034</v>
      </c>
      <c r="Y18" s="46">
        <v>1.2696000000000001</v>
      </c>
    </row>
    <row r="19" spans="2:25" x14ac:dyDescent="0.2">
      <c r="B19" s="45">
        <v>45153</v>
      </c>
      <c r="C19" s="44">
        <v>19680</v>
      </c>
      <c r="D19" s="43">
        <v>19685</v>
      </c>
      <c r="E19" s="42">
        <f t="shared" si="0"/>
        <v>19682.5</v>
      </c>
      <c r="F19" s="44">
        <v>19990</v>
      </c>
      <c r="G19" s="43">
        <v>20000</v>
      </c>
      <c r="H19" s="42">
        <f t="shared" si="1"/>
        <v>19995</v>
      </c>
      <c r="I19" s="44">
        <v>21170</v>
      </c>
      <c r="J19" s="43">
        <v>21220</v>
      </c>
      <c r="K19" s="42">
        <f t="shared" si="2"/>
        <v>21195</v>
      </c>
      <c r="L19" s="44">
        <v>22270</v>
      </c>
      <c r="M19" s="43">
        <v>22320</v>
      </c>
      <c r="N19" s="42">
        <f t="shared" si="3"/>
        <v>22295</v>
      </c>
      <c r="O19" s="44">
        <v>23330</v>
      </c>
      <c r="P19" s="43">
        <v>23380</v>
      </c>
      <c r="Q19" s="42">
        <f t="shared" si="4"/>
        <v>23355</v>
      </c>
      <c r="R19" s="50">
        <v>19685</v>
      </c>
      <c r="S19" s="49">
        <v>1.2706999999999999</v>
      </c>
      <c r="T19" s="49">
        <v>1.0929</v>
      </c>
      <c r="U19" s="48">
        <v>145.54</v>
      </c>
      <c r="V19" s="41">
        <v>15491.46</v>
      </c>
      <c r="W19" s="41">
        <v>15736.88</v>
      </c>
      <c r="X19" s="47">
        <f t="shared" si="5"/>
        <v>18011.711959008142</v>
      </c>
      <c r="Y19" s="46">
        <v>1.2708999999999999</v>
      </c>
    </row>
    <row r="20" spans="2:25" x14ac:dyDescent="0.2">
      <c r="B20" s="45">
        <v>45154</v>
      </c>
      <c r="C20" s="44">
        <v>19825</v>
      </c>
      <c r="D20" s="43">
        <v>19850</v>
      </c>
      <c r="E20" s="42">
        <f t="shared" si="0"/>
        <v>19837.5</v>
      </c>
      <c r="F20" s="44">
        <v>20170</v>
      </c>
      <c r="G20" s="43">
        <v>20175</v>
      </c>
      <c r="H20" s="42">
        <f t="shared" si="1"/>
        <v>20172.5</v>
      </c>
      <c r="I20" s="44">
        <v>21335</v>
      </c>
      <c r="J20" s="43">
        <v>21385</v>
      </c>
      <c r="K20" s="42">
        <f t="shared" si="2"/>
        <v>21360</v>
      </c>
      <c r="L20" s="44">
        <v>22420</v>
      </c>
      <c r="M20" s="43">
        <v>22470</v>
      </c>
      <c r="N20" s="42">
        <f t="shared" si="3"/>
        <v>22445</v>
      </c>
      <c r="O20" s="44">
        <v>23485</v>
      </c>
      <c r="P20" s="43">
        <v>23535</v>
      </c>
      <c r="Q20" s="42">
        <f t="shared" si="4"/>
        <v>23510</v>
      </c>
      <c r="R20" s="50">
        <v>19850</v>
      </c>
      <c r="S20" s="49">
        <v>1.2741</v>
      </c>
      <c r="T20" s="49">
        <v>1.0913999999999999</v>
      </c>
      <c r="U20" s="48">
        <v>145.77000000000001</v>
      </c>
      <c r="V20" s="41">
        <v>15579.62</v>
      </c>
      <c r="W20" s="41">
        <v>15833.46</v>
      </c>
      <c r="X20" s="47">
        <f t="shared" si="5"/>
        <v>18187.648891332236</v>
      </c>
      <c r="Y20" s="46">
        <v>1.2742</v>
      </c>
    </row>
    <row r="21" spans="2:25" x14ac:dyDescent="0.2">
      <c r="B21" s="45">
        <v>45155</v>
      </c>
      <c r="C21" s="44">
        <v>19800</v>
      </c>
      <c r="D21" s="43">
        <v>19850</v>
      </c>
      <c r="E21" s="42">
        <f t="shared" si="0"/>
        <v>19825</v>
      </c>
      <c r="F21" s="44">
        <v>20125</v>
      </c>
      <c r="G21" s="43">
        <v>20135</v>
      </c>
      <c r="H21" s="42">
        <f t="shared" si="1"/>
        <v>20130</v>
      </c>
      <c r="I21" s="44">
        <v>21295</v>
      </c>
      <c r="J21" s="43">
        <v>21345</v>
      </c>
      <c r="K21" s="42">
        <f t="shared" si="2"/>
        <v>21320</v>
      </c>
      <c r="L21" s="44">
        <v>22390</v>
      </c>
      <c r="M21" s="43">
        <v>22440</v>
      </c>
      <c r="N21" s="42">
        <f t="shared" si="3"/>
        <v>22415</v>
      </c>
      <c r="O21" s="44">
        <v>23455</v>
      </c>
      <c r="P21" s="43">
        <v>23505</v>
      </c>
      <c r="Q21" s="42">
        <f t="shared" si="4"/>
        <v>23480</v>
      </c>
      <c r="R21" s="50">
        <v>19850</v>
      </c>
      <c r="S21" s="49">
        <v>1.2762</v>
      </c>
      <c r="T21" s="49">
        <v>1.0894999999999999</v>
      </c>
      <c r="U21" s="48">
        <v>145.83000000000001</v>
      </c>
      <c r="V21" s="41">
        <v>15553.99</v>
      </c>
      <c r="W21" s="41">
        <v>15776.07</v>
      </c>
      <c r="X21" s="47">
        <f t="shared" si="5"/>
        <v>18219.366681964206</v>
      </c>
      <c r="Y21" s="46">
        <v>1.2763</v>
      </c>
    </row>
    <row r="22" spans="2:25" x14ac:dyDescent="0.2">
      <c r="B22" s="45">
        <v>45156</v>
      </c>
      <c r="C22" s="44">
        <v>19875</v>
      </c>
      <c r="D22" s="43">
        <v>19925</v>
      </c>
      <c r="E22" s="42">
        <f t="shared" si="0"/>
        <v>19900</v>
      </c>
      <c r="F22" s="44">
        <v>20150</v>
      </c>
      <c r="G22" s="43">
        <v>20200</v>
      </c>
      <c r="H22" s="42">
        <f t="shared" si="1"/>
        <v>20175</v>
      </c>
      <c r="I22" s="44">
        <v>21345</v>
      </c>
      <c r="J22" s="43">
        <v>21395</v>
      </c>
      <c r="K22" s="42">
        <f t="shared" si="2"/>
        <v>21370</v>
      </c>
      <c r="L22" s="44">
        <v>22430</v>
      </c>
      <c r="M22" s="43">
        <v>22480</v>
      </c>
      <c r="N22" s="42">
        <f t="shared" si="3"/>
        <v>22455</v>
      </c>
      <c r="O22" s="44">
        <v>23495</v>
      </c>
      <c r="P22" s="43">
        <v>23545</v>
      </c>
      <c r="Q22" s="42">
        <f t="shared" si="4"/>
        <v>23520</v>
      </c>
      <c r="R22" s="50">
        <v>19925</v>
      </c>
      <c r="S22" s="49">
        <v>1.2703</v>
      </c>
      <c r="T22" s="49">
        <v>1.0863</v>
      </c>
      <c r="U22" s="48">
        <v>145.4</v>
      </c>
      <c r="V22" s="41">
        <v>15685.27</v>
      </c>
      <c r="W22" s="41">
        <v>15900.5</v>
      </c>
      <c r="X22" s="47">
        <f t="shared" si="5"/>
        <v>18342.078615483751</v>
      </c>
      <c r="Y22" s="46">
        <v>1.2704</v>
      </c>
    </row>
    <row r="23" spans="2:25" x14ac:dyDescent="0.2">
      <c r="B23" s="45">
        <v>45159</v>
      </c>
      <c r="C23" s="44">
        <v>20000</v>
      </c>
      <c r="D23" s="43">
        <v>20050</v>
      </c>
      <c r="E23" s="42">
        <f t="shared" si="0"/>
        <v>20025</v>
      </c>
      <c r="F23" s="44">
        <v>20125</v>
      </c>
      <c r="G23" s="43">
        <v>20130</v>
      </c>
      <c r="H23" s="42">
        <f t="shared" si="1"/>
        <v>20127.5</v>
      </c>
      <c r="I23" s="44">
        <v>21245</v>
      </c>
      <c r="J23" s="43">
        <v>21295</v>
      </c>
      <c r="K23" s="42">
        <f t="shared" si="2"/>
        <v>21270</v>
      </c>
      <c r="L23" s="44">
        <v>22280</v>
      </c>
      <c r="M23" s="43">
        <v>22330</v>
      </c>
      <c r="N23" s="42">
        <f t="shared" si="3"/>
        <v>22305</v>
      </c>
      <c r="O23" s="44">
        <v>23280</v>
      </c>
      <c r="P23" s="43">
        <v>23330</v>
      </c>
      <c r="Q23" s="42">
        <f t="shared" si="4"/>
        <v>23305</v>
      </c>
      <c r="R23" s="50">
        <v>20050</v>
      </c>
      <c r="S23" s="49">
        <v>1.276</v>
      </c>
      <c r="T23" s="49">
        <v>1.0909</v>
      </c>
      <c r="U23" s="48">
        <v>145.84</v>
      </c>
      <c r="V23" s="41">
        <v>15713.17</v>
      </c>
      <c r="W23" s="41">
        <v>15774.63</v>
      </c>
      <c r="X23" s="47">
        <f t="shared" si="5"/>
        <v>18379.319827665229</v>
      </c>
      <c r="Y23" s="46">
        <v>1.2761</v>
      </c>
    </row>
    <row r="24" spans="2:25" x14ac:dyDescent="0.2">
      <c r="B24" s="45">
        <v>45160</v>
      </c>
      <c r="C24" s="44">
        <v>20200</v>
      </c>
      <c r="D24" s="43">
        <v>20215</v>
      </c>
      <c r="E24" s="42">
        <f t="shared" si="0"/>
        <v>20207.5</v>
      </c>
      <c r="F24" s="44">
        <v>20450</v>
      </c>
      <c r="G24" s="43">
        <v>20475</v>
      </c>
      <c r="H24" s="42">
        <f t="shared" si="1"/>
        <v>20462.5</v>
      </c>
      <c r="I24" s="44">
        <v>21565</v>
      </c>
      <c r="J24" s="43">
        <v>21615</v>
      </c>
      <c r="K24" s="42">
        <f t="shared" si="2"/>
        <v>21590</v>
      </c>
      <c r="L24" s="44">
        <v>22615</v>
      </c>
      <c r="M24" s="43">
        <v>22665</v>
      </c>
      <c r="N24" s="42">
        <f t="shared" si="3"/>
        <v>22640</v>
      </c>
      <c r="O24" s="44">
        <v>23645</v>
      </c>
      <c r="P24" s="43">
        <v>23695</v>
      </c>
      <c r="Q24" s="42">
        <f t="shared" si="4"/>
        <v>23670</v>
      </c>
      <c r="R24" s="50">
        <v>20215</v>
      </c>
      <c r="S24" s="49">
        <v>1.2766999999999999</v>
      </c>
      <c r="T24" s="49">
        <v>1.0885</v>
      </c>
      <c r="U24" s="48">
        <v>145.78</v>
      </c>
      <c r="V24" s="41">
        <v>15833.79</v>
      </c>
      <c r="W24" s="41">
        <v>16036.18</v>
      </c>
      <c r="X24" s="47">
        <f t="shared" si="5"/>
        <v>18571.428571428572</v>
      </c>
      <c r="Y24" s="46">
        <v>1.2767999999999999</v>
      </c>
    </row>
    <row r="25" spans="2:25" x14ac:dyDescent="0.2">
      <c r="B25" s="45">
        <v>45161</v>
      </c>
      <c r="C25" s="44">
        <v>20475</v>
      </c>
      <c r="D25" s="43">
        <v>20525</v>
      </c>
      <c r="E25" s="42">
        <f t="shared" si="0"/>
        <v>20500</v>
      </c>
      <c r="F25" s="44">
        <v>20750</v>
      </c>
      <c r="G25" s="43">
        <v>20775</v>
      </c>
      <c r="H25" s="42">
        <f t="shared" si="1"/>
        <v>20762.5</v>
      </c>
      <c r="I25" s="44">
        <v>21875</v>
      </c>
      <c r="J25" s="43">
        <v>21925</v>
      </c>
      <c r="K25" s="42">
        <f t="shared" si="2"/>
        <v>21900</v>
      </c>
      <c r="L25" s="44">
        <v>23000</v>
      </c>
      <c r="M25" s="43">
        <v>23050</v>
      </c>
      <c r="N25" s="42">
        <f t="shared" si="3"/>
        <v>23025</v>
      </c>
      <c r="O25" s="44">
        <v>24035</v>
      </c>
      <c r="P25" s="43">
        <v>24085</v>
      </c>
      <c r="Q25" s="42">
        <f t="shared" si="4"/>
        <v>24060</v>
      </c>
      <c r="R25" s="50">
        <v>20525</v>
      </c>
      <c r="S25" s="49">
        <v>1.2628999999999999</v>
      </c>
      <c r="T25" s="49">
        <v>1.0810999999999999</v>
      </c>
      <c r="U25" s="48">
        <v>145.44</v>
      </c>
      <c r="V25" s="41">
        <v>16252.28</v>
      </c>
      <c r="W25" s="41">
        <v>16448.93</v>
      </c>
      <c r="X25" s="47">
        <f t="shared" si="5"/>
        <v>18985.292757376748</v>
      </c>
      <c r="Y25" s="46">
        <v>1.2629999999999999</v>
      </c>
    </row>
    <row r="26" spans="2:25" x14ac:dyDescent="0.2">
      <c r="B26" s="45">
        <v>45162</v>
      </c>
      <c r="C26" s="44">
        <v>20390</v>
      </c>
      <c r="D26" s="43">
        <v>20400</v>
      </c>
      <c r="E26" s="42">
        <f t="shared" si="0"/>
        <v>20395</v>
      </c>
      <c r="F26" s="44">
        <v>20550</v>
      </c>
      <c r="G26" s="43">
        <v>20600</v>
      </c>
      <c r="H26" s="42">
        <f t="shared" si="1"/>
        <v>20575</v>
      </c>
      <c r="I26" s="44">
        <v>21675</v>
      </c>
      <c r="J26" s="43">
        <v>21725</v>
      </c>
      <c r="K26" s="42">
        <f t="shared" si="2"/>
        <v>21700</v>
      </c>
      <c r="L26" s="44">
        <v>22780</v>
      </c>
      <c r="M26" s="43">
        <v>22830</v>
      </c>
      <c r="N26" s="42">
        <f t="shared" si="3"/>
        <v>22805</v>
      </c>
      <c r="O26" s="44">
        <v>23820</v>
      </c>
      <c r="P26" s="43">
        <v>23870</v>
      </c>
      <c r="Q26" s="42">
        <f t="shared" si="4"/>
        <v>23845</v>
      </c>
      <c r="R26" s="50">
        <v>20400</v>
      </c>
      <c r="S26" s="49">
        <v>1.2658</v>
      </c>
      <c r="T26" s="49">
        <v>1.0843</v>
      </c>
      <c r="U26" s="48">
        <v>145.66999999999999</v>
      </c>
      <c r="V26" s="41">
        <v>16116.29</v>
      </c>
      <c r="W26" s="41">
        <v>16273.01</v>
      </c>
      <c r="X26" s="47">
        <f t="shared" si="5"/>
        <v>18813.981370469428</v>
      </c>
      <c r="Y26" s="46">
        <v>1.2659</v>
      </c>
    </row>
    <row r="27" spans="2:25" x14ac:dyDescent="0.2">
      <c r="B27" s="45">
        <v>45163</v>
      </c>
      <c r="C27" s="44">
        <v>20875</v>
      </c>
      <c r="D27" s="43">
        <v>20900</v>
      </c>
      <c r="E27" s="42">
        <f t="shared" si="0"/>
        <v>20887.5</v>
      </c>
      <c r="F27" s="44">
        <v>21050</v>
      </c>
      <c r="G27" s="43">
        <v>21100</v>
      </c>
      <c r="H27" s="42">
        <f t="shared" si="1"/>
        <v>21075</v>
      </c>
      <c r="I27" s="44">
        <v>22155</v>
      </c>
      <c r="J27" s="43">
        <v>22205</v>
      </c>
      <c r="K27" s="42">
        <f t="shared" si="2"/>
        <v>22180</v>
      </c>
      <c r="L27" s="44">
        <v>23255</v>
      </c>
      <c r="M27" s="43">
        <v>23305</v>
      </c>
      <c r="N27" s="42">
        <f t="shared" si="3"/>
        <v>23280</v>
      </c>
      <c r="O27" s="44">
        <v>24295</v>
      </c>
      <c r="P27" s="43">
        <v>24345</v>
      </c>
      <c r="Q27" s="42">
        <f t="shared" si="4"/>
        <v>24320</v>
      </c>
      <c r="R27" s="50">
        <v>20900</v>
      </c>
      <c r="S27" s="49">
        <v>1.2616000000000001</v>
      </c>
      <c r="T27" s="49">
        <v>1.0802</v>
      </c>
      <c r="U27" s="48">
        <v>146</v>
      </c>
      <c r="V27" s="41">
        <v>16566.27</v>
      </c>
      <c r="W27" s="41">
        <v>16722.14</v>
      </c>
      <c r="X27" s="47">
        <f t="shared" si="5"/>
        <v>19348.268839103868</v>
      </c>
      <c r="Y27" s="46">
        <v>1.2618</v>
      </c>
    </row>
    <row r="28" spans="2:25" x14ac:dyDescent="0.2">
      <c r="B28" s="45">
        <v>45167</v>
      </c>
      <c r="C28" s="44">
        <v>20350</v>
      </c>
      <c r="D28" s="43">
        <v>20355</v>
      </c>
      <c r="E28" s="42">
        <f t="shared" si="0"/>
        <v>20352.5</v>
      </c>
      <c r="F28" s="44">
        <v>20550</v>
      </c>
      <c r="G28" s="43">
        <v>20600</v>
      </c>
      <c r="H28" s="42">
        <f t="shared" si="1"/>
        <v>20575</v>
      </c>
      <c r="I28" s="44">
        <v>21665</v>
      </c>
      <c r="J28" s="43">
        <v>21715</v>
      </c>
      <c r="K28" s="42">
        <f t="shared" si="2"/>
        <v>21690</v>
      </c>
      <c r="L28" s="44">
        <v>22770</v>
      </c>
      <c r="M28" s="43">
        <v>22820</v>
      </c>
      <c r="N28" s="42">
        <f t="shared" si="3"/>
        <v>22795</v>
      </c>
      <c r="O28" s="44">
        <v>23815</v>
      </c>
      <c r="P28" s="43">
        <v>23865</v>
      </c>
      <c r="Q28" s="42">
        <f t="shared" si="4"/>
        <v>23840</v>
      </c>
      <c r="R28" s="50">
        <v>20355</v>
      </c>
      <c r="S28" s="49">
        <v>1.2586999999999999</v>
      </c>
      <c r="T28" s="49">
        <v>1.0804</v>
      </c>
      <c r="U28" s="48">
        <v>147.15</v>
      </c>
      <c r="V28" s="41">
        <v>16171.45</v>
      </c>
      <c r="W28" s="41">
        <v>16363.49</v>
      </c>
      <c r="X28" s="47">
        <f t="shared" si="5"/>
        <v>18840.244353942984</v>
      </c>
      <c r="Y28" s="46">
        <v>1.2588999999999999</v>
      </c>
    </row>
    <row r="29" spans="2:25" x14ac:dyDescent="0.2">
      <c r="B29" s="45">
        <v>45168</v>
      </c>
      <c r="C29" s="44">
        <v>20230</v>
      </c>
      <c r="D29" s="43">
        <v>20235</v>
      </c>
      <c r="E29" s="42">
        <f t="shared" si="0"/>
        <v>20232.5</v>
      </c>
      <c r="F29" s="44">
        <v>20440</v>
      </c>
      <c r="G29" s="43">
        <v>20455</v>
      </c>
      <c r="H29" s="42">
        <f t="shared" si="1"/>
        <v>20447.5</v>
      </c>
      <c r="I29" s="44">
        <v>21555</v>
      </c>
      <c r="J29" s="43">
        <v>21605</v>
      </c>
      <c r="K29" s="42">
        <f t="shared" si="2"/>
        <v>21580</v>
      </c>
      <c r="L29" s="44">
        <v>22605</v>
      </c>
      <c r="M29" s="43">
        <v>22655</v>
      </c>
      <c r="N29" s="42">
        <f t="shared" si="3"/>
        <v>22630</v>
      </c>
      <c r="O29" s="44">
        <v>23680</v>
      </c>
      <c r="P29" s="43">
        <v>23730</v>
      </c>
      <c r="Q29" s="42">
        <f t="shared" si="4"/>
        <v>23705</v>
      </c>
      <c r="R29" s="50">
        <v>20235</v>
      </c>
      <c r="S29" s="49">
        <v>1.2657</v>
      </c>
      <c r="T29" s="49">
        <v>1.0879000000000001</v>
      </c>
      <c r="U29" s="48">
        <v>146.35</v>
      </c>
      <c r="V29" s="41">
        <v>15987.2</v>
      </c>
      <c r="W29" s="41">
        <v>16159.74</v>
      </c>
      <c r="X29" s="47">
        <f t="shared" si="5"/>
        <v>18600.055152127952</v>
      </c>
      <c r="Y29" s="46">
        <v>1.2658</v>
      </c>
    </row>
    <row r="30" spans="2:25" x14ac:dyDescent="0.2">
      <c r="B30" s="45">
        <v>45169</v>
      </c>
      <c r="C30" s="44">
        <v>20200</v>
      </c>
      <c r="D30" s="43">
        <v>20225</v>
      </c>
      <c r="E30" s="42">
        <f t="shared" si="0"/>
        <v>20212.5</v>
      </c>
      <c r="F30" s="44">
        <v>20325</v>
      </c>
      <c r="G30" s="43">
        <v>20350</v>
      </c>
      <c r="H30" s="42">
        <f t="shared" si="1"/>
        <v>20337.5</v>
      </c>
      <c r="I30" s="44">
        <v>21455</v>
      </c>
      <c r="J30" s="43">
        <v>21505</v>
      </c>
      <c r="K30" s="42">
        <f t="shared" si="2"/>
        <v>21480</v>
      </c>
      <c r="L30" s="44">
        <v>22540</v>
      </c>
      <c r="M30" s="43">
        <v>22590</v>
      </c>
      <c r="N30" s="42">
        <f t="shared" si="3"/>
        <v>22565</v>
      </c>
      <c r="O30" s="44">
        <v>23630</v>
      </c>
      <c r="P30" s="43">
        <v>23680</v>
      </c>
      <c r="Q30" s="42">
        <f t="shared" si="4"/>
        <v>23655</v>
      </c>
      <c r="R30" s="50">
        <v>20225</v>
      </c>
      <c r="S30" s="49">
        <v>1.2681</v>
      </c>
      <c r="T30" s="49">
        <v>1.0868</v>
      </c>
      <c r="U30" s="48">
        <v>145.82</v>
      </c>
      <c r="V30" s="41">
        <v>15949.06</v>
      </c>
      <c r="W30" s="41">
        <v>16045.1</v>
      </c>
      <c r="X30" s="47">
        <f t="shared" si="5"/>
        <v>18609.679793890322</v>
      </c>
      <c r="Y30" s="46">
        <v>1.2683</v>
      </c>
    </row>
    <row r="31" spans="2:25" x14ac:dyDescent="0.2">
      <c r="B31" s="40" t="s">
        <v>11</v>
      </c>
      <c r="C31" s="39">
        <f>ROUND(AVERAGE(C9:C30),2)</f>
        <v>20471.14</v>
      </c>
      <c r="D31" s="38">
        <f>ROUND(AVERAGE(D9:D30),2)</f>
        <v>20497.73</v>
      </c>
      <c r="E31" s="37">
        <f>ROUND(AVERAGE(C31:D31),2)</f>
        <v>20484.439999999999</v>
      </c>
      <c r="F31" s="39">
        <f>ROUND(AVERAGE(F9:F30),2)</f>
        <v>20705</v>
      </c>
      <c r="G31" s="38">
        <f>ROUND(AVERAGE(G9:G30),2)</f>
        <v>20730.91</v>
      </c>
      <c r="H31" s="37">
        <f>ROUND(AVERAGE(F31:G31),2)</f>
        <v>20717.96</v>
      </c>
      <c r="I31" s="39">
        <f>ROUND(AVERAGE(I9:I30),2)</f>
        <v>21839.77</v>
      </c>
      <c r="J31" s="38">
        <f>ROUND(AVERAGE(J9:J30),2)</f>
        <v>21889.77</v>
      </c>
      <c r="K31" s="37">
        <f>ROUND(AVERAGE(I31:J31),2)</f>
        <v>21864.77</v>
      </c>
      <c r="L31" s="39">
        <f>ROUND(AVERAGE(L9:L30),2)</f>
        <v>22886.59</v>
      </c>
      <c r="M31" s="38">
        <f>ROUND(AVERAGE(M9:M30),2)</f>
        <v>22936.59</v>
      </c>
      <c r="N31" s="37">
        <f>ROUND(AVERAGE(L31:M31),2)</f>
        <v>22911.59</v>
      </c>
      <c r="O31" s="39">
        <f>ROUND(AVERAGE(O9:O30),2)</f>
        <v>23918.18</v>
      </c>
      <c r="P31" s="38">
        <f>ROUND(AVERAGE(P9:P30),2)</f>
        <v>23968.18</v>
      </c>
      <c r="Q31" s="37">
        <f>ROUND(AVERAGE(O31:P31),2)</f>
        <v>23943.18</v>
      </c>
      <c r="R31" s="36">
        <f>ROUND(AVERAGE(R9:R30),2)</f>
        <v>20497.73</v>
      </c>
      <c r="S31" s="35">
        <f>ROUND(AVERAGE(S9:S30),4)</f>
        <v>1.2706</v>
      </c>
      <c r="T31" s="34">
        <f>ROUND(AVERAGE(T9:T30),4)</f>
        <v>1.0912999999999999</v>
      </c>
      <c r="U31" s="167">
        <f>ROUND(AVERAGE(U9:U30),2)</f>
        <v>144.72999999999999</v>
      </c>
      <c r="V31" s="33">
        <f>AVERAGE(V9:V30)</f>
        <v>16132.758636363638</v>
      </c>
      <c r="W31" s="33">
        <f>AVERAGE(W9:W30)</f>
        <v>16313.00181818182</v>
      </c>
      <c r="X31" s="33">
        <f>AVERAGE(X9:X30)</f>
        <v>18783.067093275327</v>
      </c>
      <c r="Y31" s="32">
        <f>AVERAGE(Y9:Y30)</f>
        <v>1.2708227272727273</v>
      </c>
    </row>
    <row r="32" spans="2:25" x14ac:dyDescent="0.2">
      <c r="B32" s="31" t="s">
        <v>12</v>
      </c>
      <c r="C32" s="30">
        <f t="shared" ref="C32:Y32" si="6">MAX(C9:C30)</f>
        <v>22350</v>
      </c>
      <c r="D32" s="29">
        <f t="shared" si="6"/>
        <v>22355</v>
      </c>
      <c r="E32" s="28">
        <f t="shared" si="6"/>
        <v>22352.5</v>
      </c>
      <c r="F32" s="30">
        <f t="shared" si="6"/>
        <v>22675</v>
      </c>
      <c r="G32" s="29">
        <f t="shared" si="6"/>
        <v>22700</v>
      </c>
      <c r="H32" s="28">
        <f t="shared" si="6"/>
        <v>22687.5</v>
      </c>
      <c r="I32" s="30">
        <f t="shared" si="6"/>
        <v>23700</v>
      </c>
      <c r="J32" s="29">
        <f t="shared" si="6"/>
        <v>23750</v>
      </c>
      <c r="K32" s="28">
        <f t="shared" si="6"/>
        <v>23725</v>
      </c>
      <c r="L32" s="30">
        <f t="shared" si="6"/>
        <v>24605</v>
      </c>
      <c r="M32" s="29">
        <f t="shared" si="6"/>
        <v>24655</v>
      </c>
      <c r="N32" s="28">
        <f t="shared" si="6"/>
        <v>24630</v>
      </c>
      <c r="O32" s="30">
        <f t="shared" si="6"/>
        <v>25575</v>
      </c>
      <c r="P32" s="29">
        <f t="shared" si="6"/>
        <v>25625</v>
      </c>
      <c r="Q32" s="28">
        <f t="shared" si="6"/>
        <v>25600</v>
      </c>
      <c r="R32" s="27">
        <f t="shared" si="6"/>
        <v>22355</v>
      </c>
      <c r="S32" s="26">
        <f t="shared" si="6"/>
        <v>1.2785</v>
      </c>
      <c r="T32" s="25">
        <f t="shared" si="6"/>
        <v>1.1016999999999999</v>
      </c>
      <c r="U32" s="24">
        <f t="shared" si="6"/>
        <v>147.15</v>
      </c>
      <c r="V32" s="23">
        <f t="shared" si="6"/>
        <v>17485.330000000002</v>
      </c>
      <c r="W32" s="23">
        <f t="shared" si="6"/>
        <v>17752.400000000001</v>
      </c>
      <c r="X32" s="23">
        <f t="shared" si="6"/>
        <v>20367.16472303207</v>
      </c>
      <c r="Y32" s="22">
        <f t="shared" si="6"/>
        <v>1.2786999999999999</v>
      </c>
    </row>
    <row r="33" spans="2:25" ht="13.5" thickBot="1" x14ac:dyDescent="0.25">
      <c r="B33" s="21" t="s">
        <v>13</v>
      </c>
      <c r="C33" s="20">
        <f t="shared" ref="C33:Y33" si="7">MIN(C9:C30)</f>
        <v>19680</v>
      </c>
      <c r="D33" s="19">
        <f t="shared" si="7"/>
        <v>19685</v>
      </c>
      <c r="E33" s="18">
        <f t="shared" si="7"/>
        <v>19682.5</v>
      </c>
      <c r="F33" s="20">
        <f t="shared" si="7"/>
        <v>19990</v>
      </c>
      <c r="G33" s="19">
        <f t="shared" si="7"/>
        <v>20000</v>
      </c>
      <c r="H33" s="18">
        <f t="shared" si="7"/>
        <v>19995</v>
      </c>
      <c r="I33" s="20">
        <f t="shared" si="7"/>
        <v>21170</v>
      </c>
      <c r="J33" s="19">
        <f t="shared" si="7"/>
        <v>21220</v>
      </c>
      <c r="K33" s="18">
        <f t="shared" si="7"/>
        <v>21195</v>
      </c>
      <c r="L33" s="20">
        <f t="shared" si="7"/>
        <v>22250</v>
      </c>
      <c r="M33" s="19">
        <f t="shared" si="7"/>
        <v>22300</v>
      </c>
      <c r="N33" s="18">
        <f t="shared" si="7"/>
        <v>22275</v>
      </c>
      <c r="O33" s="20">
        <f t="shared" si="7"/>
        <v>23280</v>
      </c>
      <c r="P33" s="19">
        <f t="shared" si="7"/>
        <v>23330</v>
      </c>
      <c r="Q33" s="18">
        <f t="shared" si="7"/>
        <v>23305</v>
      </c>
      <c r="R33" s="17">
        <f t="shared" si="7"/>
        <v>19685</v>
      </c>
      <c r="S33" s="16">
        <f t="shared" si="7"/>
        <v>1.2586999999999999</v>
      </c>
      <c r="T33" s="15">
        <f t="shared" si="7"/>
        <v>1.0802</v>
      </c>
      <c r="U33" s="14">
        <f t="shared" si="7"/>
        <v>142.19</v>
      </c>
      <c r="V33" s="13">
        <f t="shared" si="7"/>
        <v>15491.46</v>
      </c>
      <c r="W33" s="13">
        <f t="shared" si="7"/>
        <v>15736.88</v>
      </c>
      <c r="X33" s="13">
        <f t="shared" si="7"/>
        <v>18011.711959008142</v>
      </c>
      <c r="Y33" s="12">
        <f t="shared" si="7"/>
        <v>1.2588999999999999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45139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45139</v>
      </c>
      <c r="C9" s="44">
        <v>32475</v>
      </c>
      <c r="D9" s="43">
        <v>32975</v>
      </c>
      <c r="E9" s="42">
        <f t="shared" ref="E9:E30" si="0">AVERAGE(C9:D9)</f>
        <v>32725</v>
      </c>
      <c r="F9" s="44">
        <v>32920</v>
      </c>
      <c r="G9" s="43">
        <v>33420</v>
      </c>
      <c r="H9" s="42">
        <f t="shared" ref="H9:H30" si="1">AVERAGE(F9:G9)</f>
        <v>33170</v>
      </c>
      <c r="I9" s="44">
        <v>34545</v>
      </c>
      <c r="J9" s="43">
        <v>35545</v>
      </c>
      <c r="K9" s="42">
        <f t="shared" ref="K9:K30" si="2">AVERAGE(I9:J9)</f>
        <v>35045</v>
      </c>
      <c r="L9" s="50">
        <v>32975</v>
      </c>
      <c r="M9" s="49">
        <v>1.2785</v>
      </c>
      <c r="N9" s="51">
        <v>1.0975999999999999</v>
      </c>
      <c r="O9" s="48">
        <v>142.97999999999999</v>
      </c>
      <c r="P9" s="41">
        <v>25791.94</v>
      </c>
      <c r="Q9" s="41">
        <v>26135.919999999998</v>
      </c>
      <c r="R9" s="47">
        <f t="shared" ref="R9:R30" si="3">L9/N9</f>
        <v>30042.820699708456</v>
      </c>
      <c r="S9" s="46">
        <v>1.2786999999999999</v>
      </c>
    </row>
    <row r="10" spans="1:19" x14ac:dyDescent="0.2">
      <c r="B10" s="45">
        <v>45140</v>
      </c>
      <c r="C10" s="44">
        <v>32475</v>
      </c>
      <c r="D10" s="43">
        <v>32975</v>
      </c>
      <c r="E10" s="42">
        <f t="shared" si="0"/>
        <v>32725</v>
      </c>
      <c r="F10" s="44">
        <v>32920</v>
      </c>
      <c r="G10" s="43">
        <v>33420</v>
      </c>
      <c r="H10" s="42">
        <f t="shared" si="1"/>
        <v>33170</v>
      </c>
      <c r="I10" s="44">
        <v>34540</v>
      </c>
      <c r="J10" s="43">
        <v>35540</v>
      </c>
      <c r="K10" s="42">
        <f t="shared" si="2"/>
        <v>35040</v>
      </c>
      <c r="L10" s="50">
        <v>32975</v>
      </c>
      <c r="M10" s="49">
        <v>1.2764</v>
      </c>
      <c r="N10" s="49">
        <v>1.0979000000000001</v>
      </c>
      <c r="O10" s="48">
        <v>142.81</v>
      </c>
      <c r="P10" s="41">
        <v>25834.38</v>
      </c>
      <c r="Q10" s="41">
        <v>26178.91</v>
      </c>
      <c r="R10" s="47">
        <f t="shared" si="3"/>
        <v>30034.611531104834</v>
      </c>
      <c r="S10" s="46">
        <v>1.2766</v>
      </c>
    </row>
    <row r="11" spans="1:19" x14ac:dyDescent="0.2">
      <c r="B11" s="45">
        <v>45141</v>
      </c>
      <c r="C11" s="44">
        <v>32485</v>
      </c>
      <c r="D11" s="43">
        <v>32985</v>
      </c>
      <c r="E11" s="42">
        <f t="shared" si="0"/>
        <v>32735</v>
      </c>
      <c r="F11" s="44">
        <v>32920</v>
      </c>
      <c r="G11" s="43">
        <v>33420</v>
      </c>
      <c r="H11" s="42">
        <f t="shared" si="1"/>
        <v>33170</v>
      </c>
      <c r="I11" s="44">
        <v>34535</v>
      </c>
      <c r="J11" s="43">
        <v>35535</v>
      </c>
      <c r="K11" s="42">
        <f t="shared" si="2"/>
        <v>35035</v>
      </c>
      <c r="L11" s="50">
        <v>32985</v>
      </c>
      <c r="M11" s="49">
        <v>1.2646999999999999</v>
      </c>
      <c r="N11" s="49">
        <v>1.0934999999999999</v>
      </c>
      <c r="O11" s="48">
        <v>142.94</v>
      </c>
      <c r="P11" s="41">
        <v>26081.279999999999</v>
      </c>
      <c r="Q11" s="41">
        <v>26414.799999999999</v>
      </c>
      <c r="R11" s="47">
        <f t="shared" si="3"/>
        <v>30164.609053497945</v>
      </c>
      <c r="S11" s="46">
        <v>1.2652000000000001</v>
      </c>
    </row>
    <row r="12" spans="1:19" x14ac:dyDescent="0.2">
      <c r="B12" s="45">
        <v>45142</v>
      </c>
      <c r="C12" s="44">
        <v>32490</v>
      </c>
      <c r="D12" s="43">
        <v>32990</v>
      </c>
      <c r="E12" s="42">
        <f t="shared" si="0"/>
        <v>32740</v>
      </c>
      <c r="F12" s="44">
        <v>32920</v>
      </c>
      <c r="G12" s="43">
        <v>33420</v>
      </c>
      <c r="H12" s="42">
        <f t="shared" si="1"/>
        <v>33170</v>
      </c>
      <c r="I12" s="44">
        <v>34535</v>
      </c>
      <c r="J12" s="43">
        <v>35535</v>
      </c>
      <c r="K12" s="42">
        <f t="shared" si="2"/>
        <v>35035</v>
      </c>
      <c r="L12" s="50">
        <v>32990</v>
      </c>
      <c r="M12" s="49">
        <v>1.2695000000000001</v>
      </c>
      <c r="N12" s="49">
        <v>1.0938000000000001</v>
      </c>
      <c r="O12" s="48">
        <v>142.69999999999999</v>
      </c>
      <c r="P12" s="41">
        <v>25986.61</v>
      </c>
      <c r="Q12" s="41">
        <v>26314.959999999999</v>
      </c>
      <c r="R12" s="47">
        <f t="shared" si="3"/>
        <v>30160.906929968914</v>
      </c>
      <c r="S12" s="46">
        <v>1.27</v>
      </c>
    </row>
    <row r="13" spans="1:19" x14ac:dyDescent="0.2">
      <c r="B13" s="45">
        <v>45145</v>
      </c>
      <c r="C13" s="44">
        <v>32475</v>
      </c>
      <c r="D13" s="43">
        <v>32975</v>
      </c>
      <c r="E13" s="42">
        <f t="shared" si="0"/>
        <v>32725</v>
      </c>
      <c r="F13" s="44">
        <v>32920</v>
      </c>
      <c r="G13" s="43">
        <v>33420</v>
      </c>
      <c r="H13" s="42">
        <f t="shared" si="1"/>
        <v>33170</v>
      </c>
      <c r="I13" s="44">
        <v>34510</v>
      </c>
      <c r="J13" s="43">
        <v>35510</v>
      </c>
      <c r="K13" s="42">
        <f t="shared" si="2"/>
        <v>35010</v>
      </c>
      <c r="L13" s="50">
        <v>32975</v>
      </c>
      <c r="M13" s="49">
        <v>1.2744</v>
      </c>
      <c r="N13" s="49">
        <v>1.0984</v>
      </c>
      <c r="O13" s="48">
        <v>142.19</v>
      </c>
      <c r="P13" s="41">
        <v>25874.92</v>
      </c>
      <c r="Q13" s="41">
        <v>26213.82</v>
      </c>
      <c r="R13" s="47">
        <f t="shared" si="3"/>
        <v>30020.939548434086</v>
      </c>
      <c r="S13" s="46">
        <v>1.2748999999999999</v>
      </c>
    </row>
    <row r="14" spans="1:19" x14ac:dyDescent="0.2">
      <c r="B14" s="45">
        <v>45146</v>
      </c>
      <c r="C14" s="44">
        <v>32475</v>
      </c>
      <c r="D14" s="43">
        <v>32975</v>
      </c>
      <c r="E14" s="42">
        <f t="shared" si="0"/>
        <v>32725</v>
      </c>
      <c r="F14" s="44">
        <v>32920</v>
      </c>
      <c r="G14" s="43">
        <v>33420</v>
      </c>
      <c r="H14" s="42">
        <f t="shared" si="1"/>
        <v>33170</v>
      </c>
      <c r="I14" s="44">
        <v>34505</v>
      </c>
      <c r="J14" s="43">
        <v>35505</v>
      </c>
      <c r="K14" s="42">
        <f t="shared" si="2"/>
        <v>35005</v>
      </c>
      <c r="L14" s="50">
        <v>32975</v>
      </c>
      <c r="M14" s="49">
        <v>1.2698</v>
      </c>
      <c r="N14" s="49">
        <v>1.0942000000000001</v>
      </c>
      <c r="O14" s="48">
        <v>143.13</v>
      </c>
      <c r="P14" s="41">
        <v>25968.66</v>
      </c>
      <c r="Q14" s="41">
        <v>26308.75</v>
      </c>
      <c r="R14" s="47">
        <f t="shared" si="3"/>
        <v>30136.17254615244</v>
      </c>
      <c r="S14" s="46">
        <v>1.2703</v>
      </c>
    </row>
    <row r="15" spans="1:19" x14ac:dyDescent="0.2">
      <c r="B15" s="45">
        <v>45147</v>
      </c>
      <c r="C15" s="44">
        <v>32475</v>
      </c>
      <c r="D15" s="43">
        <v>32975</v>
      </c>
      <c r="E15" s="42">
        <f t="shared" si="0"/>
        <v>32725</v>
      </c>
      <c r="F15" s="44">
        <v>32920</v>
      </c>
      <c r="G15" s="43">
        <v>33420</v>
      </c>
      <c r="H15" s="42">
        <f t="shared" si="1"/>
        <v>33170</v>
      </c>
      <c r="I15" s="44">
        <v>34500</v>
      </c>
      <c r="J15" s="43">
        <v>35500</v>
      </c>
      <c r="K15" s="42">
        <f t="shared" si="2"/>
        <v>35000</v>
      </c>
      <c r="L15" s="50">
        <v>32975</v>
      </c>
      <c r="M15" s="49">
        <v>1.2735000000000001</v>
      </c>
      <c r="N15" s="49">
        <v>1.097</v>
      </c>
      <c r="O15" s="48">
        <v>143.44999999999999</v>
      </c>
      <c r="P15" s="41">
        <v>25893.21</v>
      </c>
      <c r="Q15" s="41">
        <v>26234.400000000001</v>
      </c>
      <c r="R15" s="47">
        <f t="shared" si="3"/>
        <v>30059.252506836827</v>
      </c>
      <c r="S15" s="46">
        <v>1.2739</v>
      </c>
    </row>
    <row r="16" spans="1:19" x14ac:dyDescent="0.2">
      <c r="B16" s="45">
        <v>45148</v>
      </c>
      <c r="C16" s="44">
        <v>32485</v>
      </c>
      <c r="D16" s="43">
        <v>32985</v>
      </c>
      <c r="E16" s="42">
        <f t="shared" si="0"/>
        <v>32735</v>
      </c>
      <c r="F16" s="44">
        <v>32920</v>
      </c>
      <c r="G16" s="43">
        <v>33420</v>
      </c>
      <c r="H16" s="42">
        <f t="shared" si="1"/>
        <v>33170</v>
      </c>
      <c r="I16" s="44">
        <v>34495</v>
      </c>
      <c r="J16" s="43">
        <v>35495</v>
      </c>
      <c r="K16" s="42">
        <f t="shared" si="2"/>
        <v>34995</v>
      </c>
      <c r="L16" s="50">
        <v>32985</v>
      </c>
      <c r="M16" s="49">
        <v>1.2763</v>
      </c>
      <c r="N16" s="49">
        <v>1.1016999999999999</v>
      </c>
      <c r="O16" s="48">
        <v>143.79</v>
      </c>
      <c r="P16" s="41">
        <v>25844.240000000002</v>
      </c>
      <c r="Q16" s="41">
        <v>26176.86</v>
      </c>
      <c r="R16" s="47">
        <f t="shared" si="3"/>
        <v>29940.092584188074</v>
      </c>
      <c r="S16" s="46">
        <v>1.2766999999999999</v>
      </c>
    </row>
    <row r="17" spans="2:19" x14ac:dyDescent="0.2">
      <c r="B17" s="45">
        <v>45149</v>
      </c>
      <c r="C17" s="44">
        <v>32490</v>
      </c>
      <c r="D17" s="43">
        <v>32990</v>
      </c>
      <c r="E17" s="42">
        <f t="shared" si="0"/>
        <v>32740</v>
      </c>
      <c r="F17" s="44">
        <v>32920</v>
      </c>
      <c r="G17" s="43">
        <v>33420</v>
      </c>
      <c r="H17" s="42">
        <f t="shared" si="1"/>
        <v>33170</v>
      </c>
      <c r="I17" s="44">
        <v>34495</v>
      </c>
      <c r="J17" s="43">
        <v>35495</v>
      </c>
      <c r="K17" s="42">
        <f t="shared" si="2"/>
        <v>34995</v>
      </c>
      <c r="L17" s="50">
        <v>32990</v>
      </c>
      <c r="M17" s="49">
        <v>1.2734000000000001</v>
      </c>
      <c r="N17" s="49">
        <v>1.0998000000000001</v>
      </c>
      <c r="O17" s="48">
        <v>144.49</v>
      </c>
      <c r="P17" s="41">
        <v>25907.02</v>
      </c>
      <c r="Q17" s="41">
        <v>26236.46</v>
      </c>
      <c r="R17" s="47">
        <f t="shared" si="3"/>
        <v>29996.362975086377</v>
      </c>
      <c r="S17" s="46">
        <v>1.2738</v>
      </c>
    </row>
    <row r="18" spans="2:19" x14ac:dyDescent="0.2">
      <c r="B18" s="45">
        <v>45152</v>
      </c>
      <c r="C18" s="44">
        <v>32475</v>
      </c>
      <c r="D18" s="43">
        <v>32975</v>
      </c>
      <c r="E18" s="42">
        <f t="shared" si="0"/>
        <v>32725</v>
      </c>
      <c r="F18" s="44">
        <v>32920</v>
      </c>
      <c r="G18" s="43">
        <v>33420</v>
      </c>
      <c r="H18" s="42">
        <f t="shared" si="1"/>
        <v>33170</v>
      </c>
      <c r="I18" s="44">
        <v>34475</v>
      </c>
      <c r="J18" s="43">
        <v>35475</v>
      </c>
      <c r="K18" s="42">
        <f t="shared" si="2"/>
        <v>34975</v>
      </c>
      <c r="L18" s="50">
        <v>32975</v>
      </c>
      <c r="M18" s="49">
        <v>1.2693000000000001</v>
      </c>
      <c r="N18" s="49">
        <v>1.0939000000000001</v>
      </c>
      <c r="O18" s="48">
        <v>145.07</v>
      </c>
      <c r="P18" s="41">
        <v>25978.89</v>
      </c>
      <c r="Q18" s="41">
        <v>26323.25</v>
      </c>
      <c r="R18" s="47">
        <f t="shared" si="3"/>
        <v>30144.437334308433</v>
      </c>
      <c r="S18" s="46">
        <v>1.2696000000000001</v>
      </c>
    </row>
    <row r="19" spans="2:19" x14ac:dyDescent="0.2">
      <c r="B19" s="45">
        <v>45153</v>
      </c>
      <c r="C19" s="44">
        <v>32475</v>
      </c>
      <c r="D19" s="43">
        <v>32975</v>
      </c>
      <c r="E19" s="42">
        <f t="shared" si="0"/>
        <v>32725</v>
      </c>
      <c r="F19" s="44">
        <v>32920</v>
      </c>
      <c r="G19" s="43">
        <v>33420</v>
      </c>
      <c r="H19" s="42">
        <f t="shared" si="1"/>
        <v>33170</v>
      </c>
      <c r="I19" s="44">
        <v>34470</v>
      </c>
      <c r="J19" s="43">
        <v>35470</v>
      </c>
      <c r="K19" s="42">
        <f t="shared" si="2"/>
        <v>34970</v>
      </c>
      <c r="L19" s="50">
        <v>32975</v>
      </c>
      <c r="M19" s="49">
        <v>1.2706999999999999</v>
      </c>
      <c r="N19" s="49">
        <v>1.0929</v>
      </c>
      <c r="O19" s="48">
        <v>145.54</v>
      </c>
      <c r="P19" s="41">
        <v>25950.26</v>
      </c>
      <c r="Q19" s="41">
        <v>26296.33</v>
      </c>
      <c r="R19" s="47">
        <f t="shared" si="3"/>
        <v>30172.019397932108</v>
      </c>
      <c r="S19" s="46">
        <v>1.2708999999999999</v>
      </c>
    </row>
    <row r="20" spans="2:19" x14ac:dyDescent="0.2">
      <c r="B20" s="45">
        <v>45154</v>
      </c>
      <c r="C20" s="44">
        <v>32475</v>
      </c>
      <c r="D20" s="43">
        <v>32975</v>
      </c>
      <c r="E20" s="42">
        <f t="shared" si="0"/>
        <v>32725</v>
      </c>
      <c r="F20" s="44">
        <v>32920</v>
      </c>
      <c r="G20" s="43">
        <v>33420</v>
      </c>
      <c r="H20" s="42">
        <f t="shared" si="1"/>
        <v>33170</v>
      </c>
      <c r="I20" s="44">
        <v>34465</v>
      </c>
      <c r="J20" s="43">
        <v>35465</v>
      </c>
      <c r="K20" s="42">
        <f t="shared" si="2"/>
        <v>34965</v>
      </c>
      <c r="L20" s="50">
        <v>32975</v>
      </c>
      <c r="M20" s="49">
        <v>1.2741</v>
      </c>
      <c r="N20" s="49">
        <v>1.0913999999999999</v>
      </c>
      <c r="O20" s="48">
        <v>145.77000000000001</v>
      </c>
      <c r="P20" s="41">
        <v>25881.01</v>
      </c>
      <c r="Q20" s="41">
        <v>26228.22</v>
      </c>
      <c r="R20" s="47">
        <f t="shared" si="3"/>
        <v>30213.487264064508</v>
      </c>
      <c r="S20" s="46">
        <v>1.2742</v>
      </c>
    </row>
    <row r="21" spans="2:19" x14ac:dyDescent="0.2">
      <c r="B21" s="45">
        <v>45155</v>
      </c>
      <c r="C21" s="44">
        <v>32485</v>
      </c>
      <c r="D21" s="43">
        <v>32985</v>
      </c>
      <c r="E21" s="42">
        <f t="shared" si="0"/>
        <v>32735</v>
      </c>
      <c r="F21" s="44">
        <v>32920</v>
      </c>
      <c r="G21" s="43">
        <v>33420</v>
      </c>
      <c r="H21" s="42">
        <f t="shared" si="1"/>
        <v>33170</v>
      </c>
      <c r="I21" s="44">
        <v>34460</v>
      </c>
      <c r="J21" s="43">
        <v>35460</v>
      </c>
      <c r="K21" s="42">
        <f t="shared" si="2"/>
        <v>34960</v>
      </c>
      <c r="L21" s="50">
        <v>32985</v>
      </c>
      <c r="M21" s="49">
        <v>1.2762</v>
      </c>
      <c r="N21" s="49">
        <v>1.0894999999999999</v>
      </c>
      <c r="O21" s="48">
        <v>145.83000000000001</v>
      </c>
      <c r="P21" s="41">
        <v>25846.26</v>
      </c>
      <c r="Q21" s="41">
        <v>26185.07</v>
      </c>
      <c r="R21" s="47">
        <f t="shared" si="3"/>
        <v>30275.355667737498</v>
      </c>
      <c r="S21" s="46">
        <v>1.2763</v>
      </c>
    </row>
    <row r="22" spans="2:19" x14ac:dyDescent="0.2">
      <c r="B22" s="45">
        <v>45156</v>
      </c>
      <c r="C22" s="44">
        <v>32485</v>
      </c>
      <c r="D22" s="43">
        <v>32985</v>
      </c>
      <c r="E22" s="42">
        <f t="shared" si="0"/>
        <v>32735</v>
      </c>
      <c r="F22" s="44">
        <v>32920</v>
      </c>
      <c r="G22" s="43">
        <v>33420</v>
      </c>
      <c r="H22" s="42">
        <f t="shared" si="1"/>
        <v>33170</v>
      </c>
      <c r="I22" s="44">
        <v>34460</v>
      </c>
      <c r="J22" s="43">
        <v>35460</v>
      </c>
      <c r="K22" s="42">
        <f t="shared" si="2"/>
        <v>34960</v>
      </c>
      <c r="L22" s="50">
        <v>32985</v>
      </c>
      <c r="M22" s="49">
        <v>1.2703</v>
      </c>
      <c r="N22" s="49">
        <v>1.0863</v>
      </c>
      <c r="O22" s="48">
        <v>145.4</v>
      </c>
      <c r="P22" s="41">
        <v>25966.31</v>
      </c>
      <c r="Q22" s="41">
        <v>26306.68</v>
      </c>
      <c r="R22" s="47">
        <f t="shared" si="3"/>
        <v>30364.540182270091</v>
      </c>
      <c r="S22" s="46">
        <v>1.2704</v>
      </c>
    </row>
    <row r="23" spans="2:19" x14ac:dyDescent="0.2">
      <c r="B23" s="45">
        <v>45159</v>
      </c>
      <c r="C23" s="44">
        <v>32475</v>
      </c>
      <c r="D23" s="43">
        <v>32975</v>
      </c>
      <c r="E23" s="42">
        <f t="shared" si="0"/>
        <v>32725</v>
      </c>
      <c r="F23" s="44">
        <v>32920</v>
      </c>
      <c r="G23" s="43">
        <v>33420</v>
      </c>
      <c r="H23" s="42">
        <f t="shared" si="1"/>
        <v>33170</v>
      </c>
      <c r="I23" s="44">
        <v>34445</v>
      </c>
      <c r="J23" s="43">
        <v>35445</v>
      </c>
      <c r="K23" s="42">
        <f t="shared" si="2"/>
        <v>34945</v>
      </c>
      <c r="L23" s="50">
        <v>32975</v>
      </c>
      <c r="M23" s="49">
        <v>1.276</v>
      </c>
      <c r="N23" s="49">
        <v>1.0909</v>
      </c>
      <c r="O23" s="48">
        <v>145.84</v>
      </c>
      <c r="P23" s="41">
        <v>25842.48</v>
      </c>
      <c r="Q23" s="41">
        <v>26189.17</v>
      </c>
      <c r="R23" s="47">
        <f t="shared" si="3"/>
        <v>30227.335227793566</v>
      </c>
      <c r="S23" s="46">
        <v>1.2761</v>
      </c>
    </row>
    <row r="24" spans="2:19" x14ac:dyDescent="0.2">
      <c r="B24" s="45">
        <v>45160</v>
      </c>
      <c r="C24" s="44">
        <v>32475</v>
      </c>
      <c r="D24" s="43">
        <v>32975</v>
      </c>
      <c r="E24" s="42">
        <f t="shared" si="0"/>
        <v>32725</v>
      </c>
      <c r="F24" s="44">
        <v>32920</v>
      </c>
      <c r="G24" s="43">
        <v>33420</v>
      </c>
      <c r="H24" s="42">
        <f t="shared" si="1"/>
        <v>33170</v>
      </c>
      <c r="I24" s="44">
        <v>34440</v>
      </c>
      <c r="J24" s="43">
        <v>35440</v>
      </c>
      <c r="K24" s="42">
        <f t="shared" si="2"/>
        <v>34940</v>
      </c>
      <c r="L24" s="50">
        <v>32975</v>
      </c>
      <c r="M24" s="49">
        <v>1.2766999999999999</v>
      </c>
      <c r="N24" s="49">
        <v>1.0885</v>
      </c>
      <c r="O24" s="48">
        <v>145.78</v>
      </c>
      <c r="P24" s="41">
        <v>25828.31</v>
      </c>
      <c r="Q24" s="41">
        <v>26174.81</v>
      </c>
      <c r="R24" s="47">
        <f t="shared" si="3"/>
        <v>30293.982544786402</v>
      </c>
      <c r="S24" s="46">
        <v>1.2767999999999999</v>
      </c>
    </row>
    <row r="25" spans="2:19" x14ac:dyDescent="0.2">
      <c r="B25" s="45">
        <v>45161</v>
      </c>
      <c r="C25" s="44">
        <v>32470</v>
      </c>
      <c r="D25" s="43">
        <v>32970</v>
      </c>
      <c r="E25" s="42">
        <f t="shared" si="0"/>
        <v>32720</v>
      </c>
      <c r="F25" s="44">
        <v>32920</v>
      </c>
      <c r="G25" s="43">
        <v>33420</v>
      </c>
      <c r="H25" s="42">
        <f t="shared" si="1"/>
        <v>33170</v>
      </c>
      <c r="I25" s="44">
        <v>34430</v>
      </c>
      <c r="J25" s="43">
        <v>35430</v>
      </c>
      <c r="K25" s="42">
        <f t="shared" si="2"/>
        <v>34930</v>
      </c>
      <c r="L25" s="50">
        <v>32970</v>
      </c>
      <c r="M25" s="49">
        <v>1.2628999999999999</v>
      </c>
      <c r="N25" s="49">
        <v>1.0810999999999999</v>
      </c>
      <c r="O25" s="48">
        <v>145.44</v>
      </c>
      <c r="P25" s="41">
        <v>26106.58</v>
      </c>
      <c r="Q25" s="41">
        <v>26460.81</v>
      </c>
      <c r="R25" s="47">
        <f t="shared" si="3"/>
        <v>30496.71630746462</v>
      </c>
      <c r="S25" s="46">
        <v>1.2629999999999999</v>
      </c>
    </row>
    <row r="26" spans="2:19" x14ac:dyDescent="0.2">
      <c r="B26" s="45">
        <v>45162</v>
      </c>
      <c r="C26" s="44">
        <v>32485</v>
      </c>
      <c r="D26" s="43">
        <v>32985</v>
      </c>
      <c r="E26" s="42">
        <f t="shared" si="0"/>
        <v>32735</v>
      </c>
      <c r="F26" s="44">
        <v>32920</v>
      </c>
      <c r="G26" s="43">
        <v>33420</v>
      </c>
      <c r="H26" s="42">
        <f t="shared" si="1"/>
        <v>33170</v>
      </c>
      <c r="I26" s="44">
        <v>34430</v>
      </c>
      <c r="J26" s="43">
        <v>35430</v>
      </c>
      <c r="K26" s="42">
        <f t="shared" si="2"/>
        <v>34930</v>
      </c>
      <c r="L26" s="50">
        <v>32985</v>
      </c>
      <c r="M26" s="49">
        <v>1.2658</v>
      </c>
      <c r="N26" s="49">
        <v>1.0843</v>
      </c>
      <c r="O26" s="48">
        <v>145.66999999999999</v>
      </c>
      <c r="P26" s="41">
        <v>26058.62</v>
      </c>
      <c r="Q26" s="41">
        <v>26400.19</v>
      </c>
      <c r="R26" s="47">
        <f t="shared" si="3"/>
        <v>30420.547818869316</v>
      </c>
      <c r="S26" s="46">
        <v>1.2659</v>
      </c>
    </row>
    <row r="27" spans="2:19" x14ac:dyDescent="0.2">
      <c r="B27" s="45">
        <v>45163</v>
      </c>
      <c r="C27" s="44">
        <v>32490</v>
      </c>
      <c r="D27" s="43">
        <v>32990</v>
      </c>
      <c r="E27" s="42">
        <f t="shared" si="0"/>
        <v>32740</v>
      </c>
      <c r="F27" s="44">
        <v>32920</v>
      </c>
      <c r="G27" s="43">
        <v>33420</v>
      </c>
      <c r="H27" s="42">
        <f t="shared" si="1"/>
        <v>33170</v>
      </c>
      <c r="I27" s="44">
        <v>34430</v>
      </c>
      <c r="J27" s="43">
        <v>35430</v>
      </c>
      <c r="K27" s="42">
        <f t="shared" si="2"/>
        <v>34930</v>
      </c>
      <c r="L27" s="50">
        <v>32990</v>
      </c>
      <c r="M27" s="49">
        <v>1.2616000000000001</v>
      </c>
      <c r="N27" s="49">
        <v>1.0802</v>
      </c>
      <c r="O27" s="48">
        <v>146</v>
      </c>
      <c r="P27" s="41">
        <v>26149.33</v>
      </c>
      <c r="Q27" s="41">
        <v>26485.97</v>
      </c>
      <c r="R27" s="47">
        <f t="shared" si="3"/>
        <v>30540.640622107017</v>
      </c>
      <c r="S27" s="46">
        <v>1.2618</v>
      </c>
    </row>
    <row r="28" spans="2:19" x14ac:dyDescent="0.2">
      <c r="B28" s="45">
        <v>45167</v>
      </c>
      <c r="C28" s="44">
        <v>32475</v>
      </c>
      <c r="D28" s="43">
        <v>32975</v>
      </c>
      <c r="E28" s="42">
        <f t="shared" si="0"/>
        <v>32725</v>
      </c>
      <c r="F28" s="44">
        <v>32920</v>
      </c>
      <c r="G28" s="43">
        <v>33420</v>
      </c>
      <c r="H28" s="42">
        <f t="shared" si="1"/>
        <v>33170</v>
      </c>
      <c r="I28" s="44">
        <v>34410</v>
      </c>
      <c r="J28" s="43">
        <v>35410</v>
      </c>
      <c r="K28" s="42">
        <f t="shared" si="2"/>
        <v>34910</v>
      </c>
      <c r="L28" s="50">
        <v>32975</v>
      </c>
      <c r="M28" s="49">
        <v>1.2586999999999999</v>
      </c>
      <c r="N28" s="49">
        <v>1.0804</v>
      </c>
      <c r="O28" s="48">
        <v>147.15</v>
      </c>
      <c r="P28" s="41">
        <v>26197.66</v>
      </c>
      <c r="Q28" s="41">
        <v>26546.99</v>
      </c>
      <c r="R28" s="47">
        <f t="shared" si="3"/>
        <v>30521.103295075896</v>
      </c>
      <c r="S28" s="46">
        <v>1.2588999999999999</v>
      </c>
    </row>
    <row r="29" spans="2:19" x14ac:dyDescent="0.2">
      <c r="B29" s="45">
        <v>45168</v>
      </c>
      <c r="C29" s="44">
        <v>32475</v>
      </c>
      <c r="D29" s="43">
        <v>32975</v>
      </c>
      <c r="E29" s="42">
        <f t="shared" si="0"/>
        <v>32725</v>
      </c>
      <c r="F29" s="44">
        <v>32920</v>
      </c>
      <c r="G29" s="43">
        <v>33420</v>
      </c>
      <c r="H29" s="42">
        <f t="shared" si="1"/>
        <v>33170</v>
      </c>
      <c r="I29" s="44">
        <v>34405</v>
      </c>
      <c r="J29" s="43">
        <v>35405</v>
      </c>
      <c r="K29" s="42">
        <f t="shared" si="2"/>
        <v>34905</v>
      </c>
      <c r="L29" s="50">
        <v>32975</v>
      </c>
      <c r="M29" s="49">
        <v>1.2657</v>
      </c>
      <c r="N29" s="49">
        <v>1.0879000000000001</v>
      </c>
      <c r="O29" s="48">
        <v>146.35</v>
      </c>
      <c r="P29" s="41">
        <v>26052.78</v>
      </c>
      <c r="Q29" s="41">
        <v>26402.28</v>
      </c>
      <c r="R29" s="47">
        <f t="shared" si="3"/>
        <v>30310.690320801543</v>
      </c>
      <c r="S29" s="46">
        <v>1.2658</v>
      </c>
    </row>
    <row r="30" spans="2:19" x14ac:dyDescent="0.2">
      <c r="B30" s="45">
        <v>45169</v>
      </c>
      <c r="C30" s="44">
        <v>32490</v>
      </c>
      <c r="D30" s="43">
        <v>32990</v>
      </c>
      <c r="E30" s="42">
        <f t="shared" si="0"/>
        <v>32740</v>
      </c>
      <c r="F30" s="44">
        <v>32920</v>
      </c>
      <c r="G30" s="43">
        <v>33420</v>
      </c>
      <c r="H30" s="42">
        <f t="shared" si="1"/>
        <v>33170</v>
      </c>
      <c r="I30" s="44">
        <v>34405</v>
      </c>
      <c r="J30" s="43">
        <v>35405</v>
      </c>
      <c r="K30" s="42">
        <f t="shared" si="2"/>
        <v>34905</v>
      </c>
      <c r="L30" s="50">
        <v>32990</v>
      </c>
      <c r="M30" s="49">
        <v>1.2681</v>
      </c>
      <c r="N30" s="49">
        <v>1.0868</v>
      </c>
      <c r="O30" s="48">
        <v>145.82</v>
      </c>
      <c r="P30" s="41">
        <v>26015.3</v>
      </c>
      <c r="Q30" s="41">
        <v>26350.23</v>
      </c>
      <c r="R30" s="47">
        <f t="shared" si="3"/>
        <v>30355.171144644828</v>
      </c>
      <c r="S30" s="46">
        <v>1.2683</v>
      </c>
    </row>
    <row r="31" spans="2:19" x14ac:dyDescent="0.2">
      <c r="B31" s="40" t="s">
        <v>11</v>
      </c>
      <c r="C31" s="39">
        <f>ROUND(AVERAGE(C9:C30),2)</f>
        <v>32479.77</v>
      </c>
      <c r="D31" s="38">
        <f>ROUND(AVERAGE(D9:D30),2)</f>
        <v>32979.769999999997</v>
      </c>
      <c r="E31" s="37">
        <f>ROUND(AVERAGE(C31:D31),2)</f>
        <v>32729.77</v>
      </c>
      <c r="F31" s="39">
        <f>ROUND(AVERAGE(F9:F30),2)</f>
        <v>32920</v>
      </c>
      <c r="G31" s="38">
        <f>ROUND(AVERAGE(G9:G30),2)</f>
        <v>33420</v>
      </c>
      <c r="H31" s="37">
        <f>ROUND(AVERAGE(F31:G31),2)</f>
        <v>33170</v>
      </c>
      <c r="I31" s="39">
        <f>ROUND(AVERAGE(I9:I30),2)</f>
        <v>34472.050000000003</v>
      </c>
      <c r="J31" s="38">
        <f>ROUND(AVERAGE(J9:J30),2)</f>
        <v>35472.050000000003</v>
      </c>
      <c r="K31" s="37">
        <f>ROUND(AVERAGE(I31:J31),2)</f>
        <v>34972.050000000003</v>
      </c>
      <c r="L31" s="36">
        <f>ROUND(AVERAGE(L9:L30),2)</f>
        <v>32979.769999999997</v>
      </c>
      <c r="M31" s="35">
        <f>ROUND(AVERAGE(M9:M30),4)</f>
        <v>1.2706</v>
      </c>
      <c r="N31" s="34">
        <f>ROUND(AVERAGE(N9:N30),4)</f>
        <v>1.0912999999999999</v>
      </c>
      <c r="O31" s="167">
        <f>ROUND(AVERAGE(O9:O30),2)</f>
        <v>144.72999999999999</v>
      </c>
      <c r="P31" s="33">
        <f>AVERAGE(P9:P30)</f>
        <v>25957.093181818185</v>
      </c>
      <c r="Q31" s="33">
        <f>AVERAGE(Q9:Q30)</f>
        <v>26298.403636363637</v>
      </c>
      <c r="R31" s="33">
        <f>AVERAGE(R9:R30)</f>
        <v>30222.354341037906</v>
      </c>
      <c r="S31" s="32">
        <f>AVERAGE(S9:S30)</f>
        <v>1.2708227272727273</v>
      </c>
    </row>
    <row r="32" spans="2:19" x14ac:dyDescent="0.2">
      <c r="B32" s="31" t="s">
        <v>12</v>
      </c>
      <c r="C32" s="30">
        <f t="shared" ref="C32:S32" si="4">MAX(C9:C30)</f>
        <v>32490</v>
      </c>
      <c r="D32" s="29">
        <f t="shared" si="4"/>
        <v>32990</v>
      </c>
      <c r="E32" s="28">
        <f t="shared" si="4"/>
        <v>32740</v>
      </c>
      <c r="F32" s="30">
        <f t="shared" si="4"/>
        <v>32920</v>
      </c>
      <c r="G32" s="29">
        <f t="shared" si="4"/>
        <v>33420</v>
      </c>
      <c r="H32" s="28">
        <f t="shared" si="4"/>
        <v>33170</v>
      </c>
      <c r="I32" s="30">
        <f t="shared" si="4"/>
        <v>34545</v>
      </c>
      <c r="J32" s="29">
        <f t="shared" si="4"/>
        <v>35545</v>
      </c>
      <c r="K32" s="28">
        <f t="shared" si="4"/>
        <v>35045</v>
      </c>
      <c r="L32" s="27">
        <f t="shared" si="4"/>
        <v>32990</v>
      </c>
      <c r="M32" s="26">
        <f t="shared" si="4"/>
        <v>1.2785</v>
      </c>
      <c r="N32" s="25">
        <f t="shared" si="4"/>
        <v>1.1016999999999999</v>
      </c>
      <c r="O32" s="24">
        <f t="shared" si="4"/>
        <v>147.15</v>
      </c>
      <c r="P32" s="23">
        <f t="shared" si="4"/>
        <v>26197.66</v>
      </c>
      <c r="Q32" s="23">
        <f t="shared" si="4"/>
        <v>26546.99</v>
      </c>
      <c r="R32" s="23">
        <f t="shared" si="4"/>
        <v>30540.640622107017</v>
      </c>
      <c r="S32" s="22">
        <f t="shared" si="4"/>
        <v>1.2786999999999999</v>
      </c>
    </row>
    <row r="33" spans="2:19" ht="13.5" thickBot="1" x14ac:dyDescent="0.25">
      <c r="B33" s="21" t="s">
        <v>13</v>
      </c>
      <c r="C33" s="20">
        <f t="shared" ref="C33:S33" si="5">MIN(C9:C30)</f>
        <v>32470</v>
      </c>
      <c r="D33" s="19">
        <f t="shared" si="5"/>
        <v>32970</v>
      </c>
      <c r="E33" s="18">
        <f t="shared" si="5"/>
        <v>32720</v>
      </c>
      <c r="F33" s="20">
        <f t="shared" si="5"/>
        <v>32920</v>
      </c>
      <c r="G33" s="19">
        <f t="shared" si="5"/>
        <v>33420</v>
      </c>
      <c r="H33" s="18">
        <f t="shared" si="5"/>
        <v>33170</v>
      </c>
      <c r="I33" s="20">
        <f t="shared" si="5"/>
        <v>34405</v>
      </c>
      <c r="J33" s="19">
        <f t="shared" si="5"/>
        <v>35405</v>
      </c>
      <c r="K33" s="18">
        <f t="shared" si="5"/>
        <v>34905</v>
      </c>
      <c r="L33" s="17">
        <f t="shared" si="5"/>
        <v>32970</v>
      </c>
      <c r="M33" s="16">
        <f t="shared" si="5"/>
        <v>1.2586999999999999</v>
      </c>
      <c r="N33" s="15">
        <f t="shared" si="5"/>
        <v>1.0802</v>
      </c>
      <c r="O33" s="14">
        <f t="shared" si="5"/>
        <v>142.19</v>
      </c>
      <c r="P33" s="13">
        <f t="shared" si="5"/>
        <v>25791.94</v>
      </c>
      <c r="Q33" s="13">
        <f t="shared" si="5"/>
        <v>26135.919999999998</v>
      </c>
      <c r="R33" s="13">
        <f t="shared" si="5"/>
        <v>29940.092584188074</v>
      </c>
      <c r="S33" s="12">
        <f t="shared" si="5"/>
        <v>1.2588999999999999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keywords>DocumentClassification=LME_Public</cp:keywords>
  <cp:lastModifiedBy>Anwender</cp:lastModifiedBy>
  <cp:lastPrinted>2011-08-25T10:07:39Z</cp:lastPrinted>
  <dcterms:created xsi:type="dcterms:W3CDTF">2012-05-31T12:49:12Z</dcterms:created>
  <dcterms:modified xsi:type="dcterms:W3CDTF">2023-09-01T15:00:51Z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2ae0a6fc-5462-4b6d-b632-6af9b91d8341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