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3\"/>
    </mc:Choice>
  </mc:AlternateContent>
  <xr:revisionPtr revIDLastSave="0" documentId="8_{918609D4-44AD-492C-A126-F278E28DCAB3}" xr6:coauthVersionLast="47" xr6:coauthVersionMax="47" xr10:uidLastSave="{00000000-0000-0000-0000-000000000000}"/>
  <bookViews>
    <workbookView xWindow="2340" yWindow="1350" windowWidth="16410" windowHeight="14400" tabRatio="993" activeTab="9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3" l="1"/>
  <c r="C18" i="13"/>
  <c r="C17" i="13"/>
  <c r="J31" i="12"/>
  <c r="G31" i="12"/>
  <c r="D31" i="12"/>
  <c r="J30" i="12"/>
  <c r="G30" i="12"/>
  <c r="D30" i="12"/>
  <c r="J29" i="12"/>
  <c r="E11" i="13" s="1"/>
  <c r="G29" i="12"/>
  <c r="D11" i="13" s="1"/>
  <c r="D29" i="12"/>
  <c r="C11" i="13" s="1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2" i="10"/>
  <c r="Q32" i="10"/>
  <c r="P32" i="10"/>
  <c r="O32" i="10"/>
  <c r="N32" i="10"/>
  <c r="M32" i="10"/>
  <c r="L32" i="10"/>
  <c r="J32" i="10"/>
  <c r="I32" i="10"/>
  <c r="G32" i="10"/>
  <c r="F32" i="10"/>
  <c r="D32" i="10"/>
  <c r="C32" i="10"/>
  <c r="S31" i="10"/>
  <c r="Q31" i="10"/>
  <c r="P31" i="10"/>
  <c r="O31" i="10"/>
  <c r="N31" i="10"/>
  <c r="M31" i="10"/>
  <c r="L31" i="10"/>
  <c r="J31" i="10"/>
  <c r="I31" i="10"/>
  <c r="G31" i="10"/>
  <c r="F31" i="10"/>
  <c r="D31" i="10"/>
  <c r="C31" i="10"/>
  <c r="S30" i="10"/>
  <c r="Q30" i="10"/>
  <c r="P30" i="10"/>
  <c r="O30" i="10"/>
  <c r="N30" i="10"/>
  <c r="M30" i="10"/>
  <c r="L30" i="10"/>
  <c r="J30" i="10"/>
  <c r="I30" i="10"/>
  <c r="K30" i="10" s="1"/>
  <c r="G30" i="10"/>
  <c r="F30" i="10"/>
  <c r="D30" i="10"/>
  <c r="C30" i="10"/>
  <c r="R29" i="10"/>
  <c r="K29" i="10"/>
  <c r="H29" i="10"/>
  <c r="E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H32" i="10" s="1"/>
  <c r="E11" i="10"/>
  <c r="R10" i="10"/>
  <c r="K10" i="10"/>
  <c r="H10" i="10"/>
  <c r="E10" i="10"/>
  <c r="R9" i="10"/>
  <c r="R32" i="10" s="1"/>
  <c r="K9" i="10"/>
  <c r="H9" i="10"/>
  <c r="E9" i="10"/>
  <c r="Y32" i="8"/>
  <c r="W32" i="8"/>
  <c r="V32" i="8"/>
  <c r="U32" i="8"/>
  <c r="T32" i="8"/>
  <c r="S32" i="8"/>
  <c r="R32" i="8"/>
  <c r="Q32" i="8"/>
  <c r="P32" i="8"/>
  <c r="O32" i="8"/>
  <c r="M32" i="8"/>
  <c r="L32" i="8"/>
  <c r="K32" i="8"/>
  <c r="J32" i="8"/>
  <c r="I32" i="8"/>
  <c r="G32" i="8"/>
  <c r="F32" i="8"/>
  <c r="D32" i="8"/>
  <c r="C32" i="8"/>
  <c r="Y31" i="8"/>
  <c r="W31" i="8"/>
  <c r="V31" i="8"/>
  <c r="U31" i="8"/>
  <c r="T31" i="8"/>
  <c r="S31" i="8"/>
  <c r="R31" i="8"/>
  <c r="P31" i="8"/>
  <c r="O31" i="8"/>
  <c r="M31" i="8"/>
  <c r="L31" i="8"/>
  <c r="J31" i="8"/>
  <c r="I31" i="8"/>
  <c r="G31" i="8"/>
  <c r="F31" i="8"/>
  <c r="D31" i="8"/>
  <c r="C31" i="8"/>
  <c r="Y30" i="8"/>
  <c r="W30" i="8"/>
  <c r="V30" i="8"/>
  <c r="U30" i="8"/>
  <c r="T30" i="8"/>
  <c r="S30" i="8"/>
  <c r="R30" i="8"/>
  <c r="P30" i="8"/>
  <c r="O30" i="8"/>
  <c r="M30" i="8"/>
  <c r="L30" i="8"/>
  <c r="J30" i="8"/>
  <c r="I30" i="8"/>
  <c r="K30" i="8" s="1"/>
  <c r="G30" i="8"/>
  <c r="F30" i="8"/>
  <c r="D30" i="8"/>
  <c r="C30" i="8"/>
  <c r="X29" i="8"/>
  <c r="Q29" i="8"/>
  <c r="N29" i="8"/>
  <c r="K29" i="8"/>
  <c r="H29" i="8"/>
  <c r="E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K10" i="8"/>
  <c r="K31" i="8" s="1"/>
  <c r="H10" i="8"/>
  <c r="E10" i="8"/>
  <c r="X9" i="8"/>
  <c r="X31" i="8" s="1"/>
  <c r="Q9" i="8"/>
  <c r="N9" i="8"/>
  <c r="N32" i="8" s="1"/>
  <c r="K9" i="8"/>
  <c r="H9" i="8"/>
  <c r="H32" i="8" s="1"/>
  <c r="E9" i="8"/>
  <c r="S32" i="7"/>
  <c r="Q32" i="7"/>
  <c r="P32" i="7"/>
  <c r="O32" i="7"/>
  <c r="N32" i="7"/>
  <c r="M32" i="7"/>
  <c r="L32" i="7"/>
  <c r="J32" i="7"/>
  <c r="I32" i="7"/>
  <c r="G32" i="7"/>
  <c r="F32" i="7"/>
  <c r="D32" i="7"/>
  <c r="C32" i="7"/>
  <c r="S31" i="7"/>
  <c r="Q31" i="7"/>
  <c r="P31" i="7"/>
  <c r="O31" i="7"/>
  <c r="N31" i="7"/>
  <c r="M31" i="7"/>
  <c r="L31" i="7"/>
  <c r="J31" i="7"/>
  <c r="I31" i="7"/>
  <c r="G31" i="7"/>
  <c r="F31" i="7"/>
  <c r="D31" i="7"/>
  <c r="C31" i="7"/>
  <c r="S30" i="7"/>
  <c r="Q30" i="7"/>
  <c r="P30" i="7"/>
  <c r="O30" i="7"/>
  <c r="N30" i="7"/>
  <c r="M30" i="7"/>
  <c r="L30" i="7"/>
  <c r="J30" i="7"/>
  <c r="I30" i="7"/>
  <c r="G30" i="7"/>
  <c r="F30" i="7"/>
  <c r="D30" i="7"/>
  <c r="C30" i="7"/>
  <c r="E30" i="7" s="1"/>
  <c r="R29" i="7"/>
  <c r="K29" i="7"/>
  <c r="H29" i="7"/>
  <c r="E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E10" i="7"/>
  <c r="R9" i="7"/>
  <c r="R31" i="7" s="1"/>
  <c r="K9" i="7"/>
  <c r="K31" i="7" s="1"/>
  <c r="H9" i="7"/>
  <c r="E9" i="7"/>
  <c r="Y32" i="6"/>
  <c r="W32" i="6"/>
  <c r="V32" i="6"/>
  <c r="U32" i="6"/>
  <c r="T32" i="6"/>
  <c r="S32" i="6"/>
  <c r="R32" i="6"/>
  <c r="P32" i="6"/>
  <c r="O32" i="6"/>
  <c r="M32" i="6"/>
  <c r="L32" i="6"/>
  <c r="J32" i="6"/>
  <c r="I32" i="6"/>
  <c r="G32" i="6"/>
  <c r="F32" i="6"/>
  <c r="D32" i="6"/>
  <c r="C32" i="6"/>
  <c r="Y31" i="6"/>
  <c r="W31" i="6"/>
  <c r="V31" i="6"/>
  <c r="U31" i="6"/>
  <c r="T31" i="6"/>
  <c r="S31" i="6"/>
  <c r="R31" i="6"/>
  <c r="P31" i="6"/>
  <c r="O31" i="6"/>
  <c r="M31" i="6"/>
  <c r="L31" i="6"/>
  <c r="K31" i="6"/>
  <c r="J31" i="6"/>
  <c r="I31" i="6"/>
  <c r="G31" i="6"/>
  <c r="F31" i="6"/>
  <c r="D31" i="6"/>
  <c r="C31" i="6"/>
  <c r="Y30" i="6"/>
  <c r="W30" i="6"/>
  <c r="V30" i="6"/>
  <c r="U30" i="6"/>
  <c r="T30" i="6"/>
  <c r="S30" i="6"/>
  <c r="R30" i="6"/>
  <c r="P30" i="6"/>
  <c r="O30" i="6"/>
  <c r="M30" i="6"/>
  <c r="L30" i="6"/>
  <c r="J30" i="6"/>
  <c r="I30" i="6"/>
  <c r="G30" i="6"/>
  <c r="F30" i="6"/>
  <c r="D30" i="6"/>
  <c r="C30" i="6"/>
  <c r="X29" i="6"/>
  <c r="Q29" i="6"/>
  <c r="N29" i="6"/>
  <c r="K29" i="6"/>
  <c r="H29" i="6"/>
  <c r="E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X32" i="6" s="1"/>
  <c r="Q10" i="6"/>
  <c r="N10" i="6"/>
  <c r="K10" i="6"/>
  <c r="H10" i="6"/>
  <c r="E10" i="6"/>
  <c r="X9" i="6"/>
  <c r="Q9" i="6"/>
  <c r="N9" i="6"/>
  <c r="K9" i="6"/>
  <c r="K32" i="6" s="1"/>
  <c r="H9" i="6"/>
  <c r="E9" i="6"/>
  <c r="Y32" i="5"/>
  <c r="W32" i="5"/>
  <c r="V32" i="5"/>
  <c r="U32" i="5"/>
  <c r="T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W31" i="5"/>
  <c r="V31" i="5"/>
  <c r="U31" i="5"/>
  <c r="T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W30" i="5"/>
  <c r="V30" i="5"/>
  <c r="U30" i="5"/>
  <c r="T30" i="5"/>
  <c r="S30" i="5"/>
  <c r="R30" i="5"/>
  <c r="P30" i="5"/>
  <c r="O30" i="5"/>
  <c r="Q30" i="5" s="1"/>
  <c r="M30" i="5"/>
  <c r="L30" i="5"/>
  <c r="N30" i="5" s="1"/>
  <c r="J30" i="5"/>
  <c r="I30" i="5"/>
  <c r="G30" i="5"/>
  <c r="F30" i="5"/>
  <c r="H30" i="5" s="1"/>
  <c r="D30" i="5"/>
  <c r="C30" i="5"/>
  <c r="X29" i="5"/>
  <c r="Q29" i="5"/>
  <c r="N29" i="5"/>
  <c r="K29" i="5"/>
  <c r="H29" i="5"/>
  <c r="E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X32" i="5" s="1"/>
  <c r="Q10" i="5"/>
  <c r="N10" i="5"/>
  <c r="K10" i="5"/>
  <c r="H10" i="5"/>
  <c r="E10" i="5"/>
  <c r="X9" i="5"/>
  <c r="X30" i="5" s="1"/>
  <c r="Q9" i="5"/>
  <c r="Q32" i="5" s="1"/>
  <c r="N9" i="5"/>
  <c r="N31" i="5" s="1"/>
  <c r="K9" i="5"/>
  <c r="H9" i="5"/>
  <c r="E9" i="5"/>
  <c r="Y32" i="4"/>
  <c r="W32" i="4"/>
  <c r="V32" i="4"/>
  <c r="U32" i="4"/>
  <c r="T32" i="4"/>
  <c r="S32" i="4"/>
  <c r="R32" i="4"/>
  <c r="P32" i="4"/>
  <c r="O32" i="4"/>
  <c r="M32" i="4"/>
  <c r="L32" i="4"/>
  <c r="K32" i="4"/>
  <c r="J32" i="4"/>
  <c r="I32" i="4"/>
  <c r="H32" i="4"/>
  <c r="G32" i="4"/>
  <c r="F32" i="4"/>
  <c r="D32" i="4"/>
  <c r="C32" i="4"/>
  <c r="Y31" i="4"/>
  <c r="W31" i="4"/>
  <c r="V31" i="4"/>
  <c r="U31" i="4"/>
  <c r="T31" i="4"/>
  <c r="S31" i="4"/>
  <c r="R31" i="4"/>
  <c r="P31" i="4"/>
  <c r="O31" i="4"/>
  <c r="M31" i="4"/>
  <c r="L31" i="4"/>
  <c r="J31" i="4"/>
  <c r="I31" i="4"/>
  <c r="G31" i="4"/>
  <c r="F31" i="4"/>
  <c r="D31" i="4"/>
  <c r="C31" i="4"/>
  <c r="Y30" i="4"/>
  <c r="W30" i="4"/>
  <c r="V30" i="4"/>
  <c r="U30" i="4"/>
  <c r="T30" i="4"/>
  <c r="S30" i="4"/>
  <c r="R30" i="4"/>
  <c r="P30" i="4"/>
  <c r="O30" i="4"/>
  <c r="M30" i="4"/>
  <c r="L30" i="4"/>
  <c r="J30" i="4"/>
  <c r="I30" i="4"/>
  <c r="G30" i="4"/>
  <c r="F30" i="4"/>
  <c r="D30" i="4"/>
  <c r="C30" i="4"/>
  <c r="X29" i="4"/>
  <c r="Q29" i="4"/>
  <c r="N29" i="4"/>
  <c r="K29" i="4"/>
  <c r="H29" i="4"/>
  <c r="E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X30" i="4" s="1"/>
  <c r="Q10" i="4"/>
  <c r="Q31" i="4" s="1"/>
  <c r="N10" i="4"/>
  <c r="K10" i="4"/>
  <c r="H10" i="4"/>
  <c r="E10" i="4"/>
  <c r="X9" i="4"/>
  <c r="Q9" i="4"/>
  <c r="Q32" i="4" s="1"/>
  <c r="N9" i="4"/>
  <c r="K9" i="4"/>
  <c r="H9" i="4"/>
  <c r="H31" i="4" s="1"/>
  <c r="E9" i="4"/>
  <c r="S32" i="3"/>
  <c r="Q32" i="3"/>
  <c r="P32" i="3"/>
  <c r="O32" i="3"/>
  <c r="N32" i="3"/>
  <c r="M32" i="3"/>
  <c r="L32" i="3"/>
  <c r="J32" i="3"/>
  <c r="I32" i="3"/>
  <c r="G32" i="3"/>
  <c r="F32" i="3"/>
  <c r="D32" i="3"/>
  <c r="C32" i="3"/>
  <c r="S31" i="3"/>
  <c r="Q31" i="3"/>
  <c r="P31" i="3"/>
  <c r="O31" i="3"/>
  <c r="N31" i="3"/>
  <c r="M31" i="3"/>
  <c r="L31" i="3"/>
  <c r="J31" i="3"/>
  <c r="I31" i="3"/>
  <c r="G31" i="3"/>
  <c r="F31" i="3"/>
  <c r="D31" i="3"/>
  <c r="C31" i="3"/>
  <c r="S30" i="3"/>
  <c r="Q30" i="3"/>
  <c r="P30" i="3"/>
  <c r="O30" i="3"/>
  <c r="N30" i="3"/>
  <c r="M30" i="3"/>
  <c r="L30" i="3"/>
  <c r="J30" i="3"/>
  <c r="I30" i="3"/>
  <c r="G30" i="3"/>
  <c r="F30" i="3"/>
  <c r="H30" i="3" s="1"/>
  <c r="D30" i="3"/>
  <c r="C30" i="3"/>
  <c r="R29" i="3"/>
  <c r="K29" i="3"/>
  <c r="H29" i="3"/>
  <c r="E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K10" i="3"/>
  <c r="H10" i="3"/>
  <c r="E10" i="3"/>
  <c r="R9" i="3"/>
  <c r="K9" i="3"/>
  <c r="H9" i="3"/>
  <c r="E9" i="3"/>
  <c r="S32" i="2"/>
  <c r="Q32" i="2"/>
  <c r="P32" i="2"/>
  <c r="O32" i="2"/>
  <c r="N32" i="2"/>
  <c r="M32" i="2"/>
  <c r="L32" i="2"/>
  <c r="J32" i="2"/>
  <c r="I32" i="2"/>
  <c r="H32" i="2"/>
  <c r="G32" i="2"/>
  <c r="F32" i="2"/>
  <c r="D32" i="2"/>
  <c r="C32" i="2"/>
  <c r="S31" i="2"/>
  <c r="Q31" i="2"/>
  <c r="P31" i="2"/>
  <c r="O31" i="2"/>
  <c r="N31" i="2"/>
  <c r="M31" i="2"/>
  <c r="L31" i="2"/>
  <c r="K31" i="2"/>
  <c r="J31" i="2"/>
  <c r="I31" i="2"/>
  <c r="G31" i="2"/>
  <c r="F31" i="2"/>
  <c r="D31" i="2"/>
  <c r="C31" i="2"/>
  <c r="S30" i="2"/>
  <c r="Q30" i="2"/>
  <c r="P30" i="2"/>
  <c r="O30" i="2"/>
  <c r="N30" i="2"/>
  <c r="M30" i="2"/>
  <c r="L30" i="2"/>
  <c r="J30" i="2"/>
  <c r="I30" i="2"/>
  <c r="K30" i="2" s="1"/>
  <c r="G30" i="2"/>
  <c r="F30" i="2"/>
  <c r="H30" i="2" s="1"/>
  <c r="D30" i="2"/>
  <c r="C30" i="2"/>
  <c r="E30" i="2" s="1"/>
  <c r="R29" i="2"/>
  <c r="K29" i="2"/>
  <c r="H29" i="2"/>
  <c r="E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H10" i="2"/>
  <c r="E10" i="2"/>
  <c r="R9" i="2"/>
  <c r="K9" i="2"/>
  <c r="H9" i="2"/>
  <c r="E9" i="2"/>
  <c r="Y32" i="1"/>
  <c r="W32" i="1"/>
  <c r="V32" i="1"/>
  <c r="U32" i="1"/>
  <c r="T32" i="1"/>
  <c r="S32" i="1"/>
  <c r="R32" i="1"/>
  <c r="P32" i="1"/>
  <c r="O32" i="1"/>
  <c r="M32" i="1"/>
  <c r="L32" i="1"/>
  <c r="J32" i="1"/>
  <c r="I32" i="1"/>
  <c r="G32" i="1"/>
  <c r="F32" i="1"/>
  <c r="D32" i="1"/>
  <c r="C32" i="1"/>
  <c r="Y31" i="1"/>
  <c r="W31" i="1"/>
  <c r="V31" i="1"/>
  <c r="U31" i="1"/>
  <c r="T31" i="1"/>
  <c r="S31" i="1"/>
  <c r="R31" i="1"/>
  <c r="P31" i="1"/>
  <c r="O31" i="1"/>
  <c r="M31" i="1"/>
  <c r="L31" i="1"/>
  <c r="J31" i="1"/>
  <c r="I31" i="1"/>
  <c r="G31" i="1"/>
  <c r="F31" i="1"/>
  <c r="D31" i="1"/>
  <c r="C31" i="1"/>
  <c r="Y30" i="1"/>
  <c r="W30" i="1"/>
  <c r="V30" i="1"/>
  <c r="U30" i="1"/>
  <c r="T30" i="1"/>
  <c r="S30" i="1"/>
  <c r="R30" i="1"/>
  <c r="P30" i="1"/>
  <c r="O30" i="1"/>
  <c r="Q30" i="1" s="1"/>
  <c r="M30" i="1"/>
  <c r="L30" i="1"/>
  <c r="N30" i="1" s="1"/>
  <c r="J30" i="1"/>
  <c r="I30" i="1"/>
  <c r="G30" i="1"/>
  <c r="F30" i="1"/>
  <c r="D30" i="1"/>
  <c r="C30" i="1"/>
  <c r="X29" i="1"/>
  <c r="Q29" i="1"/>
  <c r="N29" i="1"/>
  <c r="K29" i="1"/>
  <c r="H29" i="1"/>
  <c r="E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X32" i="1" s="1"/>
  <c r="Q10" i="1"/>
  <c r="N10" i="1"/>
  <c r="K10" i="1"/>
  <c r="K31" i="1" s="1"/>
  <c r="H10" i="1"/>
  <c r="E10" i="1"/>
  <c r="E32" i="1" s="1"/>
  <c r="X9" i="1"/>
  <c r="Q9" i="1"/>
  <c r="Q32" i="1" s="1"/>
  <c r="N9" i="1"/>
  <c r="K9" i="1"/>
  <c r="K32" i="1" s="1"/>
  <c r="H9" i="1"/>
  <c r="E9" i="1"/>
  <c r="X31" i="1" l="1"/>
  <c r="E32" i="3"/>
  <c r="E30" i="3"/>
  <c r="E32" i="5"/>
  <c r="E30" i="5"/>
  <c r="X31" i="6"/>
  <c r="K30" i="7"/>
  <c r="X30" i="8"/>
  <c r="K31" i="10"/>
  <c r="E30" i="1"/>
  <c r="K32" i="2"/>
  <c r="H31" i="3"/>
  <c r="H30" i="4"/>
  <c r="E30" i="6"/>
  <c r="N30" i="8"/>
  <c r="E30" i="10"/>
  <c r="H30" i="1"/>
  <c r="R31" i="3"/>
  <c r="R32" i="3"/>
  <c r="K30" i="4"/>
  <c r="H30" i="6"/>
  <c r="Q30" i="8"/>
  <c r="H31" i="10"/>
  <c r="K31" i="5"/>
  <c r="E32" i="10"/>
  <c r="K30" i="3"/>
  <c r="K30" i="5"/>
  <c r="Q31" i="5"/>
  <c r="H31" i="8"/>
  <c r="H30" i="10"/>
  <c r="K32" i="3"/>
  <c r="K30" i="1"/>
  <c r="X30" i="1"/>
  <c r="N30" i="4"/>
  <c r="K30" i="6"/>
  <c r="X30" i="6"/>
  <c r="E32" i="2"/>
  <c r="K31" i="3"/>
  <c r="K31" i="4"/>
  <c r="Q30" i="4"/>
  <c r="H31" i="5"/>
  <c r="E31" i="6"/>
  <c r="N30" i="6"/>
  <c r="E31" i="8"/>
  <c r="E30" i="8"/>
  <c r="H31" i="1"/>
  <c r="H31" i="2"/>
  <c r="N32" i="4"/>
  <c r="H31" i="6"/>
  <c r="E31" i="7"/>
  <c r="K32" i="10"/>
  <c r="N31" i="4"/>
  <c r="Q30" i="6"/>
  <c r="H31" i="7"/>
  <c r="H30" i="8"/>
  <c r="N31" i="1"/>
  <c r="R32" i="2"/>
  <c r="X31" i="4"/>
  <c r="N32" i="6"/>
  <c r="K32" i="7"/>
  <c r="H30" i="7"/>
  <c r="N31" i="8"/>
  <c r="Q31" i="1"/>
  <c r="E31" i="4"/>
  <c r="E30" i="4"/>
  <c r="X31" i="5"/>
  <c r="Q32" i="6"/>
  <c r="R32" i="7"/>
  <c r="Q31" i="8"/>
  <c r="N32" i="5"/>
  <c r="H32" i="5"/>
  <c r="N32" i="1"/>
  <c r="E32" i="7"/>
  <c r="H32" i="1"/>
  <c r="H32" i="3"/>
  <c r="E32" i="6"/>
  <c r="R30" i="7"/>
  <c r="H32" i="7"/>
  <c r="E31" i="2"/>
  <c r="X32" i="4"/>
  <c r="Q31" i="6"/>
  <c r="X32" i="8"/>
  <c r="E31" i="10"/>
  <c r="E32" i="4"/>
  <c r="R30" i="10"/>
  <c r="E31" i="1"/>
  <c r="E31" i="5"/>
  <c r="N31" i="6"/>
  <c r="R30" i="3"/>
  <c r="R31" i="2"/>
  <c r="R31" i="10"/>
  <c r="K32" i="5"/>
  <c r="H32" i="6"/>
  <c r="R30" i="2"/>
  <c r="E31" i="3"/>
  <c r="E32" i="8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<sst xmlns="http://schemas.openxmlformats.org/spreadsheetml/2006/main" count="429" uniqueCount="99">
  <si>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</si>
  <si>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</si>
  <si>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</si>
  <si>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</si>
  <si>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</si>
  <si>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</si>
  <si>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</si>
  <si>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</si>
  <si>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</si>
  <si>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</si>
  <si>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</si>
  <si>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</si>
  <si>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</si>
  <si>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</si>
  <si>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</si>
  <si>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</si>
  <si>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</si>
  <si>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</si>
  <si>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</si>
  <si>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</si>
  <si>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</si>
  <si>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</si>
  <si>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</si>
  <si>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</si>
  <si>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</si>
  <si>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</si>
  <si>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</si>
  <si>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</si>
  <si>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</si>
  <si>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</si>
  <si>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</si>
  <si>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</si>
  <si>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</si>
  <si>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</si>
  <si>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</si>
  <si>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</si>
  <si>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</si>
  <si>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</si>
  <si>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</si>
  <si>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</si>
  <si>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</si>
  <si>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</si>
  <si>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</si>
  <si>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</si>
  <si>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</si>
  <si>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</si>
  <si>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</si>
  <si>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</si>
  <si>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</si>
  <si>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</si>
  <si>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</si>
  <si>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</si>
  <si>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</si>
  <si>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</si>
  <si>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</si>
  <si>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</si>
  <si>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</si>
  <si>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</si>
  <si>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</si>
  <si>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</si>
  <si>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</si>
  <si>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</si>
  <si>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</si>
  <si>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</si>
  <si>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</si>
  <si>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</si>
  <si>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</si>
  <si>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</si>
  <si>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</si>
  <si>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</si>
  <si>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</si>
  <si>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</si>
  <si>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</si>
  <si>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</si>
  <si>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</si>
  <si>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</si>
  <si>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</si>
  <si>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</si>
  <si>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</si>
  <si>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</si>
  <si>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</si>
  <si>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</si>
  <si>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</si>
  <si>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</si>
  <si>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</si>
  <si>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</si>
  <si>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</si>
  <si>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</si>
  <si>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</si>
  <si>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</si>
  <si>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</si>
  <si>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</si>
  <si>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</si>
  <si>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</si>
  <si>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</si>
  <si>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JULY 2023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</si>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</sst>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17" fontId="6" fillId="0" borderId="0" xfId="0" applyNumberFormat="1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165" fontId="5" fillId="0" borderId="0" xfId="0" applyNumberFormat="1" applyFon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  <protection locked="0"/>
    </xf>
    <xf numFmtId="0" fontId="6" fillId="0" borderId="5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168" fontId="4" fillId="0" borderId="1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68" fontId="4" fillId="0" borderId="20" xfId="0" applyNumberFormat="1" applyFont="1" applyBorder="1" applyAlignment="1">
      <alignment horizontal="center"/>
    </xf>
    <xf numFmtId="168" fontId="4" fillId="0" borderId="7" xfId="0" applyNumberFormat="1" applyFont="1" applyBorder="1" applyAlignment="1">
      <alignment horizontal="center"/>
    </xf>
    <xf numFmtId="170" fontId="4" fillId="0" borderId="9" xfId="0" applyNumberFormat="1" applyFont="1" applyBorder="1" applyAlignment="1">
      <alignment horizontal="center"/>
    </xf>
    <xf numFmtId="170" fontId="4" fillId="0" borderId="19" xfId="0" applyNumberFormat="1" applyFont="1" applyBorder="1" applyAlignment="1">
      <alignment horizontal="center"/>
    </xf>
    <xf numFmtId="170" fontId="4" fillId="0" borderId="8" xfId="0" applyNumberFormat="1" applyFont="1" applyBorder="1" applyAlignment="1">
      <alignment horizontal="center"/>
    </xf>
    <xf numFmtId="170" fontId="4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8" fontId="4" fillId="0" borderId="12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8" fontId="4" fillId="0" borderId="18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170" fontId="4" fillId="0" borderId="11" xfId="0" applyNumberFormat="1" applyFont="1" applyBorder="1" applyAlignment="1">
      <alignment horizontal="center"/>
    </xf>
    <xf numFmtId="170" fontId="4" fillId="0" borderId="12" xfId="0" applyNumberFormat="1" applyFont="1" applyBorder="1" applyAlignment="1">
      <alignment horizontal="center"/>
    </xf>
    <xf numFmtId="170" fontId="4" fillId="0" borderId="18" xfId="0" applyNumberFormat="1" applyFont="1" applyBorder="1" applyAlignment="1">
      <alignment horizontal="center"/>
    </xf>
    <xf numFmtId="170" fontId="4" fillId="0" borderId="17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8" fontId="4" fillId="0" borderId="14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168" fontId="4" fillId="0" borderId="15" xfId="0" applyNumberFormat="1" applyFont="1" applyBorder="1" applyAlignment="1">
      <alignment horizontal="center"/>
    </xf>
    <xf numFmtId="168" fontId="4" fillId="0" borderId="21" xfId="0" applyNumberFormat="1" applyFont="1" applyBorder="1" applyAlignment="1">
      <alignment horizontal="center"/>
    </xf>
    <xf numFmtId="170" fontId="4" fillId="0" borderId="16" xfId="0" applyNumberFormat="1" applyFont="1" applyBorder="1" applyAlignment="1">
      <alignment horizontal="center"/>
    </xf>
    <xf numFmtId="170" fontId="4" fillId="0" borderId="14" xfId="0" applyNumberFormat="1" applyFont="1" applyBorder="1" applyAlignment="1">
      <alignment horizontal="center"/>
    </xf>
    <xf numFmtId="170" fontId="4" fillId="0" borderId="13" xfId="0" applyNumberFormat="1" applyFont="1" applyBorder="1" applyAlignment="1">
      <alignment horizontal="center"/>
    </xf>
    <xf numFmtId="170" fontId="4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4" fontId="8" fillId="0" borderId="11" xfId="0" applyNumberFormat="1" applyFont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2" fontId="8" fillId="0" borderId="0" xfId="0" applyNumberFormat="1" applyFont="1" applyAlignment="1" applyProtection="1">
      <alignment horizontal="center"/>
      <protection locked="0"/>
    </xf>
    <xf numFmtId="168" fontId="8" fillId="0" borderId="0" xfId="0" applyNumberFormat="1" applyFont="1" applyAlignment="1" applyProtection="1">
      <alignment horizontal="center"/>
      <protection locked="0"/>
    </xf>
    <xf numFmtId="167" fontId="8" fillId="0" borderId="11" xfId="0" applyNumberFormat="1" applyFont="1" applyBorder="1" applyAlignment="1">
      <alignment horizontal="center"/>
    </xf>
    <xf numFmtId="168" fontId="8" fillId="0" borderId="1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" fontId="4" fillId="0" borderId="7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/>
    <xf numFmtId="166" fontId="2" fillId="0" borderId="19" xfId="0" applyNumberFormat="1" applyFont="1" applyBorder="1" applyAlignment="1">
      <alignment horizontal="right"/>
    </xf>
    <xf numFmtId="165" fontId="1" fillId="0" borderId="24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right"/>
    </xf>
    <xf numFmtId="165" fontId="1" fillId="0" borderId="17" xfId="0" applyNumberFormat="1" applyFont="1" applyBorder="1" applyAlignment="1">
      <alignment horizontal="center"/>
    </xf>
    <xf numFmtId="166" fontId="2" fillId="0" borderId="14" xfId="0" applyNumberFormat="1" applyFont="1" applyBorder="1" applyAlignment="1">
      <alignment horizontal="right"/>
    </xf>
    <xf numFmtId="165" fontId="1" fillId="0" borderId="2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/>
    <xf numFmtId="17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/>
    <xf numFmtId="0" fontId="0" fillId="2" borderId="0" xfId="0" applyFill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/>
    <xf numFmtId="172" fontId="2" fillId="2" borderId="0" xfId="0" applyNumberFormat="1" applyFont="1" applyFill="1" applyAlignment="1">
      <alignment horizontal="left"/>
    </xf>
    <xf numFmtId="168" fontId="2" fillId="2" borderId="43" xfId="0" applyNumberFormat="1" applyFont="1" applyFill="1" applyBorder="1"/>
    <xf numFmtId="2" fontId="2" fillId="2" borderId="43" xfId="0" applyNumberFormat="1" applyFont="1" applyFill="1" applyBorder="1"/>
    <xf numFmtId="175" fontId="2" fillId="2" borderId="43" xfId="0" applyNumberFormat="1" applyFont="1" applyFill="1" applyBorder="1"/>
    <xf numFmtId="0" fontId="2" fillId="2" borderId="43" xfId="0" applyFont="1" applyFill="1" applyBorder="1"/>
    <xf numFmtId="0" fontId="6" fillId="2" borderId="43" xfId="0" applyFont="1" applyFill="1" applyBorder="1"/>
    <xf numFmtId="0" fontId="13" fillId="2" borderId="43" xfId="0" applyFont="1" applyFill="1" applyBorder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Alignment="1">
      <alignment horizontal="center"/>
    </xf>
    <xf numFmtId="177" fontId="6" fillId="2" borderId="0" xfId="0" applyNumberFormat="1" applyFont="1" applyFill="1" applyAlignment="1">
      <alignment horizontal="center"/>
    </xf>
    <xf numFmtId="17" fontId="6" fillId="2" borderId="0" xfId="0" applyNumberFormat="1" applyFont="1" applyFill="1"/>
    <xf numFmtId="0" fontId="1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14" fillId="2" borderId="0" xfId="0" applyFont="1" applyFill="1"/>
    <xf numFmtId="177" fontId="2" fillId="2" borderId="0" xfId="0" applyNumberFormat="1" applyFont="1" applyFill="1" applyAlignment="1">
      <alignment horizontal="center"/>
    </xf>
    <xf numFmtId="0" fontId="5" fillId="2" borderId="0" xfId="0" applyFont="1" applyFill="1"/>
    <xf numFmtId="2" fontId="8" fillId="0" borderId="14" xfId="0" applyNumberFormat="1" applyFont="1" applyBorder="1" applyAlignment="1" applyProtection="1">
      <alignment horizontal="center"/>
      <protection locked="0"/>
    </xf>
    <xf numFmtId="4" fontId="6" fillId="0" borderId="16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 applyProtection="1">
      <alignment horizontal="center"/>
      <protection locked="0"/>
    </xf>
    <xf numFmtId="4" fontId="6" fillId="0" borderId="45" xfId="0" applyNumberFormat="1" applyFont="1" applyBorder="1" applyAlignment="1" applyProtection="1">
      <alignment horizontal="center"/>
      <protection locked="0"/>
    </xf>
    <xf numFmtId="4" fontId="6" fillId="0" borderId="22" xfId="0" applyNumberFormat="1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165" fontId="1" fillId="0" borderId="4" xfId="0" applyNumberFormat="1" applyFont="1" applyBorder="1"/>
    <xf numFmtId="0" fontId="0" fillId="0" borderId="44" xfId="0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32</v>
      </c>
    </row>
    <row r="6" spans="1:25" ht="13.5" thickBot="1" x14ac:dyDescent="0.25">
      <c r="B6" s="1">
        <v>45110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45110</v>
      </c>
      <c r="C9" s="44">
        <v>8354.5</v>
      </c>
      <c r="D9" s="43">
        <v>8355</v>
      </c>
      <c r="E9" s="42">
        <f t="shared" ref="E9:E29" si="0">AVERAGE(C9:D9)</f>
        <v>8354.75</v>
      </c>
      <c r="F9" s="44">
        <v>8354.5</v>
      </c>
      <c r="G9" s="43">
        <v>8355</v>
      </c>
      <c r="H9" s="42">
        <f t="shared" ref="H9:H29" si="1">AVERAGE(F9:G9)</f>
        <v>8354.75</v>
      </c>
      <c r="I9" s="44">
        <v>8345</v>
      </c>
      <c r="J9" s="43">
        <v>8355</v>
      </c>
      <c r="K9" s="42">
        <f t="shared" ref="K9:K29" si="2">AVERAGE(I9:J9)</f>
        <v>8350</v>
      </c>
      <c r="L9" s="44">
        <v>8350</v>
      </c>
      <c r="M9" s="43">
        <v>8360</v>
      </c>
      <c r="N9" s="42">
        <f t="shared" ref="N9:N29" si="3">AVERAGE(L9:M9)</f>
        <v>8355</v>
      </c>
      <c r="O9" s="44">
        <v>8360</v>
      </c>
      <c r="P9" s="43">
        <v>8370</v>
      </c>
      <c r="Q9" s="42">
        <f t="shared" ref="Q9:Q29" si="4">AVERAGE(O9:P9)</f>
        <v>8365</v>
      </c>
      <c r="R9" s="50">
        <v>8355</v>
      </c>
      <c r="S9" s="49">
        <v>1.2677</v>
      </c>
      <c r="T9" s="51">
        <v>1.0899000000000001</v>
      </c>
      <c r="U9" s="48">
        <v>144.86000000000001</v>
      </c>
      <c r="V9" s="41">
        <v>6590.68</v>
      </c>
      <c r="W9" s="41">
        <v>6589.64</v>
      </c>
      <c r="X9" s="47">
        <f t="shared" ref="X9:X29" si="5">R9/T9</f>
        <v>7665.8409028351216</v>
      </c>
      <c r="Y9" s="46">
        <v>1.2679</v>
      </c>
    </row>
    <row r="10" spans="1:25" x14ac:dyDescent="0.2">
      <c r="B10" s="45">
        <v>45111</v>
      </c>
      <c r="C10" s="44">
        <v>8348</v>
      </c>
      <c r="D10" s="43">
        <v>8349</v>
      </c>
      <c r="E10" s="42">
        <f t="shared" si="0"/>
        <v>8348.5</v>
      </c>
      <c r="F10" s="44">
        <v>8354.5</v>
      </c>
      <c r="G10" s="43">
        <v>8355.5</v>
      </c>
      <c r="H10" s="42">
        <f t="shared" si="1"/>
        <v>8355</v>
      </c>
      <c r="I10" s="44">
        <v>8355</v>
      </c>
      <c r="J10" s="43">
        <v>8365</v>
      </c>
      <c r="K10" s="42">
        <f t="shared" si="2"/>
        <v>8360</v>
      </c>
      <c r="L10" s="44">
        <v>8355</v>
      </c>
      <c r="M10" s="43">
        <v>8365</v>
      </c>
      <c r="N10" s="42">
        <f t="shared" si="3"/>
        <v>8360</v>
      </c>
      <c r="O10" s="44">
        <v>8370</v>
      </c>
      <c r="P10" s="43">
        <v>8380</v>
      </c>
      <c r="Q10" s="42">
        <f t="shared" si="4"/>
        <v>8375</v>
      </c>
      <c r="R10" s="50">
        <v>8349</v>
      </c>
      <c r="S10" s="49">
        <v>1.2716000000000001</v>
      </c>
      <c r="T10" s="49">
        <v>1.0898000000000001</v>
      </c>
      <c r="U10" s="48">
        <v>144.41999999999999</v>
      </c>
      <c r="V10" s="41">
        <v>6565.74</v>
      </c>
      <c r="W10" s="41">
        <v>6569.82</v>
      </c>
      <c r="X10" s="47">
        <f t="shared" si="5"/>
        <v>7661.0387227014126</v>
      </c>
      <c r="Y10" s="46">
        <v>1.2718</v>
      </c>
    </row>
    <row r="11" spans="1:25" x14ac:dyDescent="0.2">
      <c r="B11" s="45">
        <v>45112</v>
      </c>
      <c r="C11" s="44">
        <v>8250</v>
      </c>
      <c r="D11" s="43">
        <v>8251</v>
      </c>
      <c r="E11" s="42">
        <f t="shared" si="0"/>
        <v>8250.5</v>
      </c>
      <c r="F11" s="44">
        <v>8265</v>
      </c>
      <c r="G11" s="43">
        <v>8270</v>
      </c>
      <c r="H11" s="42">
        <f t="shared" si="1"/>
        <v>8267.5</v>
      </c>
      <c r="I11" s="44">
        <v>8275</v>
      </c>
      <c r="J11" s="43">
        <v>8285</v>
      </c>
      <c r="K11" s="42">
        <f t="shared" si="2"/>
        <v>8280</v>
      </c>
      <c r="L11" s="44">
        <v>8275</v>
      </c>
      <c r="M11" s="43">
        <v>8285</v>
      </c>
      <c r="N11" s="42">
        <f t="shared" si="3"/>
        <v>8280</v>
      </c>
      <c r="O11" s="44">
        <v>8300</v>
      </c>
      <c r="P11" s="43">
        <v>8310</v>
      </c>
      <c r="Q11" s="42">
        <f t="shared" si="4"/>
        <v>8305</v>
      </c>
      <c r="R11" s="50">
        <v>8251</v>
      </c>
      <c r="S11" s="49">
        <v>1.2699</v>
      </c>
      <c r="T11" s="49">
        <v>1.0879000000000001</v>
      </c>
      <c r="U11" s="48">
        <v>144.5</v>
      </c>
      <c r="V11" s="41">
        <v>6497.36</v>
      </c>
      <c r="W11" s="41">
        <v>6511.81</v>
      </c>
      <c r="X11" s="47">
        <f t="shared" si="5"/>
        <v>7584.3367956613656</v>
      </c>
      <c r="Y11" s="46">
        <v>1.27</v>
      </c>
    </row>
    <row r="12" spans="1:25" x14ac:dyDescent="0.2">
      <c r="B12" s="45">
        <v>45113</v>
      </c>
      <c r="C12" s="44">
        <v>8278</v>
      </c>
      <c r="D12" s="43">
        <v>8280</v>
      </c>
      <c r="E12" s="42">
        <f t="shared" si="0"/>
        <v>8279</v>
      </c>
      <c r="F12" s="44">
        <v>8295</v>
      </c>
      <c r="G12" s="43">
        <v>8295.5</v>
      </c>
      <c r="H12" s="42">
        <f t="shared" si="1"/>
        <v>8295.25</v>
      </c>
      <c r="I12" s="44">
        <v>8320</v>
      </c>
      <c r="J12" s="43">
        <v>8330</v>
      </c>
      <c r="K12" s="42">
        <f t="shared" si="2"/>
        <v>8325</v>
      </c>
      <c r="L12" s="44">
        <v>8330</v>
      </c>
      <c r="M12" s="43">
        <v>8340</v>
      </c>
      <c r="N12" s="42">
        <f t="shared" si="3"/>
        <v>8335</v>
      </c>
      <c r="O12" s="44">
        <v>8350</v>
      </c>
      <c r="P12" s="43">
        <v>8360</v>
      </c>
      <c r="Q12" s="42">
        <f t="shared" si="4"/>
        <v>8355</v>
      </c>
      <c r="R12" s="50">
        <v>8280</v>
      </c>
      <c r="S12" s="49">
        <v>1.2774000000000001</v>
      </c>
      <c r="T12" s="49">
        <v>1.0895999999999999</v>
      </c>
      <c r="U12" s="48">
        <v>143.69</v>
      </c>
      <c r="V12" s="41">
        <v>6481.92</v>
      </c>
      <c r="W12" s="41">
        <v>6493.54</v>
      </c>
      <c r="X12" s="47">
        <f t="shared" si="5"/>
        <v>7599.1189427312784</v>
      </c>
      <c r="Y12" s="46">
        <v>1.2775000000000001</v>
      </c>
    </row>
    <row r="13" spans="1:25" x14ac:dyDescent="0.2">
      <c r="B13" s="45">
        <v>45114</v>
      </c>
      <c r="C13" s="44">
        <v>8297</v>
      </c>
      <c r="D13" s="43">
        <v>8299</v>
      </c>
      <c r="E13" s="42">
        <f t="shared" si="0"/>
        <v>8298</v>
      </c>
      <c r="F13" s="44">
        <v>8311.5</v>
      </c>
      <c r="G13" s="43">
        <v>8312</v>
      </c>
      <c r="H13" s="42">
        <f t="shared" si="1"/>
        <v>8311.75</v>
      </c>
      <c r="I13" s="44">
        <v>8330</v>
      </c>
      <c r="J13" s="43">
        <v>8340</v>
      </c>
      <c r="K13" s="42">
        <f t="shared" si="2"/>
        <v>8335</v>
      </c>
      <c r="L13" s="44">
        <v>8345</v>
      </c>
      <c r="M13" s="43">
        <v>8355</v>
      </c>
      <c r="N13" s="42">
        <f t="shared" si="3"/>
        <v>8350</v>
      </c>
      <c r="O13" s="44">
        <v>8370</v>
      </c>
      <c r="P13" s="43">
        <v>8380</v>
      </c>
      <c r="Q13" s="42">
        <f t="shared" si="4"/>
        <v>8375</v>
      </c>
      <c r="R13" s="50">
        <v>8299</v>
      </c>
      <c r="S13" s="49">
        <v>1.2761</v>
      </c>
      <c r="T13" s="49">
        <v>1.0888</v>
      </c>
      <c r="U13" s="48">
        <v>143.25</v>
      </c>
      <c r="V13" s="41">
        <v>6503.41</v>
      </c>
      <c r="W13" s="41">
        <v>6513.09</v>
      </c>
      <c r="X13" s="47">
        <f t="shared" si="5"/>
        <v>7622.152828802351</v>
      </c>
      <c r="Y13" s="46">
        <v>1.2762</v>
      </c>
    </row>
    <row r="14" spans="1:25" x14ac:dyDescent="0.2">
      <c r="B14" s="45">
        <v>45117</v>
      </c>
      <c r="C14" s="44">
        <v>8285</v>
      </c>
      <c r="D14" s="43">
        <v>8286</v>
      </c>
      <c r="E14" s="42">
        <f t="shared" si="0"/>
        <v>8285.5</v>
      </c>
      <c r="F14" s="44">
        <v>8297</v>
      </c>
      <c r="G14" s="43">
        <v>8298</v>
      </c>
      <c r="H14" s="42">
        <f t="shared" si="1"/>
        <v>8297.5</v>
      </c>
      <c r="I14" s="44">
        <v>8310</v>
      </c>
      <c r="J14" s="43">
        <v>8320</v>
      </c>
      <c r="K14" s="42">
        <f t="shared" si="2"/>
        <v>8315</v>
      </c>
      <c r="L14" s="44">
        <v>8315</v>
      </c>
      <c r="M14" s="43">
        <v>8325</v>
      </c>
      <c r="N14" s="42">
        <f t="shared" si="3"/>
        <v>8320</v>
      </c>
      <c r="O14" s="44">
        <v>8330</v>
      </c>
      <c r="P14" s="43">
        <v>8340</v>
      </c>
      <c r="Q14" s="42">
        <f t="shared" si="4"/>
        <v>8335</v>
      </c>
      <c r="R14" s="50">
        <v>8286</v>
      </c>
      <c r="S14" s="49">
        <v>1.2778</v>
      </c>
      <c r="T14" s="49">
        <v>1.0954999999999999</v>
      </c>
      <c r="U14" s="48">
        <v>142.13999999999999</v>
      </c>
      <c r="V14" s="41">
        <v>6484.58</v>
      </c>
      <c r="W14" s="41">
        <v>6493.47</v>
      </c>
      <c r="X14" s="47">
        <f t="shared" si="5"/>
        <v>7563.6695572797817</v>
      </c>
      <c r="Y14" s="46">
        <v>1.2779</v>
      </c>
    </row>
    <row r="15" spans="1:25" x14ac:dyDescent="0.2">
      <c r="B15" s="45">
        <v>45118</v>
      </c>
      <c r="C15" s="44">
        <v>8370</v>
      </c>
      <c r="D15" s="43">
        <v>8371</v>
      </c>
      <c r="E15" s="42">
        <f t="shared" si="0"/>
        <v>8370.5</v>
      </c>
      <c r="F15" s="44">
        <v>8387</v>
      </c>
      <c r="G15" s="43">
        <v>8388</v>
      </c>
      <c r="H15" s="42">
        <f t="shared" si="1"/>
        <v>8387.5</v>
      </c>
      <c r="I15" s="44">
        <v>8410</v>
      </c>
      <c r="J15" s="43">
        <v>8420</v>
      </c>
      <c r="K15" s="42">
        <f t="shared" si="2"/>
        <v>8415</v>
      </c>
      <c r="L15" s="44">
        <v>8425</v>
      </c>
      <c r="M15" s="43">
        <v>8435</v>
      </c>
      <c r="N15" s="42">
        <f t="shared" si="3"/>
        <v>8430</v>
      </c>
      <c r="O15" s="44">
        <v>8455</v>
      </c>
      <c r="P15" s="43">
        <v>8465</v>
      </c>
      <c r="Q15" s="42">
        <f t="shared" si="4"/>
        <v>8460</v>
      </c>
      <c r="R15" s="50">
        <v>8371</v>
      </c>
      <c r="S15" s="49">
        <v>1.2915000000000001</v>
      </c>
      <c r="T15" s="49">
        <v>1.0983000000000001</v>
      </c>
      <c r="U15" s="48">
        <v>140.4</v>
      </c>
      <c r="V15" s="41">
        <v>6481.61</v>
      </c>
      <c r="W15" s="41">
        <v>6494.27</v>
      </c>
      <c r="X15" s="47">
        <f t="shared" si="5"/>
        <v>7621.7791131749063</v>
      </c>
      <c r="Y15" s="46">
        <v>1.2916000000000001</v>
      </c>
    </row>
    <row r="16" spans="1:25" x14ac:dyDescent="0.2">
      <c r="B16" s="45">
        <v>45119</v>
      </c>
      <c r="C16" s="44">
        <v>8365</v>
      </c>
      <c r="D16" s="43">
        <v>8367</v>
      </c>
      <c r="E16" s="42">
        <f t="shared" si="0"/>
        <v>8366</v>
      </c>
      <c r="F16" s="44">
        <v>8382</v>
      </c>
      <c r="G16" s="43">
        <v>8383</v>
      </c>
      <c r="H16" s="42">
        <f t="shared" si="1"/>
        <v>8382.5</v>
      </c>
      <c r="I16" s="44">
        <v>8410</v>
      </c>
      <c r="J16" s="43">
        <v>8420</v>
      </c>
      <c r="K16" s="42">
        <f t="shared" si="2"/>
        <v>8415</v>
      </c>
      <c r="L16" s="44">
        <v>8425</v>
      </c>
      <c r="M16" s="43">
        <v>8435</v>
      </c>
      <c r="N16" s="42">
        <f t="shared" si="3"/>
        <v>8430</v>
      </c>
      <c r="O16" s="44">
        <v>8455</v>
      </c>
      <c r="P16" s="43">
        <v>8465</v>
      </c>
      <c r="Q16" s="42">
        <f t="shared" si="4"/>
        <v>8460</v>
      </c>
      <c r="R16" s="50">
        <v>8367</v>
      </c>
      <c r="S16" s="49">
        <v>1.2910999999999999</v>
      </c>
      <c r="T16" s="49">
        <v>1.1015999999999999</v>
      </c>
      <c r="U16" s="48">
        <v>139.54</v>
      </c>
      <c r="V16" s="41">
        <v>6480.52</v>
      </c>
      <c r="W16" s="41">
        <v>6492.41</v>
      </c>
      <c r="X16" s="47">
        <f t="shared" si="5"/>
        <v>7595.3159041394338</v>
      </c>
      <c r="Y16" s="46">
        <v>1.2911999999999999</v>
      </c>
    </row>
    <row r="17" spans="2:25" x14ac:dyDescent="0.2">
      <c r="B17" s="45">
        <v>45120</v>
      </c>
      <c r="C17" s="44">
        <v>8583</v>
      </c>
      <c r="D17" s="43">
        <v>8585</v>
      </c>
      <c r="E17" s="42">
        <f t="shared" si="0"/>
        <v>8584</v>
      </c>
      <c r="F17" s="44">
        <v>8585</v>
      </c>
      <c r="G17" s="43">
        <v>8586</v>
      </c>
      <c r="H17" s="42">
        <f t="shared" si="1"/>
        <v>8585.5</v>
      </c>
      <c r="I17" s="44">
        <v>8595</v>
      </c>
      <c r="J17" s="43">
        <v>8605</v>
      </c>
      <c r="K17" s="42">
        <f t="shared" si="2"/>
        <v>8600</v>
      </c>
      <c r="L17" s="44">
        <v>8605</v>
      </c>
      <c r="M17" s="43">
        <v>8615</v>
      </c>
      <c r="N17" s="42">
        <f t="shared" si="3"/>
        <v>8610</v>
      </c>
      <c r="O17" s="44">
        <v>8615</v>
      </c>
      <c r="P17" s="43">
        <v>8625</v>
      </c>
      <c r="Q17" s="42">
        <f t="shared" si="4"/>
        <v>8620</v>
      </c>
      <c r="R17" s="50">
        <v>8585</v>
      </c>
      <c r="S17" s="49">
        <v>1.3062</v>
      </c>
      <c r="T17" s="49">
        <v>1.1173999999999999</v>
      </c>
      <c r="U17" s="48">
        <v>138.5</v>
      </c>
      <c r="V17" s="41">
        <v>6572.5</v>
      </c>
      <c r="W17" s="41">
        <v>6572.76</v>
      </c>
      <c r="X17" s="47">
        <f t="shared" si="5"/>
        <v>7683.0141399677823</v>
      </c>
      <c r="Y17" s="46">
        <v>1.3063</v>
      </c>
    </row>
    <row r="18" spans="2:25" x14ac:dyDescent="0.2">
      <c r="B18" s="45">
        <v>45121</v>
      </c>
      <c r="C18" s="44">
        <v>8650</v>
      </c>
      <c r="D18" s="43">
        <v>8651</v>
      </c>
      <c r="E18" s="42">
        <f t="shared" si="0"/>
        <v>8650.5</v>
      </c>
      <c r="F18" s="44">
        <v>8665.5</v>
      </c>
      <c r="G18" s="43">
        <v>8666</v>
      </c>
      <c r="H18" s="42">
        <f t="shared" si="1"/>
        <v>8665.75</v>
      </c>
      <c r="I18" s="44">
        <v>8670</v>
      </c>
      <c r="J18" s="43">
        <v>8680</v>
      </c>
      <c r="K18" s="42">
        <f t="shared" si="2"/>
        <v>8675</v>
      </c>
      <c r="L18" s="44">
        <v>8670</v>
      </c>
      <c r="M18" s="43">
        <v>8680</v>
      </c>
      <c r="N18" s="42">
        <f t="shared" si="3"/>
        <v>8675</v>
      </c>
      <c r="O18" s="44">
        <v>8685</v>
      </c>
      <c r="P18" s="43">
        <v>8695</v>
      </c>
      <c r="Q18" s="42">
        <f t="shared" si="4"/>
        <v>8690</v>
      </c>
      <c r="R18" s="50">
        <v>8651</v>
      </c>
      <c r="S18" s="49">
        <v>1.3112999999999999</v>
      </c>
      <c r="T18" s="49">
        <v>1.1224000000000001</v>
      </c>
      <c r="U18" s="48">
        <v>138.55000000000001</v>
      </c>
      <c r="V18" s="41">
        <v>6597.27</v>
      </c>
      <c r="W18" s="41">
        <v>6608.2</v>
      </c>
      <c r="X18" s="47">
        <f t="shared" si="5"/>
        <v>7707.5908766928005</v>
      </c>
      <c r="Y18" s="46">
        <v>1.3113999999999999</v>
      </c>
    </row>
    <row r="19" spans="2:25" x14ac:dyDescent="0.2">
      <c r="B19" s="45">
        <v>45124</v>
      </c>
      <c r="C19" s="44">
        <v>8460</v>
      </c>
      <c r="D19" s="43">
        <v>8460.5</v>
      </c>
      <c r="E19" s="42">
        <f t="shared" si="0"/>
        <v>8460.25</v>
      </c>
      <c r="F19" s="44">
        <v>8466</v>
      </c>
      <c r="G19" s="43">
        <v>8468</v>
      </c>
      <c r="H19" s="42">
        <f t="shared" si="1"/>
        <v>8467</v>
      </c>
      <c r="I19" s="44">
        <v>8485</v>
      </c>
      <c r="J19" s="43">
        <v>8495</v>
      </c>
      <c r="K19" s="42">
        <f t="shared" si="2"/>
        <v>8490</v>
      </c>
      <c r="L19" s="44">
        <v>8485</v>
      </c>
      <c r="M19" s="43">
        <v>8495</v>
      </c>
      <c r="N19" s="42">
        <f t="shared" si="3"/>
        <v>8490</v>
      </c>
      <c r="O19" s="44">
        <v>8500</v>
      </c>
      <c r="P19" s="43">
        <v>8510</v>
      </c>
      <c r="Q19" s="42">
        <f t="shared" si="4"/>
        <v>8505</v>
      </c>
      <c r="R19" s="50">
        <v>8460.5</v>
      </c>
      <c r="S19" s="49">
        <v>1.3085</v>
      </c>
      <c r="T19" s="49">
        <v>1.1234999999999999</v>
      </c>
      <c r="U19" s="48">
        <v>138.37</v>
      </c>
      <c r="V19" s="41">
        <v>6465.8</v>
      </c>
      <c r="W19" s="41">
        <v>6471.53</v>
      </c>
      <c r="X19" s="47">
        <f t="shared" si="5"/>
        <v>7530.4850912327547</v>
      </c>
      <c r="Y19" s="46">
        <v>1.3085</v>
      </c>
    </row>
    <row r="20" spans="2:25" x14ac:dyDescent="0.2">
      <c r="B20" s="45">
        <v>45125</v>
      </c>
      <c r="C20" s="44">
        <v>8408</v>
      </c>
      <c r="D20" s="43">
        <v>8410</v>
      </c>
      <c r="E20" s="42">
        <f t="shared" si="0"/>
        <v>8409</v>
      </c>
      <c r="F20" s="44">
        <v>8444</v>
      </c>
      <c r="G20" s="43">
        <v>8445</v>
      </c>
      <c r="H20" s="42">
        <f t="shared" si="1"/>
        <v>8444.5</v>
      </c>
      <c r="I20" s="44">
        <v>8465</v>
      </c>
      <c r="J20" s="43">
        <v>8475</v>
      </c>
      <c r="K20" s="42">
        <f t="shared" si="2"/>
        <v>8470</v>
      </c>
      <c r="L20" s="44">
        <v>8475</v>
      </c>
      <c r="M20" s="43">
        <v>8485</v>
      </c>
      <c r="N20" s="42">
        <f t="shared" si="3"/>
        <v>8480</v>
      </c>
      <c r="O20" s="44">
        <v>8495</v>
      </c>
      <c r="P20" s="43">
        <v>8505</v>
      </c>
      <c r="Q20" s="42">
        <f t="shared" si="4"/>
        <v>8500</v>
      </c>
      <c r="R20" s="50">
        <v>8410</v>
      </c>
      <c r="S20" s="49">
        <v>1.3106</v>
      </c>
      <c r="T20" s="49">
        <v>1.1253</v>
      </c>
      <c r="U20" s="48">
        <v>138.28</v>
      </c>
      <c r="V20" s="41">
        <v>6416.91</v>
      </c>
      <c r="W20" s="41">
        <v>6443.12</v>
      </c>
      <c r="X20" s="47">
        <f t="shared" si="5"/>
        <v>7473.5626055274151</v>
      </c>
      <c r="Y20" s="46">
        <v>1.3107</v>
      </c>
    </row>
    <row r="21" spans="2:25" x14ac:dyDescent="0.2">
      <c r="B21" s="45">
        <v>45126</v>
      </c>
      <c r="C21" s="44">
        <v>8353</v>
      </c>
      <c r="D21" s="43">
        <v>8354</v>
      </c>
      <c r="E21" s="42">
        <f t="shared" si="0"/>
        <v>8353.5</v>
      </c>
      <c r="F21" s="44">
        <v>8382</v>
      </c>
      <c r="G21" s="43">
        <v>8384</v>
      </c>
      <c r="H21" s="42">
        <f t="shared" si="1"/>
        <v>8383</v>
      </c>
      <c r="I21" s="44">
        <v>8420</v>
      </c>
      <c r="J21" s="43">
        <v>8430</v>
      </c>
      <c r="K21" s="42">
        <f t="shared" si="2"/>
        <v>8425</v>
      </c>
      <c r="L21" s="44">
        <v>8435</v>
      </c>
      <c r="M21" s="43">
        <v>8445</v>
      </c>
      <c r="N21" s="42">
        <f t="shared" si="3"/>
        <v>8440</v>
      </c>
      <c r="O21" s="44">
        <v>8455</v>
      </c>
      <c r="P21" s="43">
        <v>8465</v>
      </c>
      <c r="Q21" s="42">
        <f t="shared" si="4"/>
        <v>8460</v>
      </c>
      <c r="R21" s="50">
        <v>8354</v>
      </c>
      <c r="S21" s="49">
        <v>1.2898000000000001</v>
      </c>
      <c r="T21" s="49">
        <v>1.1214</v>
      </c>
      <c r="U21" s="48">
        <v>139.80000000000001</v>
      </c>
      <c r="V21" s="41">
        <v>6476.97</v>
      </c>
      <c r="W21" s="41">
        <v>6498.72</v>
      </c>
      <c r="X21" s="47">
        <f t="shared" si="5"/>
        <v>7449.6165507401465</v>
      </c>
      <c r="Y21" s="46">
        <v>1.2901</v>
      </c>
    </row>
    <row r="22" spans="2:25" x14ac:dyDescent="0.2">
      <c r="B22" s="45">
        <v>45127</v>
      </c>
      <c r="C22" s="44">
        <v>8541</v>
      </c>
      <c r="D22" s="43">
        <v>8543</v>
      </c>
      <c r="E22" s="42">
        <f t="shared" si="0"/>
        <v>8542</v>
      </c>
      <c r="F22" s="44">
        <v>8568</v>
      </c>
      <c r="G22" s="43">
        <v>8569</v>
      </c>
      <c r="H22" s="42">
        <f t="shared" si="1"/>
        <v>8568.5</v>
      </c>
      <c r="I22" s="44">
        <v>8595</v>
      </c>
      <c r="J22" s="43">
        <v>8605</v>
      </c>
      <c r="K22" s="42">
        <f t="shared" si="2"/>
        <v>8600</v>
      </c>
      <c r="L22" s="44">
        <v>8615</v>
      </c>
      <c r="M22" s="43">
        <v>8625</v>
      </c>
      <c r="N22" s="42">
        <f t="shared" si="3"/>
        <v>8620</v>
      </c>
      <c r="O22" s="44">
        <v>8635</v>
      </c>
      <c r="P22" s="43">
        <v>8645</v>
      </c>
      <c r="Q22" s="42">
        <f t="shared" si="4"/>
        <v>8640</v>
      </c>
      <c r="R22" s="50">
        <v>8543</v>
      </c>
      <c r="S22" s="49">
        <v>1.2890999999999999</v>
      </c>
      <c r="T22" s="49">
        <v>1.1207</v>
      </c>
      <c r="U22" s="48">
        <v>139.54</v>
      </c>
      <c r="V22" s="41">
        <v>6627.1</v>
      </c>
      <c r="W22" s="41">
        <v>6645.73</v>
      </c>
      <c r="X22" s="47">
        <f t="shared" si="5"/>
        <v>7622.914250022307</v>
      </c>
      <c r="Y22" s="46">
        <v>1.2894000000000001</v>
      </c>
    </row>
    <row r="23" spans="2:25" x14ac:dyDescent="0.2">
      <c r="B23" s="45">
        <v>45128</v>
      </c>
      <c r="C23" s="44">
        <v>8421</v>
      </c>
      <c r="D23" s="43">
        <v>8422</v>
      </c>
      <c r="E23" s="42">
        <f t="shared" si="0"/>
        <v>8421.5</v>
      </c>
      <c r="F23" s="44">
        <v>8447</v>
      </c>
      <c r="G23" s="43">
        <v>8449</v>
      </c>
      <c r="H23" s="42">
        <f t="shared" si="1"/>
        <v>8448</v>
      </c>
      <c r="I23" s="44">
        <v>8480</v>
      </c>
      <c r="J23" s="43">
        <v>8490</v>
      </c>
      <c r="K23" s="42">
        <f t="shared" si="2"/>
        <v>8485</v>
      </c>
      <c r="L23" s="44">
        <v>8495</v>
      </c>
      <c r="M23" s="43">
        <v>8505</v>
      </c>
      <c r="N23" s="42">
        <f t="shared" si="3"/>
        <v>8500</v>
      </c>
      <c r="O23" s="44">
        <v>8515</v>
      </c>
      <c r="P23" s="43">
        <v>8525</v>
      </c>
      <c r="Q23" s="42">
        <f t="shared" si="4"/>
        <v>8520</v>
      </c>
      <c r="R23" s="50">
        <v>8422</v>
      </c>
      <c r="S23" s="49">
        <v>1.2825</v>
      </c>
      <c r="T23" s="49">
        <v>1.1117999999999999</v>
      </c>
      <c r="U23" s="48">
        <v>141.78</v>
      </c>
      <c r="V23" s="41">
        <v>6566.86</v>
      </c>
      <c r="W23" s="41">
        <v>6586.89</v>
      </c>
      <c r="X23" s="47">
        <f t="shared" si="5"/>
        <v>7575.1034358697616</v>
      </c>
      <c r="Y23" s="46">
        <v>1.2827</v>
      </c>
    </row>
    <row r="24" spans="2:25" x14ac:dyDescent="0.2">
      <c r="B24" s="45">
        <v>45131</v>
      </c>
      <c r="C24" s="44">
        <v>8429</v>
      </c>
      <c r="D24" s="43">
        <v>8430</v>
      </c>
      <c r="E24" s="42">
        <f t="shared" si="0"/>
        <v>8429.5</v>
      </c>
      <c r="F24" s="44">
        <v>8463</v>
      </c>
      <c r="G24" s="43">
        <v>8468</v>
      </c>
      <c r="H24" s="42">
        <f t="shared" si="1"/>
        <v>8465.5</v>
      </c>
      <c r="I24" s="44">
        <v>8505</v>
      </c>
      <c r="J24" s="43">
        <v>8515</v>
      </c>
      <c r="K24" s="42">
        <f t="shared" si="2"/>
        <v>8510</v>
      </c>
      <c r="L24" s="44">
        <v>8530</v>
      </c>
      <c r="M24" s="43">
        <v>8540</v>
      </c>
      <c r="N24" s="42">
        <f t="shared" si="3"/>
        <v>8535</v>
      </c>
      <c r="O24" s="44">
        <v>8550</v>
      </c>
      <c r="P24" s="43">
        <v>8560</v>
      </c>
      <c r="Q24" s="42">
        <f t="shared" si="4"/>
        <v>8555</v>
      </c>
      <c r="R24" s="50">
        <v>8430</v>
      </c>
      <c r="S24" s="49">
        <v>1.2851999999999999</v>
      </c>
      <c r="T24" s="49">
        <v>1.1096999999999999</v>
      </c>
      <c r="U24" s="48">
        <v>141</v>
      </c>
      <c r="V24" s="41">
        <v>6559.29</v>
      </c>
      <c r="W24" s="41">
        <v>6587.32</v>
      </c>
      <c r="X24" s="47">
        <f t="shared" si="5"/>
        <v>7596.6477426331448</v>
      </c>
      <c r="Y24" s="46">
        <v>1.2855000000000001</v>
      </c>
    </row>
    <row r="25" spans="2:25" x14ac:dyDescent="0.2">
      <c r="B25" s="45">
        <v>45132</v>
      </c>
      <c r="C25" s="44">
        <v>8595</v>
      </c>
      <c r="D25" s="43">
        <v>8597</v>
      </c>
      <c r="E25" s="42">
        <f t="shared" si="0"/>
        <v>8596</v>
      </c>
      <c r="F25" s="44">
        <v>8626</v>
      </c>
      <c r="G25" s="43">
        <v>8628</v>
      </c>
      <c r="H25" s="42">
        <f t="shared" si="1"/>
        <v>8627</v>
      </c>
      <c r="I25" s="44">
        <v>8655</v>
      </c>
      <c r="J25" s="43">
        <v>8665</v>
      </c>
      <c r="K25" s="42">
        <f t="shared" si="2"/>
        <v>8660</v>
      </c>
      <c r="L25" s="44">
        <v>8675</v>
      </c>
      <c r="M25" s="43">
        <v>8685</v>
      </c>
      <c r="N25" s="42">
        <f t="shared" si="3"/>
        <v>8680</v>
      </c>
      <c r="O25" s="44">
        <v>8690</v>
      </c>
      <c r="P25" s="43">
        <v>8700</v>
      </c>
      <c r="Q25" s="42">
        <f t="shared" si="4"/>
        <v>8695</v>
      </c>
      <c r="R25" s="50">
        <v>8597</v>
      </c>
      <c r="S25" s="49">
        <v>1.2829999999999999</v>
      </c>
      <c r="T25" s="49">
        <v>1.1049</v>
      </c>
      <c r="U25" s="48">
        <v>141.38999999999999</v>
      </c>
      <c r="V25" s="41">
        <v>6700.7</v>
      </c>
      <c r="W25" s="41">
        <v>6723.82</v>
      </c>
      <c r="X25" s="47">
        <f t="shared" si="5"/>
        <v>7780.7946420490543</v>
      </c>
      <c r="Y25" s="46">
        <v>1.2831999999999999</v>
      </c>
    </row>
    <row r="26" spans="2:25" x14ac:dyDescent="0.2">
      <c r="B26" s="45">
        <v>45133</v>
      </c>
      <c r="C26" s="44">
        <v>8532</v>
      </c>
      <c r="D26" s="43">
        <v>8534</v>
      </c>
      <c r="E26" s="42">
        <f t="shared" si="0"/>
        <v>8533</v>
      </c>
      <c r="F26" s="44">
        <v>8575</v>
      </c>
      <c r="G26" s="43">
        <v>8576</v>
      </c>
      <c r="H26" s="42">
        <f t="shared" si="1"/>
        <v>8575.5</v>
      </c>
      <c r="I26" s="44">
        <v>8605</v>
      </c>
      <c r="J26" s="43">
        <v>8615</v>
      </c>
      <c r="K26" s="42">
        <f t="shared" si="2"/>
        <v>8610</v>
      </c>
      <c r="L26" s="44">
        <v>8615</v>
      </c>
      <c r="M26" s="43">
        <v>8625</v>
      </c>
      <c r="N26" s="42">
        <f t="shared" si="3"/>
        <v>8620</v>
      </c>
      <c r="O26" s="44">
        <v>8630</v>
      </c>
      <c r="P26" s="43">
        <v>8640</v>
      </c>
      <c r="Q26" s="42">
        <f t="shared" si="4"/>
        <v>8635</v>
      </c>
      <c r="R26" s="50">
        <v>8534</v>
      </c>
      <c r="S26" s="49">
        <v>1.2910999999999999</v>
      </c>
      <c r="T26" s="49">
        <v>1.1063000000000001</v>
      </c>
      <c r="U26" s="48">
        <v>140.38</v>
      </c>
      <c r="V26" s="41">
        <v>6609.87</v>
      </c>
      <c r="W26" s="41">
        <v>6640.85</v>
      </c>
      <c r="X26" s="47">
        <f t="shared" si="5"/>
        <v>7714.0016270451051</v>
      </c>
      <c r="Y26" s="46">
        <v>1.2914000000000001</v>
      </c>
    </row>
    <row r="27" spans="2:25" x14ac:dyDescent="0.2">
      <c r="B27" s="45">
        <v>45134</v>
      </c>
      <c r="C27" s="44">
        <v>8578</v>
      </c>
      <c r="D27" s="43">
        <v>8578.5</v>
      </c>
      <c r="E27" s="42">
        <f t="shared" si="0"/>
        <v>8578.25</v>
      </c>
      <c r="F27" s="44">
        <v>8618</v>
      </c>
      <c r="G27" s="43">
        <v>8620</v>
      </c>
      <c r="H27" s="42">
        <f t="shared" si="1"/>
        <v>8619</v>
      </c>
      <c r="I27" s="44">
        <v>8655</v>
      </c>
      <c r="J27" s="43">
        <v>8665</v>
      </c>
      <c r="K27" s="42">
        <f t="shared" si="2"/>
        <v>8660</v>
      </c>
      <c r="L27" s="44">
        <v>8665</v>
      </c>
      <c r="M27" s="43">
        <v>8675</v>
      </c>
      <c r="N27" s="42">
        <f t="shared" si="3"/>
        <v>8670</v>
      </c>
      <c r="O27" s="44">
        <v>8680</v>
      </c>
      <c r="P27" s="43">
        <v>8690</v>
      </c>
      <c r="Q27" s="42">
        <f t="shared" si="4"/>
        <v>8685</v>
      </c>
      <c r="R27" s="50">
        <v>8578.5</v>
      </c>
      <c r="S27" s="49">
        <v>1.2965</v>
      </c>
      <c r="T27" s="49">
        <v>1.1138999999999999</v>
      </c>
      <c r="U27" s="48">
        <v>140.13999999999999</v>
      </c>
      <c r="V27" s="41">
        <v>6616.66</v>
      </c>
      <c r="W27" s="41">
        <v>6647.13</v>
      </c>
      <c r="X27" s="47">
        <f t="shared" si="5"/>
        <v>7701.3196875841641</v>
      </c>
      <c r="Y27" s="46">
        <v>1.2968</v>
      </c>
    </row>
    <row r="28" spans="2:25" x14ac:dyDescent="0.2">
      <c r="B28" s="45">
        <v>45135</v>
      </c>
      <c r="C28" s="44">
        <v>8591</v>
      </c>
      <c r="D28" s="43">
        <v>8592</v>
      </c>
      <c r="E28" s="42">
        <f t="shared" si="0"/>
        <v>8591.5</v>
      </c>
      <c r="F28" s="44">
        <v>8625</v>
      </c>
      <c r="G28" s="43">
        <v>8630</v>
      </c>
      <c r="H28" s="42">
        <f t="shared" si="1"/>
        <v>8627.5</v>
      </c>
      <c r="I28" s="44">
        <v>8675</v>
      </c>
      <c r="J28" s="43">
        <v>8685</v>
      </c>
      <c r="K28" s="42">
        <f t="shared" si="2"/>
        <v>8680</v>
      </c>
      <c r="L28" s="44">
        <v>8690</v>
      </c>
      <c r="M28" s="43">
        <v>8700</v>
      </c>
      <c r="N28" s="42">
        <f t="shared" si="3"/>
        <v>8695</v>
      </c>
      <c r="O28" s="44">
        <v>8705</v>
      </c>
      <c r="P28" s="43">
        <v>8715</v>
      </c>
      <c r="Q28" s="42">
        <f t="shared" si="4"/>
        <v>8710</v>
      </c>
      <c r="R28" s="50">
        <v>8592</v>
      </c>
      <c r="S28" s="49">
        <v>1.2869999999999999</v>
      </c>
      <c r="T28" s="49">
        <v>1.1009</v>
      </c>
      <c r="U28" s="48">
        <v>139.28</v>
      </c>
      <c r="V28" s="41">
        <v>6675.99</v>
      </c>
      <c r="W28" s="41">
        <v>6703.95</v>
      </c>
      <c r="X28" s="47">
        <f t="shared" si="5"/>
        <v>7804.5235716232173</v>
      </c>
      <c r="Y28" s="46">
        <v>1.2873000000000001</v>
      </c>
    </row>
    <row r="29" spans="2:25" x14ac:dyDescent="0.2">
      <c r="B29" s="45">
        <v>45138</v>
      </c>
      <c r="C29" s="44">
        <v>8635</v>
      </c>
      <c r="D29" s="43">
        <v>8635.5</v>
      </c>
      <c r="E29" s="42">
        <f t="shared" si="0"/>
        <v>8635.25</v>
      </c>
      <c r="F29" s="44">
        <v>8670</v>
      </c>
      <c r="G29" s="43">
        <v>8670.5</v>
      </c>
      <c r="H29" s="42">
        <f t="shared" si="1"/>
        <v>8670.25</v>
      </c>
      <c r="I29" s="44">
        <v>8710</v>
      </c>
      <c r="J29" s="43">
        <v>8720</v>
      </c>
      <c r="K29" s="42">
        <f t="shared" si="2"/>
        <v>8715</v>
      </c>
      <c r="L29" s="44">
        <v>8730</v>
      </c>
      <c r="M29" s="43">
        <v>8740</v>
      </c>
      <c r="N29" s="42">
        <f t="shared" si="3"/>
        <v>8735</v>
      </c>
      <c r="O29" s="44">
        <v>8745</v>
      </c>
      <c r="P29" s="43">
        <v>8755</v>
      </c>
      <c r="Q29" s="42">
        <f t="shared" si="4"/>
        <v>8750</v>
      </c>
      <c r="R29" s="50">
        <v>8635.5</v>
      </c>
      <c r="S29" s="49">
        <v>1.2862</v>
      </c>
      <c r="T29" s="49">
        <v>1.1027</v>
      </c>
      <c r="U29" s="48">
        <v>142.19999999999999</v>
      </c>
      <c r="V29" s="41">
        <v>6713.96</v>
      </c>
      <c r="W29" s="41">
        <v>6739.6</v>
      </c>
      <c r="X29" s="47">
        <f t="shared" si="5"/>
        <v>7831.2324294912487</v>
      </c>
      <c r="Y29" s="46">
        <v>1.2865</v>
      </c>
    </row>
    <row r="30" spans="2:25" x14ac:dyDescent="0.2">
      <c r="B30" s="40" t="s">
        <v>11</v>
      </c>
      <c r="C30" s="39">
        <f>ROUND(AVERAGE(C9:C29),2)</f>
        <v>8443.98</v>
      </c>
      <c r="D30" s="38">
        <f>ROUND(AVERAGE(D9:D29),2)</f>
        <v>8445.26</v>
      </c>
      <c r="E30" s="37">
        <f>ROUND(AVERAGE(C30:D30),2)</f>
        <v>8444.6200000000008</v>
      </c>
      <c r="F30" s="39">
        <f>ROUND(AVERAGE(F9:F29),2)</f>
        <v>8465.76</v>
      </c>
      <c r="G30" s="38">
        <f>ROUND(AVERAGE(G9:G29),2)</f>
        <v>8467.4500000000007</v>
      </c>
      <c r="H30" s="37">
        <f>ROUND(AVERAGE(F30:G30),2)</f>
        <v>8466.61</v>
      </c>
      <c r="I30" s="39">
        <f>ROUND(AVERAGE(I9:I29),2)</f>
        <v>8489.0499999999993</v>
      </c>
      <c r="J30" s="38">
        <f>ROUND(AVERAGE(J9:J29),2)</f>
        <v>8499.0499999999993</v>
      </c>
      <c r="K30" s="37">
        <f>ROUND(AVERAGE(I30:J30),2)</f>
        <v>8494.0499999999993</v>
      </c>
      <c r="L30" s="39">
        <f>ROUND(AVERAGE(L9:L29),2)</f>
        <v>8500.24</v>
      </c>
      <c r="M30" s="38">
        <f>ROUND(AVERAGE(M9:M29),2)</f>
        <v>8510.24</v>
      </c>
      <c r="N30" s="37">
        <f>ROUND(AVERAGE(L30:M30),2)</f>
        <v>8505.24</v>
      </c>
      <c r="O30" s="39">
        <f>ROUND(AVERAGE(O9:O29),2)</f>
        <v>8518.57</v>
      </c>
      <c r="P30" s="38">
        <f>ROUND(AVERAGE(P9:P29),2)</f>
        <v>8528.57</v>
      </c>
      <c r="Q30" s="37">
        <f>ROUND(AVERAGE(O30:P30),2)</f>
        <v>8523.57</v>
      </c>
      <c r="R30" s="36">
        <f>ROUND(AVERAGE(R9:R29),2)</f>
        <v>8445.26</v>
      </c>
      <c r="S30" s="35">
        <f>ROUND(AVERAGE(S9:S29),4)</f>
        <v>1.2881</v>
      </c>
      <c r="T30" s="34">
        <f>ROUND(AVERAGE(T9:T29),4)</f>
        <v>1.1057999999999999</v>
      </c>
      <c r="U30" s="167">
        <f>ROUND(AVERAGE(U9:U29),2)</f>
        <v>141.05000000000001</v>
      </c>
      <c r="V30" s="33">
        <f>AVERAGE(V9:V29)</f>
        <v>6556.4619047619053</v>
      </c>
      <c r="W30" s="33">
        <f>AVERAGE(W9:W29)</f>
        <v>6572.7461904761922</v>
      </c>
      <c r="X30" s="33">
        <f>AVERAGE(X9:X29)</f>
        <v>7637.3361627525983</v>
      </c>
      <c r="Y30" s="32">
        <f>AVERAGE(Y9:Y29)</f>
        <v>1.2882809523809524</v>
      </c>
    </row>
    <row r="31" spans="2:25" x14ac:dyDescent="0.2">
      <c r="B31" s="31" t="s">
        <v>12</v>
      </c>
      <c r="C31" s="30">
        <f t="shared" ref="C31:Y31" si="6">MAX(C9:C29)</f>
        <v>8650</v>
      </c>
      <c r="D31" s="29">
        <f t="shared" si="6"/>
        <v>8651</v>
      </c>
      <c r="E31" s="28">
        <f t="shared" si="6"/>
        <v>8650.5</v>
      </c>
      <c r="F31" s="30">
        <f t="shared" si="6"/>
        <v>8670</v>
      </c>
      <c r="G31" s="29">
        <f t="shared" si="6"/>
        <v>8670.5</v>
      </c>
      <c r="H31" s="28">
        <f t="shared" si="6"/>
        <v>8670.25</v>
      </c>
      <c r="I31" s="30">
        <f t="shared" si="6"/>
        <v>8710</v>
      </c>
      <c r="J31" s="29">
        <f t="shared" si="6"/>
        <v>8720</v>
      </c>
      <c r="K31" s="28">
        <f t="shared" si="6"/>
        <v>8715</v>
      </c>
      <c r="L31" s="30">
        <f t="shared" si="6"/>
        <v>8730</v>
      </c>
      <c r="M31" s="29">
        <f t="shared" si="6"/>
        <v>8740</v>
      </c>
      <c r="N31" s="28">
        <f t="shared" si="6"/>
        <v>8735</v>
      </c>
      <c r="O31" s="30">
        <f t="shared" si="6"/>
        <v>8745</v>
      </c>
      <c r="P31" s="29">
        <f t="shared" si="6"/>
        <v>8755</v>
      </c>
      <c r="Q31" s="28">
        <f t="shared" si="6"/>
        <v>8750</v>
      </c>
      <c r="R31" s="27">
        <f t="shared" si="6"/>
        <v>8651</v>
      </c>
      <c r="S31" s="26">
        <f t="shared" si="6"/>
        <v>1.3112999999999999</v>
      </c>
      <c r="T31" s="25">
        <f t="shared" si="6"/>
        <v>1.1253</v>
      </c>
      <c r="U31" s="24">
        <f t="shared" si="6"/>
        <v>144.86000000000001</v>
      </c>
      <c r="V31" s="23">
        <f t="shared" si="6"/>
        <v>6713.96</v>
      </c>
      <c r="W31" s="23">
        <f t="shared" si="6"/>
        <v>6739.6</v>
      </c>
      <c r="X31" s="23">
        <f t="shared" si="6"/>
        <v>7831.2324294912487</v>
      </c>
      <c r="Y31" s="22">
        <f t="shared" si="6"/>
        <v>1.3113999999999999</v>
      </c>
    </row>
    <row r="32" spans="2:25" ht="13.5" thickBot="1" x14ac:dyDescent="0.25">
      <c r="B32" s="21" t="s">
        <v>13</v>
      </c>
      <c r="C32" s="20">
        <f t="shared" ref="C32:Y32" si="7">MIN(C9:C29)</f>
        <v>8250</v>
      </c>
      <c r="D32" s="19">
        <f t="shared" si="7"/>
        <v>8251</v>
      </c>
      <c r="E32" s="18">
        <f t="shared" si="7"/>
        <v>8250.5</v>
      </c>
      <c r="F32" s="20">
        <f t="shared" si="7"/>
        <v>8265</v>
      </c>
      <c r="G32" s="19">
        <f t="shared" si="7"/>
        <v>8270</v>
      </c>
      <c r="H32" s="18">
        <f t="shared" si="7"/>
        <v>8267.5</v>
      </c>
      <c r="I32" s="20">
        <f t="shared" si="7"/>
        <v>8275</v>
      </c>
      <c r="J32" s="19">
        <f t="shared" si="7"/>
        <v>8285</v>
      </c>
      <c r="K32" s="18">
        <f t="shared" si="7"/>
        <v>8280</v>
      </c>
      <c r="L32" s="20">
        <f t="shared" si="7"/>
        <v>8275</v>
      </c>
      <c r="M32" s="19">
        <f t="shared" si="7"/>
        <v>8285</v>
      </c>
      <c r="N32" s="18">
        <f t="shared" si="7"/>
        <v>8280</v>
      </c>
      <c r="O32" s="20">
        <f t="shared" si="7"/>
        <v>8300</v>
      </c>
      <c r="P32" s="19">
        <f t="shared" si="7"/>
        <v>8310</v>
      </c>
      <c r="Q32" s="18">
        <f t="shared" si="7"/>
        <v>8305</v>
      </c>
      <c r="R32" s="17">
        <f t="shared" si="7"/>
        <v>8251</v>
      </c>
      <c r="S32" s="16">
        <f t="shared" si="7"/>
        <v>1.2677</v>
      </c>
      <c r="T32" s="15">
        <f t="shared" si="7"/>
        <v>1.0879000000000001</v>
      </c>
      <c r="U32" s="14">
        <f t="shared" si="7"/>
        <v>138.28</v>
      </c>
      <c r="V32" s="13">
        <f t="shared" si="7"/>
        <v>6416.91</v>
      </c>
      <c r="W32" s="13">
        <f t="shared" si="7"/>
        <v>6443.12</v>
      </c>
      <c r="X32" s="13">
        <f t="shared" si="7"/>
        <v>7449.6165507401465</v>
      </c>
      <c r="Y32" s="12">
        <f t="shared" si="7"/>
        <v>1.2679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J34"/>
  <sheetViews>
    <sheetView tabSelected="1" workbookViewId="0">
      <selection activeCell="O45" sqref="O45"/>
    </sheetView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3" t="s">
        <v>39</v>
      </c>
    </row>
    <row r="3" spans="2:10" ht="13.5" thickBot="1" x14ac:dyDescent="0.25"/>
    <row r="4" spans="2:10" x14ac:dyDescent="0.2">
      <c r="C4" s="179" t="s">
        <v>38</v>
      </c>
      <c r="D4" s="180"/>
      <c r="F4" s="179" t="s">
        <v>37</v>
      </c>
      <c r="G4" s="180"/>
      <c r="I4" s="179" t="s">
        <v>36</v>
      </c>
      <c r="J4" s="180"/>
    </row>
    <row r="5" spans="2:10" x14ac:dyDescent="0.2">
      <c r="C5" s="72">
        <v>45138</v>
      </c>
      <c r="D5" s="71"/>
      <c r="F5" s="72">
        <v>45138</v>
      </c>
      <c r="G5" s="71"/>
      <c r="I5" s="72">
        <v>45138</v>
      </c>
      <c r="J5" s="71"/>
    </row>
    <row r="6" spans="2:10" x14ac:dyDescent="0.2">
      <c r="C6" s="70"/>
      <c r="D6" s="69" t="s">
        <v>35</v>
      </c>
      <c r="F6" s="70"/>
      <c r="G6" s="69" t="s">
        <v>35</v>
      </c>
      <c r="I6" s="70"/>
      <c r="J6" s="69" t="s">
        <v>35</v>
      </c>
    </row>
    <row r="7" spans="2:10" x14ac:dyDescent="0.2">
      <c r="C7" s="68"/>
      <c r="D7" s="67"/>
      <c r="F7" s="68"/>
      <c r="G7" s="67"/>
      <c r="I7" s="68"/>
      <c r="J7" s="67"/>
    </row>
    <row r="8" spans="2:10" x14ac:dyDescent="0.2">
      <c r="C8" s="66">
        <v>45110</v>
      </c>
      <c r="D8" s="65">
        <v>8352.94</v>
      </c>
      <c r="F8" s="66">
        <f t="shared" ref="F8:F28" si="0">C8</f>
        <v>45110</v>
      </c>
      <c r="G8" s="65">
        <v>2165.59</v>
      </c>
      <c r="I8" s="66">
        <f t="shared" ref="I8:I28" si="1">C8</f>
        <v>45110</v>
      </c>
      <c r="J8" s="65">
        <v>2375.6799999999998</v>
      </c>
    </row>
    <row r="9" spans="2:10" x14ac:dyDescent="0.2">
      <c r="C9" s="66">
        <v>45111</v>
      </c>
      <c r="D9" s="65">
        <v>8396.42</v>
      </c>
      <c r="F9" s="66">
        <f t="shared" si="0"/>
        <v>45111</v>
      </c>
      <c r="G9" s="65">
        <v>2165.61</v>
      </c>
      <c r="I9" s="66">
        <f t="shared" si="1"/>
        <v>45111</v>
      </c>
      <c r="J9" s="65">
        <v>2373.58</v>
      </c>
    </row>
    <row r="10" spans="2:10" x14ac:dyDescent="0.2">
      <c r="C10" s="66">
        <v>45112</v>
      </c>
      <c r="D10" s="65">
        <v>8309.69</v>
      </c>
      <c r="F10" s="66">
        <f t="shared" si="0"/>
        <v>45112</v>
      </c>
      <c r="G10" s="65">
        <v>2147.62</v>
      </c>
      <c r="I10" s="66">
        <f t="shared" si="1"/>
        <v>45112</v>
      </c>
      <c r="J10" s="65">
        <v>2376</v>
      </c>
    </row>
    <row r="11" spans="2:10" x14ac:dyDescent="0.2">
      <c r="C11" s="66">
        <v>45113</v>
      </c>
      <c r="D11" s="65">
        <v>8305.5</v>
      </c>
      <c r="F11" s="66">
        <f t="shared" si="0"/>
        <v>45113</v>
      </c>
      <c r="G11" s="65">
        <v>2142.1999999999998</v>
      </c>
      <c r="I11" s="66">
        <f t="shared" si="1"/>
        <v>45113</v>
      </c>
      <c r="J11" s="65">
        <v>2367.5</v>
      </c>
    </row>
    <row r="12" spans="2:10" x14ac:dyDescent="0.2">
      <c r="C12" s="66">
        <v>45114</v>
      </c>
      <c r="D12" s="65">
        <v>8276.08</v>
      </c>
      <c r="F12" s="66">
        <f t="shared" si="0"/>
        <v>45114</v>
      </c>
      <c r="G12" s="65">
        <v>2131.4299999999998</v>
      </c>
      <c r="I12" s="66">
        <f t="shared" si="1"/>
        <v>45114</v>
      </c>
      <c r="J12" s="65">
        <v>2353</v>
      </c>
    </row>
    <row r="13" spans="2:10" x14ac:dyDescent="0.2">
      <c r="C13" s="66">
        <v>45117</v>
      </c>
      <c r="D13" s="65">
        <v>8320.41</v>
      </c>
      <c r="F13" s="66">
        <f t="shared" si="0"/>
        <v>45117</v>
      </c>
      <c r="G13" s="65">
        <v>2147.29</v>
      </c>
      <c r="I13" s="66">
        <f t="shared" si="1"/>
        <v>45117</v>
      </c>
      <c r="J13" s="65">
        <v>2343.5</v>
      </c>
    </row>
    <row r="14" spans="2:10" x14ac:dyDescent="0.2">
      <c r="C14" s="66">
        <v>45118</v>
      </c>
      <c r="D14" s="65">
        <v>8429.67</v>
      </c>
      <c r="F14" s="66">
        <f t="shared" si="0"/>
        <v>45118</v>
      </c>
      <c r="G14" s="65">
        <v>2178.06</v>
      </c>
      <c r="I14" s="66">
        <f t="shared" si="1"/>
        <v>45118</v>
      </c>
      <c r="J14" s="65">
        <v>2394.79</v>
      </c>
    </row>
    <row r="15" spans="2:10" x14ac:dyDescent="0.2">
      <c r="C15" s="66">
        <v>45119</v>
      </c>
      <c r="D15" s="65">
        <v>8360.0400000000009</v>
      </c>
      <c r="F15" s="66">
        <f t="shared" si="0"/>
        <v>45119</v>
      </c>
      <c r="G15" s="65">
        <v>2173.79</v>
      </c>
      <c r="I15" s="66">
        <f t="shared" si="1"/>
        <v>45119</v>
      </c>
      <c r="J15" s="65">
        <v>2364.8200000000002</v>
      </c>
    </row>
    <row r="16" spans="2:10" x14ac:dyDescent="0.2">
      <c r="C16" s="66">
        <v>45120</v>
      </c>
      <c r="D16" s="65">
        <v>8523.33</v>
      </c>
      <c r="F16" s="66">
        <f t="shared" si="0"/>
        <v>45120</v>
      </c>
      <c r="G16" s="65">
        <v>2240.4</v>
      </c>
      <c r="I16" s="66">
        <f t="shared" si="1"/>
        <v>45120</v>
      </c>
      <c r="J16" s="65">
        <v>2439.48</v>
      </c>
    </row>
    <row r="17" spans="3:10" x14ac:dyDescent="0.2">
      <c r="C17" s="66">
        <v>45121</v>
      </c>
      <c r="D17" s="65">
        <v>8656.7000000000007</v>
      </c>
      <c r="F17" s="66">
        <f t="shared" si="0"/>
        <v>45121</v>
      </c>
      <c r="G17" s="65">
        <v>2275.92</v>
      </c>
      <c r="I17" s="66">
        <f t="shared" si="1"/>
        <v>45121</v>
      </c>
      <c r="J17" s="65">
        <v>2448.2399999999998</v>
      </c>
    </row>
    <row r="18" spans="3:10" x14ac:dyDescent="0.2">
      <c r="C18" s="66">
        <v>45124</v>
      </c>
      <c r="D18" s="65">
        <v>8553.4500000000007</v>
      </c>
      <c r="F18" s="66">
        <f t="shared" si="0"/>
        <v>45124</v>
      </c>
      <c r="G18" s="65">
        <v>2249.88</v>
      </c>
      <c r="I18" s="66">
        <f t="shared" si="1"/>
        <v>45124</v>
      </c>
      <c r="J18" s="65">
        <v>2398.92</v>
      </c>
    </row>
    <row r="19" spans="3:10" x14ac:dyDescent="0.2">
      <c r="C19" s="66">
        <v>45125</v>
      </c>
      <c r="D19" s="65">
        <v>8487.11</v>
      </c>
      <c r="F19" s="66">
        <f t="shared" si="0"/>
        <v>45125</v>
      </c>
      <c r="G19" s="65">
        <v>2253.9499999999998</v>
      </c>
      <c r="I19" s="66">
        <f t="shared" si="1"/>
        <v>45125</v>
      </c>
      <c r="J19" s="65">
        <v>2403.5</v>
      </c>
    </row>
    <row r="20" spans="3:10" x14ac:dyDescent="0.2">
      <c r="C20" s="66">
        <v>45126</v>
      </c>
      <c r="D20" s="65">
        <v>8455.69</v>
      </c>
      <c r="F20" s="66">
        <f t="shared" si="0"/>
        <v>45126</v>
      </c>
      <c r="G20" s="65">
        <v>2195.89</v>
      </c>
      <c r="I20" s="66">
        <f t="shared" si="1"/>
        <v>45126</v>
      </c>
      <c r="J20" s="65">
        <v>2368.81</v>
      </c>
    </row>
    <row r="21" spans="3:10" x14ac:dyDescent="0.2">
      <c r="C21" s="66">
        <v>45127</v>
      </c>
      <c r="D21" s="65">
        <v>8463.81</v>
      </c>
      <c r="F21" s="66">
        <f t="shared" si="0"/>
        <v>45127</v>
      </c>
      <c r="G21" s="65">
        <v>2203.77</v>
      </c>
      <c r="I21" s="66">
        <f t="shared" si="1"/>
        <v>45127</v>
      </c>
      <c r="J21" s="65">
        <v>2376.62</v>
      </c>
    </row>
    <row r="22" spans="3:10" x14ac:dyDescent="0.2">
      <c r="C22" s="66">
        <v>45128</v>
      </c>
      <c r="D22" s="65">
        <v>8533.4699999999993</v>
      </c>
      <c r="F22" s="66">
        <f t="shared" si="0"/>
        <v>45128</v>
      </c>
      <c r="G22" s="65">
        <v>2210.6799999999998</v>
      </c>
      <c r="I22" s="66">
        <f t="shared" si="1"/>
        <v>45128</v>
      </c>
      <c r="J22" s="65">
        <v>2395.5</v>
      </c>
    </row>
    <row r="23" spans="3:10" x14ac:dyDescent="0.2">
      <c r="C23" s="66">
        <v>45131</v>
      </c>
      <c r="D23" s="65">
        <v>8426.6299999999992</v>
      </c>
      <c r="F23" s="66">
        <f t="shared" si="0"/>
        <v>45131</v>
      </c>
      <c r="G23" s="65">
        <v>2208.4499999999998</v>
      </c>
      <c r="I23" s="66">
        <f t="shared" si="1"/>
        <v>45131</v>
      </c>
      <c r="J23" s="65">
        <v>2369.1</v>
      </c>
    </row>
    <row r="24" spans="3:10" x14ac:dyDescent="0.2">
      <c r="C24" s="66">
        <v>45132</v>
      </c>
      <c r="D24" s="65">
        <v>8600.1</v>
      </c>
      <c r="F24" s="66">
        <f t="shared" si="0"/>
        <v>45132</v>
      </c>
      <c r="G24" s="65">
        <v>2236.98</v>
      </c>
      <c r="I24" s="66">
        <f t="shared" si="1"/>
        <v>45132</v>
      </c>
      <c r="J24" s="65">
        <v>2449.6</v>
      </c>
    </row>
    <row r="25" spans="3:10" x14ac:dyDescent="0.2">
      <c r="C25" s="66">
        <v>45133</v>
      </c>
      <c r="D25" s="65">
        <v>8620.99</v>
      </c>
      <c r="F25" s="66">
        <f t="shared" si="0"/>
        <v>45133</v>
      </c>
      <c r="G25" s="65">
        <v>2237</v>
      </c>
      <c r="I25" s="66">
        <f t="shared" si="1"/>
        <v>45133</v>
      </c>
      <c r="J25" s="65">
        <v>2477</v>
      </c>
    </row>
    <row r="26" spans="3:10" x14ac:dyDescent="0.2">
      <c r="C26" s="66">
        <v>45134</v>
      </c>
      <c r="D26" s="65">
        <v>8617.36</v>
      </c>
      <c r="F26" s="66">
        <f t="shared" si="0"/>
        <v>45134</v>
      </c>
      <c r="G26" s="65">
        <v>2225.67</v>
      </c>
      <c r="I26" s="66">
        <f t="shared" si="1"/>
        <v>45134</v>
      </c>
      <c r="J26" s="65">
        <v>2501.98</v>
      </c>
    </row>
    <row r="27" spans="3:10" x14ac:dyDescent="0.2">
      <c r="C27" s="66">
        <v>45135</v>
      </c>
      <c r="D27" s="65">
        <v>8602.85</v>
      </c>
      <c r="F27" s="66">
        <f t="shared" si="0"/>
        <v>45135</v>
      </c>
      <c r="G27" s="65">
        <v>2214</v>
      </c>
      <c r="I27" s="66">
        <f t="shared" si="1"/>
        <v>45135</v>
      </c>
      <c r="J27" s="65">
        <v>2474.5</v>
      </c>
    </row>
    <row r="28" spans="3:10" ht="13.5" thickBot="1" x14ac:dyDescent="0.25">
      <c r="C28" s="66">
        <v>45138</v>
      </c>
      <c r="D28" s="65">
        <v>8671.5</v>
      </c>
      <c r="F28" s="66">
        <f t="shared" si="0"/>
        <v>45138</v>
      </c>
      <c r="G28" s="65">
        <v>2227.54</v>
      </c>
      <c r="I28" s="66">
        <f t="shared" si="1"/>
        <v>45138</v>
      </c>
      <c r="J28" s="65">
        <v>2505.0500000000002</v>
      </c>
    </row>
    <row r="29" spans="3:10" x14ac:dyDescent="0.2">
      <c r="C29" s="64" t="s">
        <v>11</v>
      </c>
      <c r="D29" s="63">
        <f>ROUND(AVERAGE(D8:D28),2)</f>
        <v>8474.4599999999991</v>
      </c>
      <c r="F29" s="64" t="s">
        <v>11</v>
      </c>
      <c r="G29" s="63">
        <f>ROUND(AVERAGE(G8:G28),2)</f>
        <v>2201.5100000000002</v>
      </c>
      <c r="I29" s="64" t="s">
        <v>11</v>
      </c>
      <c r="J29" s="63">
        <f>ROUND(AVERAGE(J8:J28),2)</f>
        <v>2407.48</v>
      </c>
    </row>
    <row r="30" spans="3:10" x14ac:dyDescent="0.2">
      <c r="C30" s="62" t="s">
        <v>12</v>
      </c>
      <c r="D30" s="61">
        <f>MAX(D8:D28)</f>
        <v>8671.5</v>
      </c>
      <c r="F30" s="62" t="s">
        <v>12</v>
      </c>
      <c r="G30" s="61">
        <f>MAX(G8:G28)</f>
        <v>2275.92</v>
      </c>
      <c r="I30" s="62" t="s">
        <v>12</v>
      </c>
      <c r="J30" s="61">
        <f>MAX(J8:J28)</f>
        <v>2505.0500000000002</v>
      </c>
    </row>
    <row r="31" spans="3:10" x14ac:dyDescent="0.2">
      <c r="C31" s="60" t="s">
        <v>13</v>
      </c>
      <c r="D31" s="59">
        <f>MIN(D8:D28)</f>
        <v>8276.08</v>
      </c>
      <c r="F31" s="60" t="s">
        <v>13</v>
      </c>
      <c r="G31" s="59">
        <f>MIN(G8:G28)</f>
        <v>2131.4299999999998</v>
      </c>
      <c r="I31" s="60" t="s">
        <v>13</v>
      </c>
      <c r="J31" s="59">
        <f>MIN(J8:J28)</f>
        <v>2343.5</v>
      </c>
    </row>
    <row r="34" spans="2:2" x14ac:dyDescent="0.2">
      <c r="B34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29"/>
    <col min="2" max="2" width="15.5703125" style="129" customWidth="1"/>
    <col min="3" max="10" width="12.7109375" style="129" customWidth="1"/>
    <col min="11" max="16384" width="9.140625" style="129"/>
  </cols>
  <sheetData>
    <row r="3" spans="2:9" ht="15.75" x14ac:dyDescent="0.25">
      <c r="B3" s="166" t="s">
        <v>94</v>
      </c>
      <c r="C3" s="141"/>
      <c r="D3" s="166"/>
      <c r="G3" s="153"/>
      <c r="H3" s="153"/>
      <c r="I3" s="165"/>
    </row>
    <row r="4" spans="2:9" x14ac:dyDescent="0.2">
      <c r="B4" s="163" t="s">
        <v>93</v>
      </c>
      <c r="C4" s="164"/>
      <c r="D4" s="163"/>
      <c r="G4" s="162"/>
      <c r="H4" s="161"/>
      <c r="I4" s="153"/>
    </row>
    <row r="5" spans="2:9" x14ac:dyDescent="0.2">
      <c r="B5" s="160" t="s">
        <v>95</v>
      </c>
      <c r="C5" s="141"/>
      <c r="D5" s="159"/>
      <c r="G5" s="158"/>
      <c r="H5" s="153"/>
      <c r="I5" s="141"/>
    </row>
    <row r="6" spans="2:9" x14ac:dyDescent="0.2">
      <c r="B6" s="141"/>
      <c r="C6" s="141"/>
      <c r="D6" s="141"/>
      <c r="E6" s="141"/>
      <c r="F6" s="141"/>
      <c r="G6" s="141"/>
      <c r="H6" s="141"/>
      <c r="I6" s="141"/>
    </row>
    <row r="7" spans="2:9" x14ac:dyDescent="0.2">
      <c r="B7" s="152"/>
      <c r="C7" s="157" t="s">
        <v>92</v>
      </c>
      <c r="D7" s="157" t="s">
        <v>92</v>
      </c>
      <c r="E7" s="157" t="s">
        <v>92</v>
      </c>
    </row>
    <row r="8" spans="2:9" x14ac:dyDescent="0.2">
      <c r="B8" s="155"/>
      <c r="C8" s="156" t="s">
        <v>55</v>
      </c>
      <c r="D8" s="156" t="s">
        <v>82</v>
      </c>
      <c r="E8" s="156" t="s">
        <v>80</v>
      </c>
    </row>
    <row r="9" spans="2:9" x14ac:dyDescent="0.2">
      <c r="B9" s="155"/>
      <c r="C9" s="154" t="s">
        <v>79</v>
      </c>
      <c r="D9" s="154" t="s">
        <v>79</v>
      </c>
      <c r="E9" s="154" t="s">
        <v>79</v>
      </c>
    </row>
    <row r="10" spans="2:9" x14ac:dyDescent="0.2">
      <c r="B10" s="152"/>
      <c r="C10" s="151"/>
      <c r="D10" s="151"/>
      <c r="E10" s="151"/>
    </row>
    <row r="11" spans="2:9" x14ac:dyDescent="0.2">
      <c r="B11" s="150" t="s">
        <v>91</v>
      </c>
      <c r="C11" s="149">
        <f>ABR!D29</f>
        <v>8474.4599999999991</v>
      </c>
      <c r="D11" s="149">
        <f>ABR!G29</f>
        <v>2201.5100000000002</v>
      </c>
      <c r="E11" s="149">
        <f>ABR!J29</f>
        <v>2407.48</v>
      </c>
    </row>
    <row r="15" spans="2:9" x14ac:dyDescent="0.2">
      <c r="B15" s="147" t="s">
        <v>48</v>
      </c>
      <c r="C15" s="148"/>
    </row>
    <row r="16" spans="2:9" x14ac:dyDescent="0.2">
      <c r="B16" s="147" t="s">
        <v>46</v>
      </c>
      <c r="C16" s="146"/>
    </row>
    <row r="17" spans="2:9" x14ac:dyDescent="0.2">
      <c r="B17" s="145" t="s">
        <v>10</v>
      </c>
      <c r="C17" s="143">
        <f>'Averages Inc. Euro Eq'!F66</f>
        <v>1.2881</v>
      </c>
    </row>
    <row r="18" spans="2:9" x14ac:dyDescent="0.2">
      <c r="B18" s="145" t="s">
        <v>43</v>
      </c>
      <c r="C18" s="144">
        <f>'Averages Inc. Euro Eq'!F67</f>
        <v>141.05000000000001</v>
      </c>
    </row>
    <row r="19" spans="2:9" x14ac:dyDescent="0.2">
      <c r="B19" s="145" t="s">
        <v>41</v>
      </c>
      <c r="C19" s="143">
        <f>'Averages Inc. Euro Eq'!F68</f>
        <v>1.1057999999999999</v>
      </c>
    </row>
    <row r="21" spans="2:9" x14ac:dyDescent="0.2">
      <c r="B21" s="142" t="s">
        <v>40</v>
      </c>
    </row>
    <row r="24" spans="2:9" x14ac:dyDescent="0.2">
      <c r="B24" s="140" t="s">
        <v>14</v>
      </c>
      <c r="C24" s="139"/>
      <c r="D24" s="138"/>
      <c r="E24" s="137"/>
      <c r="F24" s="136"/>
      <c r="G24" s="135"/>
      <c r="H24" s="134"/>
      <c r="I24" s="133"/>
    </row>
    <row r="25" spans="2:9" x14ac:dyDescent="0.2">
      <c r="B25" s="132" t="s">
        <v>96</v>
      </c>
      <c r="C25" s="131"/>
      <c r="D25" s="131"/>
      <c r="E25" s="131"/>
      <c r="F25" s="131"/>
      <c r="G25" s="131"/>
      <c r="H25" s="131"/>
      <c r="I25" s="130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5:M71"/>
  <sheetViews>
    <sheetView workbookViewId="0"/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28"/>
      <c r="C5" s="2"/>
      <c r="D5" s="127"/>
      <c r="F5" s="126" t="s">
        <v>90</v>
      </c>
      <c r="G5" s="114"/>
      <c r="H5" s="114"/>
      <c r="I5" s="125"/>
    </row>
    <row r="6" spans="2:13" x14ac:dyDescent="0.2">
      <c r="B6" s="124"/>
      <c r="C6" s="124"/>
      <c r="D6" s="73"/>
      <c r="F6" s="123" t="s">
        <v>89</v>
      </c>
      <c r="G6" s="114"/>
      <c r="H6" s="122"/>
      <c r="I6" s="114"/>
    </row>
    <row r="7" spans="2:13" x14ac:dyDescent="0.2">
      <c r="B7" s="2"/>
      <c r="C7" s="2"/>
      <c r="D7" s="121"/>
      <c r="F7" s="102" t="s">
        <v>95</v>
      </c>
      <c r="G7" s="120"/>
      <c r="H7" s="114"/>
      <c r="I7" s="2"/>
    </row>
    <row r="8" spans="2:13" ht="13.5" thickBot="1" x14ac:dyDescent="0.25"/>
    <row r="9" spans="2:13" x14ac:dyDescent="0.2">
      <c r="B9" s="119"/>
      <c r="C9" s="118" t="s">
        <v>88</v>
      </c>
      <c r="D9" s="117" t="s">
        <v>82</v>
      </c>
      <c r="E9" s="117" t="s">
        <v>55</v>
      </c>
      <c r="F9" s="117" t="s">
        <v>54</v>
      </c>
      <c r="G9" s="117" t="s">
        <v>53</v>
      </c>
      <c r="H9" s="117" t="s">
        <v>52</v>
      </c>
      <c r="I9" s="117" t="s">
        <v>87</v>
      </c>
      <c r="J9" s="117" t="s">
        <v>86</v>
      </c>
      <c r="K9" s="117" t="s">
        <v>85</v>
      </c>
      <c r="L9" s="117" t="s">
        <v>84</v>
      </c>
      <c r="M9" s="116" t="s">
        <v>83</v>
      </c>
    </row>
    <row r="10" spans="2:13" x14ac:dyDescent="0.2">
      <c r="B10" s="113"/>
      <c r="C10" s="115" t="s">
        <v>82</v>
      </c>
      <c r="D10" s="114" t="s">
        <v>81</v>
      </c>
      <c r="E10" s="114"/>
      <c r="F10" s="114"/>
      <c r="G10" s="114"/>
      <c r="H10" s="114"/>
      <c r="I10" s="114"/>
      <c r="J10" s="114"/>
      <c r="K10" s="114"/>
      <c r="L10" s="114"/>
      <c r="M10" s="3"/>
    </row>
    <row r="11" spans="2:13" x14ac:dyDescent="0.2">
      <c r="B11" s="113"/>
      <c r="C11" s="112" t="s">
        <v>79</v>
      </c>
      <c r="D11" s="112" t="s">
        <v>79</v>
      </c>
      <c r="E11" s="112" t="s">
        <v>79</v>
      </c>
      <c r="F11" s="112" t="s">
        <v>79</v>
      </c>
      <c r="G11" s="112" t="s">
        <v>79</v>
      </c>
      <c r="H11" s="112" t="s">
        <v>79</v>
      </c>
      <c r="I11" s="112" t="s">
        <v>79</v>
      </c>
      <c r="J11" s="112" t="s">
        <v>79</v>
      </c>
      <c r="K11" s="112" t="s">
        <v>79</v>
      </c>
      <c r="L11" s="112" t="s">
        <v>79</v>
      </c>
      <c r="M11" s="111" t="s">
        <v>79</v>
      </c>
    </row>
    <row r="12" spans="2:13" x14ac:dyDescent="0.2">
      <c r="B12" s="95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3"/>
    </row>
    <row r="13" spans="2:13" x14ac:dyDescent="0.2">
      <c r="B13" s="109" t="s">
        <v>78</v>
      </c>
      <c r="C13" s="108">
        <v>2151.64</v>
      </c>
      <c r="D13" s="108">
        <v>1812.19</v>
      </c>
      <c r="E13" s="108">
        <v>8443.98</v>
      </c>
      <c r="F13" s="108">
        <v>2105.38</v>
      </c>
      <c r="G13" s="108">
        <v>20881.43</v>
      </c>
      <c r="H13" s="108">
        <v>28704.29</v>
      </c>
      <c r="I13" s="108">
        <v>2395.38</v>
      </c>
      <c r="J13" s="108">
        <v>2401.71</v>
      </c>
      <c r="K13" s="108">
        <v>0.5</v>
      </c>
      <c r="L13" s="108">
        <v>32482.14</v>
      </c>
      <c r="M13" s="107">
        <v>0.5</v>
      </c>
    </row>
    <row r="14" spans="2:13" x14ac:dyDescent="0.2">
      <c r="B14" s="95" t="s">
        <v>77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"/>
    </row>
    <row r="15" spans="2:13" x14ac:dyDescent="0.2">
      <c r="B15" s="109" t="s">
        <v>76</v>
      </c>
      <c r="C15" s="108">
        <v>2152.38</v>
      </c>
      <c r="D15" s="108">
        <v>1822.19</v>
      </c>
      <c r="E15" s="108">
        <v>8445.26</v>
      </c>
      <c r="F15" s="108">
        <v>2106.88</v>
      </c>
      <c r="G15" s="108">
        <v>20898.330000000002</v>
      </c>
      <c r="H15" s="108">
        <v>28751.43</v>
      </c>
      <c r="I15" s="108">
        <v>2396.6</v>
      </c>
      <c r="J15" s="108">
        <v>2411.71</v>
      </c>
      <c r="K15" s="108">
        <v>1</v>
      </c>
      <c r="L15" s="108">
        <v>32982.14</v>
      </c>
      <c r="M15" s="107">
        <v>1</v>
      </c>
    </row>
    <row r="16" spans="2:13" x14ac:dyDescent="0.2">
      <c r="B16" s="95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"/>
    </row>
    <row r="17" spans="2:13" x14ac:dyDescent="0.2">
      <c r="B17" s="109" t="s">
        <v>75</v>
      </c>
      <c r="C17" s="108">
        <v>2152.0100000000002</v>
      </c>
      <c r="D17" s="108">
        <v>1817.19</v>
      </c>
      <c r="E17" s="108">
        <v>8444.6200000000008</v>
      </c>
      <c r="F17" s="108">
        <v>2106.13</v>
      </c>
      <c r="G17" s="108">
        <v>20889.88</v>
      </c>
      <c r="H17" s="108">
        <v>28727.86</v>
      </c>
      <c r="I17" s="108">
        <v>2395.9899999999998</v>
      </c>
      <c r="J17" s="108">
        <v>2406.71</v>
      </c>
      <c r="K17" s="108">
        <v>0.75</v>
      </c>
      <c r="L17" s="108">
        <v>32732.14</v>
      </c>
      <c r="M17" s="107">
        <v>0.75</v>
      </c>
    </row>
    <row r="18" spans="2:13" x14ac:dyDescent="0.2">
      <c r="B18" s="95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3"/>
    </row>
    <row r="19" spans="2:13" x14ac:dyDescent="0.2">
      <c r="B19" s="109" t="s">
        <v>97</v>
      </c>
      <c r="C19" s="108">
        <v>2196.88</v>
      </c>
      <c r="D19" s="108">
        <v>1865.48</v>
      </c>
      <c r="E19" s="108">
        <v>8465.76</v>
      </c>
      <c r="F19" s="108">
        <v>2104.69</v>
      </c>
      <c r="G19" s="108">
        <v>21119.52</v>
      </c>
      <c r="H19" s="108">
        <v>28350</v>
      </c>
      <c r="I19" s="108">
        <v>2408.17</v>
      </c>
      <c r="J19" s="108">
        <v>2430</v>
      </c>
      <c r="K19" s="108">
        <v>0.5</v>
      </c>
      <c r="L19" s="108">
        <v>32920</v>
      </c>
      <c r="M19" s="107">
        <v>0.5</v>
      </c>
    </row>
    <row r="20" spans="2:13" x14ac:dyDescent="0.2">
      <c r="B20" s="95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3"/>
    </row>
    <row r="21" spans="2:13" x14ac:dyDescent="0.2">
      <c r="B21" s="109" t="s">
        <v>74</v>
      </c>
      <c r="C21" s="108">
        <v>2197.9299999999998</v>
      </c>
      <c r="D21" s="108">
        <v>1875.48</v>
      </c>
      <c r="E21" s="108">
        <v>8467.4500000000007</v>
      </c>
      <c r="F21" s="108">
        <v>2105.9499999999998</v>
      </c>
      <c r="G21" s="108">
        <v>21144.76</v>
      </c>
      <c r="H21" s="108">
        <v>28386.67</v>
      </c>
      <c r="I21" s="108">
        <v>2409.48</v>
      </c>
      <c r="J21" s="108">
        <v>2440</v>
      </c>
      <c r="K21" s="108">
        <v>1</v>
      </c>
      <c r="L21" s="108">
        <v>33420</v>
      </c>
      <c r="M21" s="107">
        <v>1</v>
      </c>
    </row>
    <row r="22" spans="2:13" x14ac:dyDescent="0.2">
      <c r="B22" s="95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3"/>
    </row>
    <row r="23" spans="2:13" x14ac:dyDescent="0.2">
      <c r="B23" s="109" t="s">
        <v>73</v>
      </c>
      <c r="C23" s="108">
        <v>2197.4</v>
      </c>
      <c r="D23" s="108">
        <v>1870.48</v>
      </c>
      <c r="E23" s="108">
        <v>8466.61</v>
      </c>
      <c r="F23" s="108">
        <v>2105.3200000000002</v>
      </c>
      <c r="G23" s="108">
        <v>21132.14</v>
      </c>
      <c r="H23" s="108">
        <v>28368.33</v>
      </c>
      <c r="I23" s="108">
        <v>2408.8200000000002</v>
      </c>
      <c r="J23" s="108">
        <v>2435</v>
      </c>
      <c r="K23" s="108">
        <v>0.75</v>
      </c>
      <c r="L23" s="108">
        <v>33170</v>
      </c>
      <c r="M23" s="107">
        <v>0.75</v>
      </c>
    </row>
    <row r="24" spans="2:13" x14ac:dyDescent="0.2">
      <c r="B24" s="95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3"/>
    </row>
    <row r="25" spans="2:13" x14ac:dyDescent="0.2">
      <c r="B25" s="109" t="s">
        <v>72</v>
      </c>
      <c r="C25" s="108">
        <v>2355.52</v>
      </c>
      <c r="D25" s="108">
        <v>1902.38</v>
      </c>
      <c r="E25" s="108">
        <v>8489.0499999999993</v>
      </c>
      <c r="F25" s="108">
        <v>2119.38</v>
      </c>
      <c r="G25" s="108">
        <v>22175.48</v>
      </c>
      <c r="H25" s="108"/>
      <c r="I25" s="108">
        <v>2428.2399999999998</v>
      </c>
      <c r="J25" s="108">
        <v>2450.71</v>
      </c>
      <c r="K25" s="108"/>
      <c r="L25" s="108"/>
      <c r="M25" s="107"/>
    </row>
    <row r="26" spans="2:13" x14ac:dyDescent="0.2">
      <c r="B26" s="95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3"/>
    </row>
    <row r="27" spans="2:13" x14ac:dyDescent="0.2">
      <c r="B27" s="109" t="s">
        <v>71</v>
      </c>
      <c r="C27" s="108">
        <v>2360.52</v>
      </c>
      <c r="D27" s="108">
        <v>1912.38</v>
      </c>
      <c r="E27" s="108">
        <v>8499.0499999999993</v>
      </c>
      <c r="F27" s="108">
        <v>2124.38</v>
      </c>
      <c r="G27" s="108">
        <v>22225.48</v>
      </c>
      <c r="H27" s="108"/>
      <c r="I27" s="108">
        <v>2433.2399999999998</v>
      </c>
      <c r="J27" s="108">
        <v>2460.71</v>
      </c>
      <c r="K27" s="108"/>
      <c r="L27" s="108"/>
      <c r="M27" s="107"/>
    </row>
    <row r="28" spans="2:13" x14ac:dyDescent="0.2">
      <c r="B28" s="95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3"/>
    </row>
    <row r="29" spans="2:13" x14ac:dyDescent="0.2">
      <c r="B29" s="109" t="s">
        <v>70</v>
      </c>
      <c r="C29" s="108">
        <v>2358.02</v>
      </c>
      <c r="D29" s="108">
        <v>1907.38</v>
      </c>
      <c r="E29" s="108">
        <v>8494.0499999999993</v>
      </c>
      <c r="F29" s="108">
        <v>2121.88</v>
      </c>
      <c r="G29" s="108">
        <v>22200.48</v>
      </c>
      <c r="H29" s="108"/>
      <c r="I29" s="108">
        <v>2430.7399999999998</v>
      </c>
      <c r="J29" s="108">
        <v>2455.71</v>
      </c>
      <c r="K29" s="108"/>
      <c r="L29" s="108"/>
      <c r="M29" s="107"/>
    </row>
    <row r="30" spans="2:13" x14ac:dyDescent="0.2">
      <c r="B30" s="95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3"/>
    </row>
    <row r="31" spans="2:13" x14ac:dyDescent="0.2">
      <c r="B31" s="109" t="s">
        <v>98</v>
      </c>
      <c r="C31" s="108">
        <v>2474.67</v>
      </c>
      <c r="D31" s="108"/>
      <c r="E31" s="108">
        <v>8500.24</v>
      </c>
      <c r="F31" s="108">
        <v>2140.2399999999998</v>
      </c>
      <c r="G31" s="108">
        <v>23078.33</v>
      </c>
      <c r="H31" s="108"/>
      <c r="I31" s="108">
        <v>2436.19</v>
      </c>
      <c r="J31" s="108"/>
      <c r="K31" s="108"/>
      <c r="L31" s="108"/>
      <c r="M31" s="107"/>
    </row>
    <row r="32" spans="2:13" x14ac:dyDescent="0.2">
      <c r="B32" s="95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3"/>
    </row>
    <row r="33" spans="2:13" x14ac:dyDescent="0.2">
      <c r="B33" s="109" t="s">
        <v>69</v>
      </c>
      <c r="C33" s="108">
        <v>2479.67</v>
      </c>
      <c r="D33" s="108"/>
      <c r="E33" s="108">
        <v>8510.24</v>
      </c>
      <c r="F33" s="108">
        <v>2145.2399999999998</v>
      </c>
      <c r="G33" s="108">
        <v>23128.33</v>
      </c>
      <c r="H33" s="108"/>
      <c r="I33" s="108">
        <v>2441.19</v>
      </c>
      <c r="J33" s="108"/>
      <c r="K33" s="108"/>
      <c r="L33" s="108"/>
      <c r="M33" s="107"/>
    </row>
    <row r="34" spans="2:13" x14ac:dyDescent="0.2">
      <c r="B34" s="95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3"/>
    </row>
    <row r="35" spans="2:13" x14ac:dyDescent="0.2">
      <c r="B35" s="109" t="s">
        <v>68</v>
      </c>
      <c r="C35" s="108">
        <v>2477.17</v>
      </c>
      <c r="D35" s="108"/>
      <c r="E35" s="108">
        <v>8505.24</v>
      </c>
      <c r="F35" s="108">
        <v>2142.7399999999998</v>
      </c>
      <c r="G35" s="108">
        <v>23103.33</v>
      </c>
      <c r="H35" s="108"/>
      <c r="I35" s="108">
        <v>2438.69</v>
      </c>
      <c r="J35" s="108"/>
      <c r="K35" s="108"/>
      <c r="L35" s="108"/>
      <c r="M35" s="107"/>
    </row>
    <row r="36" spans="2:13" x14ac:dyDescent="0.2">
      <c r="B36" s="95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3"/>
    </row>
    <row r="37" spans="2:13" x14ac:dyDescent="0.2">
      <c r="B37" s="109" t="s">
        <v>67</v>
      </c>
      <c r="C37" s="108">
        <v>2591.52</v>
      </c>
      <c r="D37" s="108"/>
      <c r="E37" s="108">
        <v>8518.57</v>
      </c>
      <c r="F37" s="108">
        <v>2140.2399999999998</v>
      </c>
      <c r="G37" s="108">
        <v>24059.759999999998</v>
      </c>
      <c r="H37" s="108"/>
      <c r="I37" s="108">
        <v>2445.71</v>
      </c>
      <c r="J37" s="108"/>
      <c r="K37" s="108"/>
      <c r="L37" s="108"/>
      <c r="M37" s="107"/>
    </row>
    <row r="38" spans="2:13" x14ac:dyDescent="0.2">
      <c r="B38" s="95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3"/>
    </row>
    <row r="39" spans="2:13" x14ac:dyDescent="0.2">
      <c r="B39" s="109" t="s">
        <v>66</v>
      </c>
      <c r="C39" s="108">
        <v>2596.52</v>
      </c>
      <c r="D39" s="108"/>
      <c r="E39" s="108">
        <v>8528.57</v>
      </c>
      <c r="F39" s="108">
        <v>2145.2399999999998</v>
      </c>
      <c r="G39" s="108">
        <v>24109.759999999998</v>
      </c>
      <c r="H39" s="108"/>
      <c r="I39" s="108">
        <v>2450.71</v>
      </c>
      <c r="J39" s="108"/>
      <c r="K39" s="108"/>
      <c r="L39" s="108"/>
      <c r="M39" s="107"/>
    </row>
    <row r="40" spans="2:13" x14ac:dyDescent="0.2">
      <c r="B40" s="95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3"/>
    </row>
    <row r="41" spans="2:13" x14ac:dyDescent="0.2">
      <c r="B41" s="109" t="s">
        <v>65</v>
      </c>
      <c r="C41" s="108">
        <v>2594.02</v>
      </c>
      <c r="D41" s="108"/>
      <c r="E41" s="108">
        <v>8523.57</v>
      </c>
      <c r="F41" s="108">
        <v>2142.7399999999998</v>
      </c>
      <c r="G41" s="108">
        <v>24084.76</v>
      </c>
      <c r="H41" s="108"/>
      <c r="I41" s="108">
        <v>2448.21</v>
      </c>
      <c r="J41" s="108"/>
      <c r="K41" s="108"/>
      <c r="L41" s="108"/>
      <c r="M41" s="107"/>
    </row>
    <row r="42" spans="2:13" x14ac:dyDescent="0.2">
      <c r="B42" s="95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3"/>
    </row>
    <row r="43" spans="2:13" x14ac:dyDescent="0.2">
      <c r="B43" s="109" t="s">
        <v>64</v>
      </c>
      <c r="C43" s="108"/>
      <c r="D43" s="108"/>
      <c r="E43" s="108"/>
      <c r="F43" s="108"/>
      <c r="G43" s="108"/>
      <c r="H43" s="108">
        <v>27320.71</v>
      </c>
      <c r="I43" s="108"/>
      <c r="J43" s="108"/>
      <c r="K43" s="108">
        <v>0.5</v>
      </c>
      <c r="L43" s="108">
        <v>34480.480000000003</v>
      </c>
      <c r="M43" s="107">
        <v>0.5</v>
      </c>
    </row>
    <row r="44" spans="2:13" x14ac:dyDescent="0.2">
      <c r="B44" s="95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3"/>
    </row>
    <row r="45" spans="2:13" x14ac:dyDescent="0.2">
      <c r="B45" s="109" t="s">
        <v>63</v>
      </c>
      <c r="C45" s="108"/>
      <c r="D45" s="108"/>
      <c r="E45" s="108"/>
      <c r="F45" s="108"/>
      <c r="G45" s="108"/>
      <c r="H45" s="108">
        <v>27370.71</v>
      </c>
      <c r="I45" s="108"/>
      <c r="J45" s="108"/>
      <c r="K45" s="108">
        <v>1</v>
      </c>
      <c r="L45" s="108">
        <v>35480.480000000003</v>
      </c>
      <c r="M45" s="107">
        <v>1</v>
      </c>
    </row>
    <row r="46" spans="2:13" x14ac:dyDescent="0.2">
      <c r="B46" s="95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3"/>
    </row>
    <row r="47" spans="2:13" x14ac:dyDescent="0.2">
      <c r="B47" s="106" t="s">
        <v>62</v>
      </c>
      <c r="C47" s="105"/>
      <c r="D47" s="105"/>
      <c r="E47" s="105"/>
      <c r="F47" s="105"/>
      <c r="G47" s="105"/>
      <c r="H47" s="105">
        <v>27345.71</v>
      </c>
      <c r="I47" s="105"/>
      <c r="J47" s="105"/>
      <c r="K47" s="105">
        <v>0.75</v>
      </c>
      <c r="L47" s="105">
        <v>34980.480000000003</v>
      </c>
      <c r="M47" s="104">
        <v>0.75</v>
      </c>
    </row>
    <row r="49" spans="2:5" x14ac:dyDescent="0.2">
      <c r="B49" s="73" t="s">
        <v>61</v>
      </c>
    </row>
    <row r="50" spans="2:5" x14ac:dyDescent="0.2">
      <c r="B50" s="103" t="s">
        <v>95</v>
      </c>
    </row>
    <row r="52" spans="2:5" x14ac:dyDescent="0.2">
      <c r="B52" s="101" t="s">
        <v>60</v>
      </c>
      <c r="C52" s="100" t="s">
        <v>59</v>
      </c>
    </row>
    <row r="53" spans="2:5" x14ac:dyDescent="0.2">
      <c r="B53" s="99"/>
      <c r="C53" s="98" t="s">
        <v>58</v>
      </c>
    </row>
    <row r="54" spans="2:5" x14ac:dyDescent="0.2">
      <c r="B54" s="96" t="s">
        <v>57</v>
      </c>
      <c r="C54" s="97">
        <v>1946.31</v>
      </c>
    </row>
    <row r="55" spans="2:5" x14ac:dyDescent="0.2">
      <c r="B55" s="96" t="s">
        <v>56</v>
      </c>
      <c r="C55" s="97">
        <v>1648.72</v>
      </c>
    </row>
    <row r="56" spans="2:5" x14ac:dyDescent="0.2">
      <c r="B56" s="96" t="s">
        <v>55</v>
      </c>
      <c r="C56" s="97">
        <v>7637.34</v>
      </c>
    </row>
    <row r="57" spans="2:5" x14ac:dyDescent="0.2">
      <c r="B57" s="96" t="s">
        <v>54</v>
      </c>
      <c r="C57" s="97">
        <v>1905.43</v>
      </c>
    </row>
    <row r="58" spans="2:5" x14ac:dyDescent="0.2">
      <c r="B58" s="96" t="s">
        <v>53</v>
      </c>
      <c r="C58" s="97">
        <v>18899.169999999998</v>
      </c>
    </row>
    <row r="59" spans="2:5" x14ac:dyDescent="0.2">
      <c r="B59" s="96" t="s">
        <v>52</v>
      </c>
      <c r="C59" s="97">
        <v>26001.31</v>
      </c>
    </row>
    <row r="60" spans="2:5" x14ac:dyDescent="0.2">
      <c r="B60" s="96" t="s">
        <v>51</v>
      </c>
      <c r="C60" s="97">
        <v>2167.4299999999998</v>
      </c>
    </row>
    <row r="61" spans="2:5" x14ac:dyDescent="0.2">
      <c r="B61" s="94" t="s">
        <v>50</v>
      </c>
      <c r="C61" s="93">
        <v>2181.1999999999998</v>
      </c>
    </row>
    <row r="63" spans="2:5" x14ac:dyDescent="0.2">
      <c r="B63" s="86" t="s">
        <v>49</v>
      </c>
    </row>
    <row r="64" spans="2:5" x14ac:dyDescent="0.2">
      <c r="E64" s="92" t="s">
        <v>48</v>
      </c>
    </row>
    <row r="65" spans="2:9" x14ac:dyDescent="0.2">
      <c r="B65" s="2" t="s">
        <v>47</v>
      </c>
      <c r="D65" s="89">
        <v>6556.46</v>
      </c>
      <c r="E65" s="92" t="s">
        <v>46</v>
      </c>
    </row>
    <row r="66" spans="2:9" x14ac:dyDescent="0.2">
      <c r="B66" s="2" t="s">
        <v>45</v>
      </c>
      <c r="D66" s="89">
        <v>6572.75</v>
      </c>
      <c r="E66" s="91" t="s">
        <v>10</v>
      </c>
      <c r="F66" s="87">
        <v>1.2881</v>
      </c>
    </row>
    <row r="67" spans="2:9" x14ac:dyDescent="0.2">
      <c r="B67" s="2" t="s">
        <v>44</v>
      </c>
      <c r="D67" s="89">
        <v>1635.78</v>
      </c>
      <c r="E67" s="91" t="s">
        <v>43</v>
      </c>
      <c r="F67" s="90">
        <v>141.05000000000001</v>
      </c>
    </row>
    <row r="68" spans="2:9" x14ac:dyDescent="0.2">
      <c r="B68" s="2" t="s">
        <v>42</v>
      </c>
      <c r="D68" s="89">
        <v>1634.77</v>
      </c>
      <c r="E68" s="88" t="s">
        <v>41</v>
      </c>
      <c r="F68" s="87">
        <v>1.1057999999999999</v>
      </c>
    </row>
    <row r="69" spans="2:9" x14ac:dyDescent="0.2">
      <c r="H69" s="85" t="s">
        <v>40</v>
      </c>
    </row>
    <row r="70" spans="2:9" x14ac:dyDescent="0.2">
      <c r="B70" s="84" t="s">
        <v>14</v>
      </c>
      <c r="C70" s="83"/>
      <c r="D70" s="82"/>
      <c r="E70" s="81"/>
      <c r="F70" s="80"/>
      <c r="G70" s="79"/>
      <c r="H70" s="78"/>
      <c r="I70" s="77"/>
    </row>
    <row r="71" spans="2:9" x14ac:dyDescent="0.2">
      <c r="B71" s="76" t="s">
        <v>96</v>
      </c>
      <c r="C71" s="75"/>
      <c r="D71" s="75"/>
      <c r="E71" s="75"/>
      <c r="F71" s="75"/>
      <c r="G71" s="75"/>
      <c r="H71" s="75"/>
      <c r="I71" s="74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31</v>
      </c>
    </row>
    <row r="6" spans="1:19" ht="13.5" thickBot="1" x14ac:dyDescent="0.25">
      <c r="B6" s="1">
        <v>45110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45110</v>
      </c>
      <c r="C9" s="44">
        <v>1942</v>
      </c>
      <c r="D9" s="43">
        <v>1952</v>
      </c>
      <c r="E9" s="42">
        <f t="shared" ref="E9:E29" si="0">AVERAGE(C9:D9)</f>
        <v>1947</v>
      </c>
      <c r="F9" s="44">
        <v>1997</v>
      </c>
      <c r="G9" s="43">
        <v>2007</v>
      </c>
      <c r="H9" s="42">
        <f t="shared" ref="H9:H29" si="1">AVERAGE(F9:G9)</f>
        <v>2002</v>
      </c>
      <c r="I9" s="44">
        <v>2045</v>
      </c>
      <c r="J9" s="43">
        <v>2055</v>
      </c>
      <c r="K9" s="42">
        <f t="shared" ref="K9:K29" si="2">AVERAGE(I9:J9)</f>
        <v>2050</v>
      </c>
      <c r="L9" s="50">
        <v>1952</v>
      </c>
      <c r="M9" s="49">
        <v>1.2677</v>
      </c>
      <c r="N9" s="51">
        <v>1.0899000000000001</v>
      </c>
      <c r="O9" s="48">
        <v>144.86000000000001</v>
      </c>
      <c r="P9" s="41">
        <v>1539.8</v>
      </c>
      <c r="Q9" s="41">
        <v>1582.93</v>
      </c>
      <c r="R9" s="47">
        <f t="shared" ref="R9:R29" si="3">L9/N9</f>
        <v>1790.9899990824845</v>
      </c>
      <c r="S9" s="46">
        <v>1.2679</v>
      </c>
    </row>
    <row r="10" spans="1:19" x14ac:dyDescent="0.2">
      <c r="B10" s="45">
        <v>45111</v>
      </c>
      <c r="C10" s="44">
        <v>1942</v>
      </c>
      <c r="D10" s="43">
        <v>1952</v>
      </c>
      <c r="E10" s="42">
        <f t="shared" si="0"/>
        <v>1947</v>
      </c>
      <c r="F10" s="44">
        <v>1997</v>
      </c>
      <c r="G10" s="43">
        <v>2007</v>
      </c>
      <c r="H10" s="42">
        <f t="shared" si="1"/>
        <v>2002</v>
      </c>
      <c r="I10" s="44">
        <v>2040</v>
      </c>
      <c r="J10" s="43">
        <v>2050</v>
      </c>
      <c r="K10" s="42">
        <f t="shared" si="2"/>
        <v>2045</v>
      </c>
      <c r="L10" s="50">
        <v>1952</v>
      </c>
      <c r="M10" s="49">
        <v>1.2716000000000001</v>
      </c>
      <c r="N10" s="49">
        <v>1.0898000000000001</v>
      </c>
      <c r="O10" s="48">
        <v>144.41999999999999</v>
      </c>
      <c r="P10" s="41">
        <v>1535.07</v>
      </c>
      <c r="Q10" s="41">
        <v>1578.08</v>
      </c>
      <c r="R10" s="47">
        <f t="shared" si="3"/>
        <v>1791.1543402459165</v>
      </c>
      <c r="S10" s="46">
        <v>1.2718</v>
      </c>
    </row>
    <row r="11" spans="1:19" x14ac:dyDescent="0.2">
      <c r="B11" s="45">
        <v>45112</v>
      </c>
      <c r="C11" s="44">
        <v>1942</v>
      </c>
      <c r="D11" s="43">
        <v>1952</v>
      </c>
      <c r="E11" s="42">
        <f t="shared" si="0"/>
        <v>1947</v>
      </c>
      <c r="F11" s="44">
        <v>1997</v>
      </c>
      <c r="G11" s="43">
        <v>2007</v>
      </c>
      <c r="H11" s="42">
        <f t="shared" si="1"/>
        <v>2002</v>
      </c>
      <c r="I11" s="44">
        <v>2040</v>
      </c>
      <c r="J11" s="43">
        <v>2050</v>
      </c>
      <c r="K11" s="42">
        <f t="shared" si="2"/>
        <v>2045</v>
      </c>
      <c r="L11" s="50">
        <v>1952</v>
      </c>
      <c r="M11" s="49">
        <v>1.2699</v>
      </c>
      <c r="N11" s="49">
        <v>1.0879000000000001</v>
      </c>
      <c r="O11" s="48">
        <v>144.5</v>
      </c>
      <c r="P11" s="41">
        <v>1537.13</v>
      </c>
      <c r="Q11" s="41">
        <v>1580.31</v>
      </c>
      <c r="R11" s="47">
        <f t="shared" si="3"/>
        <v>1794.2825627355453</v>
      </c>
      <c r="S11" s="46">
        <v>1.27</v>
      </c>
    </row>
    <row r="12" spans="1:19" x14ac:dyDescent="0.2">
      <c r="B12" s="45">
        <v>45113</v>
      </c>
      <c r="C12" s="44">
        <v>1944</v>
      </c>
      <c r="D12" s="43">
        <v>1954</v>
      </c>
      <c r="E12" s="42">
        <f t="shared" si="0"/>
        <v>1949</v>
      </c>
      <c r="F12" s="44">
        <v>1997</v>
      </c>
      <c r="G12" s="43">
        <v>2007</v>
      </c>
      <c r="H12" s="42">
        <f t="shared" si="1"/>
        <v>2002</v>
      </c>
      <c r="I12" s="44">
        <v>2040</v>
      </c>
      <c r="J12" s="43">
        <v>2050</v>
      </c>
      <c r="K12" s="42">
        <f t="shared" si="2"/>
        <v>2045</v>
      </c>
      <c r="L12" s="50">
        <v>1954</v>
      </c>
      <c r="M12" s="49">
        <v>1.2774000000000001</v>
      </c>
      <c r="N12" s="49">
        <v>1.0895999999999999</v>
      </c>
      <c r="O12" s="48">
        <v>143.69</v>
      </c>
      <c r="P12" s="41">
        <v>1529.67</v>
      </c>
      <c r="Q12" s="41">
        <v>1571.04</v>
      </c>
      <c r="R12" s="47">
        <f t="shared" si="3"/>
        <v>1793.3186490455214</v>
      </c>
      <c r="S12" s="46">
        <v>1.2775000000000001</v>
      </c>
    </row>
    <row r="13" spans="1:19" x14ac:dyDescent="0.2">
      <c r="B13" s="45">
        <v>45114</v>
      </c>
      <c r="C13" s="44">
        <v>1945</v>
      </c>
      <c r="D13" s="43">
        <v>1955</v>
      </c>
      <c r="E13" s="42">
        <f t="shared" si="0"/>
        <v>1950</v>
      </c>
      <c r="F13" s="44">
        <v>1997</v>
      </c>
      <c r="G13" s="43">
        <v>2007</v>
      </c>
      <c r="H13" s="42">
        <f t="shared" si="1"/>
        <v>2002</v>
      </c>
      <c r="I13" s="44">
        <v>2040</v>
      </c>
      <c r="J13" s="43">
        <v>2050</v>
      </c>
      <c r="K13" s="42">
        <f t="shared" si="2"/>
        <v>2045</v>
      </c>
      <c r="L13" s="50">
        <v>1955</v>
      </c>
      <c r="M13" s="49">
        <v>1.2761</v>
      </c>
      <c r="N13" s="49">
        <v>1.0888</v>
      </c>
      <c r="O13" s="48">
        <v>143.25</v>
      </c>
      <c r="P13" s="41">
        <v>1532.01</v>
      </c>
      <c r="Q13" s="41">
        <v>1572.64</v>
      </c>
      <c r="R13" s="47">
        <f t="shared" si="3"/>
        <v>1795.5547391623807</v>
      </c>
      <c r="S13" s="46">
        <v>1.2762</v>
      </c>
    </row>
    <row r="14" spans="1:19" x14ac:dyDescent="0.2">
      <c r="B14" s="45">
        <v>45117</v>
      </c>
      <c r="C14" s="44">
        <v>1886</v>
      </c>
      <c r="D14" s="43">
        <v>1896</v>
      </c>
      <c r="E14" s="42">
        <f t="shared" si="0"/>
        <v>1891</v>
      </c>
      <c r="F14" s="44">
        <v>1940</v>
      </c>
      <c r="G14" s="43">
        <v>1950</v>
      </c>
      <c r="H14" s="42">
        <f t="shared" si="1"/>
        <v>1945</v>
      </c>
      <c r="I14" s="44">
        <v>1980</v>
      </c>
      <c r="J14" s="43">
        <v>1990</v>
      </c>
      <c r="K14" s="42">
        <f t="shared" si="2"/>
        <v>1985</v>
      </c>
      <c r="L14" s="50">
        <v>1896</v>
      </c>
      <c r="M14" s="49">
        <v>1.2778</v>
      </c>
      <c r="N14" s="49">
        <v>1.0954999999999999</v>
      </c>
      <c r="O14" s="48">
        <v>142.13999999999999</v>
      </c>
      <c r="P14" s="41">
        <v>1483.8</v>
      </c>
      <c r="Q14" s="41">
        <v>1525.94</v>
      </c>
      <c r="R14" s="47">
        <f t="shared" si="3"/>
        <v>1730.7165677772707</v>
      </c>
      <c r="S14" s="46">
        <v>1.2779</v>
      </c>
    </row>
    <row r="15" spans="1:19" x14ac:dyDescent="0.2">
      <c r="B15" s="45">
        <v>45118</v>
      </c>
      <c r="C15" s="44">
        <v>1886</v>
      </c>
      <c r="D15" s="43">
        <v>1896</v>
      </c>
      <c r="E15" s="42">
        <f t="shared" si="0"/>
        <v>1891</v>
      </c>
      <c r="F15" s="44">
        <v>1940</v>
      </c>
      <c r="G15" s="43">
        <v>1950</v>
      </c>
      <c r="H15" s="42">
        <f t="shared" si="1"/>
        <v>1945</v>
      </c>
      <c r="I15" s="44">
        <v>1980</v>
      </c>
      <c r="J15" s="43">
        <v>1990</v>
      </c>
      <c r="K15" s="42">
        <f t="shared" si="2"/>
        <v>1985</v>
      </c>
      <c r="L15" s="50">
        <v>1896</v>
      </c>
      <c r="M15" s="49">
        <v>1.2915000000000001</v>
      </c>
      <c r="N15" s="49">
        <v>1.0983000000000001</v>
      </c>
      <c r="O15" s="48">
        <v>140.4</v>
      </c>
      <c r="P15" s="41">
        <v>1468.06</v>
      </c>
      <c r="Q15" s="41">
        <v>1509.76</v>
      </c>
      <c r="R15" s="47">
        <f t="shared" si="3"/>
        <v>1726.3042884457798</v>
      </c>
      <c r="S15" s="46">
        <v>1.2916000000000001</v>
      </c>
    </row>
    <row r="16" spans="1:19" x14ac:dyDescent="0.2">
      <c r="B16" s="45">
        <v>45119</v>
      </c>
      <c r="C16" s="44">
        <v>1836</v>
      </c>
      <c r="D16" s="43">
        <v>1846</v>
      </c>
      <c r="E16" s="42">
        <f t="shared" si="0"/>
        <v>1841</v>
      </c>
      <c r="F16" s="44">
        <v>1890</v>
      </c>
      <c r="G16" s="43">
        <v>1900</v>
      </c>
      <c r="H16" s="42">
        <f t="shared" si="1"/>
        <v>1895</v>
      </c>
      <c r="I16" s="44">
        <v>1930</v>
      </c>
      <c r="J16" s="43">
        <v>1940</v>
      </c>
      <c r="K16" s="42">
        <f t="shared" si="2"/>
        <v>1935</v>
      </c>
      <c r="L16" s="50">
        <v>1846</v>
      </c>
      <c r="M16" s="49">
        <v>1.2910999999999999</v>
      </c>
      <c r="N16" s="49">
        <v>1.1015999999999999</v>
      </c>
      <c r="O16" s="48">
        <v>139.54</v>
      </c>
      <c r="P16" s="41">
        <v>1429.79</v>
      </c>
      <c r="Q16" s="41">
        <v>1471.5</v>
      </c>
      <c r="R16" s="47">
        <f t="shared" si="3"/>
        <v>1675.7443718228033</v>
      </c>
      <c r="S16" s="46">
        <v>1.2911999999999999</v>
      </c>
    </row>
    <row r="17" spans="2:19" x14ac:dyDescent="0.2">
      <c r="B17" s="45">
        <v>45120</v>
      </c>
      <c r="C17" s="44">
        <v>1788</v>
      </c>
      <c r="D17" s="43">
        <v>1798</v>
      </c>
      <c r="E17" s="42">
        <f t="shared" si="0"/>
        <v>1793</v>
      </c>
      <c r="F17" s="44">
        <v>1840</v>
      </c>
      <c r="G17" s="43">
        <v>1850</v>
      </c>
      <c r="H17" s="42">
        <f t="shared" si="1"/>
        <v>1845</v>
      </c>
      <c r="I17" s="44">
        <v>1880</v>
      </c>
      <c r="J17" s="43">
        <v>1890</v>
      </c>
      <c r="K17" s="42">
        <f t="shared" si="2"/>
        <v>1885</v>
      </c>
      <c r="L17" s="50">
        <v>1798</v>
      </c>
      <c r="M17" s="49">
        <v>1.3062</v>
      </c>
      <c r="N17" s="49">
        <v>1.1173999999999999</v>
      </c>
      <c r="O17" s="48">
        <v>138.5</v>
      </c>
      <c r="P17" s="41">
        <v>1376.51</v>
      </c>
      <c r="Q17" s="41">
        <v>1416.21</v>
      </c>
      <c r="R17" s="47">
        <f t="shared" si="3"/>
        <v>1609.0925362448543</v>
      </c>
      <c r="S17" s="46">
        <v>1.3063</v>
      </c>
    </row>
    <row r="18" spans="2:19" x14ac:dyDescent="0.2">
      <c r="B18" s="45">
        <v>45121</v>
      </c>
      <c r="C18" s="44">
        <v>1789</v>
      </c>
      <c r="D18" s="43">
        <v>1799</v>
      </c>
      <c r="E18" s="42">
        <f t="shared" si="0"/>
        <v>1794</v>
      </c>
      <c r="F18" s="44">
        <v>1840</v>
      </c>
      <c r="G18" s="43">
        <v>1850</v>
      </c>
      <c r="H18" s="42">
        <f t="shared" si="1"/>
        <v>1845</v>
      </c>
      <c r="I18" s="44">
        <v>1880</v>
      </c>
      <c r="J18" s="43">
        <v>1890</v>
      </c>
      <c r="K18" s="42">
        <f t="shared" si="2"/>
        <v>1885</v>
      </c>
      <c r="L18" s="50">
        <v>1799</v>
      </c>
      <c r="M18" s="49">
        <v>1.3112999999999999</v>
      </c>
      <c r="N18" s="49">
        <v>1.1224000000000001</v>
      </c>
      <c r="O18" s="48">
        <v>138.55000000000001</v>
      </c>
      <c r="P18" s="41">
        <v>1371.92</v>
      </c>
      <c r="Q18" s="41">
        <v>1410.71</v>
      </c>
      <c r="R18" s="47">
        <f t="shared" si="3"/>
        <v>1602.815395580898</v>
      </c>
      <c r="S18" s="46">
        <v>1.3113999999999999</v>
      </c>
    </row>
    <row r="19" spans="2:19" x14ac:dyDescent="0.2">
      <c r="B19" s="45">
        <v>45124</v>
      </c>
      <c r="C19" s="44">
        <v>1786</v>
      </c>
      <c r="D19" s="43">
        <v>1796</v>
      </c>
      <c r="E19" s="42">
        <f t="shared" si="0"/>
        <v>1791</v>
      </c>
      <c r="F19" s="44">
        <v>1840</v>
      </c>
      <c r="G19" s="43">
        <v>1850</v>
      </c>
      <c r="H19" s="42">
        <f t="shared" si="1"/>
        <v>1845</v>
      </c>
      <c r="I19" s="44">
        <v>1875</v>
      </c>
      <c r="J19" s="43">
        <v>1885</v>
      </c>
      <c r="K19" s="42">
        <f t="shared" si="2"/>
        <v>1880</v>
      </c>
      <c r="L19" s="50">
        <v>1796</v>
      </c>
      <c r="M19" s="49">
        <v>1.3085</v>
      </c>
      <c r="N19" s="49">
        <v>1.1234999999999999</v>
      </c>
      <c r="O19" s="48">
        <v>138.37</v>
      </c>
      <c r="P19" s="41">
        <v>1372.56</v>
      </c>
      <c r="Q19" s="41">
        <v>1413.83</v>
      </c>
      <c r="R19" s="47">
        <f t="shared" si="3"/>
        <v>1598.5758789497108</v>
      </c>
      <c r="S19" s="46">
        <v>1.3085</v>
      </c>
    </row>
    <row r="20" spans="2:19" x14ac:dyDescent="0.2">
      <c r="B20" s="45">
        <v>45125</v>
      </c>
      <c r="C20" s="44">
        <v>1736</v>
      </c>
      <c r="D20" s="43">
        <v>1746</v>
      </c>
      <c r="E20" s="42">
        <f t="shared" si="0"/>
        <v>1741</v>
      </c>
      <c r="F20" s="44">
        <v>1790</v>
      </c>
      <c r="G20" s="43">
        <v>1800</v>
      </c>
      <c r="H20" s="42">
        <f t="shared" si="1"/>
        <v>1795</v>
      </c>
      <c r="I20" s="44">
        <v>1825</v>
      </c>
      <c r="J20" s="43">
        <v>1835</v>
      </c>
      <c r="K20" s="42">
        <f t="shared" si="2"/>
        <v>1830</v>
      </c>
      <c r="L20" s="50">
        <v>1746</v>
      </c>
      <c r="M20" s="49">
        <v>1.3106</v>
      </c>
      <c r="N20" s="49">
        <v>1.1253</v>
      </c>
      <c r="O20" s="48">
        <v>138.28</v>
      </c>
      <c r="P20" s="41">
        <v>1332.21</v>
      </c>
      <c r="Q20" s="41">
        <v>1373.31</v>
      </c>
      <c r="R20" s="47">
        <f t="shared" si="3"/>
        <v>1551.5862436683551</v>
      </c>
      <c r="S20" s="46">
        <v>1.3107</v>
      </c>
    </row>
    <row r="21" spans="2:19" x14ac:dyDescent="0.2">
      <c r="B21" s="45">
        <v>45126</v>
      </c>
      <c r="C21" s="44">
        <v>1736</v>
      </c>
      <c r="D21" s="43">
        <v>1746</v>
      </c>
      <c r="E21" s="42">
        <f t="shared" si="0"/>
        <v>1741</v>
      </c>
      <c r="F21" s="44">
        <v>1790</v>
      </c>
      <c r="G21" s="43">
        <v>1800</v>
      </c>
      <c r="H21" s="42">
        <f t="shared" si="1"/>
        <v>1795</v>
      </c>
      <c r="I21" s="44">
        <v>1825</v>
      </c>
      <c r="J21" s="43">
        <v>1835</v>
      </c>
      <c r="K21" s="42">
        <f t="shared" si="2"/>
        <v>1830</v>
      </c>
      <c r="L21" s="50">
        <v>1746</v>
      </c>
      <c r="M21" s="49">
        <v>1.2898000000000001</v>
      </c>
      <c r="N21" s="49">
        <v>1.1214</v>
      </c>
      <c r="O21" s="48">
        <v>139.80000000000001</v>
      </c>
      <c r="P21" s="41">
        <v>1353.7</v>
      </c>
      <c r="Q21" s="41">
        <v>1395.24</v>
      </c>
      <c r="R21" s="47">
        <f t="shared" si="3"/>
        <v>1556.9823434991974</v>
      </c>
      <c r="S21" s="46">
        <v>1.2901</v>
      </c>
    </row>
    <row r="22" spans="2:19" x14ac:dyDescent="0.2">
      <c r="B22" s="45">
        <v>45127</v>
      </c>
      <c r="C22" s="44">
        <v>1738</v>
      </c>
      <c r="D22" s="43">
        <v>1748</v>
      </c>
      <c r="E22" s="42">
        <f t="shared" si="0"/>
        <v>1743</v>
      </c>
      <c r="F22" s="44">
        <v>1790</v>
      </c>
      <c r="G22" s="43">
        <v>1800</v>
      </c>
      <c r="H22" s="42">
        <f t="shared" si="1"/>
        <v>1795</v>
      </c>
      <c r="I22" s="44">
        <v>1825</v>
      </c>
      <c r="J22" s="43">
        <v>1835</v>
      </c>
      <c r="K22" s="42">
        <f t="shared" si="2"/>
        <v>1830</v>
      </c>
      <c r="L22" s="50">
        <v>1748</v>
      </c>
      <c r="M22" s="49">
        <v>1.2890999999999999</v>
      </c>
      <c r="N22" s="49">
        <v>1.1207</v>
      </c>
      <c r="O22" s="48">
        <v>139.54</v>
      </c>
      <c r="P22" s="41">
        <v>1355.98</v>
      </c>
      <c r="Q22" s="41">
        <v>1396</v>
      </c>
      <c r="R22" s="47">
        <f t="shared" si="3"/>
        <v>1559.7394485589364</v>
      </c>
      <c r="S22" s="46">
        <v>1.2894000000000001</v>
      </c>
    </row>
    <row r="23" spans="2:19" x14ac:dyDescent="0.2">
      <c r="B23" s="45">
        <v>45128</v>
      </c>
      <c r="C23" s="44">
        <v>1738</v>
      </c>
      <c r="D23" s="43">
        <v>1748</v>
      </c>
      <c r="E23" s="42">
        <f t="shared" si="0"/>
        <v>1743</v>
      </c>
      <c r="F23" s="44">
        <v>1790</v>
      </c>
      <c r="G23" s="43">
        <v>1800</v>
      </c>
      <c r="H23" s="42">
        <f t="shared" si="1"/>
        <v>1795</v>
      </c>
      <c r="I23" s="44">
        <v>1825</v>
      </c>
      <c r="J23" s="43">
        <v>1835</v>
      </c>
      <c r="K23" s="42">
        <f t="shared" si="2"/>
        <v>1830</v>
      </c>
      <c r="L23" s="50">
        <v>1748</v>
      </c>
      <c r="M23" s="49">
        <v>1.2825</v>
      </c>
      <c r="N23" s="49">
        <v>1.1117999999999999</v>
      </c>
      <c r="O23" s="48">
        <v>141.78</v>
      </c>
      <c r="P23" s="41">
        <v>1362.96</v>
      </c>
      <c r="Q23" s="41">
        <v>1403.29</v>
      </c>
      <c r="R23" s="47">
        <f t="shared" si="3"/>
        <v>1572.2252203633748</v>
      </c>
      <c r="S23" s="46">
        <v>1.2827</v>
      </c>
    </row>
    <row r="24" spans="2:19" x14ac:dyDescent="0.2">
      <c r="B24" s="45">
        <v>45131</v>
      </c>
      <c r="C24" s="44">
        <v>1736</v>
      </c>
      <c r="D24" s="43">
        <v>1746</v>
      </c>
      <c r="E24" s="42">
        <f t="shared" si="0"/>
        <v>1741</v>
      </c>
      <c r="F24" s="44">
        <v>1790</v>
      </c>
      <c r="G24" s="43">
        <v>1800</v>
      </c>
      <c r="H24" s="42">
        <f t="shared" si="1"/>
        <v>1795</v>
      </c>
      <c r="I24" s="44">
        <v>1820</v>
      </c>
      <c r="J24" s="43">
        <v>1830</v>
      </c>
      <c r="K24" s="42">
        <f t="shared" si="2"/>
        <v>1825</v>
      </c>
      <c r="L24" s="50">
        <v>1746</v>
      </c>
      <c r="M24" s="49">
        <v>1.2851999999999999</v>
      </c>
      <c r="N24" s="49">
        <v>1.1096999999999999</v>
      </c>
      <c r="O24" s="48">
        <v>141</v>
      </c>
      <c r="P24" s="41">
        <v>1358.54</v>
      </c>
      <c r="Q24" s="41">
        <v>1400.23</v>
      </c>
      <c r="R24" s="47">
        <f t="shared" si="3"/>
        <v>1573.3982157339824</v>
      </c>
      <c r="S24" s="46">
        <v>1.2855000000000001</v>
      </c>
    </row>
    <row r="25" spans="2:19" x14ac:dyDescent="0.2">
      <c r="B25" s="45">
        <v>45132</v>
      </c>
      <c r="C25" s="44">
        <v>1736</v>
      </c>
      <c r="D25" s="43">
        <v>1746</v>
      </c>
      <c r="E25" s="42">
        <f t="shared" si="0"/>
        <v>1741</v>
      </c>
      <c r="F25" s="44">
        <v>1790</v>
      </c>
      <c r="G25" s="43">
        <v>1800</v>
      </c>
      <c r="H25" s="42">
        <f t="shared" si="1"/>
        <v>1795</v>
      </c>
      <c r="I25" s="44">
        <v>1820</v>
      </c>
      <c r="J25" s="43">
        <v>1830</v>
      </c>
      <c r="K25" s="42">
        <f t="shared" si="2"/>
        <v>1825</v>
      </c>
      <c r="L25" s="50">
        <v>1746</v>
      </c>
      <c r="M25" s="49">
        <v>1.2829999999999999</v>
      </c>
      <c r="N25" s="49">
        <v>1.1049</v>
      </c>
      <c r="O25" s="48">
        <v>141.38999999999999</v>
      </c>
      <c r="P25" s="41">
        <v>1360.87</v>
      </c>
      <c r="Q25" s="41">
        <v>1402.74</v>
      </c>
      <c r="R25" s="47">
        <f t="shared" si="3"/>
        <v>1580.2335052945969</v>
      </c>
      <c r="S25" s="46">
        <v>1.2831999999999999</v>
      </c>
    </row>
    <row r="26" spans="2:19" x14ac:dyDescent="0.2">
      <c r="B26" s="45">
        <v>45133</v>
      </c>
      <c r="C26" s="44">
        <v>1737</v>
      </c>
      <c r="D26" s="43">
        <v>1747</v>
      </c>
      <c r="E26" s="42">
        <f t="shared" si="0"/>
        <v>1742</v>
      </c>
      <c r="F26" s="44">
        <v>1790</v>
      </c>
      <c r="G26" s="43">
        <v>1800</v>
      </c>
      <c r="H26" s="42">
        <f t="shared" si="1"/>
        <v>1795</v>
      </c>
      <c r="I26" s="44">
        <v>1820</v>
      </c>
      <c r="J26" s="43">
        <v>1830</v>
      </c>
      <c r="K26" s="42">
        <f t="shared" si="2"/>
        <v>1825</v>
      </c>
      <c r="L26" s="50">
        <v>1747</v>
      </c>
      <c r="M26" s="49">
        <v>1.2910999999999999</v>
      </c>
      <c r="N26" s="49">
        <v>1.1063000000000001</v>
      </c>
      <c r="O26" s="48">
        <v>140.38</v>
      </c>
      <c r="P26" s="41">
        <v>1353.11</v>
      </c>
      <c r="Q26" s="41">
        <v>1393.84</v>
      </c>
      <c r="R26" s="47">
        <f t="shared" si="3"/>
        <v>1579.1376660941878</v>
      </c>
      <c r="S26" s="46">
        <v>1.2914000000000001</v>
      </c>
    </row>
    <row r="27" spans="2:19" x14ac:dyDescent="0.2">
      <c r="B27" s="45">
        <v>45134</v>
      </c>
      <c r="C27" s="44">
        <v>1738</v>
      </c>
      <c r="D27" s="43">
        <v>1748</v>
      </c>
      <c r="E27" s="42">
        <f t="shared" si="0"/>
        <v>1743</v>
      </c>
      <c r="F27" s="44">
        <v>1790</v>
      </c>
      <c r="G27" s="43">
        <v>1800</v>
      </c>
      <c r="H27" s="42">
        <f t="shared" si="1"/>
        <v>1795</v>
      </c>
      <c r="I27" s="44">
        <v>1820</v>
      </c>
      <c r="J27" s="43">
        <v>1830</v>
      </c>
      <c r="K27" s="42">
        <f t="shared" si="2"/>
        <v>1825</v>
      </c>
      <c r="L27" s="50">
        <v>1748</v>
      </c>
      <c r="M27" s="49">
        <v>1.2965</v>
      </c>
      <c r="N27" s="49">
        <v>1.1138999999999999</v>
      </c>
      <c r="O27" s="48">
        <v>140.13999999999999</v>
      </c>
      <c r="P27" s="41">
        <v>1348.25</v>
      </c>
      <c r="Q27" s="41">
        <v>1388.03</v>
      </c>
      <c r="R27" s="47">
        <f t="shared" si="3"/>
        <v>1569.2611545021996</v>
      </c>
      <c r="S27" s="46">
        <v>1.2968</v>
      </c>
    </row>
    <row r="28" spans="2:19" x14ac:dyDescent="0.2">
      <c r="B28" s="45">
        <v>45135</v>
      </c>
      <c r="C28" s="44">
        <v>1738</v>
      </c>
      <c r="D28" s="43">
        <v>1748</v>
      </c>
      <c r="E28" s="42">
        <f t="shared" si="0"/>
        <v>1743</v>
      </c>
      <c r="F28" s="44">
        <v>1790</v>
      </c>
      <c r="G28" s="43">
        <v>1800</v>
      </c>
      <c r="H28" s="42">
        <f t="shared" si="1"/>
        <v>1795</v>
      </c>
      <c r="I28" s="44">
        <v>1820</v>
      </c>
      <c r="J28" s="43">
        <v>1830</v>
      </c>
      <c r="K28" s="42">
        <f t="shared" si="2"/>
        <v>1825</v>
      </c>
      <c r="L28" s="50">
        <v>1748</v>
      </c>
      <c r="M28" s="49">
        <v>1.2869999999999999</v>
      </c>
      <c r="N28" s="49">
        <v>1.1009</v>
      </c>
      <c r="O28" s="48">
        <v>139.28</v>
      </c>
      <c r="P28" s="41">
        <v>1358.2</v>
      </c>
      <c r="Q28" s="41">
        <v>1398.28</v>
      </c>
      <c r="R28" s="47">
        <f t="shared" si="3"/>
        <v>1587.7918067036062</v>
      </c>
      <c r="S28" s="46">
        <v>1.2873000000000001</v>
      </c>
    </row>
    <row r="29" spans="2:19" x14ac:dyDescent="0.2">
      <c r="B29" s="45">
        <v>45138</v>
      </c>
      <c r="C29" s="44">
        <v>1737</v>
      </c>
      <c r="D29" s="43">
        <v>1747</v>
      </c>
      <c r="E29" s="42">
        <f t="shared" si="0"/>
        <v>1742</v>
      </c>
      <c r="F29" s="44">
        <v>1790</v>
      </c>
      <c r="G29" s="43">
        <v>1800</v>
      </c>
      <c r="H29" s="42">
        <f t="shared" si="1"/>
        <v>1795</v>
      </c>
      <c r="I29" s="44">
        <v>1820</v>
      </c>
      <c r="J29" s="43">
        <v>1830</v>
      </c>
      <c r="K29" s="42">
        <f t="shared" si="2"/>
        <v>1825</v>
      </c>
      <c r="L29" s="50">
        <v>1747</v>
      </c>
      <c r="M29" s="49">
        <v>1.2862</v>
      </c>
      <c r="N29" s="49">
        <v>1.1027</v>
      </c>
      <c r="O29" s="48">
        <v>142.19999999999999</v>
      </c>
      <c r="P29" s="41">
        <v>1358.26</v>
      </c>
      <c r="Q29" s="41">
        <v>1399.14</v>
      </c>
      <c r="R29" s="47">
        <f t="shared" si="3"/>
        <v>1584.2930987575949</v>
      </c>
      <c r="S29" s="46">
        <v>1.2865</v>
      </c>
    </row>
    <row r="30" spans="2:19" x14ac:dyDescent="0.2">
      <c r="B30" s="40" t="s">
        <v>11</v>
      </c>
      <c r="C30" s="39">
        <f>ROUND(AVERAGE(C9:C29),2)</f>
        <v>1812.19</v>
      </c>
      <c r="D30" s="38">
        <f>ROUND(AVERAGE(D9:D29),2)</f>
        <v>1822.19</v>
      </c>
      <c r="E30" s="37">
        <f>ROUND(AVERAGE(C30:D30),2)</f>
        <v>1817.19</v>
      </c>
      <c r="F30" s="39">
        <f>ROUND(AVERAGE(F9:F29),2)</f>
        <v>1865.48</v>
      </c>
      <c r="G30" s="38">
        <f>ROUND(AVERAGE(G9:G29),2)</f>
        <v>1875.48</v>
      </c>
      <c r="H30" s="37">
        <f>ROUND(AVERAGE(F30:G30),2)</f>
        <v>1870.48</v>
      </c>
      <c r="I30" s="39">
        <f>ROUND(AVERAGE(I9:I29),2)</f>
        <v>1902.38</v>
      </c>
      <c r="J30" s="38">
        <f>ROUND(AVERAGE(J9:J29),2)</f>
        <v>1912.38</v>
      </c>
      <c r="K30" s="37">
        <f>ROUND(AVERAGE(I30:J30),2)</f>
        <v>1907.38</v>
      </c>
      <c r="L30" s="36">
        <f>ROUND(AVERAGE(L9:L29),2)</f>
        <v>1822.19</v>
      </c>
      <c r="M30" s="35">
        <f>ROUND(AVERAGE(M9:M29),4)</f>
        <v>1.2881</v>
      </c>
      <c r="N30" s="34">
        <f>ROUND(AVERAGE(N9:N29),4)</f>
        <v>1.1057999999999999</v>
      </c>
      <c r="O30" s="167">
        <f>ROUND(AVERAGE(O9:O29),2)</f>
        <v>141.05000000000001</v>
      </c>
      <c r="P30" s="33">
        <f>AVERAGE(P9:P29)</f>
        <v>1415.1619047619047</v>
      </c>
      <c r="Q30" s="33">
        <f>AVERAGE(Q9:Q29)</f>
        <v>1456.3357142857142</v>
      </c>
      <c r="R30" s="33">
        <f>AVERAGE(R9:R29)</f>
        <v>1648.7237158223429</v>
      </c>
      <c r="S30" s="32">
        <f>AVERAGE(S9:S29)</f>
        <v>1.2882809523809524</v>
      </c>
    </row>
    <row r="31" spans="2:19" x14ac:dyDescent="0.2">
      <c r="B31" s="31" t="s">
        <v>12</v>
      </c>
      <c r="C31" s="30">
        <f t="shared" ref="C31:S31" si="4">MAX(C9:C29)</f>
        <v>1945</v>
      </c>
      <c r="D31" s="29">
        <f t="shared" si="4"/>
        <v>1955</v>
      </c>
      <c r="E31" s="28">
        <f t="shared" si="4"/>
        <v>1950</v>
      </c>
      <c r="F31" s="30">
        <f t="shared" si="4"/>
        <v>1997</v>
      </c>
      <c r="G31" s="29">
        <f t="shared" si="4"/>
        <v>2007</v>
      </c>
      <c r="H31" s="28">
        <f t="shared" si="4"/>
        <v>2002</v>
      </c>
      <c r="I31" s="30">
        <f t="shared" si="4"/>
        <v>2045</v>
      </c>
      <c r="J31" s="29">
        <f t="shared" si="4"/>
        <v>2055</v>
      </c>
      <c r="K31" s="28">
        <f t="shared" si="4"/>
        <v>2050</v>
      </c>
      <c r="L31" s="27">
        <f t="shared" si="4"/>
        <v>1955</v>
      </c>
      <c r="M31" s="26">
        <f t="shared" si="4"/>
        <v>1.3112999999999999</v>
      </c>
      <c r="N31" s="25">
        <f t="shared" si="4"/>
        <v>1.1253</v>
      </c>
      <c r="O31" s="24">
        <f t="shared" si="4"/>
        <v>144.86000000000001</v>
      </c>
      <c r="P31" s="23">
        <f t="shared" si="4"/>
        <v>1539.8</v>
      </c>
      <c r="Q31" s="23">
        <f t="shared" si="4"/>
        <v>1582.93</v>
      </c>
      <c r="R31" s="23">
        <f t="shared" si="4"/>
        <v>1795.5547391623807</v>
      </c>
      <c r="S31" s="22">
        <f t="shared" si="4"/>
        <v>1.3113999999999999</v>
      </c>
    </row>
    <row r="32" spans="2:19" ht="13.5" thickBot="1" x14ac:dyDescent="0.25">
      <c r="B32" s="21" t="s">
        <v>13</v>
      </c>
      <c r="C32" s="20">
        <f t="shared" ref="C32:S32" si="5">MIN(C9:C29)</f>
        <v>1736</v>
      </c>
      <c r="D32" s="19">
        <f t="shared" si="5"/>
        <v>1746</v>
      </c>
      <c r="E32" s="18">
        <f t="shared" si="5"/>
        <v>1741</v>
      </c>
      <c r="F32" s="20">
        <f t="shared" si="5"/>
        <v>1790</v>
      </c>
      <c r="G32" s="19">
        <f t="shared" si="5"/>
        <v>1800</v>
      </c>
      <c r="H32" s="18">
        <f t="shared" si="5"/>
        <v>1795</v>
      </c>
      <c r="I32" s="20">
        <f t="shared" si="5"/>
        <v>1820</v>
      </c>
      <c r="J32" s="19">
        <f t="shared" si="5"/>
        <v>1830</v>
      </c>
      <c r="K32" s="18">
        <f t="shared" si="5"/>
        <v>1825</v>
      </c>
      <c r="L32" s="17">
        <f t="shared" si="5"/>
        <v>1746</v>
      </c>
      <c r="M32" s="16">
        <f t="shared" si="5"/>
        <v>1.2677</v>
      </c>
      <c r="N32" s="15">
        <f t="shared" si="5"/>
        <v>1.0879000000000001</v>
      </c>
      <c r="O32" s="14">
        <f t="shared" si="5"/>
        <v>138.28</v>
      </c>
      <c r="P32" s="13">
        <f t="shared" si="5"/>
        <v>1332.21</v>
      </c>
      <c r="Q32" s="13">
        <f t="shared" si="5"/>
        <v>1373.31</v>
      </c>
      <c r="R32" s="13">
        <f t="shared" si="5"/>
        <v>1551.5862436683551</v>
      </c>
      <c r="S32" s="12">
        <f t="shared" si="5"/>
        <v>1.2679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30</v>
      </c>
    </row>
    <row r="6" spans="1:19" ht="13.5" thickBot="1" x14ac:dyDescent="0.25">
      <c r="B6" s="1">
        <v>45110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45110</v>
      </c>
      <c r="C9" s="44">
        <v>2402</v>
      </c>
      <c r="D9" s="43">
        <v>2412</v>
      </c>
      <c r="E9" s="42">
        <f t="shared" ref="E9:E29" si="0">AVERAGE(C9:D9)</f>
        <v>2407</v>
      </c>
      <c r="F9" s="44">
        <v>2430</v>
      </c>
      <c r="G9" s="43">
        <v>2440</v>
      </c>
      <c r="H9" s="42">
        <f t="shared" ref="H9:H29" si="1">AVERAGE(F9:G9)</f>
        <v>2435</v>
      </c>
      <c r="I9" s="44">
        <v>2455</v>
      </c>
      <c r="J9" s="43">
        <v>2465</v>
      </c>
      <c r="K9" s="42">
        <f t="shared" ref="K9:K29" si="2">AVERAGE(I9:J9)</f>
        <v>2460</v>
      </c>
      <c r="L9" s="50">
        <v>2412</v>
      </c>
      <c r="M9" s="49">
        <v>1.2677</v>
      </c>
      <c r="N9" s="51">
        <v>1.0899000000000001</v>
      </c>
      <c r="O9" s="48">
        <v>144.86000000000001</v>
      </c>
      <c r="P9" s="41">
        <v>1902.66</v>
      </c>
      <c r="Q9" s="41">
        <v>1924.44</v>
      </c>
      <c r="R9" s="47">
        <f t="shared" ref="R9:R29" si="3">L9/N9</f>
        <v>2213.047068538398</v>
      </c>
      <c r="S9" s="46">
        <v>1.2679</v>
      </c>
    </row>
    <row r="10" spans="1:19" x14ac:dyDescent="0.2">
      <c r="B10" s="45">
        <v>45111</v>
      </c>
      <c r="C10" s="44">
        <v>2402</v>
      </c>
      <c r="D10" s="43">
        <v>2412</v>
      </c>
      <c r="E10" s="42">
        <f t="shared" si="0"/>
        <v>2407</v>
      </c>
      <c r="F10" s="44">
        <v>2430</v>
      </c>
      <c r="G10" s="43">
        <v>2440</v>
      </c>
      <c r="H10" s="42">
        <f t="shared" si="1"/>
        <v>2435</v>
      </c>
      <c r="I10" s="44">
        <v>2455</v>
      </c>
      <c r="J10" s="43">
        <v>2465</v>
      </c>
      <c r="K10" s="42">
        <f t="shared" si="2"/>
        <v>2460</v>
      </c>
      <c r="L10" s="50">
        <v>2412</v>
      </c>
      <c r="M10" s="49">
        <v>1.2716000000000001</v>
      </c>
      <c r="N10" s="49">
        <v>1.0898000000000001</v>
      </c>
      <c r="O10" s="48">
        <v>144.41999999999999</v>
      </c>
      <c r="P10" s="41">
        <v>1896.82</v>
      </c>
      <c r="Q10" s="41">
        <v>1918.54</v>
      </c>
      <c r="R10" s="47">
        <f t="shared" si="3"/>
        <v>2213.2501376399337</v>
      </c>
      <c r="S10" s="46">
        <v>1.2718</v>
      </c>
    </row>
    <row r="11" spans="1:19" x14ac:dyDescent="0.2">
      <c r="B11" s="45">
        <v>45112</v>
      </c>
      <c r="C11" s="44">
        <v>2402</v>
      </c>
      <c r="D11" s="43">
        <v>2412</v>
      </c>
      <c r="E11" s="42">
        <f t="shared" si="0"/>
        <v>2407</v>
      </c>
      <c r="F11" s="44">
        <v>2430</v>
      </c>
      <c r="G11" s="43">
        <v>2440</v>
      </c>
      <c r="H11" s="42">
        <f t="shared" si="1"/>
        <v>2435</v>
      </c>
      <c r="I11" s="44">
        <v>2455</v>
      </c>
      <c r="J11" s="43">
        <v>2465</v>
      </c>
      <c r="K11" s="42">
        <f t="shared" si="2"/>
        <v>2460</v>
      </c>
      <c r="L11" s="50">
        <v>2412</v>
      </c>
      <c r="M11" s="49">
        <v>1.2699</v>
      </c>
      <c r="N11" s="49">
        <v>1.0879000000000001</v>
      </c>
      <c r="O11" s="48">
        <v>144.5</v>
      </c>
      <c r="P11" s="41">
        <v>1899.36</v>
      </c>
      <c r="Q11" s="41">
        <v>1921.26</v>
      </c>
      <c r="R11" s="47">
        <f t="shared" si="3"/>
        <v>2217.1155437080611</v>
      </c>
      <c r="S11" s="46">
        <v>1.27</v>
      </c>
    </row>
    <row r="12" spans="1:19" x14ac:dyDescent="0.2">
      <c r="B12" s="45">
        <v>45113</v>
      </c>
      <c r="C12" s="44">
        <v>2403</v>
      </c>
      <c r="D12" s="43">
        <v>2413</v>
      </c>
      <c r="E12" s="42">
        <f t="shared" si="0"/>
        <v>2408</v>
      </c>
      <c r="F12" s="44">
        <v>2430</v>
      </c>
      <c r="G12" s="43">
        <v>2440</v>
      </c>
      <c r="H12" s="42">
        <f t="shared" si="1"/>
        <v>2435</v>
      </c>
      <c r="I12" s="44">
        <v>2455</v>
      </c>
      <c r="J12" s="43">
        <v>2465</v>
      </c>
      <c r="K12" s="42">
        <f t="shared" si="2"/>
        <v>2460</v>
      </c>
      <c r="L12" s="50">
        <v>2413</v>
      </c>
      <c r="M12" s="49">
        <v>1.2774000000000001</v>
      </c>
      <c r="N12" s="49">
        <v>1.0895999999999999</v>
      </c>
      <c r="O12" s="48">
        <v>143.69</v>
      </c>
      <c r="P12" s="41">
        <v>1888.99</v>
      </c>
      <c r="Q12" s="41">
        <v>1909.98</v>
      </c>
      <c r="R12" s="47">
        <f t="shared" si="3"/>
        <v>2214.5741556534508</v>
      </c>
      <c r="S12" s="46">
        <v>1.2775000000000001</v>
      </c>
    </row>
    <row r="13" spans="1:19" x14ac:dyDescent="0.2">
      <c r="B13" s="45">
        <v>45114</v>
      </c>
      <c r="C13" s="44">
        <v>2403</v>
      </c>
      <c r="D13" s="43">
        <v>2413</v>
      </c>
      <c r="E13" s="42">
        <f t="shared" si="0"/>
        <v>2408</v>
      </c>
      <c r="F13" s="44">
        <v>2430</v>
      </c>
      <c r="G13" s="43">
        <v>2440</v>
      </c>
      <c r="H13" s="42">
        <f t="shared" si="1"/>
        <v>2435</v>
      </c>
      <c r="I13" s="44">
        <v>2455</v>
      </c>
      <c r="J13" s="43">
        <v>2465</v>
      </c>
      <c r="K13" s="42">
        <f t="shared" si="2"/>
        <v>2460</v>
      </c>
      <c r="L13" s="50">
        <v>2413</v>
      </c>
      <c r="M13" s="49">
        <v>1.2761</v>
      </c>
      <c r="N13" s="49">
        <v>1.0888</v>
      </c>
      <c r="O13" s="48">
        <v>143.25</v>
      </c>
      <c r="P13" s="41">
        <v>1890.92</v>
      </c>
      <c r="Q13" s="41">
        <v>1911.93</v>
      </c>
      <c r="R13" s="47">
        <f t="shared" si="3"/>
        <v>2216.2013225569435</v>
      </c>
      <c r="S13" s="46">
        <v>1.2762</v>
      </c>
    </row>
    <row r="14" spans="1:19" x14ac:dyDescent="0.2">
      <c r="B14" s="45">
        <v>45117</v>
      </c>
      <c r="C14" s="44">
        <v>2402</v>
      </c>
      <c r="D14" s="43">
        <v>2412</v>
      </c>
      <c r="E14" s="42">
        <f t="shared" si="0"/>
        <v>2407</v>
      </c>
      <c r="F14" s="44">
        <v>2430</v>
      </c>
      <c r="G14" s="43">
        <v>2440</v>
      </c>
      <c r="H14" s="42">
        <f t="shared" si="1"/>
        <v>2435</v>
      </c>
      <c r="I14" s="44">
        <v>2455</v>
      </c>
      <c r="J14" s="43">
        <v>2465</v>
      </c>
      <c r="K14" s="42">
        <f t="shared" si="2"/>
        <v>2460</v>
      </c>
      <c r="L14" s="50">
        <v>2412</v>
      </c>
      <c r="M14" s="49">
        <v>1.2778</v>
      </c>
      <c r="N14" s="49">
        <v>1.0954999999999999</v>
      </c>
      <c r="O14" s="48">
        <v>142.13999999999999</v>
      </c>
      <c r="P14" s="41">
        <v>1887.62</v>
      </c>
      <c r="Q14" s="41">
        <v>1909.38</v>
      </c>
      <c r="R14" s="47">
        <f t="shared" si="3"/>
        <v>2201.7343678685534</v>
      </c>
      <c r="S14" s="46">
        <v>1.2779</v>
      </c>
    </row>
    <row r="15" spans="1:19" x14ac:dyDescent="0.2">
      <c r="B15" s="45">
        <v>45118</v>
      </c>
      <c r="C15" s="44">
        <v>2402</v>
      </c>
      <c r="D15" s="43">
        <v>2412</v>
      </c>
      <c r="E15" s="42">
        <f t="shared" si="0"/>
        <v>2407</v>
      </c>
      <c r="F15" s="44">
        <v>2430</v>
      </c>
      <c r="G15" s="43">
        <v>2440</v>
      </c>
      <c r="H15" s="42">
        <f t="shared" si="1"/>
        <v>2435</v>
      </c>
      <c r="I15" s="44">
        <v>2455</v>
      </c>
      <c r="J15" s="43">
        <v>2465</v>
      </c>
      <c r="K15" s="42">
        <f t="shared" si="2"/>
        <v>2460</v>
      </c>
      <c r="L15" s="50">
        <v>2412</v>
      </c>
      <c r="M15" s="49">
        <v>1.2915000000000001</v>
      </c>
      <c r="N15" s="49">
        <v>1.0983000000000001</v>
      </c>
      <c r="O15" s="48">
        <v>140.4</v>
      </c>
      <c r="P15" s="41">
        <v>1867.6</v>
      </c>
      <c r="Q15" s="41">
        <v>1889.13</v>
      </c>
      <c r="R15" s="47">
        <f t="shared" si="3"/>
        <v>2196.1212783392516</v>
      </c>
      <c r="S15" s="46">
        <v>1.2916000000000001</v>
      </c>
    </row>
    <row r="16" spans="1:19" x14ac:dyDescent="0.2">
      <c r="B16" s="45">
        <v>45119</v>
      </c>
      <c r="C16" s="44">
        <v>2401</v>
      </c>
      <c r="D16" s="43">
        <v>2411</v>
      </c>
      <c r="E16" s="42">
        <f t="shared" si="0"/>
        <v>2406</v>
      </c>
      <c r="F16" s="44">
        <v>2430</v>
      </c>
      <c r="G16" s="43">
        <v>2440</v>
      </c>
      <c r="H16" s="42">
        <f t="shared" si="1"/>
        <v>2435</v>
      </c>
      <c r="I16" s="44">
        <v>2450</v>
      </c>
      <c r="J16" s="43">
        <v>2460</v>
      </c>
      <c r="K16" s="42">
        <f t="shared" si="2"/>
        <v>2455</v>
      </c>
      <c r="L16" s="50">
        <v>2411</v>
      </c>
      <c r="M16" s="49">
        <v>1.2910999999999999</v>
      </c>
      <c r="N16" s="49">
        <v>1.1015999999999999</v>
      </c>
      <c r="O16" s="48">
        <v>139.54</v>
      </c>
      <c r="P16" s="41">
        <v>1867.4</v>
      </c>
      <c r="Q16" s="41">
        <v>1889.71</v>
      </c>
      <c r="R16" s="47">
        <f t="shared" si="3"/>
        <v>2188.6347131445173</v>
      </c>
      <c r="S16" s="46">
        <v>1.2911999999999999</v>
      </c>
    </row>
    <row r="17" spans="2:19" x14ac:dyDescent="0.2">
      <c r="B17" s="45">
        <v>45120</v>
      </c>
      <c r="C17" s="44">
        <v>2402</v>
      </c>
      <c r="D17" s="43">
        <v>2412</v>
      </c>
      <c r="E17" s="42">
        <f t="shared" si="0"/>
        <v>2407</v>
      </c>
      <c r="F17" s="44">
        <v>2430</v>
      </c>
      <c r="G17" s="43">
        <v>2440</v>
      </c>
      <c r="H17" s="42">
        <f t="shared" si="1"/>
        <v>2435</v>
      </c>
      <c r="I17" s="44">
        <v>2450</v>
      </c>
      <c r="J17" s="43">
        <v>2460</v>
      </c>
      <c r="K17" s="42">
        <f t="shared" si="2"/>
        <v>2455</v>
      </c>
      <c r="L17" s="50">
        <v>2412</v>
      </c>
      <c r="M17" s="49">
        <v>1.3062</v>
      </c>
      <c r="N17" s="49">
        <v>1.1173999999999999</v>
      </c>
      <c r="O17" s="48">
        <v>138.5</v>
      </c>
      <c r="P17" s="41">
        <v>1846.58</v>
      </c>
      <c r="Q17" s="41">
        <v>1867.87</v>
      </c>
      <c r="R17" s="47">
        <f t="shared" si="3"/>
        <v>2158.5824234830857</v>
      </c>
      <c r="S17" s="46">
        <v>1.3063</v>
      </c>
    </row>
    <row r="18" spans="2:19" x14ac:dyDescent="0.2">
      <c r="B18" s="45">
        <v>45121</v>
      </c>
      <c r="C18" s="44">
        <v>2402</v>
      </c>
      <c r="D18" s="43">
        <v>2412</v>
      </c>
      <c r="E18" s="42">
        <f t="shared" si="0"/>
        <v>2407</v>
      </c>
      <c r="F18" s="44">
        <v>2430</v>
      </c>
      <c r="G18" s="43">
        <v>2440</v>
      </c>
      <c r="H18" s="42">
        <f t="shared" si="1"/>
        <v>2435</v>
      </c>
      <c r="I18" s="44">
        <v>2450</v>
      </c>
      <c r="J18" s="43">
        <v>2460</v>
      </c>
      <c r="K18" s="42">
        <f t="shared" si="2"/>
        <v>2455</v>
      </c>
      <c r="L18" s="50">
        <v>2412</v>
      </c>
      <c r="M18" s="49">
        <v>1.3112999999999999</v>
      </c>
      <c r="N18" s="49">
        <v>1.1224000000000001</v>
      </c>
      <c r="O18" s="48">
        <v>138.55000000000001</v>
      </c>
      <c r="P18" s="41">
        <v>1839.4</v>
      </c>
      <c r="Q18" s="41">
        <v>1860.61</v>
      </c>
      <c r="R18" s="47">
        <f t="shared" si="3"/>
        <v>2148.9665003563791</v>
      </c>
      <c r="S18" s="46">
        <v>1.3113999999999999</v>
      </c>
    </row>
    <row r="19" spans="2:19" x14ac:dyDescent="0.2">
      <c r="B19" s="45">
        <v>45124</v>
      </c>
      <c r="C19" s="44">
        <v>2401</v>
      </c>
      <c r="D19" s="43">
        <v>2411</v>
      </c>
      <c r="E19" s="42">
        <f t="shared" si="0"/>
        <v>2406</v>
      </c>
      <c r="F19" s="44">
        <v>2430</v>
      </c>
      <c r="G19" s="43">
        <v>2440</v>
      </c>
      <c r="H19" s="42">
        <f t="shared" si="1"/>
        <v>2435</v>
      </c>
      <c r="I19" s="44">
        <v>2450</v>
      </c>
      <c r="J19" s="43">
        <v>2460</v>
      </c>
      <c r="K19" s="42">
        <f t="shared" si="2"/>
        <v>2455</v>
      </c>
      <c r="L19" s="50">
        <v>2411</v>
      </c>
      <c r="M19" s="49">
        <v>1.3085</v>
      </c>
      <c r="N19" s="49">
        <v>1.1234999999999999</v>
      </c>
      <c r="O19" s="48">
        <v>138.37</v>
      </c>
      <c r="P19" s="41">
        <v>1842.57</v>
      </c>
      <c r="Q19" s="41">
        <v>1864.73</v>
      </c>
      <c r="R19" s="47">
        <f t="shared" si="3"/>
        <v>2145.9724076546509</v>
      </c>
      <c r="S19" s="46">
        <v>1.3085</v>
      </c>
    </row>
    <row r="20" spans="2:19" x14ac:dyDescent="0.2">
      <c r="B20" s="45">
        <v>45125</v>
      </c>
      <c r="C20" s="44">
        <v>2401</v>
      </c>
      <c r="D20" s="43">
        <v>2411</v>
      </c>
      <c r="E20" s="42">
        <f t="shared" si="0"/>
        <v>2406</v>
      </c>
      <c r="F20" s="44">
        <v>2430</v>
      </c>
      <c r="G20" s="43">
        <v>2440</v>
      </c>
      <c r="H20" s="42">
        <f t="shared" si="1"/>
        <v>2435</v>
      </c>
      <c r="I20" s="44">
        <v>2450</v>
      </c>
      <c r="J20" s="43">
        <v>2460</v>
      </c>
      <c r="K20" s="42">
        <f t="shared" si="2"/>
        <v>2455</v>
      </c>
      <c r="L20" s="50">
        <v>2411</v>
      </c>
      <c r="M20" s="49">
        <v>1.3106</v>
      </c>
      <c r="N20" s="49">
        <v>1.1253</v>
      </c>
      <c r="O20" s="48">
        <v>138.28</v>
      </c>
      <c r="P20" s="41">
        <v>1839.62</v>
      </c>
      <c r="Q20" s="41">
        <v>1861.6</v>
      </c>
      <c r="R20" s="47">
        <f t="shared" si="3"/>
        <v>2142.5397671731985</v>
      </c>
      <c r="S20" s="46">
        <v>1.3107</v>
      </c>
    </row>
    <row r="21" spans="2:19" x14ac:dyDescent="0.2">
      <c r="B21" s="45">
        <v>45126</v>
      </c>
      <c r="C21" s="44">
        <v>2401</v>
      </c>
      <c r="D21" s="43">
        <v>2411</v>
      </c>
      <c r="E21" s="42">
        <f t="shared" si="0"/>
        <v>2406</v>
      </c>
      <c r="F21" s="44">
        <v>2430</v>
      </c>
      <c r="G21" s="43">
        <v>2440</v>
      </c>
      <c r="H21" s="42">
        <f t="shared" si="1"/>
        <v>2435</v>
      </c>
      <c r="I21" s="44">
        <v>2450</v>
      </c>
      <c r="J21" s="43">
        <v>2460</v>
      </c>
      <c r="K21" s="42">
        <f t="shared" si="2"/>
        <v>2455</v>
      </c>
      <c r="L21" s="50">
        <v>2411</v>
      </c>
      <c r="M21" s="49">
        <v>1.2898000000000001</v>
      </c>
      <c r="N21" s="49">
        <v>1.1214</v>
      </c>
      <c r="O21" s="48">
        <v>139.80000000000001</v>
      </c>
      <c r="P21" s="41">
        <v>1869.28</v>
      </c>
      <c r="Q21" s="41">
        <v>1891.33</v>
      </c>
      <c r="R21" s="47">
        <f t="shared" si="3"/>
        <v>2149.9910825753523</v>
      </c>
      <c r="S21" s="46">
        <v>1.2901</v>
      </c>
    </row>
    <row r="22" spans="2:19" x14ac:dyDescent="0.2">
      <c r="B22" s="45">
        <v>45127</v>
      </c>
      <c r="C22" s="44">
        <v>2402</v>
      </c>
      <c r="D22" s="43">
        <v>2412</v>
      </c>
      <c r="E22" s="42">
        <f t="shared" si="0"/>
        <v>2407</v>
      </c>
      <c r="F22" s="44">
        <v>2430</v>
      </c>
      <c r="G22" s="43">
        <v>2440</v>
      </c>
      <c r="H22" s="42">
        <f t="shared" si="1"/>
        <v>2435</v>
      </c>
      <c r="I22" s="44">
        <v>2450</v>
      </c>
      <c r="J22" s="43">
        <v>2460</v>
      </c>
      <c r="K22" s="42">
        <f t="shared" si="2"/>
        <v>2455</v>
      </c>
      <c r="L22" s="50">
        <v>2412</v>
      </c>
      <c r="M22" s="49">
        <v>1.2890999999999999</v>
      </c>
      <c r="N22" s="49">
        <v>1.1207</v>
      </c>
      <c r="O22" s="48">
        <v>139.54</v>
      </c>
      <c r="P22" s="41">
        <v>1871.07</v>
      </c>
      <c r="Q22" s="41">
        <v>1892.35</v>
      </c>
      <c r="R22" s="47">
        <f t="shared" si="3"/>
        <v>2152.2262871419648</v>
      </c>
      <c r="S22" s="46">
        <v>1.2894000000000001</v>
      </c>
    </row>
    <row r="23" spans="2:19" x14ac:dyDescent="0.2">
      <c r="B23" s="45">
        <v>45128</v>
      </c>
      <c r="C23" s="44">
        <v>2402</v>
      </c>
      <c r="D23" s="43">
        <v>2412</v>
      </c>
      <c r="E23" s="42">
        <f t="shared" si="0"/>
        <v>2407</v>
      </c>
      <c r="F23" s="44">
        <v>2430</v>
      </c>
      <c r="G23" s="43">
        <v>2440</v>
      </c>
      <c r="H23" s="42">
        <f t="shared" si="1"/>
        <v>2435</v>
      </c>
      <c r="I23" s="44">
        <v>2450</v>
      </c>
      <c r="J23" s="43">
        <v>2460</v>
      </c>
      <c r="K23" s="42">
        <f t="shared" si="2"/>
        <v>2455</v>
      </c>
      <c r="L23" s="50">
        <v>2412</v>
      </c>
      <c r="M23" s="49">
        <v>1.2825</v>
      </c>
      <c r="N23" s="49">
        <v>1.1117999999999999</v>
      </c>
      <c r="O23" s="48">
        <v>141.78</v>
      </c>
      <c r="P23" s="41">
        <v>1880.7</v>
      </c>
      <c r="Q23" s="41">
        <v>1902.24</v>
      </c>
      <c r="R23" s="47">
        <f t="shared" si="3"/>
        <v>2169.4549379384785</v>
      </c>
      <c r="S23" s="46">
        <v>1.2827</v>
      </c>
    </row>
    <row r="24" spans="2:19" x14ac:dyDescent="0.2">
      <c r="B24" s="45">
        <v>45131</v>
      </c>
      <c r="C24" s="44">
        <v>2401</v>
      </c>
      <c r="D24" s="43">
        <v>2411</v>
      </c>
      <c r="E24" s="42">
        <f t="shared" si="0"/>
        <v>2406</v>
      </c>
      <c r="F24" s="44">
        <v>2430</v>
      </c>
      <c r="G24" s="43">
        <v>2440</v>
      </c>
      <c r="H24" s="42">
        <f t="shared" si="1"/>
        <v>2435</v>
      </c>
      <c r="I24" s="44">
        <v>2450</v>
      </c>
      <c r="J24" s="43">
        <v>2460</v>
      </c>
      <c r="K24" s="42">
        <f t="shared" si="2"/>
        <v>2455</v>
      </c>
      <c r="L24" s="50">
        <v>2411</v>
      </c>
      <c r="M24" s="49">
        <v>1.2851999999999999</v>
      </c>
      <c r="N24" s="49">
        <v>1.1096999999999999</v>
      </c>
      <c r="O24" s="48">
        <v>141</v>
      </c>
      <c r="P24" s="41">
        <v>1875.97</v>
      </c>
      <c r="Q24" s="41">
        <v>1898.09</v>
      </c>
      <c r="R24" s="47">
        <f t="shared" si="3"/>
        <v>2172.6592772821487</v>
      </c>
      <c r="S24" s="46">
        <v>1.2855000000000001</v>
      </c>
    </row>
    <row r="25" spans="2:19" x14ac:dyDescent="0.2">
      <c r="B25" s="45">
        <v>45132</v>
      </c>
      <c r="C25" s="44">
        <v>2401</v>
      </c>
      <c r="D25" s="43">
        <v>2411</v>
      </c>
      <c r="E25" s="42">
        <f t="shared" si="0"/>
        <v>2406</v>
      </c>
      <c r="F25" s="44">
        <v>2430</v>
      </c>
      <c r="G25" s="43">
        <v>2440</v>
      </c>
      <c r="H25" s="42">
        <f t="shared" si="1"/>
        <v>2435</v>
      </c>
      <c r="I25" s="44">
        <v>2450</v>
      </c>
      <c r="J25" s="43">
        <v>2460</v>
      </c>
      <c r="K25" s="42">
        <f t="shared" si="2"/>
        <v>2455</v>
      </c>
      <c r="L25" s="50">
        <v>2411</v>
      </c>
      <c r="M25" s="49">
        <v>1.2829999999999999</v>
      </c>
      <c r="N25" s="49">
        <v>1.1049</v>
      </c>
      <c r="O25" s="48">
        <v>141.38999999999999</v>
      </c>
      <c r="P25" s="41">
        <v>1879.19</v>
      </c>
      <c r="Q25" s="41">
        <v>1901.5</v>
      </c>
      <c r="R25" s="47">
        <f t="shared" si="3"/>
        <v>2182.0979274142455</v>
      </c>
      <c r="S25" s="46">
        <v>1.2831999999999999</v>
      </c>
    </row>
    <row r="26" spans="2:19" x14ac:dyDescent="0.2">
      <c r="B26" s="45">
        <v>45133</v>
      </c>
      <c r="C26" s="44">
        <v>2401</v>
      </c>
      <c r="D26" s="43">
        <v>2411</v>
      </c>
      <c r="E26" s="42">
        <f t="shared" si="0"/>
        <v>2406</v>
      </c>
      <c r="F26" s="44">
        <v>2430</v>
      </c>
      <c r="G26" s="43">
        <v>2440</v>
      </c>
      <c r="H26" s="42">
        <f t="shared" si="1"/>
        <v>2435</v>
      </c>
      <c r="I26" s="44">
        <v>2445</v>
      </c>
      <c r="J26" s="43">
        <v>2455</v>
      </c>
      <c r="K26" s="42">
        <f t="shared" si="2"/>
        <v>2450</v>
      </c>
      <c r="L26" s="50">
        <v>2411</v>
      </c>
      <c r="M26" s="49">
        <v>1.2910999999999999</v>
      </c>
      <c r="N26" s="49">
        <v>1.1063000000000001</v>
      </c>
      <c r="O26" s="48">
        <v>140.38</v>
      </c>
      <c r="P26" s="41">
        <v>1867.4</v>
      </c>
      <c r="Q26" s="41">
        <v>1889.42</v>
      </c>
      <c r="R26" s="47">
        <f t="shared" si="3"/>
        <v>2179.3365271626139</v>
      </c>
      <c r="S26" s="46">
        <v>1.2914000000000001</v>
      </c>
    </row>
    <row r="27" spans="2:19" x14ac:dyDescent="0.2">
      <c r="B27" s="45">
        <v>45134</v>
      </c>
      <c r="C27" s="44">
        <v>2402</v>
      </c>
      <c r="D27" s="43">
        <v>2412</v>
      </c>
      <c r="E27" s="42">
        <f t="shared" si="0"/>
        <v>2407</v>
      </c>
      <c r="F27" s="44">
        <v>2430</v>
      </c>
      <c r="G27" s="43">
        <v>2440</v>
      </c>
      <c r="H27" s="42">
        <f t="shared" si="1"/>
        <v>2435</v>
      </c>
      <c r="I27" s="44">
        <v>2445</v>
      </c>
      <c r="J27" s="43">
        <v>2455</v>
      </c>
      <c r="K27" s="42">
        <f t="shared" si="2"/>
        <v>2450</v>
      </c>
      <c r="L27" s="50">
        <v>2412</v>
      </c>
      <c r="M27" s="49">
        <v>1.2965</v>
      </c>
      <c r="N27" s="49">
        <v>1.1138999999999999</v>
      </c>
      <c r="O27" s="48">
        <v>140.13999999999999</v>
      </c>
      <c r="P27" s="41">
        <v>1860.39</v>
      </c>
      <c r="Q27" s="41">
        <v>1881.55</v>
      </c>
      <c r="R27" s="47">
        <f t="shared" si="3"/>
        <v>2165.3649340156212</v>
      </c>
      <c r="S27" s="46">
        <v>1.2968</v>
      </c>
    </row>
    <row r="28" spans="2:19" x14ac:dyDescent="0.2">
      <c r="B28" s="45">
        <v>45135</v>
      </c>
      <c r="C28" s="44">
        <v>2402</v>
      </c>
      <c r="D28" s="43">
        <v>2412</v>
      </c>
      <c r="E28" s="42">
        <f t="shared" si="0"/>
        <v>2407</v>
      </c>
      <c r="F28" s="44">
        <v>2430</v>
      </c>
      <c r="G28" s="43">
        <v>2440</v>
      </c>
      <c r="H28" s="42">
        <f t="shared" si="1"/>
        <v>2435</v>
      </c>
      <c r="I28" s="44">
        <v>2445</v>
      </c>
      <c r="J28" s="43">
        <v>2455</v>
      </c>
      <c r="K28" s="42">
        <f t="shared" si="2"/>
        <v>2450</v>
      </c>
      <c r="L28" s="50">
        <v>2412</v>
      </c>
      <c r="M28" s="49">
        <v>1.2869999999999999</v>
      </c>
      <c r="N28" s="49">
        <v>1.1009</v>
      </c>
      <c r="O28" s="48">
        <v>139.28</v>
      </c>
      <c r="P28" s="41">
        <v>1874.13</v>
      </c>
      <c r="Q28" s="41">
        <v>1895.44</v>
      </c>
      <c r="R28" s="47">
        <f t="shared" si="3"/>
        <v>2190.934689799255</v>
      </c>
      <c r="S28" s="46">
        <v>1.2873000000000001</v>
      </c>
    </row>
    <row r="29" spans="2:19" x14ac:dyDescent="0.2">
      <c r="B29" s="45">
        <v>45138</v>
      </c>
      <c r="C29" s="44">
        <v>2401</v>
      </c>
      <c r="D29" s="43">
        <v>2411</v>
      </c>
      <c r="E29" s="42">
        <f t="shared" si="0"/>
        <v>2406</v>
      </c>
      <c r="F29" s="44">
        <v>2430</v>
      </c>
      <c r="G29" s="43">
        <v>2440</v>
      </c>
      <c r="H29" s="42">
        <f t="shared" si="1"/>
        <v>2435</v>
      </c>
      <c r="I29" s="44">
        <v>2445</v>
      </c>
      <c r="J29" s="43">
        <v>2455</v>
      </c>
      <c r="K29" s="42">
        <f t="shared" si="2"/>
        <v>2450</v>
      </c>
      <c r="L29" s="50">
        <v>2411</v>
      </c>
      <c r="M29" s="49">
        <v>1.2862</v>
      </c>
      <c r="N29" s="49">
        <v>1.1027</v>
      </c>
      <c r="O29" s="48">
        <v>142.19999999999999</v>
      </c>
      <c r="P29" s="41">
        <v>1874.51</v>
      </c>
      <c r="Q29" s="41">
        <v>1896.62</v>
      </c>
      <c r="R29" s="47">
        <f t="shared" si="3"/>
        <v>2186.4514373809739</v>
      </c>
      <c r="S29" s="46">
        <v>1.2865</v>
      </c>
    </row>
    <row r="30" spans="2:19" x14ac:dyDescent="0.2">
      <c r="B30" s="40" t="s">
        <v>11</v>
      </c>
      <c r="C30" s="39">
        <f>ROUND(AVERAGE(C9:C29),2)</f>
        <v>2401.71</v>
      </c>
      <c r="D30" s="38">
        <f>ROUND(AVERAGE(D9:D29),2)</f>
        <v>2411.71</v>
      </c>
      <c r="E30" s="37">
        <f>ROUND(AVERAGE(C30:D30),2)</f>
        <v>2406.71</v>
      </c>
      <c r="F30" s="39">
        <f>ROUND(AVERAGE(F9:F29),2)</f>
        <v>2430</v>
      </c>
      <c r="G30" s="38">
        <f>ROUND(AVERAGE(G9:G29),2)</f>
        <v>2440</v>
      </c>
      <c r="H30" s="37">
        <f>ROUND(AVERAGE(F30:G30),2)</f>
        <v>2435</v>
      </c>
      <c r="I30" s="39">
        <f>ROUND(AVERAGE(I9:I29),2)</f>
        <v>2450.71</v>
      </c>
      <c r="J30" s="38">
        <f>ROUND(AVERAGE(J9:J29),2)</f>
        <v>2460.71</v>
      </c>
      <c r="K30" s="37">
        <f>ROUND(AVERAGE(I30:J30),2)</f>
        <v>2455.71</v>
      </c>
      <c r="L30" s="36">
        <f>ROUND(AVERAGE(L9:L29),2)</f>
        <v>2411.71</v>
      </c>
      <c r="M30" s="35">
        <f>ROUND(AVERAGE(M9:M29),4)</f>
        <v>1.2881</v>
      </c>
      <c r="N30" s="34">
        <f>ROUND(AVERAGE(N9:N29),4)</f>
        <v>1.1057999999999999</v>
      </c>
      <c r="O30" s="167">
        <f>ROUND(AVERAGE(O9:O29),2)</f>
        <v>141.05000000000001</v>
      </c>
      <c r="P30" s="33">
        <f>AVERAGE(P9:P29)</f>
        <v>1872.4847619047616</v>
      </c>
      <c r="Q30" s="33">
        <f>AVERAGE(Q9:Q29)</f>
        <v>1894.1771428571428</v>
      </c>
      <c r="R30" s="33">
        <f>AVERAGE(R9:R29)</f>
        <v>2181.2027041346228</v>
      </c>
      <c r="S30" s="32">
        <f>AVERAGE(S9:S29)</f>
        <v>1.2882809523809524</v>
      </c>
    </row>
    <row r="31" spans="2:19" x14ac:dyDescent="0.2">
      <c r="B31" s="31" t="s">
        <v>12</v>
      </c>
      <c r="C31" s="30">
        <f t="shared" ref="C31:S31" si="4">MAX(C9:C29)</f>
        <v>2403</v>
      </c>
      <c r="D31" s="29">
        <f t="shared" si="4"/>
        <v>2413</v>
      </c>
      <c r="E31" s="28">
        <f t="shared" si="4"/>
        <v>2408</v>
      </c>
      <c r="F31" s="30">
        <f t="shared" si="4"/>
        <v>2430</v>
      </c>
      <c r="G31" s="29">
        <f t="shared" si="4"/>
        <v>2440</v>
      </c>
      <c r="H31" s="28">
        <f t="shared" si="4"/>
        <v>2435</v>
      </c>
      <c r="I31" s="30">
        <f t="shared" si="4"/>
        <v>2455</v>
      </c>
      <c r="J31" s="29">
        <f t="shared" si="4"/>
        <v>2465</v>
      </c>
      <c r="K31" s="28">
        <f t="shared" si="4"/>
        <v>2460</v>
      </c>
      <c r="L31" s="27">
        <f t="shared" si="4"/>
        <v>2413</v>
      </c>
      <c r="M31" s="26">
        <f t="shared" si="4"/>
        <v>1.3112999999999999</v>
      </c>
      <c r="N31" s="25">
        <f t="shared" si="4"/>
        <v>1.1253</v>
      </c>
      <c r="O31" s="24">
        <f t="shared" si="4"/>
        <v>144.86000000000001</v>
      </c>
      <c r="P31" s="23">
        <f t="shared" si="4"/>
        <v>1902.66</v>
      </c>
      <c r="Q31" s="23">
        <f t="shared" si="4"/>
        <v>1924.44</v>
      </c>
      <c r="R31" s="23">
        <f t="shared" si="4"/>
        <v>2217.1155437080611</v>
      </c>
      <c r="S31" s="22">
        <f t="shared" si="4"/>
        <v>1.3113999999999999</v>
      </c>
    </row>
    <row r="32" spans="2:19" ht="13.5" thickBot="1" x14ac:dyDescent="0.25">
      <c r="B32" s="21" t="s">
        <v>13</v>
      </c>
      <c r="C32" s="20">
        <f t="shared" ref="C32:S32" si="5">MIN(C9:C29)</f>
        <v>2401</v>
      </c>
      <c r="D32" s="19">
        <f t="shared" si="5"/>
        <v>2411</v>
      </c>
      <c r="E32" s="18">
        <f t="shared" si="5"/>
        <v>2406</v>
      </c>
      <c r="F32" s="20">
        <f t="shared" si="5"/>
        <v>2430</v>
      </c>
      <c r="G32" s="19">
        <f t="shared" si="5"/>
        <v>2440</v>
      </c>
      <c r="H32" s="18">
        <f t="shared" si="5"/>
        <v>2435</v>
      </c>
      <c r="I32" s="20">
        <f t="shared" si="5"/>
        <v>2445</v>
      </c>
      <c r="J32" s="19">
        <f t="shared" si="5"/>
        <v>2455</v>
      </c>
      <c r="K32" s="18">
        <f t="shared" si="5"/>
        <v>2450</v>
      </c>
      <c r="L32" s="17">
        <f t="shared" si="5"/>
        <v>2411</v>
      </c>
      <c r="M32" s="16">
        <f t="shared" si="5"/>
        <v>1.2677</v>
      </c>
      <c r="N32" s="15">
        <f t="shared" si="5"/>
        <v>1.0879000000000001</v>
      </c>
      <c r="O32" s="14">
        <f t="shared" si="5"/>
        <v>138.28</v>
      </c>
      <c r="P32" s="13">
        <f t="shared" si="5"/>
        <v>1839.4</v>
      </c>
      <c r="Q32" s="13">
        <f t="shared" si="5"/>
        <v>1860.61</v>
      </c>
      <c r="R32" s="13">
        <f t="shared" si="5"/>
        <v>2142.5397671731985</v>
      </c>
      <c r="S32" s="12">
        <f t="shared" si="5"/>
        <v>1.2679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26</v>
      </c>
    </row>
    <row r="6" spans="1:25" ht="13.5" thickBot="1" x14ac:dyDescent="0.25">
      <c r="B6" s="1">
        <v>45110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45110</v>
      </c>
      <c r="C9" s="44">
        <v>2105</v>
      </c>
      <c r="D9" s="43">
        <v>2107</v>
      </c>
      <c r="E9" s="42">
        <f t="shared" ref="E9:E29" si="0">AVERAGE(C9:D9)</f>
        <v>2106</v>
      </c>
      <c r="F9" s="44">
        <v>2146</v>
      </c>
      <c r="G9" s="43">
        <v>2147</v>
      </c>
      <c r="H9" s="42">
        <f t="shared" ref="H9:H29" si="1">AVERAGE(F9:G9)</f>
        <v>2146.5</v>
      </c>
      <c r="I9" s="44">
        <v>2312</v>
      </c>
      <c r="J9" s="43">
        <v>2317</v>
      </c>
      <c r="K9" s="42">
        <f t="shared" ref="K9:K29" si="2">AVERAGE(I9:J9)</f>
        <v>2314.5</v>
      </c>
      <c r="L9" s="44">
        <v>2435</v>
      </c>
      <c r="M9" s="43">
        <v>2440</v>
      </c>
      <c r="N9" s="42">
        <f t="shared" ref="N9:N29" si="3">AVERAGE(L9:M9)</f>
        <v>2437.5</v>
      </c>
      <c r="O9" s="44">
        <v>2558</v>
      </c>
      <c r="P9" s="43">
        <v>2563</v>
      </c>
      <c r="Q9" s="42">
        <f t="shared" ref="Q9:Q29" si="4">AVERAGE(O9:P9)</f>
        <v>2560.5</v>
      </c>
      <c r="R9" s="50">
        <v>2107</v>
      </c>
      <c r="S9" s="49">
        <v>1.2677</v>
      </c>
      <c r="T9" s="51">
        <v>1.0899000000000001</v>
      </c>
      <c r="U9" s="48">
        <v>144.86000000000001</v>
      </c>
      <c r="V9" s="41">
        <v>1662.07</v>
      </c>
      <c r="W9" s="41">
        <v>1693.35</v>
      </c>
      <c r="X9" s="47">
        <f t="shared" ref="X9:X29" si="5">R9/T9</f>
        <v>1933.2048811817597</v>
      </c>
      <c r="Y9" s="46">
        <v>1.2679</v>
      </c>
    </row>
    <row r="10" spans="1:25" x14ac:dyDescent="0.2">
      <c r="B10" s="45">
        <v>45111</v>
      </c>
      <c r="C10" s="44">
        <v>2102</v>
      </c>
      <c r="D10" s="43">
        <v>2102.5</v>
      </c>
      <c r="E10" s="42">
        <f t="shared" si="0"/>
        <v>2102.25</v>
      </c>
      <c r="F10" s="44">
        <v>2155.5</v>
      </c>
      <c r="G10" s="43">
        <v>2156.5</v>
      </c>
      <c r="H10" s="42">
        <f t="shared" si="1"/>
        <v>2156</v>
      </c>
      <c r="I10" s="44">
        <v>2318</v>
      </c>
      <c r="J10" s="43">
        <v>2323</v>
      </c>
      <c r="K10" s="42">
        <f t="shared" si="2"/>
        <v>2320.5</v>
      </c>
      <c r="L10" s="44">
        <v>2438</v>
      </c>
      <c r="M10" s="43">
        <v>2443</v>
      </c>
      <c r="N10" s="42">
        <f t="shared" si="3"/>
        <v>2440.5</v>
      </c>
      <c r="O10" s="44">
        <v>2558</v>
      </c>
      <c r="P10" s="43">
        <v>2563</v>
      </c>
      <c r="Q10" s="42">
        <f t="shared" si="4"/>
        <v>2560.5</v>
      </c>
      <c r="R10" s="50">
        <v>2102.5</v>
      </c>
      <c r="S10" s="49">
        <v>1.2716000000000001</v>
      </c>
      <c r="T10" s="49">
        <v>1.0898000000000001</v>
      </c>
      <c r="U10" s="48">
        <v>144.41999999999999</v>
      </c>
      <c r="V10" s="41">
        <v>1653.43</v>
      </c>
      <c r="W10" s="41">
        <v>1695.63</v>
      </c>
      <c r="X10" s="47">
        <f t="shared" si="5"/>
        <v>1929.2530739585243</v>
      </c>
      <c r="Y10" s="46">
        <v>1.2718</v>
      </c>
    </row>
    <row r="11" spans="1:25" x14ac:dyDescent="0.2">
      <c r="B11" s="45">
        <v>45112</v>
      </c>
      <c r="C11" s="44">
        <v>2092.5</v>
      </c>
      <c r="D11" s="43">
        <v>2093</v>
      </c>
      <c r="E11" s="42">
        <f t="shared" si="0"/>
        <v>2092.75</v>
      </c>
      <c r="F11" s="44">
        <v>2146</v>
      </c>
      <c r="G11" s="43">
        <v>2147</v>
      </c>
      <c r="H11" s="42">
        <f t="shared" si="1"/>
        <v>2146.5</v>
      </c>
      <c r="I11" s="44">
        <v>2305</v>
      </c>
      <c r="J11" s="43">
        <v>2310</v>
      </c>
      <c r="K11" s="42">
        <f t="shared" si="2"/>
        <v>2307.5</v>
      </c>
      <c r="L11" s="44">
        <v>2425</v>
      </c>
      <c r="M11" s="43">
        <v>2430</v>
      </c>
      <c r="N11" s="42">
        <f t="shared" si="3"/>
        <v>2427.5</v>
      </c>
      <c r="O11" s="44">
        <v>2547</v>
      </c>
      <c r="P11" s="43">
        <v>2552</v>
      </c>
      <c r="Q11" s="42">
        <f t="shared" si="4"/>
        <v>2549.5</v>
      </c>
      <c r="R11" s="50">
        <v>2093</v>
      </c>
      <c r="S11" s="49">
        <v>1.2699</v>
      </c>
      <c r="T11" s="49">
        <v>1.0879000000000001</v>
      </c>
      <c r="U11" s="48">
        <v>144.5</v>
      </c>
      <c r="V11" s="41">
        <v>1648.16</v>
      </c>
      <c r="W11" s="41">
        <v>1690.55</v>
      </c>
      <c r="X11" s="47">
        <f t="shared" si="5"/>
        <v>1923.8900634249469</v>
      </c>
      <c r="Y11" s="46">
        <v>1.27</v>
      </c>
    </row>
    <row r="12" spans="1:25" x14ac:dyDescent="0.2">
      <c r="B12" s="45">
        <v>45113</v>
      </c>
      <c r="C12" s="44">
        <v>2103</v>
      </c>
      <c r="D12" s="43">
        <v>2103.5</v>
      </c>
      <c r="E12" s="42">
        <f t="shared" si="0"/>
        <v>2103.25</v>
      </c>
      <c r="F12" s="44">
        <v>2149.5</v>
      </c>
      <c r="G12" s="43">
        <v>2150</v>
      </c>
      <c r="H12" s="42">
        <f t="shared" si="1"/>
        <v>2149.75</v>
      </c>
      <c r="I12" s="44">
        <v>2308</v>
      </c>
      <c r="J12" s="43">
        <v>2313</v>
      </c>
      <c r="K12" s="42">
        <f t="shared" si="2"/>
        <v>2310.5</v>
      </c>
      <c r="L12" s="44">
        <v>2430</v>
      </c>
      <c r="M12" s="43">
        <v>2435</v>
      </c>
      <c r="N12" s="42">
        <f t="shared" si="3"/>
        <v>2432.5</v>
      </c>
      <c r="O12" s="44">
        <v>2555</v>
      </c>
      <c r="P12" s="43">
        <v>2560</v>
      </c>
      <c r="Q12" s="42">
        <f t="shared" si="4"/>
        <v>2557.5</v>
      </c>
      <c r="R12" s="50">
        <v>2103.5</v>
      </c>
      <c r="S12" s="49">
        <v>1.2774000000000001</v>
      </c>
      <c r="T12" s="49">
        <v>1.0895999999999999</v>
      </c>
      <c r="U12" s="48">
        <v>143.69</v>
      </c>
      <c r="V12" s="41">
        <v>1646.7</v>
      </c>
      <c r="W12" s="41">
        <v>1682.97</v>
      </c>
      <c r="X12" s="47">
        <f t="shared" si="5"/>
        <v>1930.5249632892805</v>
      </c>
      <c r="Y12" s="46">
        <v>1.2775000000000001</v>
      </c>
    </row>
    <row r="13" spans="1:25" x14ac:dyDescent="0.2">
      <c r="B13" s="45">
        <v>45114</v>
      </c>
      <c r="C13" s="44">
        <v>2085</v>
      </c>
      <c r="D13" s="43">
        <v>2086</v>
      </c>
      <c r="E13" s="42">
        <f t="shared" si="0"/>
        <v>2085.5</v>
      </c>
      <c r="F13" s="44">
        <v>2130.5</v>
      </c>
      <c r="G13" s="43">
        <v>2131</v>
      </c>
      <c r="H13" s="42">
        <f t="shared" si="1"/>
        <v>2130.75</v>
      </c>
      <c r="I13" s="44">
        <v>2288</v>
      </c>
      <c r="J13" s="43">
        <v>2293</v>
      </c>
      <c r="K13" s="42">
        <f t="shared" si="2"/>
        <v>2290.5</v>
      </c>
      <c r="L13" s="44">
        <v>2407</v>
      </c>
      <c r="M13" s="43">
        <v>2412</v>
      </c>
      <c r="N13" s="42">
        <f t="shared" si="3"/>
        <v>2409.5</v>
      </c>
      <c r="O13" s="44">
        <v>2525</v>
      </c>
      <c r="P13" s="43">
        <v>2530</v>
      </c>
      <c r="Q13" s="42">
        <f t="shared" si="4"/>
        <v>2527.5</v>
      </c>
      <c r="R13" s="50">
        <v>2086</v>
      </c>
      <c r="S13" s="49">
        <v>1.2761</v>
      </c>
      <c r="T13" s="49">
        <v>1.0888</v>
      </c>
      <c r="U13" s="48">
        <v>143.25</v>
      </c>
      <c r="V13" s="41">
        <v>1634.67</v>
      </c>
      <c r="W13" s="41">
        <v>1669.8</v>
      </c>
      <c r="X13" s="47">
        <f t="shared" si="5"/>
        <v>1915.8706833210874</v>
      </c>
      <c r="Y13" s="46">
        <v>1.2762</v>
      </c>
    </row>
    <row r="14" spans="1:25" x14ac:dyDescent="0.2">
      <c r="B14" s="45">
        <v>45117</v>
      </c>
      <c r="C14" s="44">
        <v>2095.5</v>
      </c>
      <c r="D14" s="43">
        <v>2096</v>
      </c>
      <c r="E14" s="42">
        <f t="shared" si="0"/>
        <v>2095.75</v>
      </c>
      <c r="F14" s="44">
        <v>2145</v>
      </c>
      <c r="G14" s="43">
        <v>2147</v>
      </c>
      <c r="H14" s="42">
        <f t="shared" si="1"/>
        <v>2146</v>
      </c>
      <c r="I14" s="44">
        <v>2303</v>
      </c>
      <c r="J14" s="43">
        <v>2308</v>
      </c>
      <c r="K14" s="42">
        <f t="shared" si="2"/>
        <v>2305.5</v>
      </c>
      <c r="L14" s="44">
        <v>2420</v>
      </c>
      <c r="M14" s="43">
        <v>2425</v>
      </c>
      <c r="N14" s="42">
        <f t="shared" si="3"/>
        <v>2422.5</v>
      </c>
      <c r="O14" s="44">
        <v>2535</v>
      </c>
      <c r="P14" s="43">
        <v>2540</v>
      </c>
      <c r="Q14" s="42">
        <f t="shared" si="4"/>
        <v>2537.5</v>
      </c>
      <c r="R14" s="50">
        <v>2096</v>
      </c>
      <c r="S14" s="49">
        <v>1.2778</v>
      </c>
      <c r="T14" s="49">
        <v>1.0954999999999999</v>
      </c>
      <c r="U14" s="48">
        <v>142.13999999999999</v>
      </c>
      <c r="V14" s="41">
        <v>1640.32</v>
      </c>
      <c r="W14" s="41">
        <v>1680.1</v>
      </c>
      <c r="X14" s="47">
        <f t="shared" si="5"/>
        <v>1913.2816065723416</v>
      </c>
      <c r="Y14" s="46">
        <v>1.2779</v>
      </c>
    </row>
    <row r="15" spans="1:25" x14ac:dyDescent="0.2">
      <c r="B15" s="45">
        <v>45118</v>
      </c>
      <c r="C15" s="44">
        <v>2128.5</v>
      </c>
      <c r="D15" s="43">
        <v>2129</v>
      </c>
      <c r="E15" s="42">
        <f t="shared" si="0"/>
        <v>2128.75</v>
      </c>
      <c r="F15" s="44">
        <v>2179</v>
      </c>
      <c r="G15" s="43">
        <v>2179.5</v>
      </c>
      <c r="H15" s="42">
        <f t="shared" si="1"/>
        <v>2179.25</v>
      </c>
      <c r="I15" s="44">
        <v>2332</v>
      </c>
      <c r="J15" s="43">
        <v>2337</v>
      </c>
      <c r="K15" s="42">
        <f t="shared" si="2"/>
        <v>2334.5</v>
      </c>
      <c r="L15" s="44">
        <v>2452</v>
      </c>
      <c r="M15" s="43">
        <v>2457</v>
      </c>
      <c r="N15" s="42">
        <f t="shared" si="3"/>
        <v>2454.5</v>
      </c>
      <c r="O15" s="44">
        <v>2572</v>
      </c>
      <c r="P15" s="43">
        <v>2577</v>
      </c>
      <c r="Q15" s="42">
        <f t="shared" si="4"/>
        <v>2574.5</v>
      </c>
      <c r="R15" s="50">
        <v>2129</v>
      </c>
      <c r="S15" s="49">
        <v>1.2915000000000001</v>
      </c>
      <c r="T15" s="49">
        <v>1.0983000000000001</v>
      </c>
      <c r="U15" s="48">
        <v>140.4</v>
      </c>
      <c r="V15" s="41">
        <v>1648.47</v>
      </c>
      <c r="W15" s="41">
        <v>1687.44</v>
      </c>
      <c r="X15" s="47">
        <f t="shared" si="5"/>
        <v>1938.4503323317854</v>
      </c>
      <c r="Y15" s="46">
        <v>1.2916000000000001</v>
      </c>
    </row>
    <row r="16" spans="1:25" x14ac:dyDescent="0.2">
      <c r="B16" s="45">
        <v>45119</v>
      </c>
      <c r="C16" s="44">
        <v>2146.5</v>
      </c>
      <c r="D16" s="43">
        <v>2147.5</v>
      </c>
      <c r="E16" s="42">
        <f t="shared" si="0"/>
        <v>2147</v>
      </c>
      <c r="F16" s="44">
        <v>2185</v>
      </c>
      <c r="G16" s="43">
        <v>2186</v>
      </c>
      <c r="H16" s="42">
        <f t="shared" si="1"/>
        <v>2185.5</v>
      </c>
      <c r="I16" s="44">
        <v>2340</v>
      </c>
      <c r="J16" s="43">
        <v>2345</v>
      </c>
      <c r="K16" s="42">
        <f t="shared" si="2"/>
        <v>2342.5</v>
      </c>
      <c r="L16" s="44">
        <v>2462</v>
      </c>
      <c r="M16" s="43">
        <v>2467</v>
      </c>
      <c r="N16" s="42">
        <f t="shared" si="3"/>
        <v>2464.5</v>
      </c>
      <c r="O16" s="44">
        <v>2583</v>
      </c>
      <c r="P16" s="43">
        <v>2588</v>
      </c>
      <c r="Q16" s="42">
        <f t="shared" si="4"/>
        <v>2585.5</v>
      </c>
      <c r="R16" s="50">
        <v>2147.5</v>
      </c>
      <c r="S16" s="49">
        <v>1.2910999999999999</v>
      </c>
      <c r="T16" s="49">
        <v>1.1015999999999999</v>
      </c>
      <c r="U16" s="48">
        <v>139.54</v>
      </c>
      <c r="V16" s="41">
        <v>1663.31</v>
      </c>
      <c r="W16" s="41">
        <v>1693</v>
      </c>
      <c r="X16" s="47">
        <f t="shared" si="5"/>
        <v>1949.4371822803198</v>
      </c>
      <c r="Y16" s="46">
        <v>1.2911999999999999</v>
      </c>
    </row>
    <row r="17" spans="2:25" x14ac:dyDescent="0.2">
      <c r="B17" s="45">
        <v>45120</v>
      </c>
      <c r="C17" s="44">
        <v>2235.5</v>
      </c>
      <c r="D17" s="43">
        <v>2236</v>
      </c>
      <c r="E17" s="42">
        <f t="shared" si="0"/>
        <v>2235.75</v>
      </c>
      <c r="F17" s="44">
        <v>2277</v>
      </c>
      <c r="G17" s="43">
        <v>2279</v>
      </c>
      <c r="H17" s="42">
        <f t="shared" si="1"/>
        <v>2278</v>
      </c>
      <c r="I17" s="44">
        <v>2422</v>
      </c>
      <c r="J17" s="43">
        <v>2427</v>
      </c>
      <c r="K17" s="42">
        <f t="shared" si="2"/>
        <v>2424.5</v>
      </c>
      <c r="L17" s="44">
        <v>2540</v>
      </c>
      <c r="M17" s="43">
        <v>2545</v>
      </c>
      <c r="N17" s="42">
        <f t="shared" si="3"/>
        <v>2542.5</v>
      </c>
      <c r="O17" s="44">
        <v>2658</v>
      </c>
      <c r="P17" s="43">
        <v>2663</v>
      </c>
      <c r="Q17" s="42">
        <f t="shared" si="4"/>
        <v>2660.5</v>
      </c>
      <c r="R17" s="50">
        <v>2236</v>
      </c>
      <c r="S17" s="49">
        <v>1.3062</v>
      </c>
      <c r="T17" s="49">
        <v>1.1173999999999999</v>
      </c>
      <c r="U17" s="48">
        <v>138.5</v>
      </c>
      <c r="V17" s="41">
        <v>1711.84</v>
      </c>
      <c r="W17" s="41">
        <v>1744.62</v>
      </c>
      <c r="X17" s="47">
        <f t="shared" si="5"/>
        <v>2001.073921603723</v>
      </c>
      <c r="Y17" s="46">
        <v>1.3063</v>
      </c>
    </row>
    <row r="18" spans="2:25" x14ac:dyDescent="0.2">
      <c r="B18" s="45">
        <v>45121</v>
      </c>
      <c r="C18" s="44">
        <v>2224.5</v>
      </c>
      <c r="D18" s="43">
        <v>2225</v>
      </c>
      <c r="E18" s="42">
        <f t="shared" si="0"/>
        <v>2224.75</v>
      </c>
      <c r="F18" s="44">
        <v>2268</v>
      </c>
      <c r="G18" s="43">
        <v>2269</v>
      </c>
      <c r="H18" s="42">
        <f t="shared" si="1"/>
        <v>2268.5</v>
      </c>
      <c r="I18" s="44">
        <v>2418</v>
      </c>
      <c r="J18" s="43">
        <v>2423</v>
      </c>
      <c r="K18" s="42">
        <f t="shared" si="2"/>
        <v>2420.5</v>
      </c>
      <c r="L18" s="44">
        <v>2535</v>
      </c>
      <c r="M18" s="43">
        <v>2540</v>
      </c>
      <c r="N18" s="42">
        <f t="shared" si="3"/>
        <v>2537.5</v>
      </c>
      <c r="O18" s="44">
        <v>2653</v>
      </c>
      <c r="P18" s="43">
        <v>2658</v>
      </c>
      <c r="Q18" s="42">
        <f t="shared" si="4"/>
        <v>2655.5</v>
      </c>
      <c r="R18" s="50">
        <v>2225</v>
      </c>
      <c r="S18" s="49">
        <v>1.3112999999999999</v>
      </c>
      <c r="T18" s="49">
        <v>1.1224000000000001</v>
      </c>
      <c r="U18" s="48">
        <v>138.55000000000001</v>
      </c>
      <c r="V18" s="41">
        <v>1696.79</v>
      </c>
      <c r="W18" s="41">
        <v>1730.21</v>
      </c>
      <c r="X18" s="47">
        <f t="shared" si="5"/>
        <v>1982.3592302209549</v>
      </c>
      <c r="Y18" s="46">
        <v>1.3113999999999999</v>
      </c>
    </row>
    <row r="19" spans="2:25" x14ac:dyDescent="0.2">
      <c r="B19" s="45">
        <v>45124</v>
      </c>
      <c r="C19" s="44">
        <v>2194</v>
      </c>
      <c r="D19" s="43">
        <v>2195</v>
      </c>
      <c r="E19" s="42">
        <f t="shared" si="0"/>
        <v>2194.5</v>
      </c>
      <c r="F19" s="44">
        <v>2244</v>
      </c>
      <c r="G19" s="43">
        <v>2245</v>
      </c>
      <c r="H19" s="42">
        <f t="shared" si="1"/>
        <v>2244.5</v>
      </c>
      <c r="I19" s="44">
        <v>2402</v>
      </c>
      <c r="J19" s="43">
        <v>2407</v>
      </c>
      <c r="K19" s="42">
        <f t="shared" si="2"/>
        <v>2404.5</v>
      </c>
      <c r="L19" s="44">
        <v>2520</v>
      </c>
      <c r="M19" s="43">
        <v>2525</v>
      </c>
      <c r="N19" s="42">
        <f t="shared" si="3"/>
        <v>2522.5</v>
      </c>
      <c r="O19" s="44">
        <v>2638</v>
      </c>
      <c r="P19" s="43">
        <v>2643</v>
      </c>
      <c r="Q19" s="42">
        <f t="shared" si="4"/>
        <v>2640.5</v>
      </c>
      <c r="R19" s="50">
        <v>2195</v>
      </c>
      <c r="S19" s="49">
        <v>1.3085</v>
      </c>
      <c r="T19" s="49">
        <v>1.1234999999999999</v>
      </c>
      <c r="U19" s="48">
        <v>138.37</v>
      </c>
      <c r="V19" s="41">
        <v>1677.49</v>
      </c>
      <c r="W19" s="41">
        <v>1715.71</v>
      </c>
      <c r="X19" s="47">
        <f t="shared" si="5"/>
        <v>1953.7160658655987</v>
      </c>
      <c r="Y19" s="46">
        <v>1.3085</v>
      </c>
    </row>
    <row r="20" spans="2:25" x14ac:dyDescent="0.2">
      <c r="B20" s="45">
        <v>45125</v>
      </c>
      <c r="C20" s="44">
        <v>2168.5</v>
      </c>
      <c r="D20" s="43">
        <v>2169.5</v>
      </c>
      <c r="E20" s="42">
        <f t="shared" si="0"/>
        <v>2169</v>
      </c>
      <c r="F20" s="44">
        <v>2215</v>
      </c>
      <c r="G20" s="43">
        <v>2216</v>
      </c>
      <c r="H20" s="42">
        <f t="shared" si="1"/>
        <v>2215.5</v>
      </c>
      <c r="I20" s="44">
        <v>2375</v>
      </c>
      <c r="J20" s="43">
        <v>2380</v>
      </c>
      <c r="K20" s="42">
        <f t="shared" si="2"/>
        <v>2377.5</v>
      </c>
      <c r="L20" s="44">
        <v>2492</v>
      </c>
      <c r="M20" s="43">
        <v>2497</v>
      </c>
      <c r="N20" s="42">
        <f t="shared" si="3"/>
        <v>2494.5</v>
      </c>
      <c r="O20" s="44">
        <v>2613</v>
      </c>
      <c r="P20" s="43">
        <v>2618</v>
      </c>
      <c r="Q20" s="42">
        <f t="shared" si="4"/>
        <v>2615.5</v>
      </c>
      <c r="R20" s="50">
        <v>2169.5</v>
      </c>
      <c r="S20" s="49">
        <v>1.3106</v>
      </c>
      <c r="T20" s="49">
        <v>1.1253</v>
      </c>
      <c r="U20" s="48">
        <v>138.28</v>
      </c>
      <c r="V20" s="41">
        <v>1655.35</v>
      </c>
      <c r="W20" s="41">
        <v>1690.7</v>
      </c>
      <c r="X20" s="47">
        <f t="shared" si="5"/>
        <v>1927.9303296898606</v>
      </c>
      <c r="Y20" s="46">
        <v>1.3107</v>
      </c>
    </row>
    <row r="21" spans="2:25" x14ac:dyDescent="0.2">
      <c r="B21" s="45">
        <v>45126</v>
      </c>
      <c r="C21" s="44">
        <v>2141.5</v>
      </c>
      <c r="D21" s="43">
        <v>2142</v>
      </c>
      <c r="E21" s="42">
        <f t="shared" si="0"/>
        <v>2141.75</v>
      </c>
      <c r="F21" s="44">
        <v>2186</v>
      </c>
      <c r="G21" s="43">
        <v>2186.5</v>
      </c>
      <c r="H21" s="42">
        <f t="shared" si="1"/>
        <v>2186.25</v>
      </c>
      <c r="I21" s="44">
        <v>2350</v>
      </c>
      <c r="J21" s="43">
        <v>2355</v>
      </c>
      <c r="K21" s="42">
        <f t="shared" si="2"/>
        <v>2352.5</v>
      </c>
      <c r="L21" s="44">
        <v>2470</v>
      </c>
      <c r="M21" s="43">
        <v>2475</v>
      </c>
      <c r="N21" s="42">
        <f t="shared" si="3"/>
        <v>2472.5</v>
      </c>
      <c r="O21" s="44">
        <v>2585</v>
      </c>
      <c r="P21" s="43">
        <v>2590</v>
      </c>
      <c r="Q21" s="42">
        <f t="shared" si="4"/>
        <v>2587.5</v>
      </c>
      <c r="R21" s="50">
        <v>2142</v>
      </c>
      <c r="S21" s="49">
        <v>1.2898000000000001</v>
      </c>
      <c r="T21" s="49">
        <v>1.1214</v>
      </c>
      <c r="U21" s="48">
        <v>139.80000000000001</v>
      </c>
      <c r="V21" s="41">
        <v>1660.72</v>
      </c>
      <c r="W21" s="41">
        <v>1694.83</v>
      </c>
      <c r="X21" s="47">
        <f t="shared" si="5"/>
        <v>1910.1123595505619</v>
      </c>
      <c r="Y21" s="46">
        <v>1.2901</v>
      </c>
    </row>
    <row r="22" spans="2:25" x14ac:dyDescent="0.2">
      <c r="B22" s="45">
        <v>45127</v>
      </c>
      <c r="C22" s="44">
        <v>2171</v>
      </c>
      <c r="D22" s="43">
        <v>2172</v>
      </c>
      <c r="E22" s="42">
        <f t="shared" si="0"/>
        <v>2171.5</v>
      </c>
      <c r="F22" s="44">
        <v>2219.5</v>
      </c>
      <c r="G22" s="43">
        <v>2220</v>
      </c>
      <c r="H22" s="42">
        <f t="shared" si="1"/>
        <v>2219.75</v>
      </c>
      <c r="I22" s="44">
        <v>2383</v>
      </c>
      <c r="J22" s="43">
        <v>2388</v>
      </c>
      <c r="K22" s="42">
        <f t="shared" si="2"/>
        <v>2385.5</v>
      </c>
      <c r="L22" s="44">
        <v>2505</v>
      </c>
      <c r="M22" s="43">
        <v>2510</v>
      </c>
      <c r="N22" s="42">
        <f t="shared" si="3"/>
        <v>2507.5</v>
      </c>
      <c r="O22" s="44">
        <v>2620</v>
      </c>
      <c r="P22" s="43">
        <v>2625</v>
      </c>
      <c r="Q22" s="42">
        <f t="shared" si="4"/>
        <v>2622.5</v>
      </c>
      <c r="R22" s="50">
        <v>2172</v>
      </c>
      <c r="S22" s="49">
        <v>1.2890999999999999</v>
      </c>
      <c r="T22" s="49">
        <v>1.1207</v>
      </c>
      <c r="U22" s="48">
        <v>139.54</v>
      </c>
      <c r="V22" s="41">
        <v>1684.9</v>
      </c>
      <c r="W22" s="41">
        <v>1721.73</v>
      </c>
      <c r="X22" s="47">
        <f t="shared" si="5"/>
        <v>1938.0744177746051</v>
      </c>
      <c r="Y22" s="46">
        <v>1.2894000000000001</v>
      </c>
    </row>
    <row r="23" spans="2:25" x14ac:dyDescent="0.2">
      <c r="B23" s="45">
        <v>45128</v>
      </c>
      <c r="C23" s="44">
        <v>2153</v>
      </c>
      <c r="D23" s="43">
        <v>2153.5</v>
      </c>
      <c r="E23" s="42">
        <f t="shared" si="0"/>
        <v>2153.25</v>
      </c>
      <c r="F23" s="44">
        <v>2196.5</v>
      </c>
      <c r="G23" s="43">
        <v>2197.5</v>
      </c>
      <c r="H23" s="42">
        <f t="shared" si="1"/>
        <v>2197</v>
      </c>
      <c r="I23" s="44">
        <v>2360</v>
      </c>
      <c r="J23" s="43">
        <v>2365</v>
      </c>
      <c r="K23" s="42">
        <f t="shared" si="2"/>
        <v>2362.5</v>
      </c>
      <c r="L23" s="44">
        <v>2480</v>
      </c>
      <c r="M23" s="43">
        <v>2485</v>
      </c>
      <c r="N23" s="42">
        <f t="shared" si="3"/>
        <v>2482.5</v>
      </c>
      <c r="O23" s="44">
        <v>2595</v>
      </c>
      <c r="P23" s="43">
        <v>2600</v>
      </c>
      <c r="Q23" s="42">
        <f t="shared" si="4"/>
        <v>2597.5</v>
      </c>
      <c r="R23" s="50">
        <v>2153.5</v>
      </c>
      <c r="S23" s="49">
        <v>1.2825</v>
      </c>
      <c r="T23" s="49">
        <v>1.1117999999999999</v>
      </c>
      <c r="U23" s="48">
        <v>141.78</v>
      </c>
      <c r="V23" s="41">
        <v>1679.14</v>
      </c>
      <c r="W23" s="41">
        <v>1713.18</v>
      </c>
      <c r="X23" s="47">
        <f t="shared" si="5"/>
        <v>1936.9490915632309</v>
      </c>
      <c r="Y23" s="46">
        <v>1.2827</v>
      </c>
    </row>
    <row r="24" spans="2:25" x14ac:dyDescent="0.2">
      <c r="B24" s="45">
        <v>45131</v>
      </c>
      <c r="C24" s="44">
        <v>2154</v>
      </c>
      <c r="D24" s="43">
        <v>2155</v>
      </c>
      <c r="E24" s="42">
        <f t="shared" si="0"/>
        <v>2154.5</v>
      </c>
      <c r="F24" s="44">
        <v>2191</v>
      </c>
      <c r="G24" s="43">
        <v>2193</v>
      </c>
      <c r="H24" s="42">
        <f t="shared" si="1"/>
        <v>2192</v>
      </c>
      <c r="I24" s="44">
        <v>2355</v>
      </c>
      <c r="J24" s="43">
        <v>2360</v>
      </c>
      <c r="K24" s="42">
        <f t="shared" si="2"/>
        <v>2357.5</v>
      </c>
      <c r="L24" s="44">
        <v>2473</v>
      </c>
      <c r="M24" s="43">
        <v>2478</v>
      </c>
      <c r="N24" s="42">
        <f t="shared" si="3"/>
        <v>2475.5</v>
      </c>
      <c r="O24" s="44">
        <v>2585</v>
      </c>
      <c r="P24" s="43">
        <v>2590</v>
      </c>
      <c r="Q24" s="42">
        <f t="shared" si="4"/>
        <v>2587.5</v>
      </c>
      <c r="R24" s="50">
        <v>2155</v>
      </c>
      <c r="S24" s="49">
        <v>1.2851999999999999</v>
      </c>
      <c r="T24" s="49">
        <v>1.1096999999999999</v>
      </c>
      <c r="U24" s="48">
        <v>141</v>
      </c>
      <c r="V24" s="41">
        <v>1676.78</v>
      </c>
      <c r="W24" s="41">
        <v>1705.95</v>
      </c>
      <c r="X24" s="47">
        <f t="shared" si="5"/>
        <v>1941.966297197441</v>
      </c>
      <c r="Y24" s="46">
        <v>1.2855000000000001</v>
      </c>
    </row>
    <row r="25" spans="2:25" x14ac:dyDescent="0.2">
      <c r="B25" s="45">
        <v>45132</v>
      </c>
      <c r="C25" s="44">
        <v>2183</v>
      </c>
      <c r="D25" s="43">
        <v>2184</v>
      </c>
      <c r="E25" s="42">
        <f t="shared" si="0"/>
        <v>2183.5</v>
      </c>
      <c r="F25" s="44">
        <v>2226</v>
      </c>
      <c r="G25" s="43">
        <v>2226.5</v>
      </c>
      <c r="H25" s="42">
        <f t="shared" si="1"/>
        <v>2226.25</v>
      </c>
      <c r="I25" s="44">
        <v>2385</v>
      </c>
      <c r="J25" s="43">
        <v>2390</v>
      </c>
      <c r="K25" s="42">
        <f t="shared" si="2"/>
        <v>2387.5</v>
      </c>
      <c r="L25" s="44">
        <v>2503</v>
      </c>
      <c r="M25" s="43">
        <v>2508</v>
      </c>
      <c r="N25" s="42">
        <f t="shared" si="3"/>
        <v>2505.5</v>
      </c>
      <c r="O25" s="44">
        <v>2615</v>
      </c>
      <c r="P25" s="43">
        <v>2620</v>
      </c>
      <c r="Q25" s="42">
        <f t="shared" si="4"/>
        <v>2617.5</v>
      </c>
      <c r="R25" s="50">
        <v>2184</v>
      </c>
      <c r="S25" s="49">
        <v>1.2829999999999999</v>
      </c>
      <c r="T25" s="49">
        <v>1.1049</v>
      </c>
      <c r="U25" s="48">
        <v>141.38999999999999</v>
      </c>
      <c r="V25" s="41">
        <v>1702.26</v>
      </c>
      <c r="W25" s="41">
        <v>1735.12</v>
      </c>
      <c r="X25" s="47">
        <f t="shared" si="5"/>
        <v>1976.6494705403204</v>
      </c>
      <c r="Y25" s="46">
        <v>1.2831999999999999</v>
      </c>
    </row>
    <row r="26" spans="2:25" x14ac:dyDescent="0.2">
      <c r="B26" s="45">
        <v>45133</v>
      </c>
      <c r="C26" s="44">
        <v>2170</v>
      </c>
      <c r="D26" s="43">
        <v>2170.5</v>
      </c>
      <c r="E26" s="42">
        <f t="shared" si="0"/>
        <v>2170.25</v>
      </c>
      <c r="F26" s="44">
        <v>2214</v>
      </c>
      <c r="G26" s="43">
        <v>2215</v>
      </c>
      <c r="H26" s="42">
        <f t="shared" si="1"/>
        <v>2214.5</v>
      </c>
      <c r="I26" s="44">
        <v>2370</v>
      </c>
      <c r="J26" s="43">
        <v>2375</v>
      </c>
      <c r="K26" s="42">
        <f t="shared" si="2"/>
        <v>2372.5</v>
      </c>
      <c r="L26" s="44">
        <v>2488</v>
      </c>
      <c r="M26" s="43">
        <v>2493</v>
      </c>
      <c r="N26" s="42">
        <f t="shared" si="3"/>
        <v>2490.5</v>
      </c>
      <c r="O26" s="44">
        <v>2597</v>
      </c>
      <c r="P26" s="43">
        <v>2602</v>
      </c>
      <c r="Q26" s="42">
        <f t="shared" si="4"/>
        <v>2599.5</v>
      </c>
      <c r="R26" s="50">
        <v>2170.5</v>
      </c>
      <c r="S26" s="49">
        <v>1.2910999999999999</v>
      </c>
      <c r="T26" s="49">
        <v>1.1063000000000001</v>
      </c>
      <c r="U26" s="48">
        <v>140.38</v>
      </c>
      <c r="V26" s="41">
        <v>1681.12</v>
      </c>
      <c r="W26" s="41">
        <v>1715.19</v>
      </c>
      <c r="X26" s="47">
        <f t="shared" si="5"/>
        <v>1961.9452228147879</v>
      </c>
      <c r="Y26" s="46">
        <v>1.2914000000000001</v>
      </c>
    </row>
    <row r="27" spans="2:25" x14ac:dyDescent="0.2">
      <c r="B27" s="45">
        <v>45134</v>
      </c>
      <c r="C27" s="44">
        <v>2175.5</v>
      </c>
      <c r="D27" s="43">
        <v>2176</v>
      </c>
      <c r="E27" s="42">
        <f t="shared" si="0"/>
        <v>2175.75</v>
      </c>
      <c r="F27" s="44">
        <v>2219</v>
      </c>
      <c r="G27" s="43">
        <v>2220</v>
      </c>
      <c r="H27" s="42">
        <f t="shared" si="1"/>
        <v>2219.5</v>
      </c>
      <c r="I27" s="44">
        <v>2375</v>
      </c>
      <c r="J27" s="43">
        <v>2380</v>
      </c>
      <c r="K27" s="42">
        <f t="shared" si="2"/>
        <v>2377.5</v>
      </c>
      <c r="L27" s="44">
        <v>2495</v>
      </c>
      <c r="M27" s="43">
        <v>2500</v>
      </c>
      <c r="N27" s="42">
        <f t="shared" si="3"/>
        <v>2497.5</v>
      </c>
      <c r="O27" s="44">
        <v>2608</v>
      </c>
      <c r="P27" s="43">
        <v>2613</v>
      </c>
      <c r="Q27" s="42">
        <f t="shared" si="4"/>
        <v>2610.5</v>
      </c>
      <c r="R27" s="50">
        <v>2176</v>
      </c>
      <c r="S27" s="49">
        <v>1.2965</v>
      </c>
      <c r="T27" s="49">
        <v>1.1138999999999999</v>
      </c>
      <c r="U27" s="48">
        <v>140.13999999999999</v>
      </c>
      <c r="V27" s="41">
        <v>1678.36</v>
      </c>
      <c r="W27" s="41">
        <v>1711.91</v>
      </c>
      <c r="X27" s="47">
        <f t="shared" si="5"/>
        <v>1953.4967232247061</v>
      </c>
      <c r="Y27" s="46">
        <v>1.2968</v>
      </c>
    </row>
    <row r="28" spans="2:25" x14ac:dyDescent="0.2">
      <c r="B28" s="45">
        <v>45135</v>
      </c>
      <c r="C28" s="44">
        <v>2161</v>
      </c>
      <c r="D28" s="43">
        <v>2161.5</v>
      </c>
      <c r="E28" s="42">
        <f t="shared" si="0"/>
        <v>2161.25</v>
      </c>
      <c r="F28" s="44">
        <v>2202</v>
      </c>
      <c r="G28" s="43">
        <v>2203</v>
      </c>
      <c r="H28" s="42">
        <f t="shared" si="1"/>
        <v>2202.5</v>
      </c>
      <c r="I28" s="44">
        <v>2365</v>
      </c>
      <c r="J28" s="43">
        <v>2370</v>
      </c>
      <c r="K28" s="42">
        <f t="shared" si="2"/>
        <v>2367.5</v>
      </c>
      <c r="L28" s="44">
        <v>2483</v>
      </c>
      <c r="M28" s="43">
        <v>2488</v>
      </c>
      <c r="N28" s="42">
        <f t="shared" si="3"/>
        <v>2485.5</v>
      </c>
      <c r="O28" s="44">
        <v>2595</v>
      </c>
      <c r="P28" s="43">
        <v>2600</v>
      </c>
      <c r="Q28" s="42">
        <f t="shared" si="4"/>
        <v>2597.5</v>
      </c>
      <c r="R28" s="50">
        <v>2161.5</v>
      </c>
      <c r="S28" s="49">
        <v>1.2869999999999999</v>
      </c>
      <c r="T28" s="49">
        <v>1.1009</v>
      </c>
      <c r="U28" s="48">
        <v>139.28</v>
      </c>
      <c r="V28" s="41">
        <v>1679.49</v>
      </c>
      <c r="W28" s="41">
        <v>1711.33</v>
      </c>
      <c r="X28" s="47">
        <f t="shared" si="5"/>
        <v>1963.3935870651285</v>
      </c>
      <c r="Y28" s="46">
        <v>1.2873000000000001</v>
      </c>
    </row>
    <row r="29" spans="2:25" x14ac:dyDescent="0.2">
      <c r="B29" s="45">
        <v>45138</v>
      </c>
      <c r="C29" s="44">
        <v>2195</v>
      </c>
      <c r="D29" s="43">
        <v>2195.5</v>
      </c>
      <c r="E29" s="42">
        <f t="shared" si="0"/>
        <v>2195.25</v>
      </c>
      <c r="F29" s="44">
        <v>2240</v>
      </c>
      <c r="G29" s="43">
        <v>2242</v>
      </c>
      <c r="H29" s="42">
        <f t="shared" si="1"/>
        <v>2241</v>
      </c>
      <c r="I29" s="44">
        <v>2400</v>
      </c>
      <c r="J29" s="43">
        <v>2405</v>
      </c>
      <c r="K29" s="42">
        <f t="shared" si="2"/>
        <v>2402.5</v>
      </c>
      <c r="L29" s="44">
        <v>2515</v>
      </c>
      <c r="M29" s="43">
        <v>2520</v>
      </c>
      <c r="N29" s="42">
        <f t="shared" si="3"/>
        <v>2517.5</v>
      </c>
      <c r="O29" s="44">
        <v>2627</v>
      </c>
      <c r="P29" s="43">
        <v>2632</v>
      </c>
      <c r="Q29" s="42">
        <f t="shared" si="4"/>
        <v>2629.5</v>
      </c>
      <c r="R29" s="50">
        <v>2195.5</v>
      </c>
      <c r="S29" s="49">
        <v>1.2862</v>
      </c>
      <c r="T29" s="49">
        <v>1.1027</v>
      </c>
      <c r="U29" s="48">
        <v>142.19999999999999</v>
      </c>
      <c r="V29" s="41">
        <v>1706.97</v>
      </c>
      <c r="W29" s="41">
        <v>1742.71</v>
      </c>
      <c r="X29" s="47">
        <f t="shared" si="5"/>
        <v>1991.0220368187177</v>
      </c>
      <c r="Y29" s="46">
        <v>1.2865</v>
      </c>
    </row>
    <row r="30" spans="2:25" x14ac:dyDescent="0.2">
      <c r="B30" s="40" t="s">
        <v>11</v>
      </c>
      <c r="C30" s="39">
        <f>ROUND(AVERAGE(C9:C29),2)</f>
        <v>2151.64</v>
      </c>
      <c r="D30" s="38">
        <f>ROUND(AVERAGE(D9:D29),2)</f>
        <v>2152.38</v>
      </c>
      <c r="E30" s="37">
        <f>ROUND(AVERAGE(C30:D30),2)</f>
        <v>2152.0100000000002</v>
      </c>
      <c r="F30" s="39">
        <f>ROUND(AVERAGE(F9:F29),2)</f>
        <v>2196.88</v>
      </c>
      <c r="G30" s="38">
        <f>ROUND(AVERAGE(G9:G29),2)</f>
        <v>2197.9299999999998</v>
      </c>
      <c r="H30" s="37">
        <f>ROUND(AVERAGE(F30:G30),2)</f>
        <v>2197.41</v>
      </c>
      <c r="I30" s="39">
        <f>ROUND(AVERAGE(I9:I29),2)</f>
        <v>2355.52</v>
      </c>
      <c r="J30" s="38">
        <f>ROUND(AVERAGE(J9:J29),2)</f>
        <v>2360.52</v>
      </c>
      <c r="K30" s="37">
        <f>ROUND(AVERAGE(I30:J30),2)</f>
        <v>2358.02</v>
      </c>
      <c r="L30" s="39">
        <f>ROUND(AVERAGE(L9:L29),2)</f>
        <v>2474.67</v>
      </c>
      <c r="M30" s="38">
        <f>ROUND(AVERAGE(M9:M29),2)</f>
        <v>2479.67</v>
      </c>
      <c r="N30" s="37">
        <f>ROUND(AVERAGE(L30:M30),2)</f>
        <v>2477.17</v>
      </c>
      <c r="O30" s="39">
        <f>ROUND(AVERAGE(O9:O29),2)</f>
        <v>2591.52</v>
      </c>
      <c r="P30" s="38">
        <f>ROUND(AVERAGE(P9:P29),2)</f>
        <v>2596.52</v>
      </c>
      <c r="Q30" s="37">
        <f>ROUND(AVERAGE(O30:P30),2)</f>
        <v>2594.02</v>
      </c>
      <c r="R30" s="36">
        <f>ROUND(AVERAGE(R9:R29),2)</f>
        <v>2152.38</v>
      </c>
      <c r="S30" s="35">
        <f>ROUND(AVERAGE(S9:S29),4)</f>
        <v>1.2881</v>
      </c>
      <c r="T30" s="34">
        <f>ROUND(AVERAGE(T9:T29),4)</f>
        <v>1.1057999999999999</v>
      </c>
      <c r="U30" s="167">
        <f>ROUND(AVERAGE(U9:U29),2)</f>
        <v>141.05000000000001</v>
      </c>
      <c r="V30" s="33">
        <f>AVERAGE(V9:V29)</f>
        <v>1670.8733333333332</v>
      </c>
      <c r="W30" s="33">
        <f>AVERAGE(W9:W29)</f>
        <v>1706.0014285714283</v>
      </c>
      <c r="X30" s="33">
        <f>AVERAGE(X9:X29)</f>
        <v>1946.3143590614134</v>
      </c>
      <c r="Y30" s="32">
        <f>AVERAGE(Y9:Y29)</f>
        <v>1.2882809523809524</v>
      </c>
    </row>
    <row r="31" spans="2:25" x14ac:dyDescent="0.2">
      <c r="B31" s="31" t="s">
        <v>12</v>
      </c>
      <c r="C31" s="30">
        <f t="shared" ref="C31:Y31" si="6">MAX(C9:C29)</f>
        <v>2235.5</v>
      </c>
      <c r="D31" s="29">
        <f t="shared" si="6"/>
        <v>2236</v>
      </c>
      <c r="E31" s="28">
        <f t="shared" si="6"/>
        <v>2235.75</v>
      </c>
      <c r="F31" s="30">
        <f t="shared" si="6"/>
        <v>2277</v>
      </c>
      <c r="G31" s="29">
        <f t="shared" si="6"/>
        <v>2279</v>
      </c>
      <c r="H31" s="28">
        <f t="shared" si="6"/>
        <v>2278</v>
      </c>
      <c r="I31" s="30">
        <f t="shared" si="6"/>
        <v>2422</v>
      </c>
      <c r="J31" s="29">
        <f t="shared" si="6"/>
        <v>2427</v>
      </c>
      <c r="K31" s="28">
        <f t="shared" si="6"/>
        <v>2424.5</v>
      </c>
      <c r="L31" s="30">
        <f t="shared" si="6"/>
        <v>2540</v>
      </c>
      <c r="M31" s="29">
        <f t="shared" si="6"/>
        <v>2545</v>
      </c>
      <c r="N31" s="28">
        <f t="shared" si="6"/>
        <v>2542.5</v>
      </c>
      <c r="O31" s="30">
        <f t="shared" si="6"/>
        <v>2658</v>
      </c>
      <c r="P31" s="29">
        <f t="shared" si="6"/>
        <v>2663</v>
      </c>
      <c r="Q31" s="28">
        <f t="shared" si="6"/>
        <v>2660.5</v>
      </c>
      <c r="R31" s="27">
        <f t="shared" si="6"/>
        <v>2236</v>
      </c>
      <c r="S31" s="26">
        <f t="shared" si="6"/>
        <v>1.3112999999999999</v>
      </c>
      <c r="T31" s="25">
        <f t="shared" si="6"/>
        <v>1.1253</v>
      </c>
      <c r="U31" s="24">
        <f t="shared" si="6"/>
        <v>144.86000000000001</v>
      </c>
      <c r="V31" s="23">
        <f t="shared" si="6"/>
        <v>1711.84</v>
      </c>
      <c r="W31" s="23">
        <f t="shared" si="6"/>
        <v>1744.62</v>
      </c>
      <c r="X31" s="23">
        <f t="shared" si="6"/>
        <v>2001.073921603723</v>
      </c>
      <c r="Y31" s="22">
        <f t="shared" si="6"/>
        <v>1.3113999999999999</v>
      </c>
    </row>
    <row r="32" spans="2:25" ht="13.5" thickBot="1" x14ac:dyDescent="0.25">
      <c r="B32" s="21" t="s">
        <v>13</v>
      </c>
      <c r="C32" s="20">
        <f t="shared" ref="C32:Y32" si="7">MIN(C9:C29)</f>
        <v>2085</v>
      </c>
      <c r="D32" s="19">
        <f t="shared" si="7"/>
        <v>2086</v>
      </c>
      <c r="E32" s="18">
        <f t="shared" si="7"/>
        <v>2085.5</v>
      </c>
      <c r="F32" s="20">
        <f t="shared" si="7"/>
        <v>2130.5</v>
      </c>
      <c r="G32" s="19">
        <f t="shared" si="7"/>
        <v>2131</v>
      </c>
      <c r="H32" s="18">
        <f t="shared" si="7"/>
        <v>2130.75</v>
      </c>
      <c r="I32" s="20">
        <f t="shared" si="7"/>
        <v>2288</v>
      </c>
      <c r="J32" s="19">
        <f t="shared" si="7"/>
        <v>2293</v>
      </c>
      <c r="K32" s="18">
        <f t="shared" si="7"/>
        <v>2290.5</v>
      </c>
      <c r="L32" s="20">
        <f t="shared" si="7"/>
        <v>2407</v>
      </c>
      <c r="M32" s="19">
        <f t="shared" si="7"/>
        <v>2412</v>
      </c>
      <c r="N32" s="18">
        <f t="shared" si="7"/>
        <v>2409.5</v>
      </c>
      <c r="O32" s="20">
        <f t="shared" si="7"/>
        <v>2525</v>
      </c>
      <c r="P32" s="19">
        <f t="shared" si="7"/>
        <v>2530</v>
      </c>
      <c r="Q32" s="18">
        <f t="shared" si="7"/>
        <v>2527.5</v>
      </c>
      <c r="R32" s="17">
        <f t="shared" si="7"/>
        <v>2086</v>
      </c>
      <c r="S32" s="16">
        <f t="shared" si="7"/>
        <v>1.2677</v>
      </c>
      <c r="T32" s="15">
        <f t="shared" si="7"/>
        <v>1.0879000000000001</v>
      </c>
      <c r="U32" s="14">
        <f t="shared" si="7"/>
        <v>138.28</v>
      </c>
      <c r="V32" s="13">
        <f t="shared" si="7"/>
        <v>1634.67</v>
      </c>
      <c r="W32" s="13">
        <f t="shared" si="7"/>
        <v>1669.8</v>
      </c>
      <c r="X32" s="13">
        <f t="shared" si="7"/>
        <v>1910.1123595505619</v>
      </c>
      <c r="Y32" s="12">
        <f t="shared" si="7"/>
        <v>1.2679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27</v>
      </c>
    </row>
    <row r="6" spans="1:25" ht="13.5" thickBot="1" x14ac:dyDescent="0.25">
      <c r="B6" s="1">
        <v>45110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45110</v>
      </c>
      <c r="C9" s="44">
        <v>2361</v>
      </c>
      <c r="D9" s="43">
        <v>2361.5</v>
      </c>
      <c r="E9" s="42">
        <f t="shared" ref="E9:E29" si="0">AVERAGE(C9:D9)</f>
        <v>2361.25</v>
      </c>
      <c r="F9" s="44">
        <v>2372</v>
      </c>
      <c r="G9" s="43">
        <v>2374</v>
      </c>
      <c r="H9" s="42">
        <f t="shared" ref="H9:H29" si="1">AVERAGE(F9:G9)</f>
        <v>2373</v>
      </c>
      <c r="I9" s="44">
        <v>2388</v>
      </c>
      <c r="J9" s="43">
        <v>2393</v>
      </c>
      <c r="K9" s="42">
        <f t="shared" ref="K9:K29" si="2">AVERAGE(I9:J9)</f>
        <v>2390.5</v>
      </c>
      <c r="L9" s="44">
        <v>2398</v>
      </c>
      <c r="M9" s="43">
        <v>2403</v>
      </c>
      <c r="N9" s="42">
        <f t="shared" ref="N9:N29" si="3">AVERAGE(L9:M9)</f>
        <v>2400.5</v>
      </c>
      <c r="O9" s="44">
        <v>2408</v>
      </c>
      <c r="P9" s="43">
        <v>2413</v>
      </c>
      <c r="Q9" s="42">
        <f t="shared" ref="Q9:Q29" si="4">AVERAGE(O9:P9)</f>
        <v>2410.5</v>
      </c>
      <c r="R9" s="50">
        <v>2361.5</v>
      </c>
      <c r="S9" s="49">
        <v>1.2677</v>
      </c>
      <c r="T9" s="51">
        <v>1.0899000000000001</v>
      </c>
      <c r="U9" s="48">
        <v>144.86000000000001</v>
      </c>
      <c r="V9" s="41">
        <v>1862.82</v>
      </c>
      <c r="W9" s="41">
        <v>1872.39</v>
      </c>
      <c r="X9" s="47">
        <f t="shared" ref="X9:X29" si="5">R9/T9</f>
        <v>2166.7125424350857</v>
      </c>
      <c r="Y9" s="46">
        <v>1.2679</v>
      </c>
    </row>
    <row r="10" spans="1:25" x14ac:dyDescent="0.2">
      <c r="B10" s="45">
        <v>45111</v>
      </c>
      <c r="C10" s="44">
        <v>2368</v>
      </c>
      <c r="D10" s="43">
        <v>2370</v>
      </c>
      <c r="E10" s="42">
        <f t="shared" si="0"/>
        <v>2369</v>
      </c>
      <c r="F10" s="44">
        <v>2378</v>
      </c>
      <c r="G10" s="43">
        <v>2380</v>
      </c>
      <c r="H10" s="42">
        <f t="shared" si="1"/>
        <v>2379</v>
      </c>
      <c r="I10" s="44">
        <v>2393</v>
      </c>
      <c r="J10" s="43">
        <v>2398</v>
      </c>
      <c r="K10" s="42">
        <f t="shared" si="2"/>
        <v>2395.5</v>
      </c>
      <c r="L10" s="44">
        <v>2403</v>
      </c>
      <c r="M10" s="43">
        <v>2408</v>
      </c>
      <c r="N10" s="42">
        <f t="shared" si="3"/>
        <v>2405.5</v>
      </c>
      <c r="O10" s="44">
        <v>2413</v>
      </c>
      <c r="P10" s="43">
        <v>2418</v>
      </c>
      <c r="Q10" s="42">
        <f t="shared" si="4"/>
        <v>2415.5</v>
      </c>
      <c r="R10" s="50">
        <v>2370</v>
      </c>
      <c r="S10" s="49">
        <v>1.2716000000000001</v>
      </c>
      <c r="T10" s="49">
        <v>1.0898000000000001</v>
      </c>
      <c r="U10" s="48">
        <v>144.41999999999999</v>
      </c>
      <c r="V10" s="41">
        <v>1863.79</v>
      </c>
      <c r="W10" s="41">
        <v>1871.36</v>
      </c>
      <c r="X10" s="47">
        <f t="shared" si="5"/>
        <v>2174.710956138741</v>
      </c>
      <c r="Y10" s="46">
        <v>1.2718</v>
      </c>
    </row>
    <row r="11" spans="1:25" x14ac:dyDescent="0.2">
      <c r="B11" s="45">
        <v>45112</v>
      </c>
      <c r="C11" s="44">
        <v>2355</v>
      </c>
      <c r="D11" s="43">
        <v>2357</v>
      </c>
      <c r="E11" s="42">
        <f t="shared" si="0"/>
        <v>2356</v>
      </c>
      <c r="F11" s="44">
        <v>2358.5</v>
      </c>
      <c r="G11" s="43">
        <v>2359.5</v>
      </c>
      <c r="H11" s="42">
        <f t="shared" si="1"/>
        <v>2359</v>
      </c>
      <c r="I11" s="44">
        <v>2372</v>
      </c>
      <c r="J11" s="43">
        <v>2377</v>
      </c>
      <c r="K11" s="42">
        <f t="shared" si="2"/>
        <v>2374.5</v>
      </c>
      <c r="L11" s="44">
        <v>2382</v>
      </c>
      <c r="M11" s="43">
        <v>2387</v>
      </c>
      <c r="N11" s="42">
        <f t="shared" si="3"/>
        <v>2384.5</v>
      </c>
      <c r="O11" s="44">
        <v>2392</v>
      </c>
      <c r="P11" s="43">
        <v>2397</v>
      </c>
      <c r="Q11" s="42">
        <f t="shared" si="4"/>
        <v>2394.5</v>
      </c>
      <c r="R11" s="50">
        <v>2357</v>
      </c>
      <c r="S11" s="49">
        <v>1.2699</v>
      </c>
      <c r="T11" s="49">
        <v>1.0879000000000001</v>
      </c>
      <c r="U11" s="48">
        <v>144.5</v>
      </c>
      <c r="V11" s="41">
        <v>1856.05</v>
      </c>
      <c r="W11" s="41">
        <v>1857.87</v>
      </c>
      <c r="X11" s="47">
        <f t="shared" si="5"/>
        <v>2166.559426417869</v>
      </c>
      <c r="Y11" s="46">
        <v>1.27</v>
      </c>
    </row>
    <row r="12" spans="1:25" x14ac:dyDescent="0.2">
      <c r="B12" s="45">
        <v>45113</v>
      </c>
      <c r="C12" s="44">
        <v>2364.5</v>
      </c>
      <c r="D12" s="43">
        <v>2365</v>
      </c>
      <c r="E12" s="42">
        <f t="shared" si="0"/>
        <v>2364.75</v>
      </c>
      <c r="F12" s="44">
        <v>2370</v>
      </c>
      <c r="G12" s="43">
        <v>2372</v>
      </c>
      <c r="H12" s="42">
        <f t="shared" si="1"/>
        <v>2371</v>
      </c>
      <c r="I12" s="44">
        <v>2385</v>
      </c>
      <c r="J12" s="43">
        <v>2390</v>
      </c>
      <c r="K12" s="42">
        <f t="shared" si="2"/>
        <v>2387.5</v>
      </c>
      <c r="L12" s="44">
        <v>2395</v>
      </c>
      <c r="M12" s="43">
        <v>2400</v>
      </c>
      <c r="N12" s="42">
        <f t="shared" si="3"/>
        <v>2397.5</v>
      </c>
      <c r="O12" s="44">
        <v>2405</v>
      </c>
      <c r="P12" s="43">
        <v>2410</v>
      </c>
      <c r="Q12" s="42">
        <f t="shared" si="4"/>
        <v>2407.5</v>
      </c>
      <c r="R12" s="50">
        <v>2365</v>
      </c>
      <c r="S12" s="49">
        <v>1.2774000000000001</v>
      </c>
      <c r="T12" s="49">
        <v>1.0895999999999999</v>
      </c>
      <c r="U12" s="48">
        <v>143.69</v>
      </c>
      <c r="V12" s="41">
        <v>1851.42</v>
      </c>
      <c r="W12" s="41">
        <v>1856.75</v>
      </c>
      <c r="X12" s="47">
        <f t="shared" si="5"/>
        <v>2170.5212922173278</v>
      </c>
      <c r="Y12" s="46">
        <v>1.2775000000000001</v>
      </c>
    </row>
    <row r="13" spans="1:25" x14ac:dyDescent="0.2">
      <c r="B13" s="45">
        <v>45114</v>
      </c>
      <c r="C13" s="44">
        <v>2336.5</v>
      </c>
      <c r="D13" s="43">
        <v>2337.5</v>
      </c>
      <c r="E13" s="42">
        <f t="shared" si="0"/>
        <v>2337</v>
      </c>
      <c r="F13" s="44">
        <v>2347.5</v>
      </c>
      <c r="G13" s="43">
        <v>2348.5</v>
      </c>
      <c r="H13" s="42">
        <f t="shared" si="1"/>
        <v>2348</v>
      </c>
      <c r="I13" s="44">
        <v>2365</v>
      </c>
      <c r="J13" s="43">
        <v>2370</v>
      </c>
      <c r="K13" s="42">
        <f t="shared" si="2"/>
        <v>2367.5</v>
      </c>
      <c r="L13" s="44">
        <v>2375</v>
      </c>
      <c r="M13" s="43">
        <v>2380</v>
      </c>
      <c r="N13" s="42">
        <f t="shared" si="3"/>
        <v>2377.5</v>
      </c>
      <c r="O13" s="44">
        <v>2385</v>
      </c>
      <c r="P13" s="43">
        <v>2390</v>
      </c>
      <c r="Q13" s="42">
        <f t="shared" si="4"/>
        <v>2387.5</v>
      </c>
      <c r="R13" s="50">
        <v>2337.5</v>
      </c>
      <c r="S13" s="49">
        <v>1.2761</v>
      </c>
      <c r="T13" s="49">
        <v>1.0888</v>
      </c>
      <c r="U13" s="48">
        <v>143.25</v>
      </c>
      <c r="V13" s="41">
        <v>1831.75</v>
      </c>
      <c r="W13" s="41">
        <v>1840.23</v>
      </c>
      <c r="X13" s="47">
        <f t="shared" si="5"/>
        <v>2146.8589272593681</v>
      </c>
      <c r="Y13" s="46">
        <v>1.2762</v>
      </c>
    </row>
    <row r="14" spans="1:25" x14ac:dyDescent="0.2">
      <c r="B14" s="45">
        <v>45117</v>
      </c>
      <c r="C14" s="44">
        <v>2341</v>
      </c>
      <c r="D14" s="43">
        <v>2341.5</v>
      </c>
      <c r="E14" s="42">
        <f t="shared" si="0"/>
        <v>2341.25</v>
      </c>
      <c r="F14" s="44">
        <v>2355</v>
      </c>
      <c r="G14" s="43">
        <v>2356</v>
      </c>
      <c r="H14" s="42">
        <f t="shared" si="1"/>
        <v>2355.5</v>
      </c>
      <c r="I14" s="44">
        <v>2368</v>
      </c>
      <c r="J14" s="43">
        <v>2373</v>
      </c>
      <c r="K14" s="42">
        <f t="shared" si="2"/>
        <v>2370.5</v>
      </c>
      <c r="L14" s="44">
        <v>2378</v>
      </c>
      <c r="M14" s="43">
        <v>2383</v>
      </c>
      <c r="N14" s="42">
        <f t="shared" si="3"/>
        <v>2380.5</v>
      </c>
      <c r="O14" s="44">
        <v>2388</v>
      </c>
      <c r="P14" s="43">
        <v>2393</v>
      </c>
      <c r="Q14" s="42">
        <f t="shared" si="4"/>
        <v>2390.5</v>
      </c>
      <c r="R14" s="50">
        <v>2341.5</v>
      </c>
      <c r="S14" s="49">
        <v>1.2778</v>
      </c>
      <c r="T14" s="49">
        <v>1.0954999999999999</v>
      </c>
      <c r="U14" s="48">
        <v>142.13999999999999</v>
      </c>
      <c r="V14" s="41">
        <v>1832.45</v>
      </c>
      <c r="W14" s="41">
        <v>1843.65</v>
      </c>
      <c r="X14" s="47">
        <f t="shared" si="5"/>
        <v>2137.3801916932907</v>
      </c>
      <c r="Y14" s="46">
        <v>1.2779</v>
      </c>
    </row>
    <row r="15" spans="1:25" x14ac:dyDescent="0.2">
      <c r="B15" s="45">
        <v>45118</v>
      </c>
      <c r="C15" s="44">
        <v>2360</v>
      </c>
      <c r="D15" s="43">
        <v>2361</v>
      </c>
      <c r="E15" s="42">
        <f t="shared" si="0"/>
        <v>2360.5</v>
      </c>
      <c r="F15" s="44">
        <v>2378</v>
      </c>
      <c r="G15" s="43">
        <v>2379</v>
      </c>
      <c r="H15" s="42">
        <f t="shared" si="1"/>
        <v>2378.5</v>
      </c>
      <c r="I15" s="44">
        <v>2397</v>
      </c>
      <c r="J15" s="43">
        <v>2402</v>
      </c>
      <c r="K15" s="42">
        <f t="shared" si="2"/>
        <v>2399.5</v>
      </c>
      <c r="L15" s="44">
        <v>2407</v>
      </c>
      <c r="M15" s="43">
        <v>2412</v>
      </c>
      <c r="N15" s="42">
        <f t="shared" si="3"/>
        <v>2409.5</v>
      </c>
      <c r="O15" s="44">
        <v>2417</v>
      </c>
      <c r="P15" s="43">
        <v>2422</v>
      </c>
      <c r="Q15" s="42">
        <f t="shared" si="4"/>
        <v>2419.5</v>
      </c>
      <c r="R15" s="50">
        <v>2361</v>
      </c>
      <c r="S15" s="49">
        <v>1.2915000000000001</v>
      </c>
      <c r="T15" s="49">
        <v>1.0983000000000001</v>
      </c>
      <c r="U15" s="48">
        <v>140.4</v>
      </c>
      <c r="V15" s="41">
        <v>1828.11</v>
      </c>
      <c r="W15" s="41">
        <v>1841.9</v>
      </c>
      <c r="X15" s="47">
        <f t="shared" si="5"/>
        <v>2149.6858781753617</v>
      </c>
      <c r="Y15" s="46">
        <v>1.2916000000000001</v>
      </c>
    </row>
    <row r="16" spans="1:25" x14ac:dyDescent="0.2">
      <c r="B16" s="45">
        <v>45119</v>
      </c>
      <c r="C16" s="44">
        <v>2359</v>
      </c>
      <c r="D16" s="43">
        <v>2360</v>
      </c>
      <c r="E16" s="42">
        <f t="shared" si="0"/>
        <v>2359.5</v>
      </c>
      <c r="F16" s="44">
        <v>2374.5</v>
      </c>
      <c r="G16" s="43">
        <v>2375</v>
      </c>
      <c r="H16" s="42">
        <f t="shared" si="1"/>
        <v>2374.75</v>
      </c>
      <c r="I16" s="44">
        <v>2393</v>
      </c>
      <c r="J16" s="43">
        <v>2398</v>
      </c>
      <c r="K16" s="42">
        <f t="shared" si="2"/>
        <v>2395.5</v>
      </c>
      <c r="L16" s="44">
        <v>2403</v>
      </c>
      <c r="M16" s="43">
        <v>2408</v>
      </c>
      <c r="N16" s="42">
        <f t="shared" si="3"/>
        <v>2405.5</v>
      </c>
      <c r="O16" s="44">
        <v>2413</v>
      </c>
      <c r="P16" s="43">
        <v>2418</v>
      </c>
      <c r="Q16" s="42">
        <f t="shared" si="4"/>
        <v>2415.5</v>
      </c>
      <c r="R16" s="50">
        <v>2360</v>
      </c>
      <c r="S16" s="49">
        <v>1.2910999999999999</v>
      </c>
      <c r="T16" s="49">
        <v>1.1015999999999999</v>
      </c>
      <c r="U16" s="48">
        <v>139.54</v>
      </c>
      <c r="V16" s="41">
        <v>1827.9</v>
      </c>
      <c r="W16" s="41">
        <v>1839.37</v>
      </c>
      <c r="X16" s="47">
        <f t="shared" si="5"/>
        <v>2142.3384168482207</v>
      </c>
      <c r="Y16" s="46">
        <v>1.2911999999999999</v>
      </c>
    </row>
    <row r="17" spans="2:25" x14ac:dyDescent="0.2">
      <c r="B17" s="45">
        <v>45120</v>
      </c>
      <c r="C17" s="44">
        <v>2461</v>
      </c>
      <c r="D17" s="43">
        <v>2462</v>
      </c>
      <c r="E17" s="42">
        <f t="shared" si="0"/>
        <v>2461.5</v>
      </c>
      <c r="F17" s="44">
        <v>2480.5</v>
      </c>
      <c r="G17" s="43">
        <v>2481.5</v>
      </c>
      <c r="H17" s="42">
        <f t="shared" si="1"/>
        <v>2481</v>
      </c>
      <c r="I17" s="44">
        <v>2493</v>
      </c>
      <c r="J17" s="43">
        <v>2498</v>
      </c>
      <c r="K17" s="42">
        <f t="shared" si="2"/>
        <v>2495.5</v>
      </c>
      <c r="L17" s="44">
        <v>2503</v>
      </c>
      <c r="M17" s="43">
        <v>2508</v>
      </c>
      <c r="N17" s="42">
        <f t="shared" si="3"/>
        <v>2505.5</v>
      </c>
      <c r="O17" s="44">
        <v>2513</v>
      </c>
      <c r="P17" s="43">
        <v>2518</v>
      </c>
      <c r="Q17" s="42">
        <f t="shared" si="4"/>
        <v>2515.5</v>
      </c>
      <c r="R17" s="50">
        <v>2462</v>
      </c>
      <c r="S17" s="49">
        <v>1.3062</v>
      </c>
      <c r="T17" s="49">
        <v>1.1173999999999999</v>
      </c>
      <c r="U17" s="48">
        <v>138.5</v>
      </c>
      <c r="V17" s="41">
        <v>1884.86</v>
      </c>
      <c r="W17" s="41">
        <v>1899.64</v>
      </c>
      <c r="X17" s="47">
        <f t="shared" si="5"/>
        <v>2203.3291569715411</v>
      </c>
      <c r="Y17" s="46">
        <v>1.3063</v>
      </c>
    </row>
    <row r="18" spans="2:25" x14ac:dyDescent="0.2">
      <c r="B18" s="45">
        <v>45121</v>
      </c>
      <c r="C18" s="44">
        <v>2412</v>
      </c>
      <c r="D18" s="43">
        <v>2413</v>
      </c>
      <c r="E18" s="42">
        <f t="shared" si="0"/>
        <v>2412.5</v>
      </c>
      <c r="F18" s="44">
        <v>2436</v>
      </c>
      <c r="G18" s="43">
        <v>2438</v>
      </c>
      <c r="H18" s="42">
        <f t="shared" si="1"/>
        <v>2437</v>
      </c>
      <c r="I18" s="44">
        <v>2455</v>
      </c>
      <c r="J18" s="43">
        <v>2460</v>
      </c>
      <c r="K18" s="42">
        <f t="shared" si="2"/>
        <v>2457.5</v>
      </c>
      <c r="L18" s="44">
        <v>2465</v>
      </c>
      <c r="M18" s="43">
        <v>2470</v>
      </c>
      <c r="N18" s="42">
        <f t="shared" si="3"/>
        <v>2467.5</v>
      </c>
      <c r="O18" s="44">
        <v>2475</v>
      </c>
      <c r="P18" s="43">
        <v>2480</v>
      </c>
      <c r="Q18" s="42">
        <f t="shared" si="4"/>
        <v>2477.5</v>
      </c>
      <c r="R18" s="50">
        <v>2413</v>
      </c>
      <c r="S18" s="49">
        <v>1.3112999999999999</v>
      </c>
      <c r="T18" s="49">
        <v>1.1224000000000001</v>
      </c>
      <c r="U18" s="48">
        <v>138.55000000000001</v>
      </c>
      <c r="V18" s="41">
        <v>1840.16</v>
      </c>
      <c r="W18" s="41">
        <v>1859.08</v>
      </c>
      <c r="X18" s="47">
        <f t="shared" si="5"/>
        <v>2149.8574483250177</v>
      </c>
      <c r="Y18" s="46">
        <v>1.3113999999999999</v>
      </c>
    </row>
    <row r="19" spans="2:25" x14ac:dyDescent="0.2">
      <c r="B19" s="45">
        <v>45124</v>
      </c>
      <c r="C19" s="44">
        <v>2353</v>
      </c>
      <c r="D19" s="43">
        <v>2354</v>
      </c>
      <c r="E19" s="42">
        <f t="shared" si="0"/>
        <v>2353.5</v>
      </c>
      <c r="F19" s="44">
        <v>2381</v>
      </c>
      <c r="G19" s="43">
        <v>2382</v>
      </c>
      <c r="H19" s="42">
        <f t="shared" si="1"/>
        <v>2381.5</v>
      </c>
      <c r="I19" s="44">
        <v>2402</v>
      </c>
      <c r="J19" s="43">
        <v>2407</v>
      </c>
      <c r="K19" s="42">
        <f t="shared" si="2"/>
        <v>2404.5</v>
      </c>
      <c r="L19" s="44">
        <v>2410</v>
      </c>
      <c r="M19" s="43">
        <v>2415</v>
      </c>
      <c r="N19" s="42">
        <f t="shared" si="3"/>
        <v>2412.5</v>
      </c>
      <c r="O19" s="44">
        <v>2420</v>
      </c>
      <c r="P19" s="43">
        <v>2425</v>
      </c>
      <c r="Q19" s="42">
        <f t="shared" si="4"/>
        <v>2422.5</v>
      </c>
      <c r="R19" s="50">
        <v>2354</v>
      </c>
      <c r="S19" s="49">
        <v>1.3085</v>
      </c>
      <c r="T19" s="49">
        <v>1.1234999999999999</v>
      </c>
      <c r="U19" s="48">
        <v>138.37</v>
      </c>
      <c r="V19" s="41">
        <v>1799.01</v>
      </c>
      <c r="W19" s="41">
        <v>1820.41</v>
      </c>
      <c r="X19" s="47">
        <f t="shared" si="5"/>
        <v>2095.2380952380954</v>
      </c>
      <c r="Y19" s="46">
        <v>1.3085</v>
      </c>
    </row>
    <row r="20" spans="2:25" x14ac:dyDescent="0.2">
      <c r="B20" s="45">
        <v>45125</v>
      </c>
      <c r="C20" s="44">
        <v>2347</v>
      </c>
      <c r="D20" s="43">
        <v>2348</v>
      </c>
      <c r="E20" s="42">
        <f t="shared" si="0"/>
        <v>2347.5</v>
      </c>
      <c r="F20" s="44">
        <v>2367.5</v>
      </c>
      <c r="G20" s="43">
        <v>2368</v>
      </c>
      <c r="H20" s="42">
        <f t="shared" si="1"/>
        <v>2367.75</v>
      </c>
      <c r="I20" s="44">
        <v>2393</v>
      </c>
      <c r="J20" s="43">
        <v>2398</v>
      </c>
      <c r="K20" s="42">
        <f t="shared" si="2"/>
        <v>2395.5</v>
      </c>
      <c r="L20" s="44">
        <v>2402</v>
      </c>
      <c r="M20" s="43">
        <v>2407</v>
      </c>
      <c r="N20" s="42">
        <f t="shared" si="3"/>
        <v>2404.5</v>
      </c>
      <c r="O20" s="44">
        <v>2412</v>
      </c>
      <c r="P20" s="43">
        <v>2417</v>
      </c>
      <c r="Q20" s="42">
        <f t="shared" si="4"/>
        <v>2414.5</v>
      </c>
      <c r="R20" s="50">
        <v>2348</v>
      </c>
      <c r="S20" s="49">
        <v>1.3106</v>
      </c>
      <c r="T20" s="49">
        <v>1.1253</v>
      </c>
      <c r="U20" s="48">
        <v>138.28</v>
      </c>
      <c r="V20" s="41">
        <v>1791.55</v>
      </c>
      <c r="W20" s="41">
        <v>1806.67</v>
      </c>
      <c r="X20" s="47">
        <f t="shared" si="5"/>
        <v>2086.5546965253711</v>
      </c>
      <c r="Y20" s="46">
        <v>1.3107</v>
      </c>
    </row>
    <row r="21" spans="2:25" x14ac:dyDescent="0.2">
      <c r="B21" s="45">
        <v>45126</v>
      </c>
      <c r="C21" s="44">
        <v>2348</v>
      </c>
      <c r="D21" s="43">
        <v>2350</v>
      </c>
      <c r="E21" s="42">
        <f t="shared" si="0"/>
        <v>2349</v>
      </c>
      <c r="F21" s="44">
        <v>2367</v>
      </c>
      <c r="G21" s="43">
        <v>2367.5</v>
      </c>
      <c r="H21" s="42">
        <f t="shared" si="1"/>
        <v>2367.25</v>
      </c>
      <c r="I21" s="44">
        <v>2393</v>
      </c>
      <c r="J21" s="43">
        <v>2398</v>
      </c>
      <c r="K21" s="42">
        <f t="shared" si="2"/>
        <v>2395.5</v>
      </c>
      <c r="L21" s="44">
        <v>2400</v>
      </c>
      <c r="M21" s="43">
        <v>2405</v>
      </c>
      <c r="N21" s="42">
        <f t="shared" si="3"/>
        <v>2402.5</v>
      </c>
      <c r="O21" s="44">
        <v>2410</v>
      </c>
      <c r="P21" s="43">
        <v>2415</v>
      </c>
      <c r="Q21" s="42">
        <f t="shared" si="4"/>
        <v>2412.5</v>
      </c>
      <c r="R21" s="50">
        <v>2350</v>
      </c>
      <c r="S21" s="49">
        <v>1.2898000000000001</v>
      </c>
      <c r="T21" s="49">
        <v>1.1214</v>
      </c>
      <c r="U21" s="48">
        <v>139.80000000000001</v>
      </c>
      <c r="V21" s="41">
        <v>1821.99</v>
      </c>
      <c r="W21" s="41">
        <v>1835.13</v>
      </c>
      <c r="X21" s="47">
        <f t="shared" si="5"/>
        <v>2095.5947922240057</v>
      </c>
      <c r="Y21" s="46">
        <v>1.2901</v>
      </c>
    </row>
    <row r="22" spans="2:25" x14ac:dyDescent="0.2">
      <c r="B22" s="45">
        <v>45127</v>
      </c>
      <c r="C22" s="44">
        <v>2400</v>
      </c>
      <c r="D22" s="43">
        <v>2402</v>
      </c>
      <c r="E22" s="42">
        <f t="shared" si="0"/>
        <v>2401</v>
      </c>
      <c r="F22" s="44">
        <v>2418</v>
      </c>
      <c r="G22" s="43">
        <v>2420</v>
      </c>
      <c r="H22" s="42">
        <f t="shared" si="1"/>
        <v>2419</v>
      </c>
      <c r="I22" s="44">
        <v>2445</v>
      </c>
      <c r="J22" s="43">
        <v>2450</v>
      </c>
      <c r="K22" s="42">
        <f t="shared" si="2"/>
        <v>2447.5</v>
      </c>
      <c r="L22" s="44">
        <v>2453</v>
      </c>
      <c r="M22" s="43">
        <v>2458</v>
      </c>
      <c r="N22" s="42">
        <f t="shared" si="3"/>
        <v>2455.5</v>
      </c>
      <c r="O22" s="44">
        <v>2463</v>
      </c>
      <c r="P22" s="43">
        <v>2468</v>
      </c>
      <c r="Q22" s="42">
        <f t="shared" si="4"/>
        <v>2465.5</v>
      </c>
      <c r="R22" s="50">
        <v>2402</v>
      </c>
      <c r="S22" s="49">
        <v>1.2890999999999999</v>
      </c>
      <c r="T22" s="49">
        <v>1.1207</v>
      </c>
      <c r="U22" s="48">
        <v>139.54</v>
      </c>
      <c r="V22" s="41">
        <v>1863.32</v>
      </c>
      <c r="W22" s="41">
        <v>1876.84</v>
      </c>
      <c r="X22" s="47">
        <f t="shared" si="5"/>
        <v>2143.3032925849916</v>
      </c>
      <c r="Y22" s="46">
        <v>1.2894000000000001</v>
      </c>
    </row>
    <row r="23" spans="2:25" x14ac:dyDescent="0.2">
      <c r="B23" s="45">
        <v>45128</v>
      </c>
      <c r="C23" s="44">
        <v>2356</v>
      </c>
      <c r="D23" s="43">
        <v>2358</v>
      </c>
      <c r="E23" s="42">
        <f t="shared" si="0"/>
        <v>2357</v>
      </c>
      <c r="F23" s="44">
        <v>2379.5</v>
      </c>
      <c r="G23" s="43">
        <v>2380</v>
      </c>
      <c r="H23" s="42">
        <f t="shared" si="1"/>
        <v>2379.75</v>
      </c>
      <c r="I23" s="44">
        <v>2403</v>
      </c>
      <c r="J23" s="43">
        <v>2408</v>
      </c>
      <c r="K23" s="42">
        <f t="shared" si="2"/>
        <v>2405.5</v>
      </c>
      <c r="L23" s="44">
        <v>2408</v>
      </c>
      <c r="M23" s="43">
        <v>2413</v>
      </c>
      <c r="N23" s="42">
        <f t="shared" si="3"/>
        <v>2410.5</v>
      </c>
      <c r="O23" s="44">
        <v>2418</v>
      </c>
      <c r="P23" s="43">
        <v>2423</v>
      </c>
      <c r="Q23" s="42">
        <f t="shared" si="4"/>
        <v>2420.5</v>
      </c>
      <c r="R23" s="50">
        <v>2358</v>
      </c>
      <c r="S23" s="49">
        <v>1.2825</v>
      </c>
      <c r="T23" s="49">
        <v>1.1117999999999999</v>
      </c>
      <c r="U23" s="48">
        <v>141.78</v>
      </c>
      <c r="V23" s="41">
        <v>1838.6</v>
      </c>
      <c r="W23" s="41">
        <v>1855.46</v>
      </c>
      <c r="X23" s="47">
        <f t="shared" si="5"/>
        <v>2120.8850512682138</v>
      </c>
      <c r="Y23" s="46">
        <v>1.2827</v>
      </c>
    </row>
    <row r="24" spans="2:25" x14ac:dyDescent="0.2">
      <c r="B24" s="45">
        <v>45131</v>
      </c>
      <c r="C24" s="44">
        <v>2365</v>
      </c>
      <c r="D24" s="43">
        <v>2366</v>
      </c>
      <c r="E24" s="42">
        <f t="shared" si="0"/>
        <v>2365.5</v>
      </c>
      <c r="F24" s="44">
        <v>2386</v>
      </c>
      <c r="G24" s="43">
        <v>2387</v>
      </c>
      <c r="H24" s="42">
        <f t="shared" si="1"/>
        <v>2386.5</v>
      </c>
      <c r="I24" s="44">
        <v>2413</v>
      </c>
      <c r="J24" s="43">
        <v>2418</v>
      </c>
      <c r="K24" s="42">
        <f t="shared" si="2"/>
        <v>2415.5</v>
      </c>
      <c r="L24" s="44">
        <v>2418</v>
      </c>
      <c r="M24" s="43">
        <v>2423</v>
      </c>
      <c r="N24" s="42">
        <f t="shared" si="3"/>
        <v>2420.5</v>
      </c>
      <c r="O24" s="44">
        <v>2428</v>
      </c>
      <c r="P24" s="43">
        <v>2433</v>
      </c>
      <c r="Q24" s="42">
        <f t="shared" si="4"/>
        <v>2430.5</v>
      </c>
      <c r="R24" s="50">
        <v>2366</v>
      </c>
      <c r="S24" s="49">
        <v>1.2851999999999999</v>
      </c>
      <c r="T24" s="49">
        <v>1.1096999999999999</v>
      </c>
      <c r="U24" s="48">
        <v>141</v>
      </c>
      <c r="V24" s="41">
        <v>1840.96</v>
      </c>
      <c r="W24" s="41">
        <v>1856.87</v>
      </c>
      <c r="X24" s="47">
        <f t="shared" si="5"/>
        <v>2132.1077768766336</v>
      </c>
      <c r="Y24" s="46">
        <v>1.2855000000000001</v>
      </c>
    </row>
    <row r="25" spans="2:25" x14ac:dyDescent="0.2">
      <c r="B25" s="45">
        <v>45132</v>
      </c>
      <c r="C25" s="44">
        <v>2445</v>
      </c>
      <c r="D25" s="43">
        <v>2447</v>
      </c>
      <c r="E25" s="42">
        <f t="shared" si="0"/>
        <v>2446</v>
      </c>
      <c r="F25" s="44">
        <v>2455.5</v>
      </c>
      <c r="G25" s="43">
        <v>2456</v>
      </c>
      <c r="H25" s="42">
        <f t="shared" si="1"/>
        <v>2455.75</v>
      </c>
      <c r="I25" s="44">
        <v>2478</v>
      </c>
      <c r="J25" s="43">
        <v>2483</v>
      </c>
      <c r="K25" s="42">
        <f t="shared" si="2"/>
        <v>2480.5</v>
      </c>
      <c r="L25" s="44">
        <v>2483</v>
      </c>
      <c r="M25" s="43">
        <v>2488</v>
      </c>
      <c r="N25" s="42">
        <f t="shared" si="3"/>
        <v>2485.5</v>
      </c>
      <c r="O25" s="44">
        <v>2493</v>
      </c>
      <c r="P25" s="43">
        <v>2498</v>
      </c>
      <c r="Q25" s="42">
        <f t="shared" si="4"/>
        <v>2495.5</v>
      </c>
      <c r="R25" s="50">
        <v>2447</v>
      </c>
      <c r="S25" s="49">
        <v>1.2829999999999999</v>
      </c>
      <c r="T25" s="49">
        <v>1.1049</v>
      </c>
      <c r="U25" s="48">
        <v>141.38999999999999</v>
      </c>
      <c r="V25" s="41">
        <v>1907.25</v>
      </c>
      <c r="W25" s="41">
        <v>1913.97</v>
      </c>
      <c r="X25" s="47">
        <f t="shared" si="5"/>
        <v>2214.6800615440311</v>
      </c>
      <c r="Y25" s="46">
        <v>1.2831999999999999</v>
      </c>
    </row>
    <row r="26" spans="2:25" x14ac:dyDescent="0.2">
      <c r="B26" s="45">
        <v>45133</v>
      </c>
      <c r="C26" s="44">
        <v>2454</v>
      </c>
      <c r="D26" s="43">
        <v>2455</v>
      </c>
      <c r="E26" s="42">
        <f t="shared" si="0"/>
        <v>2454.5</v>
      </c>
      <c r="F26" s="44">
        <v>2464</v>
      </c>
      <c r="G26" s="43">
        <v>2466</v>
      </c>
      <c r="H26" s="42">
        <f t="shared" si="1"/>
        <v>2465</v>
      </c>
      <c r="I26" s="44">
        <v>2487</v>
      </c>
      <c r="J26" s="43">
        <v>2492</v>
      </c>
      <c r="K26" s="42">
        <f t="shared" si="2"/>
        <v>2489.5</v>
      </c>
      <c r="L26" s="44">
        <v>2492</v>
      </c>
      <c r="M26" s="43">
        <v>2497</v>
      </c>
      <c r="N26" s="42">
        <f t="shared" si="3"/>
        <v>2494.5</v>
      </c>
      <c r="O26" s="44">
        <v>2502</v>
      </c>
      <c r="P26" s="43">
        <v>2507</v>
      </c>
      <c r="Q26" s="42">
        <f t="shared" si="4"/>
        <v>2504.5</v>
      </c>
      <c r="R26" s="50">
        <v>2455</v>
      </c>
      <c r="S26" s="49">
        <v>1.2910999999999999</v>
      </c>
      <c r="T26" s="49">
        <v>1.1063000000000001</v>
      </c>
      <c r="U26" s="48">
        <v>140.38</v>
      </c>
      <c r="V26" s="41">
        <v>1901.48</v>
      </c>
      <c r="W26" s="41">
        <v>1909.56</v>
      </c>
      <c r="X26" s="47">
        <f t="shared" si="5"/>
        <v>2219.1087408478711</v>
      </c>
      <c r="Y26" s="46">
        <v>1.2914000000000001</v>
      </c>
    </row>
    <row r="27" spans="2:25" x14ac:dyDescent="0.2">
      <c r="B27" s="45">
        <v>45134</v>
      </c>
      <c r="C27" s="44">
        <v>2483</v>
      </c>
      <c r="D27" s="43">
        <v>2485</v>
      </c>
      <c r="E27" s="42">
        <f t="shared" si="0"/>
        <v>2484</v>
      </c>
      <c r="F27" s="44">
        <v>2485</v>
      </c>
      <c r="G27" s="43">
        <v>2487</v>
      </c>
      <c r="H27" s="42">
        <f t="shared" si="1"/>
        <v>2486</v>
      </c>
      <c r="I27" s="44">
        <v>2510</v>
      </c>
      <c r="J27" s="43">
        <v>2515</v>
      </c>
      <c r="K27" s="42">
        <f t="shared" si="2"/>
        <v>2512.5</v>
      </c>
      <c r="L27" s="44">
        <v>2515</v>
      </c>
      <c r="M27" s="43">
        <v>2520</v>
      </c>
      <c r="N27" s="42">
        <f t="shared" si="3"/>
        <v>2517.5</v>
      </c>
      <c r="O27" s="44">
        <v>2525</v>
      </c>
      <c r="P27" s="43">
        <v>2530</v>
      </c>
      <c r="Q27" s="42">
        <f t="shared" si="4"/>
        <v>2527.5</v>
      </c>
      <c r="R27" s="50">
        <v>2485</v>
      </c>
      <c r="S27" s="49">
        <v>1.2965</v>
      </c>
      <c r="T27" s="49">
        <v>1.1138999999999999</v>
      </c>
      <c r="U27" s="48">
        <v>140.13999999999999</v>
      </c>
      <c r="V27" s="41">
        <v>1916.7</v>
      </c>
      <c r="W27" s="41">
        <v>1917.8</v>
      </c>
      <c r="X27" s="47">
        <f t="shared" si="5"/>
        <v>2230.9004398958614</v>
      </c>
      <c r="Y27" s="46">
        <v>1.2968</v>
      </c>
    </row>
    <row r="28" spans="2:25" x14ac:dyDescent="0.2">
      <c r="B28" s="45">
        <v>45135</v>
      </c>
      <c r="C28" s="44">
        <v>2484.5</v>
      </c>
      <c r="D28" s="43">
        <v>2485</v>
      </c>
      <c r="E28" s="42">
        <f t="shared" si="0"/>
        <v>2484.75</v>
      </c>
      <c r="F28" s="44">
        <v>2480</v>
      </c>
      <c r="G28" s="43">
        <v>2482</v>
      </c>
      <c r="H28" s="42">
        <f t="shared" si="1"/>
        <v>2481</v>
      </c>
      <c r="I28" s="44">
        <v>2503</v>
      </c>
      <c r="J28" s="43">
        <v>2508</v>
      </c>
      <c r="K28" s="42">
        <f t="shared" si="2"/>
        <v>2505.5</v>
      </c>
      <c r="L28" s="44">
        <v>2508</v>
      </c>
      <c r="M28" s="43">
        <v>2513</v>
      </c>
      <c r="N28" s="42">
        <f t="shared" si="3"/>
        <v>2510.5</v>
      </c>
      <c r="O28" s="44">
        <v>2513</v>
      </c>
      <c r="P28" s="43">
        <v>2518</v>
      </c>
      <c r="Q28" s="42">
        <f t="shared" si="4"/>
        <v>2515.5</v>
      </c>
      <c r="R28" s="50">
        <v>2485</v>
      </c>
      <c r="S28" s="49">
        <v>1.2869999999999999</v>
      </c>
      <c r="T28" s="49">
        <v>1.1009</v>
      </c>
      <c r="U28" s="48">
        <v>139.28</v>
      </c>
      <c r="V28" s="41">
        <v>1930.85</v>
      </c>
      <c r="W28" s="41">
        <v>1928.07</v>
      </c>
      <c r="X28" s="47">
        <f t="shared" si="5"/>
        <v>2257.2440730311564</v>
      </c>
      <c r="Y28" s="46">
        <v>1.2873000000000001</v>
      </c>
    </row>
    <row r="29" spans="2:25" x14ac:dyDescent="0.2">
      <c r="B29" s="45">
        <v>45138</v>
      </c>
      <c r="C29" s="44">
        <v>2549.5</v>
      </c>
      <c r="D29" s="43">
        <v>2550</v>
      </c>
      <c r="E29" s="42">
        <f t="shared" si="0"/>
        <v>2549.75</v>
      </c>
      <c r="F29" s="44">
        <v>2538</v>
      </c>
      <c r="G29" s="43">
        <v>2540</v>
      </c>
      <c r="H29" s="42">
        <f t="shared" si="1"/>
        <v>2539</v>
      </c>
      <c r="I29" s="44">
        <v>2557</v>
      </c>
      <c r="J29" s="43">
        <v>2562</v>
      </c>
      <c r="K29" s="42">
        <f t="shared" si="2"/>
        <v>2559.5</v>
      </c>
      <c r="L29" s="44">
        <v>2562</v>
      </c>
      <c r="M29" s="43">
        <v>2567</v>
      </c>
      <c r="N29" s="42">
        <f t="shared" si="3"/>
        <v>2564.5</v>
      </c>
      <c r="O29" s="44">
        <v>2567</v>
      </c>
      <c r="P29" s="43">
        <v>2572</v>
      </c>
      <c r="Q29" s="42">
        <f t="shared" si="4"/>
        <v>2569.5</v>
      </c>
      <c r="R29" s="50">
        <v>2550</v>
      </c>
      <c r="S29" s="49">
        <v>1.2862</v>
      </c>
      <c r="T29" s="49">
        <v>1.1027</v>
      </c>
      <c r="U29" s="48">
        <v>142.19999999999999</v>
      </c>
      <c r="V29" s="41">
        <v>1982.58</v>
      </c>
      <c r="W29" s="41">
        <v>1974.35</v>
      </c>
      <c r="X29" s="47">
        <f t="shared" si="5"/>
        <v>2312.505667906049</v>
      </c>
      <c r="Y29" s="46">
        <v>1.2865</v>
      </c>
    </row>
    <row r="30" spans="2:25" x14ac:dyDescent="0.2">
      <c r="B30" s="40" t="s">
        <v>11</v>
      </c>
      <c r="C30" s="39">
        <f>ROUND(AVERAGE(C9:C29),2)</f>
        <v>2395.38</v>
      </c>
      <c r="D30" s="38">
        <f>ROUND(AVERAGE(D9:D29),2)</f>
        <v>2396.6</v>
      </c>
      <c r="E30" s="37">
        <f>ROUND(AVERAGE(C30:D30),2)</f>
        <v>2395.9899999999998</v>
      </c>
      <c r="F30" s="39">
        <f>ROUND(AVERAGE(F9:F29),2)</f>
        <v>2408.17</v>
      </c>
      <c r="G30" s="38">
        <f>ROUND(AVERAGE(G9:G29),2)</f>
        <v>2409.48</v>
      </c>
      <c r="H30" s="37">
        <f>ROUND(AVERAGE(F30:G30),2)</f>
        <v>2408.83</v>
      </c>
      <c r="I30" s="39">
        <f>ROUND(AVERAGE(I9:I29),2)</f>
        <v>2428.2399999999998</v>
      </c>
      <c r="J30" s="38">
        <f>ROUND(AVERAGE(J9:J29),2)</f>
        <v>2433.2399999999998</v>
      </c>
      <c r="K30" s="37">
        <f>ROUND(AVERAGE(I30:J30),2)</f>
        <v>2430.7399999999998</v>
      </c>
      <c r="L30" s="39">
        <f>ROUND(AVERAGE(L9:L29),2)</f>
        <v>2436.19</v>
      </c>
      <c r="M30" s="38">
        <f>ROUND(AVERAGE(M9:M29),2)</f>
        <v>2441.19</v>
      </c>
      <c r="N30" s="37">
        <f>ROUND(AVERAGE(L30:M30),2)</f>
        <v>2438.69</v>
      </c>
      <c r="O30" s="39">
        <f>ROUND(AVERAGE(O9:O29),2)</f>
        <v>2445.71</v>
      </c>
      <c r="P30" s="38">
        <f>ROUND(AVERAGE(P9:P29),2)</f>
        <v>2450.71</v>
      </c>
      <c r="Q30" s="37">
        <f>ROUND(AVERAGE(O30:P30),2)</f>
        <v>2448.21</v>
      </c>
      <c r="R30" s="36">
        <f>ROUND(AVERAGE(R9:R29),2)</f>
        <v>2396.6</v>
      </c>
      <c r="S30" s="35">
        <f>ROUND(AVERAGE(S9:S29),4)</f>
        <v>1.2881</v>
      </c>
      <c r="T30" s="34">
        <f>ROUND(AVERAGE(T9:T29),4)</f>
        <v>1.1057999999999999</v>
      </c>
      <c r="U30" s="167">
        <f>ROUND(AVERAGE(U9:U29),2)</f>
        <v>141.05000000000001</v>
      </c>
      <c r="V30" s="33">
        <f>AVERAGE(V9:V29)</f>
        <v>1860.6476190476189</v>
      </c>
      <c r="W30" s="33">
        <f>AVERAGE(W9:W29)</f>
        <v>1870.3509523809525</v>
      </c>
      <c r="X30" s="33">
        <f>AVERAGE(X9:X29)</f>
        <v>2167.4322344963857</v>
      </c>
      <c r="Y30" s="32">
        <f>AVERAGE(Y9:Y29)</f>
        <v>1.2882809523809524</v>
      </c>
    </row>
    <row r="31" spans="2:25" x14ac:dyDescent="0.2">
      <c r="B31" s="31" t="s">
        <v>12</v>
      </c>
      <c r="C31" s="30">
        <f t="shared" ref="C31:Y31" si="6">MAX(C9:C29)</f>
        <v>2549.5</v>
      </c>
      <c r="D31" s="29">
        <f t="shared" si="6"/>
        <v>2550</v>
      </c>
      <c r="E31" s="28">
        <f t="shared" si="6"/>
        <v>2549.75</v>
      </c>
      <c r="F31" s="30">
        <f t="shared" si="6"/>
        <v>2538</v>
      </c>
      <c r="G31" s="29">
        <f t="shared" si="6"/>
        <v>2540</v>
      </c>
      <c r="H31" s="28">
        <f t="shared" si="6"/>
        <v>2539</v>
      </c>
      <c r="I31" s="30">
        <f t="shared" si="6"/>
        <v>2557</v>
      </c>
      <c r="J31" s="29">
        <f t="shared" si="6"/>
        <v>2562</v>
      </c>
      <c r="K31" s="28">
        <f t="shared" si="6"/>
        <v>2559.5</v>
      </c>
      <c r="L31" s="30">
        <f t="shared" si="6"/>
        <v>2562</v>
      </c>
      <c r="M31" s="29">
        <f t="shared" si="6"/>
        <v>2567</v>
      </c>
      <c r="N31" s="28">
        <f t="shared" si="6"/>
        <v>2564.5</v>
      </c>
      <c r="O31" s="30">
        <f t="shared" si="6"/>
        <v>2567</v>
      </c>
      <c r="P31" s="29">
        <f t="shared" si="6"/>
        <v>2572</v>
      </c>
      <c r="Q31" s="28">
        <f t="shared" si="6"/>
        <v>2569.5</v>
      </c>
      <c r="R31" s="27">
        <f t="shared" si="6"/>
        <v>2550</v>
      </c>
      <c r="S31" s="26">
        <f t="shared" si="6"/>
        <v>1.3112999999999999</v>
      </c>
      <c r="T31" s="25">
        <f t="shared" si="6"/>
        <v>1.1253</v>
      </c>
      <c r="U31" s="24">
        <f t="shared" si="6"/>
        <v>144.86000000000001</v>
      </c>
      <c r="V31" s="23">
        <f t="shared" si="6"/>
        <v>1982.58</v>
      </c>
      <c r="W31" s="23">
        <f t="shared" si="6"/>
        <v>1974.35</v>
      </c>
      <c r="X31" s="23">
        <f t="shared" si="6"/>
        <v>2312.505667906049</v>
      </c>
      <c r="Y31" s="22">
        <f t="shared" si="6"/>
        <v>1.3113999999999999</v>
      </c>
    </row>
    <row r="32" spans="2:25" ht="13.5" thickBot="1" x14ac:dyDescent="0.25">
      <c r="B32" s="21" t="s">
        <v>13</v>
      </c>
      <c r="C32" s="20">
        <f t="shared" ref="C32:Y32" si="7">MIN(C9:C29)</f>
        <v>2336.5</v>
      </c>
      <c r="D32" s="19">
        <f t="shared" si="7"/>
        <v>2337.5</v>
      </c>
      <c r="E32" s="18">
        <f t="shared" si="7"/>
        <v>2337</v>
      </c>
      <c r="F32" s="20">
        <f t="shared" si="7"/>
        <v>2347.5</v>
      </c>
      <c r="G32" s="19">
        <f t="shared" si="7"/>
        <v>2348.5</v>
      </c>
      <c r="H32" s="18">
        <f t="shared" si="7"/>
        <v>2348</v>
      </c>
      <c r="I32" s="20">
        <f t="shared" si="7"/>
        <v>2365</v>
      </c>
      <c r="J32" s="19">
        <f t="shared" si="7"/>
        <v>2370</v>
      </c>
      <c r="K32" s="18">
        <f t="shared" si="7"/>
        <v>2367.5</v>
      </c>
      <c r="L32" s="20">
        <f t="shared" si="7"/>
        <v>2375</v>
      </c>
      <c r="M32" s="19">
        <f t="shared" si="7"/>
        <v>2380</v>
      </c>
      <c r="N32" s="18">
        <f t="shared" si="7"/>
        <v>2377.5</v>
      </c>
      <c r="O32" s="20">
        <f t="shared" si="7"/>
        <v>2385</v>
      </c>
      <c r="P32" s="19">
        <f t="shared" si="7"/>
        <v>2390</v>
      </c>
      <c r="Q32" s="18">
        <f t="shared" si="7"/>
        <v>2387.5</v>
      </c>
      <c r="R32" s="17">
        <f t="shared" si="7"/>
        <v>2337.5</v>
      </c>
      <c r="S32" s="16">
        <f t="shared" si="7"/>
        <v>1.2677</v>
      </c>
      <c r="T32" s="15">
        <f t="shared" si="7"/>
        <v>1.0879000000000001</v>
      </c>
      <c r="U32" s="14">
        <f t="shared" si="7"/>
        <v>138.28</v>
      </c>
      <c r="V32" s="13">
        <f t="shared" si="7"/>
        <v>1791.55</v>
      </c>
      <c r="W32" s="13">
        <f t="shared" si="7"/>
        <v>1806.67</v>
      </c>
      <c r="X32" s="13">
        <f t="shared" si="7"/>
        <v>2086.5546965253711</v>
      </c>
      <c r="Y32" s="12">
        <f t="shared" si="7"/>
        <v>1.2679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28</v>
      </c>
    </row>
    <row r="6" spans="1:25" ht="13.5" thickBot="1" x14ac:dyDescent="0.25">
      <c r="B6" s="1">
        <v>45110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45110</v>
      </c>
      <c r="C9" s="44">
        <v>2116.5</v>
      </c>
      <c r="D9" s="43">
        <v>2117.5</v>
      </c>
      <c r="E9" s="42">
        <f t="shared" ref="E9:E29" si="0">AVERAGE(C9:D9)</f>
        <v>2117</v>
      </c>
      <c r="F9" s="44">
        <v>2080</v>
      </c>
      <c r="G9" s="43">
        <v>2082</v>
      </c>
      <c r="H9" s="42">
        <f t="shared" ref="H9:H29" si="1">AVERAGE(F9:G9)</f>
        <v>2081</v>
      </c>
      <c r="I9" s="44">
        <v>2085</v>
      </c>
      <c r="J9" s="43">
        <v>2090</v>
      </c>
      <c r="K9" s="42">
        <f t="shared" ref="K9:K29" si="2">AVERAGE(I9:J9)</f>
        <v>2087.5</v>
      </c>
      <c r="L9" s="44">
        <v>2108</v>
      </c>
      <c r="M9" s="43">
        <v>2113</v>
      </c>
      <c r="N9" s="42">
        <f t="shared" ref="N9:N29" si="3">AVERAGE(L9:M9)</f>
        <v>2110.5</v>
      </c>
      <c r="O9" s="44">
        <v>2108</v>
      </c>
      <c r="P9" s="43">
        <v>2113</v>
      </c>
      <c r="Q9" s="42">
        <f t="shared" ref="Q9:Q29" si="4">AVERAGE(O9:P9)</f>
        <v>2110.5</v>
      </c>
      <c r="R9" s="50">
        <v>2117.5</v>
      </c>
      <c r="S9" s="49">
        <v>1.2677</v>
      </c>
      <c r="T9" s="51">
        <v>1.0899000000000001</v>
      </c>
      <c r="U9" s="48">
        <v>144.86000000000001</v>
      </c>
      <c r="V9" s="41">
        <v>1670.35</v>
      </c>
      <c r="W9" s="41">
        <v>1642.09</v>
      </c>
      <c r="X9" s="47">
        <f t="shared" ref="X9:X29" si="5">R9/T9</f>
        <v>1942.838792549775</v>
      </c>
      <c r="Y9" s="46">
        <v>1.2679</v>
      </c>
    </row>
    <row r="10" spans="1:25" x14ac:dyDescent="0.2">
      <c r="B10" s="45">
        <v>45111</v>
      </c>
      <c r="C10" s="44">
        <v>2113</v>
      </c>
      <c r="D10" s="43">
        <v>2115</v>
      </c>
      <c r="E10" s="42">
        <f t="shared" si="0"/>
        <v>2114</v>
      </c>
      <c r="F10" s="44">
        <v>2090</v>
      </c>
      <c r="G10" s="43">
        <v>2091</v>
      </c>
      <c r="H10" s="42">
        <f t="shared" si="1"/>
        <v>2090.5</v>
      </c>
      <c r="I10" s="44">
        <v>2097</v>
      </c>
      <c r="J10" s="43">
        <v>2102</v>
      </c>
      <c r="K10" s="42">
        <f t="shared" si="2"/>
        <v>2099.5</v>
      </c>
      <c r="L10" s="44">
        <v>2120</v>
      </c>
      <c r="M10" s="43">
        <v>2125</v>
      </c>
      <c r="N10" s="42">
        <f t="shared" si="3"/>
        <v>2122.5</v>
      </c>
      <c r="O10" s="44">
        <v>2120</v>
      </c>
      <c r="P10" s="43">
        <v>2125</v>
      </c>
      <c r="Q10" s="42">
        <f t="shared" si="4"/>
        <v>2122.5</v>
      </c>
      <c r="R10" s="50">
        <v>2115</v>
      </c>
      <c r="S10" s="49">
        <v>1.2716000000000001</v>
      </c>
      <c r="T10" s="49">
        <v>1.0898000000000001</v>
      </c>
      <c r="U10" s="48">
        <v>144.41999999999999</v>
      </c>
      <c r="V10" s="41">
        <v>1663.26</v>
      </c>
      <c r="W10" s="41">
        <v>1644.13</v>
      </c>
      <c r="X10" s="47">
        <f t="shared" si="5"/>
        <v>1940.723068452927</v>
      </c>
      <c r="Y10" s="46">
        <v>1.2718</v>
      </c>
    </row>
    <row r="11" spans="1:25" x14ac:dyDescent="0.2">
      <c r="B11" s="45">
        <v>45112</v>
      </c>
      <c r="C11" s="44">
        <v>2090</v>
      </c>
      <c r="D11" s="43">
        <v>2092</v>
      </c>
      <c r="E11" s="42">
        <f t="shared" si="0"/>
        <v>2091</v>
      </c>
      <c r="F11" s="44">
        <v>2076.5</v>
      </c>
      <c r="G11" s="43">
        <v>2077.5</v>
      </c>
      <c r="H11" s="42">
        <f t="shared" si="1"/>
        <v>2077</v>
      </c>
      <c r="I11" s="44">
        <v>2082</v>
      </c>
      <c r="J11" s="43">
        <v>2087</v>
      </c>
      <c r="K11" s="42">
        <f t="shared" si="2"/>
        <v>2084.5</v>
      </c>
      <c r="L11" s="44">
        <v>2105</v>
      </c>
      <c r="M11" s="43">
        <v>2110</v>
      </c>
      <c r="N11" s="42">
        <f t="shared" si="3"/>
        <v>2107.5</v>
      </c>
      <c r="O11" s="44">
        <v>2105</v>
      </c>
      <c r="P11" s="43">
        <v>2110</v>
      </c>
      <c r="Q11" s="42">
        <f t="shared" si="4"/>
        <v>2107.5</v>
      </c>
      <c r="R11" s="50">
        <v>2092</v>
      </c>
      <c r="S11" s="49">
        <v>1.2699</v>
      </c>
      <c r="T11" s="49">
        <v>1.0879000000000001</v>
      </c>
      <c r="U11" s="48">
        <v>144.5</v>
      </c>
      <c r="V11" s="41">
        <v>1647.37</v>
      </c>
      <c r="W11" s="41">
        <v>1635.83</v>
      </c>
      <c r="X11" s="47">
        <f t="shared" si="5"/>
        <v>1922.970861292398</v>
      </c>
      <c r="Y11" s="46">
        <v>1.27</v>
      </c>
    </row>
    <row r="12" spans="1:25" x14ac:dyDescent="0.2">
      <c r="B12" s="45">
        <v>45113</v>
      </c>
      <c r="C12" s="44">
        <v>2057</v>
      </c>
      <c r="D12" s="43">
        <v>2059</v>
      </c>
      <c r="E12" s="42">
        <f t="shared" si="0"/>
        <v>2058</v>
      </c>
      <c r="F12" s="44">
        <v>2060</v>
      </c>
      <c r="G12" s="43">
        <v>2061</v>
      </c>
      <c r="H12" s="42">
        <f t="shared" si="1"/>
        <v>2060.5</v>
      </c>
      <c r="I12" s="44">
        <v>2067</v>
      </c>
      <c r="J12" s="43">
        <v>2072</v>
      </c>
      <c r="K12" s="42">
        <f t="shared" si="2"/>
        <v>2069.5</v>
      </c>
      <c r="L12" s="44">
        <v>2090</v>
      </c>
      <c r="M12" s="43">
        <v>2095</v>
      </c>
      <c r="N12" s="42">
        <f t="shared" si="3"/>
        <v>2092.5</v>
      </c>
      <c r="O12" s="44">
        <v>2090</v>
      </c>
      <c r="P12" s="43">
        <v>2095</v>
      </c>
      <c r="Q12" s="42">
        <f t="shared" si="4"/>
        <v>2092.5</v>
      </c>
      <c r="R12" s="50">
        <v>2059</v>
      </c>
      <c r="S12" s="49">
        <v>1.2774000000000001</v>
      </c>
      <c r="T12" s="49">
        <v>1.0895999999999999</v>
      </c>
      <c r="U12" s="48">
        <v>143.69</v>
      </c>
      <c r="V12" s="41">
        <v>1611.87</v>
      </c>
      <c r="W12" s="41">
        <v>1613.31</v>
      </c>
      <c r="X12" s="47">
        <f t="shared" si="5"/>
        <v>1889.6842878120412</v>
      </c>
      <c r="Y12" s="46">
        <v>1.2775000000000001</v>
      </c>
    </row>
    <row r="13" spans="1:25" x14ac:dyDescent="0.2">
      <c r="B13" s="45">
        <v>45114</v>
      </c>
      <c r="C13" s="44">
        <v>2036</v>
      </c>
      <c r="D13" s="43">
        <v>2038</v>
      </c>
      <c r="E13" s="42">
        <f t="shared" si="0"/>
        <v>2037</v>
      </c>
      <c r="F13" s="44">
        <v>2031</v>
      </c>
      <c r="G13" s="43">
        <v>2033</v>
      </c>
      <c r="H13" s="42">
        <f t="shared" si="1"/>
        <v>2032</v>
      </c>
      <c r="I13" s="44">
        <v>2038</v>
      </c>
      <c r="J13" s="43">
        <v>2043</v>
      </c>
      <c r="K13" s="42">
        <f t="shared" si="2"/>
        <v>2040.5</v>
      </c>
      <c r="L13" s="44">
        <v>2058</v>
      </c>
      <c r="M13" s="43">
        <v>2063</v>
      </c>
      <c r="N13" s="42">
        <f t="shared" si="3"/>
        <v>2060.5</v>
      </c>
      <c r="O13" s="44">
        <v>2058</v>
      </c>
      <c r="P13" s="43">
        <v>2063</v>
      </c>
      <c r="Q13" s="42">
        <f t="shared" si="4"/>
        <v>2060.5</v>
      </c>
      <c r="R13" s="50">
        <v>2038</v>
      </c>
      <c r="S13" s="49">
        <v>1.2761</v>
      </c>
      <c r="T13" s="49">
        <v>1.0888</v>
      </c>
      <c r="U13" s="48">
        <v>143.25</v>
      </c>
      <c r="V13" s="41">
        <v>1597.05</v>
      </c>
      <c r="W13" s="41">
        <v>1593.01</v>
      </c>
      <c r="X13" s="47">
        <f t="shared" si="5"/>
        <v>1871.7854518736224</v>
      </c>
      <c r="Y13" s="46">
        <v>1.2762</v>
      </c>
    </row>
    <row r="14" spans="1:25" x14ac:dyDescent="0.2">
      <c r="B14" s="45">
        <v>45117</v>
      </c>
      <c r="C14" s="44">
        <v>2064</v>
      </c>
      <c r="D14" s="43">
        <v>2066</v>
      </c>
      <c r="E14" s="42">
        <f t="shared" si="0"/>
        <v>2065</v>
      </c>
      <c r="F14" s="44">
        <v>2056</v>
      </c>
      <c r="G14" s="43">
        <v>2058</v>
      </c>
      <c r="H14" s="42">
        <f t="shared" si="1"/>
        <v>2057</v>
      </c>
      <c r="I14" s="44">
        <v>2067</v>
      </c>
      <c r="J14" s="43">
        <v>2072</v>
      </c>
      <c r="K14" s="42">
        <f t="shared" si="2"/>
        <v>2069.5</v>
      </c>
      <c r="L14" s="44">
        <v>2088</v>
      </c>
      <c r="M14" s="43">
        <v>2093</v>
      </c>
      <c r="N14" s="42">
        <f t="shared" si="3"/>
        <v>2090.5</v>
      </c>
      <c r="O14" s="44">
        <v>2088</v>
      </c>
      <c r="P14" s="43">
        <v>2093</v>
      </c>
      <c r="Q14" s="42">
        <f t="shared" si="4"/>
        <v>2090.5</v>
      </c>
      <c r="R14" s="50">
        <v>2066</v>
      </c>
      <c r="S14" s="49">
        <v>1.2778</v>
      </c>
      <c r="T14" s="49">
        <v>1.0954999999999999</v>
      </c>
      <c r="U14" s="48">
        <v>142.13999999999999</v>
      </c>
      <c r="V14" s="41">
        <v>1616.84</v>
      </c>
      <c r="W14" s="41">
        <v>1610.45</v>
      </c>
      <c r="X14" s="47">
        <f t="shared" si="5"/>
        <v>1885.896850753081</v>
      </c>
      <c r="Y14" s="46">
        <v>1.2779</v>
      </c>
    </row>
    <row r="15" spans="1:25" x14ac:dyDescent="0.2">
      <c r="B15" s="45">
        <v>45118</v>
      </c>
      <c r="C15" s="44">
        <v>2070</v>
      </c>
      <c r="D15" s="43">
        <v>2072</v>
      </c>
      <c r="E15" s="42">
        <f t="shared" si="0"/>
        <v>2071</v>
      </c>
      <c r="F15" s="44">
        <v>2057</v>
      </c>
      <c r="G15" s="43">
        <v>2057.5</v>
      </c>
      <c r="H15" s="42">
        <f t="shared" si="1"/>
        <v>2057.25</v>
      </c>
      <c r="I15" s="44">
        <v>2073</v>
      </c>
      <c r="J15" s="43">
        <v>2078</v>
      </c>
      <c r="K15" s="42">
        <f t="shared" si="2"/>
        <v>2075.5</v>
      </c>
      <c r="L15" s="44">
        <v>2095</v>
      </c>
      <c r="M15" s="43">
        <v>2100</v>
      </c>
      <c r="N15" s="42">
        <f t="shared" si="3"/>
        <v>2097.5</v>
      </c>
      <c r="O15" s="44">
        <v>2095</v>
      </c>
      <c r="P15" s="43">
        <v>2100</v>
      </c>
      <c r="Q15" s="42">
        <f t="shared" si="4"/>
        <v>2097.5</v>
      </c>
      <c r="R15" s="50">
        <v>2072</v>
      </c>
      <c r="S15" s="49">
        <v>1.2915000000000001</v>
      </c>
      <c r="T15" s="49">
        <v>1.0983000000000001</v>
      </c>
      <c r="U15" s="48">
        <v>140.4</v>
      </c>
      <c r="V15" s="41">
        <v>1604.34</v>
      </c>
      <c r="W15" s="41">
        <v>1592.99</v>
      </c>
      <c r="X15" s="47">
        <f t="shared" si="5"/>
        <v>1886.5519439133204</v>
      </c>
      <c r="Y15" s="46">
        <v>1.2916000000000001</v>
      </c>
    </row>
    <row r="16" spans="1:25" x14ac:dyDescent="0.2">
      <c r="B16" s="45">
        <v>45119</v>
      </c>
      <c r="C16" s="44">
        <v>2076</v>
      </c>
      <c r="D16" s="43">
        <v>2077</v>
      </c>
      <c r="E16" s="42">
        <f t="shared" si="0"/>
        <v>2076.5</v>
      </c>
      <c r="F16" s="44">
        <v>2070</v>
      </c>
      <c r="G16" s="43">
        <v>2071</v>
      </c>
      <c r="H16" s="42">
        <f t="shared" si="1"/>
        <v>2070.5</v>
      </c>
      <c r="I16" s="44">
        <v>2088</v>
      </c>
      <c r="J16" s="43">
        <v>2093</v>
      </c>
      <c r="K16" s="42">
        <f t="shared" si="2"/>
        <v>2090.5</v>
      </c>
      <c r="L16" s="44">
        <v>2110</v>
      </c>
      <c r="M16" s="43">
        <v>2115</v>
      </c>
      <c r="N16" s="42">
        <f t="shared" si="3"/>
        <v>2112.5</v>
      </c>
      <c r="O16" s="44">
        <v>2110</v>
      </c>
      <c r="P16" s="43">
        <v>2115</v>
      </c>
      <c r="Q16" s="42">
        <f t="shared" si="4"/>
        <v>2112.5</v>
      </c>
      <c r="R16" s="50">
        <v>2077</v>
      </c>
      <c r="S16" s="49">
        <v>1.2910999999999999</v>
      </c>
      <c r="T16" s="49">
        <v>1.1015999999999999</v>
      </c>
      <c r="U16" s="48">
        <v>139.54</v>
      </c>
      <c r="V16" s="41">
        <v>1608.71</v>
      </c>
      <c r="W16" s="41">
        <v>1603.93</v>
      </c>
      <c r="X16" s="47">
        <f t="shared" si="5"/>
        <v>1885.4393609295571</v>
      </c>
      <c r="Y16" s="46">
        <v>1.2911999999999999</v>
      </c>
    </row>
    <row r="17" spans="2:25" x14ac:dyDescent="0.2">
      <c r="B17" s="45">
        <v>45120</v>
      </c>
      <c r="C17" s="44">
        <v>2113</v>
      </c>
      <c r="D17" s="43">
        <v>2115</v>
      </c>
      <c r="E17" s="42">
        <f t="shared" si="0"/>
        <v>2114</v>
      </c>
      <c r="F17" s="44">
        <v>2110</v>
      </c>
      <c r="G17" s="43">
        <v>2111</v>
      </c>
      <c r="H17" s="42">
        <f t="shared" si="1"/>
        <v>2110.5</v>
      </c>
      <c r="I17" s="44">
        <v>2125</v>
      </c>
      <c r="J17" s="43">
        <v>2130</v>
      </c>
      <c r="K17" s="42">
        <f t="shared" si="2"/>
        <v>2127.5</v>
      </c>
      <c r="L17" s="44">
        <v>2147</v>
      </c>
      <c r="M17" s="43">
        <v>2152</v>
      </c>
      <c r="N17" s="42">
        <f t="shared" si="3"/>
        <v>2149.5</v>
      </c>
      <c r="O17" s="44">
        <v>2147</v>
      </c>
      <c r="P17" s="43">
        <v>2152</v>
      </c>
      <c r="Q17" s="42">
        <f t="shared" si="4"/>
        <v>2149.5</v>
      </c>
      <c r="R17" s="50">
        <v>2115</v>
      </c>
      <c r="S17" s="49">
        <v>1.3062</v>
      </c>
      <c r="T17" s="49">
        <v>1.1173999999999999</v>
      </c>
      <c r="U17" s="48">
        <v>138.5</v>
      </c>
      <c r="V17" s="41">
        <v>1619.2</v>
      </c>
      <c r="W17" s="41">
        <v>1616.01</v>
      </c>
      <c r="X17" s="47">
        <f t="shared" si="5"/>
        <v>1892.786826561661</v>
      </c>
      <c r="Y17" s="46">
        <v>1.3063</v>
      </c>
    </row>
    <row r="18" spans="2:25" x14ac:dyDescent="0.2">
      <c r="B18" s="45">
        <v>45121</v>
      </c>
      <c r="C18" s="44">
        <v>2113</v>
      </c>
      <c r="D18" s="43">
        <v>2114</v>
      </c>
      <c r="E18" s="42">
        <f t="shared" si="0"/>
        <v>2113.5</v>
      </c>
      <c r="F18" s="44">
        <v>2124</v>
      </c>
      <c r="G18" s="43">
        <v>2125</v>
      </c>
      <c r="H18" s="42">
        <f t="shared" si="1"/>
        <v>2124.5</v>
      </c>
      <c r="I18" s="44">
        <v>2143</v>
      </c>
      <c r="J18" s="43">
        <v>2148</v>
      </c>
      <c r="K18" s="42">
        <f t="shared" si="2"/>
        <v>2145.5</v>
      </c>
      <c r="L18" s="44">
        <v>2163</v>
      </c>
      <c r="M18" s="43">
        <v>2168</v>
      </c>
      <c r="N18" s="42">
        <f t="shared" si="3"/>
        <v>2165.5</v>
      </c>
      <c r="O18" s="44">
        <v>2163</v>
      </c>
      <c r="P18" s="43">
        <v>2168</v>
      </c>
      <c r="Q18" s="42">
        <f t="shared" si="4"/>
        <v>2165.5</v>
      </c>
      <c r="R18" s="50">
        <v>2114</v>
      </c>
      <c r="S18" s="49">
        <v>1.3112999999999999</v>
      </c>
      <c r="T18" s="49">
        <v>1.1224000000000001</v>
      </c>
      <c r="U18" s="48">
        <v>138.55000000000001</v>
      </c>
      <c r="V18" s="41">
        <v>1612.14</v>
      </c>
      <c r="W18" s="41">
        <v>1620.41</v>
      </c>
      <c r="X18" s="47">
        <f t="shared" si="5"/>
        <v>1883.464005702067</v>
      </c>
      <c r="Y18" s="46">
        <v>1.3113999999999999</v>
      </c>
    </row>
    <row r="19" spans="2:25" x14ac:dyDescent="0.2">
      <c r="B19" s="45">
        <v>45124</v>
      </c>
      <c r="C19" s="44">
        <v>2079.5</v>
      </c>
      <c r="D19" s="43">
        <v>2080.5</v>
      </c>
      <c r="E19" s="42">
        <f t="shared" si="0"/>
        <v>2080</v>
      </c>
      <c r="F19" s="44">
        <v>2092.5</v>
      </c>
      <c r="G19" s="43">
        <v>2093</v>
      </c>
      <c r="H19" s="42">
        <f t="shared" si="1"/>
        <v>2092.75</v>
      </c>
      <c r="I19" s="44">
        <v>2113</v>
      </c>
      <c r="J19" s="43">
        <v>2118</v>
      </c>
      <c r="K19" s="42">
        <f t="shared" si="2"/>
        <v>2115.5</v>
      </c>
      <c r="L19" s="44">
        <v>2135</v>
      </c>
      <c r="M19" s="43">
        <v>2140</v>
      </c>
      <c r="N19" s="42">
        <f t="shared" si="3"/>
        <v>2137.5</v>
      </c>
      <c r="O19" s="44">
        <v>2135</v>
      </c>
      <c r="P19" s="43">
        <v>2140</v>
      </c>
      <c r="Q19" s="42">
        <f t="shared" si="4"/>
        <v>2137.5</v>
      </c>
      <c r="R19" s="50">
        <v>2080.5</v>
      </c>
      <c r="S19" s="49">
        <v>1.3085</v>
      </c>
      <c r="T19" s="49">
        <v>1.1234999999999999</v>
      </c>
      <c r="U19" s="48">
        <v>138.37</v>
      </c>
      <c r="V19" s="41">
        <v>1589.99</v>
      </c>
      <c r="W19" s="41">
        <v>1599.54</v>
      </c>
      <c r="X19" s="47">
        <f t="shared" si="5"/>
        <v>1851.8024032042724</v>
      </c>
      <c r="Y19" s="46">
        <v>1.3085</v>
      </c>
    </row>
    <row r="20" spans="2:25" x14ac:dyDescent="0.2">
      <c r="B20" s="45">
        <v>45125</v>
      </c>
      <c r="C20" s="44">
        <v>2093.5</v>
      </c>
      <c r="D20" s="43">
        <v>2094</v>
      </c>
      <c r="E20" s="42">
        <f t="shared" si="0"/>
        <v>2093.75</v>
      </c>
      <c r="F20" s="44">
        <v>2101</v>
      </c>
      <c r="G20" s="43">
        <v>2103</v>
      </c>
      <c r="H20" s="42">
        <f t="shared" si="1"/>
        <v>2102</v>
      </c>
      <c r="I20" s="44">
        <v>2122</v>
      </c>
      <c r="J20" s="43">
        <v>2127</v>
      </c>
      <c r="K20" s="42">
        <f t="shared" si="2"/>
        <v>2124.5</v>
      </c>
      <c r="L20" s="44">
        <v>2143</v>
      </c>
      <c r="M20" s="43">
        <v>2148</v>
      </c>
      <c r="N20" s="42">
        <f t="shared" si="3"/>
        <v>2145.5</v>
      </c>
      <c r="O20" s="44">
        <v>2143</v>
      </c>
      <c r="P20" s="43">
        <v>2148</v>
      </c>
      <c r="Q20" s="42">
        <f t="shared" si="4"/>
        <v>2145.5</v>
      </c>
      <c r="R20" s="50">
        <v>2094</v>
      </c>
      <c r="S20" s="49">
        <v>1.3106</v>
      </c>
      <c r="T20" s="49">
        <v>1.1253</v>
      </c>
      <c r="U20" s="48">
        <v>138.28</v>
      </c>
      <c r="V20" s="41">
        <v>1597.74</v>
      </c>
      <c r="W20" s="41">
        <v>1604.49</v>
      </c>
      <c r="X20" s="47">
        <f t="shared" si="5"/>
        <v>1860.8371101039722</v>
      </c>
      <c r="Y20" s="46">
        <v>1.3107</v>
      </c>
    </row>
    <row r="21" spans="2:25" x14ac:dyDescent="0.2">
      <c r="B21" s="45">
        <v>45126</v>
      </c>
      <c r="C21" s="44">
        <v>2081.5</v>
      </c>
      <c r="D21" s="43">
        <v>2082</v>
      </c>
      <c r="E21" s="42">
        <f t="shared" si="0"/>
        <v>2081.75</v>
      </c>
      <c r="F21" s="44">
        <v>2092</v>
      </c>
      <c r="G21" s="43">
        <v>2094</v>
      </c>
      <c r="H21" s="42">
        <f t="shared" si="1"/>
        <v>2093</v>
      </c>
      <c r="I21" s="44">
        <v>2113</v>
      </c>
      <c r="J21" s="43">
        <v>2118</v>
      </c>
      <c r="K21" s="42">
        <f t="shared" si="2"/>
        <v>2115.5</v>
      </c>
      <c r="L21" s="44">
        <v>2135</v>
      </c>
      <c r="M21" s="43">
        <v>2140</v>
      </c>
      <c r="N21" s="42">
        <f t="shared" si="3"/>
        <v>2137.5</v>
      </c>
      <c r="O21" s="44">
        <v>2135</v>
      </c>
      <c r="P21" s="43">
        <v>2140</v>
      </c>
      <c r="Q21" s="42">
        <f t="shared" si="4"/>
        <v>2137.5</v>
      </c>
      <c r="R21" s="50">
        <v>2082</v>
      </c>
      <c r="S21" s="49">
        <v>1.2898000000000001</v>
      </c>
      <c r="T21" s="49">
        <v>1.1214</v>
      </c>
      <c r="U21" s="48">
        <v>139.80000000000001</v>
      </c>
      <c r="V21" s="41">
        <v>1614.2</v>
      </c>
      <c r="W21" s="41">
        <v>1623.13</v>
      </c>
      <c r="X21" s="47">
        <f t="shared" si="5"/>
        <v>1856.6078116639915</v>
      </c>
      <c r="Y21" s="46">
        <v>1.2901</v>
      </c>
    </row>
    <row r="22" spans="2:25" x14ac:dyDescent="0.2">
      <c r="B22" s="45">
        <v>45127</v>
      </c>
      <c r="C22" s="44">
        <v>2081</v>
      </c>
      <c r="D22" s="43">
        <v>2082</v>
      </c>
      <c r="E22" s="42">
        <f t="shared" si="0"/>
        <v>2081.5</v>
      </c>
      <c r="F22" s="44">
        <v>2092</v>
      </c>
      <c r="G22" s="43">
        <v>2092.5</v>
      </c>
      <c r="H22" s="42">
        <f t="shared" si="1"/>
        <v>2092.25</v>
      </c>
      <c r="I22" s="44">
        <v>2117</v>
      </c>
      <c r="J22" s="43">
        <v>2122</v>
      </c>
      <c r="K22" s="42">
        <f t="shared" si="2"/>
        <v>2119.5</v>
      </c>
      <c r="L22" s="44">
        <v>2138</v>
      </c>
      <c r="M22" s="43">
        <v>2143</v>
      </c>
      <c r="N22" s="42">
        <f t="shared" si="3"/>
        <v>2140.5</v>
      </c>
      <c r="O22" s="44">
        <v>2138</v>
      </c>
      <c r="P22" s="43">
        <v>2143</v>
      </c>
      <c r="Q22" s="42">
        <f t="shared" si="4"/>
        <v>2140.5</v>
      </c>
      <c r="R22" s="50">
        <v>2082</v>
      </c>
      <c r="S22" s="49">
        <v>1.2890999999999999</v>
      </c>
      <c r="T22" s="49">
        <v>1.1207</v>
      </c>
      <c r="U22" s="48">
        <v>139.54</v>
      </c>
      <c r="V22" s="41">
        <v>1615.08</v>
      </c>
      <c r="W22" s="41">
        <v>1622.85</v>
      </c>
      <c r="X22" s="47">
        <f t="shared" si="5"/>
        <v>1857.7674667618453</v>
      </c>
      <c r="Y22" s="46">
        <v>1.2894000000000001</v>
      </c>
    </row>
    <row r="23" spans="2:25" x14ac:dyDescent="0.2">
      <c r="B23" s="45">
        <v>45128</v>
      </c>
      <c r="C23" s="44">
        <v>2128</v>
      </c>
      <c r="D23" s="43">
        <v>2130</v>
      </c>
      <c r="E23" s="42">
        <f t="shared" si="0"/>
        <v>2129</v>
      </c>
      <c r="F23" s="44">
        <v>2135</v>
      </c>
      <c r="G23" s="43">
        <v>2136</v>
      </c>
      <c r="H23" s="42">
        <f t="shared" si="1"/>
        <v>2135.5</v>
      </c>
      <c r="I23" s="44">
        <v>2153</v>
      </c>
      <c r="J23" s="43">
        <v>2158</v>
      </c>
      <c r="K23" s="42">
        <f t="shared" si="2"/>
        <v>2155.5</v>
      </c>
      <c r="L23" s="44">
        <v>2175</v>
      </c>
      <c r="M23" s="43">
        <v>2180</v>
      </c>
      <c r="N23" s="42">
        <f t="shared" si="3"/>
        <v>2177.5</v>
      </c>
      <c r="O23" s="44">
        <v>2175</v>
      </c>
      <c r="P23" s="43">
        <v>2180</v>
      </c>
      <c r="Q23" s="42">
        <f t="shared" si="4"/>
        <v>2177.5</v>
      </c>
      <c r="R23" s="50">
        <v>2130</v>
      </c>
      <c r="S23" s="49">
        <v>1.2825</v>
      </c>
      <c r="T23" s="49">
        <v>1.1117999999999999</v>
      </c>
      <c r="U23" s="48">
        <v>141.78</v>
      </c>
      <c r="V23" s="41">
        <v>1660.82</v>
      </c>
      <c r="W23" s="41">
        <v>1665.24</v>
      </c>
      <c r="X23" s="47">
        <f t="shared" si="5"/>
        <v>1915.8121964382085</v>
      </c>
      <c r="Y23" s="46">
        <v>1.2827</v>
      </c>
    </row>
    <row r="24" spans="2:25" x14ac:dyDescent="0.2">
      <c r="B24" s="45">
        <v>45131</v>
      </c>
      <c r="C24" s="44">
        <v>2136</v>
      </c>
      <c r="D24" s="43">
        <v>2136.5</v>
      </c>
      <c r="E24" s="42">
        <f t="shared" si="0"/>
        <v>2136.25</v>
      </c>
      <c r="F24" s="44">
        <v>2140</v>
      </c>
      <c r="G24" s="43">
        <v>2142</v>
      </c>
      <c r="H24" s="42">
        <f t="shared" si="1"/>
        <v>2141</v>
      </c>
      <c r="I24" s="44">
        <v>2155</v>
      </c>
      <c r="J24" s="43">
        <v>2160</v>
      </c>
      <c r="K24" s="42">
        <f t="shared" si="2"/>
        <v>2157.5</v>
      </c>
      <c r="L24" s="44">
        <v>2175</v>
      </c>
      <c r="M24" s="43">
        <v>2180</v>
      </c>
      <c r="N24" s="42">
        <f t="shared" si="3"/>
        <v>2177.5</v>
      </c>
      <c r="O24" s="44">
        <v>2175</v>
      </c>
      <c r="P24" s="43">
        <v>2180</v>
      </c>
      <c r="Q24" s="42">
        <f t="shared" si="4"/>
        <v>2177.5</v>
      </c>
      <c r="R24" s="50">
        <v>2136.5</v>
      </c>
      <c r="S24" s="49">
        <v>1.2851999999999999</v>
      </c>
      <c r="T24" s="49">
        <v>1.1096999999999999</v>
      </c>
      <c r="U24" s="48">
        <v>141</v>
      </c>
      <c r="V24" s="41">
        <v>1662.39</v>
      </c>
      <c r="W24" s="41">
        <v>1666.28</v>
      </c>
      <c r="X24" s="47">
        <f t="shared" si="5"/>
        <v>1925.2951248085069</v>
      </c>
      <c r="Y24" s="46">
        <v>1.2855000000000001</v>
      </c>
    </row>
    <row r="25" spans="2:25" x14ac:dyDescent="0.2">
      <c r="B25" s="45">
        <v>45132</v>
      </c>
      <c r="C25" s="44">
        <v>2156</v>
      </c>
      <c r="D25" s="43">
        <v>2157</v>
      </c>
      <c r="E25" s="42">
        <f t="shared" si="0"/>
        <v>2156.5</v>
      </c>
      <c r="F25" s="44">
        <v>2157</v>
      </c>
      <c r="G25" s="43">
        <v>2159</v>
      </c>
      <c r="H25" s="42">
        <f t="shared" si="1"/>
        <v>2158</v>
      </c>
      <c r="I25" s="44">
        <v>2173</v>
      </c>
      <c r="J25" s="43">
        <v>2178</v>
      </c>
      <c r="K25" s="42">
        <f t="shared" si="2"/>
        <v>2175.5</v>
      </c>
      <c r="L25" s="44">
        <v>2193</v>
      </c>
      <c r="M25" s="43">
        <v>2198</v>
      </c>
      <c r="N25" s="42">
        <f t="shared" si="3"/>
        <v>2195.5</v>
      </c>
      <c r="O25" s="44">
        <v>2193</v>
      </c>
      <c r="P25" s="43">
        <v>2198</v>
      </c>
      <c r="Q25" s="42">
        <f t="shared" si="4"/>
        <v>2195.5</v>
      </c>
      <c r="R25" s="50">
        <v>2157</v>
      </c>
      <c r="S25" s="49">
        <v>1.2829999999999999</v>
      </c>
      <c r="T25" s="49">
        <v>1.1049</v>
      </c>
      <c r="U25" s="48">
        <v>141.38999999999999</v>
      </c>
      <c r="V25" s="41">
        <v>1681.22</v>
      </c>
      <c r="W25" s="41">
        <v>1682.51</v>
      </c>
      <c r="X25" s="47">
        <f t="shared" si="5"/>
        <v>1952.2128699429813</v>
      </c>
      <c r="Y25" s="46">
        <v>1.2831999999999999</v>
      </c>
    </row>
    <row r="26" spans="2:25" x14ac:dyDescent="0.2">
      <c r="B26" s="45">
        <v>45133</v>
      </c>
      <c r="C26" s="44">
        <v>2138</v>
      </c>
      <c r="D26" s="43">
        <v>2140</v>
      </c>
      <c r="E26" s="42">
        <f t="shared" si="0"/>
        <v>2139</v>
      </c>
      <c r="F26" s="44">
        <v>2152.5</v>
      </c>
      <c r="G26" s="43">
        <v>2153.5</v>
      </c>
      <c r="H26" s="42">
        <f t="shared" si="1"/>
        <v>2153</v>
      </c>
      <c r="I26" s="44">
        <v>2167</v>
      </c>
      <c r="J26" s="43">
        <v>2172</v>
      </c>
      <c r="K26" s="42">
        <f t="shared" si="2"/>
        <v>2169.5</v>
      </c>
      <c r="L26" s="44">
        <v>2187</v>
      </c>
      <c r="M26" s="43">
        <v>2192</v>
      </c>
      <c r="N26" s="42">
        <f t="shared" si="3"/>
        <v>2189.5</v>
      </c>
      <c r="O26" s="44">
        <v>2187</v>
      </c>
      <c r="P26" s="43">
        <v>2192</v>
      </c>
      <c r="Q26" s="42">
        <f t="shared" si="4"/>
        <v>2189.5</v>
      </c>
      <c r="R26" s="50">
        <v>2140</v>
      </c>
      <c r="S26" s="49">
        <v>1.2910999999999999</v>
      </c>
      <c r="T26" s="49">
        <v>1.1063000000000001</v>
      </c>
      <c r="U26" s="48">
        <v>140.38</v>
      </c>
      <c r="V26" s="41">
        <v>1657.5</v>
      </c>
      <c r="W26" s="41">
        <v>1667.57</v>
      </c>
      <c r="X26" s="47">
        <f t="shared" si="5"/>
        <v>1934.3758474193255</v>
      </c>
      <c r="Y26" s="46">
        <v>1.2914000000000001</v>
      </c>
    </row>
    <row r="27" spans="2:25" x14ac:dyDescent="0.2">
      <c r="B27" s="45">
        <v>45134</v>
      </c>
      <c r="C27" s="44">
        <v>2168</v>
      </c>
      <c r="D27" s="43">
        <v>2170</v>
      </c>
      <c r="E27" s="42">
        <f t="shared" si="0"/>
        <v>2169</v>
      </c>
      <c r="F27" s="44">
        <v>2172</v>
      </c>
      <c r="G27" s="43">
        <v>2173</v>
      </c>
      <c r="H27" s="42">
        <f t="shared" si="1"/>
        <v>2172.5</v>
      </c>
      <c r="I27" s="44">
        <v>2187</v>
      </c>
      <c r="J27" s="43">
        <v>2192</v>
      </c>
      <c r="K27" s="42">
        <f t="shared" si="2"/>
        <v>2189.5</v>
      </c>
      <c r="L27" s="44">
        <v>2205</v>
      </c>
      <c r="M27" s="43">
        <v>2210</v>
      </c>
      <c r="N27" s="42">
        <f t="shared" si="3"/>
        <v>2207.5</v>
      </c>
      <c r="O27" s="44">
        <v>2205</v>
      </c>
      <c r="P27" s="43">
        <v>2210</v>
      </c>
      <c r="Q27" s="42">
        <f t="shared" si="4"/>
        <v>2207.5</v>
      </c>
      <c r="R27" s="50">
        <v>2170</v>
      </c>
      <c r="S27" s="49">
        <v>1.2965</v>
      </c>
      <c r="T27" s="49">
        <v>1.1138999999999999</v>
      </c>
      <c r="U27" s="48">
        <v>140.13999999999999</v>
      </c>
      <c r="V27" s="41">
        <v>1673.74</v>
      </c>
      <c r="W27" s="41">
        <v>1675.66</v>
      </c>
      <c r="X27" s="47">
        <f t="shared" si="5"/>
        <v>1948.110243289344</v>
      </c>
      <c r="Y27" s="46">
        <v>1.2968</v>
      </c>
    </row>
    <row r="28" spans="2:25" x14ac:dyDescent="0.2">
      <c r="B28" s="45">
        <v>45135</v>
      </c>
      <c r="C28" s="44">
        <v>2155</v>
      </c>
      <c r="D28" s="43">
        <v>2157</v>
      </c>
      <c r="E28" s="42">
        <f t="shared" si="0"/>
        <v>2156</v>
      </c>
      <c r="F28" s="44">
        <v>2156</v>
      </c>
      <c r="G28" s="43">
        <v>2157</v>
      </c>
      <c r="H28" s="42">
        <f t="shared" si="1"/>
        <v>2156.5</v>
      </c>
      <c r="I28" s="44">
        <v>2172</v>
      </c>
      <c r="J28" s="43">
        <v>2177</v>
      </c>
      <c r="K28" s="42">
        <f t="shared" si="2"/>
        <v>2174.5</v>
      </c>
      <c r="L28" s="44">
        <v>2190</v>
      </c>
      <c r="M28" s="43">
        <v>2195</v>
      </c>
      <c r="N28" s="42">
        <f t="shared" si="3"/>
        <v>2192.5</v>
      </c>
      <c r="O28" s="44">
        <v>2190</v>
      </c>
      <c r="P28" s="43">
        <v>2195</v>
      </c>
      <c r="Q28" s="42">
        <f t="shared" si="4"/>
        <v>2192.5</v>
      </c>
      <c r="R28" s="50">
        <v>2157</v>
      </c>
      <c r="S28" s="49">
        <v>1.2869999999999999</v>
      </c>
      <c r="T28" s="49">
        <v>1.1009</v>
      </c>
      <c r="U28" s="48">
        <v>139.28</v>
      </c>
      <c r="V28" s="41">
        <v>1675.99</v>
      </c>
      <c r="W28" s="41">
        <v>1675.6</v>
      </c>
      <c r="X28" s="47">
        <f t="shared" si="5"/>
        <v>1959.3060223453538</v>
      </c>
      <c r="Y28" s="46">
        <v>1.2873000000000001</v>
      </c>
    </row>
    <row r="29" spans="2:25" x14ac:dyDescent="0.2">
      <c r="B29" s="45">
        <v>45138</v>
      </c>
      <c r="C29" s="44">
        <v>2148</v>
      </c>
      <c r="D29" s="43">
        <v>2150</v>
      </c>
      <c r="E29" s="42">
        <f t="shared" si="0"/>
        <v>2149</v>
      </c>
      <c r="F29" s="44">
        <v>2154</v>
      </c>
      <c r="G29" s="43">
        <v>2155</v>
      </c>
      <c r="H29" s="42">
        <f t="shared" si="1"/>
        <v>2154.5</v>
      </c>
      <c r="I29" s="44">
        <v>2170</v>
      </c>
      <c r="J29" s="43">
        <v>2175</v>
      </c>
      <c r="K29" s="42">
        <f t="shared" si="2"/>
        <v>2172.5</v>
      </c>
      <c r="L29" s="44">
        <v>2185</v>
      </c>
      <c r="M29" s="43">
        <v>2190</v>
      </c>
      <c r="N29" s="42">
        <f t="shared" si="3"/>
        <v>2187.5</v>
      </c>
      <c r="O29" s="44">
        <v>2185</v>
      </c>
      <c r="P29" s="43">
        <v>2190</v>
      </c>
      <c r="Q29" s="42">
        <f t="shared" si="4"/>
        <v>2187.5</v>
      </c>
      <c r="R29" s="50">
        <v>2150</v>
      </c>
      <c r="S29" s="49">
        <v>1.2862</v>
      </c>
      <c r="T29" s="49">
        <v>1.1027</v>
      </c>
      <c r="U29" s="48">
        <v>142.19999999999999</v>
      </c>
      <c r="V29" s="41">
        <v>1671.59</v>
      </c>
      <c r="W29" s="41">
        <v>1675.09</v>
      </c>
      <c r="X29" s="47">
        <f t="shared" si="5"/>
        <v>1949.7596807835314</v>
      </c>
      <c r="Y29" s="46">
        <v>1.2865</v>
      </c>
    </row>
    <row r="30" spans="2:25" x14ac:dyDescent="0.2">
      <c r="B30" s="40" t="s">
        <v>11</v>
      </c>
      <c r="C30" s="39">
        <f>ROUND(AVERAGE(C9:C29),2)</f>
        <v>2105.38</v>
      </c>
      <c r="D30" s="38">
        <f>ROUND(AVERAGE(D9:D29),2)</f>
        <v>2106.88</v>
      </c>
      <c r="E30" s="37">
        <f>ROUND(AVERAGE(C30:D30),2)</f>
        <v>2106.13</v>
      </c>
      <c r="F30" s="39">
        <f>ROUND(AVERAGE(F9:F29),2)</f>
        <v>2104.69</v>
      </c>
      <c r="G30" s="38">
        <f>ROUND(AVERAGE(G9:G29),2)</f>
        <v>2105.9499999999998</v>
      </c>
      <c r="H30" s="37">
        <f>ROUND(AVERAGE(F30:G30),2)</f>
        <v>2105.3200000000002</v>
      </c>
      <c r="I30" s="39">
        <f>ROUND(AVERAGE(I9:I29),2)</f>
        <v>2119.38</v>
      </c>
      <c r="J30" s="38">
        <f>ROUND(AVERAGE(J9:J29),2)</f>
        <v>2124.38</v>
      </c>
      <c r="K30" s="37">
        <f>ROUND(AVERAGE(I30:J30),2)</f>
        <v>2121.88</v>
      </c>
      <c r="L30" s="39">
        <f>ROUND(AVERAGE(L9:L29),2)</f>
        <v>2140.2399999999998</v>
      </c>
      <c r="M30" s="38">
        <f>ROUND(AVERAGE(M9:M29),2)</f>
        <v>2145.2399999999998</v>
      </c>
      <c r="N30" s="37">
        <f>ROUND(AVERAGE(L30:M30),2)</f>
        <v>2142.7399999999998</v>
      </c>
      <c r="O30" s="39">
        <f>ROUND(AVERAGE(O9:O29),2)</f>
        <v>2140.2399999999998</v>
      </c>
      <c r="P30" s="38">
        <f>ROUND(AVERAGE(P9:P29),2)</f>
        <v>2145.2399999999998</v>
      </c>
      <c r="Q30" s="37">
        <f>ROUND(AVERAGE(O30:P30),2)</f>
        <v>2142.7399999999998</v>
      </c>
      <c r="R30" s="36">
        <f>ROUND(AVERAGE(R9:R29),2)</f>
        <v>2106.88</v>
      </c>
      <c r="S30" s="35">
        <f>ROUND(AVERAGE(S9:S29),4)</f>
        <v>1.2881</v>
      </c>
      <c r="T30" s="34">
        <f>ROUND(AVERAGE(T9:T29),4)</f>
        <v>1.1057999999999999</v>
      </c>
      <c r="U30" s="167">
        <f>ROUND(AVERAGE(U9:U29),2)</f>
        <v>141.05000000000001</v>
      </c>
      <c r="V30" s="33">
        <f>AVERAGE(V9:V29)</f>
        <v>1635.7804761904765</v>
      </c>
      <c r="W30" s="33">
        <f>AVERAGE(W9:W29)</f>
        <v>1634.7676190476188</v>
      </c>
      <c r="X30" s="33">
        <f>AVERAGE(X9:X29)</f>
        <v>1905.4299155524659</v>
      </c>
      <c r="Y30" s="32">
        <f>AVERAGE(Y9:Y29)</f>
        <v>1.2882809523809524</v>
      </c>
    </row>
    <row r="31" spans="2:25" x14ac:dyDescent="0.2">
      <c r="B31" s="31" t="s">
        <v>12</v>
      </c>
      <c r="C31" s="30">
        <f t="shared" ref="C31:Y31" si="6">MAX(C9:C29)</f>
        <v>2168</v>
      </c>
      <c r="D31" s="29">
        <f t="shared" si="6"/>
        <v>2170</v>
      </c>
      <c r="E31" s="28">
        <f t="shared" si="6"/>
        <v>2169</v>
      </c>
      <c r="F31" s="30">
        <f t="shared" si="6"/>
        <v>2172</v>
      </c>
      <c r="G31" s="29">
        <f t="shared" si="6"/>
        <v>2173</v>
      </c>
      <c r="H31" s="28">
        <f t="shared" si="6"/>
        <v>2172.5</v>
      </c>
      <c r="I31" s="30">
        <f t="shared" si="6"/>
        <v>2187</v>
      </c>
      <c r="J31" s="29">
        <f t="shared" si="6"/>
        <v>2192</v>
      </c>
      <c r="K31" s="28">
        <f t="shared" si="6"/>
        <v>2189.5</v>
      </c>
      <c r="L31" s="30">
        <f t="shared" si="6"/>
        <v>2205</v>
      </c>
      <c r="M31" s="29">
        <f t="shared" si="6"/>
        <v>2210</v>
      </c>
      <c r="N31" s="28">
        <f t="shared" si="6"/>
        <v>2207.5</v>
      </c>
      <c r="O31" s="30">
        <f t="shared" si="6"/>
        <v>2205</v>
      </c>
      <c r="P31" s="29">
        <f t="shared" si="6"/>
        <v>2210</v>
      </c>
      <c r="Q31" s="28">
        <f t="shared" si="6"/>
        <v>2207.5</v>
      </c>
      <c r="R31" s="27">
        <f t="shared" si="6"/>
        <v>2170</v>
      </c>
      <c r="S31" s="26">
        <f t="shared" si="6"/>
        <v>1.3112999999999999</v>
      </c>
      <c r="T31" s="25">
        <f t="shared" si="6"/>
        <v>1.1253</v>
      </c>
      <c r="U31" s="24">
        <f t="shared" si="6"/>
        <v>144.86000000000001</v>
      </c>
      <c r="V31" s="23">
        <f t="shared" si="6"/>
        <v>1681.22</v>
      </c>
      <c r="W31" s="23">
        <f t="shared" si="6"/>
        <v>1682.51</v>
      </c>
      <c r="X31" s="23">
        <f t="shared" si="6"/>
        <v>1959.3060223453538</v>
      </c>
      <c r="Y31" s="22">
        <f t="shared" si="6"/>
        <v>1.3113999999999999</v>
      </c>
    </row>
    <row r="32" spans="2:25" ht="13.5" thickBot="1" x14ac:dyDescent="0.25">
      <c r="B32" s="21" t="s">
        <v>13</v>
      </c>
      <c r="C32" s="20">
        <f t="shared" ref="C32:Y32" si="7">MIN(C9:C29)</f>
        <v>2036</v>
      </c>
      <c r="D32" s="19">
        <f t="shared" si="7"/>
        <v>2038</v>
      </c>
      <c r="E32" s="18">
        <f t="shared" si="7"/>
        <v>2037</v>
      </c>
      <c r="F32" s="20">
        <f t="shared" si="7"/>
        <v>2031</v>
      </c>
      <c r="G32" s="19">
        <f t="shared" si="7"/>
        <v>2033</v>
      </c>
      <c r="H32" s="18">
        <f t="shared" si="7"/>
        <v>2032</v>
      </c>
      <c r="I32" s="20">
        <f t="shared" si="7"/>
        <v>2038</v>
      </c>
      <c r="J32" s="19">
        <f t="shared" si="7"/>
        <v>2043</v>
      </c>
      <c r="K32" s="18">
        <f t="shared" si="7"/>
        <v>2040.5</v>
      </c>
      <c r="L32" s="20">
        <f t="shared" si="7"/>
        <v>2058</v>
      </c>
      <c r="M32" s="19">
        <f t="shared" si="7"/>
        <v>2063</v>
      </c>
      <c r="N32" s="18">
        <f t="shared" si="7"/>
        <v>2060.5</v>
      </c>
      <c r="O32" s="20">
        <f t="shared" si="7"/>
        <v>2058</v>
      </c>
      <c r="P32" s="19">
        <f t="shared" si="7"/>
        <v>2063</v>
      </c>
      <c r="Q32" s="18">
        <f t="shared" si="7"/>
        <v>2060.5</v>
      </c>
      <c r="R32" s="17">
        <f t="shared" si="7"/>
        <v>2038</v>
      </c>
      <c r="S32" s="16">
        <f t="shared" si="7"/>
        <v>1.2677</v>
      </c>
      <c r="T32" s="15">
        <f t="shared" si="7"/>
        <v>1.0879000000000001</v>
      </c>
      <c r="U32" s="14">
        <f t="shared" si="7"/>
        <v>138.28</v>
      </c>
      <c r="V32" s="13">
        <f t="shared" si="7"/>
        <v>1589.99</v>
      </c>
      <c r="W32" s="13">
        <f t="shared" si="7"/>
        <v>1592.99</v>
      </c>
      <c r="X32" s="13">
        <f t="shared" si="7"/>
        <v>1851.8024032042724</v>
      </c>
      <c r="Y32" s="12">
        <f t="shared" si="7"/>
        <v>1.2679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29</v>
      </c>
    </row>
    <row r="6" spans="1:19" ht="13.5" thickBot="1" x14ac:dyDescent="0.25">
      <c r="B6" s="1">
        <v>45110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45110</v>
      </c>
      <c r="C9" s="44">
        <v>27650</v>
      </c>
      <c r="D9" s="43">
        <v>27700</v>
      </c>
      <c r="E9" s="42">
        <f t="shared" ref="E9:E29" si="0">AVERAGE(C9:D9)</f>
        <v>27675</v>
      </c>
      <c r="F9" s="44">
        <v>27100</v>
      </c>
      <c r="G9" s="43">
        <v>27125</v>
      </c>
      <c r="H9" s="42">
        <f t="shared" ref="H9:H29" si="1">AVERAGE(F9:G9)</f>
        <v>27112.5</v>
      </c>
      <c r="I9" s="44">
        <v>26190</v>
      </c>
      <c r="J9" s="43">
        <v>26240</v>
      </c>
      <c r="K9" s="42">
        <f t="shared" ref="K9:K29" si="2">AVERAGE(I9:J9)</f>
        <v>26215</v>
      </c>
      <c r="L9" s="50">
        <v>27700</v>
      </c>
      <c r="M9" s="49">
        <v>1.2677</v>
      </c>
      <c r="N9" s="51">
        <v>1.0899000000000001</v>
      </c>
      <c r="O9" s="48">
        <v>144.86000000000001</v>
      </c>
      <c r="P9" s="41">
        <v>21850.6</v>
      </c>
      <c r="Q9" s="41">
        <v>21393.64</v>
      </c>
      <c r="R9" s="47">
        <f t="shared" ref="R9:R29" si="3">L9/N9</f>
        <v>25415.175704193043</v>
      </c>
      <c r="S9" s="46">
        <v>1.2679</v>
      </c>
    </row>
    <row r="10" spans="1:19" x14ac:dyDescent="0.2">
      <c r="B10" s="45">
        <v>45111</v>
      </c>
      <c r="C10" s="44">
        <v>28100</v>
      </c>
      <c r="D10" s="43">
        <v>28150</v>
      </c>
      <c r="E10" s="42">
        <f t="shared" si="0"/>
        <v>28125</v>
      </c>
      <c r="F10" s="44">
        <v>27300</v>
      </c>
      <c r="G10" s="43">
        <v>27350</v>
      </c>
      <c r="H10" s="42">
        <f t="shared" si="1"/>
        <v>27325</v>
      </c>
      <c r="I10" s="44">
        <v>26375</v>
      </c>
      <c r="J10" s="43">
        <v>26425</v>
      </c>
      <c r="K10" s="42">
        <f t="shared" si="2"/>
        <v>26400</v>
      </c>
      <c r="L10" s="50">
        <v>28150</v>
      </c>
      <c r="M10" s="49">
        <v>1.2716000000000001</v>
      </c>
      <c r="N10" s="49">
        <v>1.0898000000000001</v>
      </c>
      <c r="O10" s="48">
        <v>144.41999999999999</v>
      </c>
      <c r="P10" s="41">
        <v>22137.46</v>
      </c>
      <c r="Q10" s="41">
        <v>21504.95</v>
      </c>
      <c r="R10" s="47">
        <f t="shared" si="3"/>
        <v>25830.427601394749</v>
      </c>
      <c r="S10" s="46">
        <v>1.2718</v>
      </c>
    </row>
    <row r="11" spans="1:19" x14ac:dyDescent="0.2">
      <c r="B11" s="45">
        <v>45112</v>
      </c>
      <c r="C11" s="44">
        <v>28025</v>
      </c>
      <c r="D11" s="43">
        <v>28050</v>
      </c>
      <c r="E11" s="42">
        <f t="shared" si="0"/>
        <v>28037.5</v>
      </c>
      <c r="F11" s="44">
        <v>27050</v>
      </c>
      <c r="G11" s="43">
        <v>27100</v>
      </c>
      <c r="H11" s="42">
        <f t="shared" si="1"/>
        <v>27075</v>
      </c>
      <c r="I11" s="44">
        <v>25995</v>
      </c>
      <c r="J11" s="43">
        <v>26045</v>
      </c>
      <c r="K11" s="42">
        <f t="shared" si="2"/>
        <v>26020</v>
      </c>
      <c r="L11" s="50">
        <v>28050</v>
      </c>
      <c r="M11" s="49">
        <v>1.2699</v>
      </c>
      <c r="N11" s="49">
        <v>1.0879000000000001</v>
      </c>
      <c r="O11" s="48">
        <v>144.5</v>
      </c>
      <c r="P11" s="41">
        <v>22088.35</v>
      </c>
      <c r="Q11" s="41">
        <v>21338.58</v>
      </c>
      <c r="R11" s="47">
        <f t="shared" si="3"/>
        <v>25783.619817997976</v>
      </c>
      <c r="S11" s="46">
        <v>1.27</v>
      </c>
    </row>
    <row r="12" spans="1:19" x14ac:dyDescent="0.2">
      <c r="B12" s="45">
        <v>45113</v>
      </c>
      <c r="C12" s="44">
        <v>29000</v>
      </c>
      <c r="D12" s="43">
        <v>29050</v>
      </c>
      <c r="E12" s="42">
        <f t="shared" si="0"/>
        <v>29025</v>
      </c>
      <c r="F12" s="44">
        <v>28375</v>
      </c>
      <c r="G12" s="43">
        <v>28380</v>
      </c>
      <c r="H12" s="42">
        <f t="shared" si="1"/>
        <v>28377.5</v>
      </c>
      <c r="I12" s="44">
        <v>27350</v>
      </c>
      <c r="J12" s="43">
        <v>27400</v>
      </c>
      <c r="K12" s="42">
        <f t="shared" si="2"/>
        <v>27375</v>
      </c>
      <c r="L12" s="50">
        <v>29050</v>
      </c>
      <c r="M12" s="49">
        <v>1.2774000000000001</v>
      </c>
      <c r="N12" s="49">
        <v>1.0895999999999999</v>
      </c>
      <c r="O12" s="48">
        <v>143.69</v>
      </c>
      <c r="P12" s="41">
        <v>22741.51</v>
      </c>
      <c r="Q12" s="41">
        <v>22215.26</v>
      </c>
      <c r="R12" s="47">
        <f t="shared" si="3"/>
        <v>26661.160058737154</v>
      </c>
      <c r="S12" s="46">
        <v>1.2775000000000001</v>
      </c>
    </row>
    <row r="13" spans="1:19" x14ac:dyDescent="0.2">
      <c r="B13" s="45">
        <v>45114</v>
      </c>
      <c r="C13" s="44">
        <v>29000</v>
      </c>
      <c r="D13" s="43">
        <v>29050</v>
      </c>
      <c r="E13" s="42">
        <f t="shared" si="0"/>
        <v>29025</v>
      </c>
      <c r="F13" s="44">
        <v>28300</v>
      </c>
      <c r="G13" s="43">
        <v>28350</v>
      </c>
      <c r="H13" s="42">
        <f t="shared" si="1"/>
        <v>28325</v>
      </c>
      <c r="I13" s="44">
        <v>27250</v>
      </c>
      <c r="J13" s="43">
        <v>27300</v>
      </c>
      <c r="K13" s="42">
        <f t="shared" si="2"/>
        <v>27275</v>
      </c>
      <c r="L13" s="50">
        <v>29050</v>
      </c>
      <c r="M13" s="49">
        <v>1.2761</v>
      </c>
      <c r="N13" s="49">
        <v>1.0888</v>
      </c>
      <c r="O13" s="48">
        <v>143.25</v>
      </c>
      <c r="P13" s="41">
        <v>22764.67</v>
      </c>
      <c r="Q13" s="41">
        <v>22214.39</v>
      </c>
      <c r="R13" s="47">
        <f t="shared" si="3"/>
        <v>26680.749448934606</v>
      </c>
      <c r="S13" s="46">
        <v>1.2762</v>
      </c>
    </row>
    <row r="14" spans="1:19" x14ac:dyDescent="0.2">
      <c r="B14" s="45">
        <v>45117</v>
      </c>
      <c r="C14" s="44">
        <v>28750</v>
      </c>
      <c r="D14" s="43">
        <v>28800</v>
      </c>
      <c r="E14" s="42">
        <f t="shared" si="0"/>
        <v>28775</v>
      </c>
      <c r="F14" s="44">
        <v>28300</v>
      </c>
      <c r="G14" s="43">
        <v>28350</v>
      </c>
      <c r="H14" s="42">
        <f t="shared" si="1"/>
        <v>28325</v>
      </c>
      <c r="I14" s="44">
        <v>27265</v>
      </c>
      <c r="J14" s="43">
        <v>27315</v>
      </c>
      <c r="K14" s="42">
        <f t="shared" si="2"/>
        <v>27290</v>
      </c>
      <c r="L14" s="50">
        <v>28800</v>
      </c>
      <c r="M14" s="49">
        <v>1.2778</v>
      </c>
      <c r="N14" s="49">
        <v>1.0954999999999999</v>
      </c>
      <c r="O14" s="48">
        <v>142.13999999999999</v>
      </c>
      <c r="P14" s="41">
        <v>22538.74</v>
      </c>
      <c r="Q14" s="41">
        <v>22184.83</v>
      </c>
      <c r="R14" s="47">
        <f t="shared" si="3"/>
        <v>26289.365586490188</v>
      </c>
      <c r="S14" s="46">
        <v>1.2779</v>
      </c>
    </row>
    <row r="15" spans="1:19" x14ac:dyDescent="0.2">
      <c r="B15" s="45">
        <v>45118</v>
      </c>
      <c r="C15" s="44">
        <v>28740</v>
      </c>
      <c r="D15" s="43">
        <v>28750</v>
      </c>
      <c r="E15" s="42">
        <f t="shared" si="0"/>
        <v>28745</v>
      </c>
      <c r="F15" s="44">
        <v>28225</v>
      </c>
      <c r="G15" s="43">
        <v>28250</v>
      </c>
      <c r="H15" s="42">
        <f t="shared" si="1"/>
        <v>28237.5</v>
      </c>
      <c r="I15" s="44">
        <v>27190</v>
      </c>
      <c r="J15" s="43">
        <v>27240</v>
      </c>
      <c r="K15" s="42">
        <f t="shared" si="2"/>
        <v>27215</v>
      </c>
      <c r="L15" s="50">
        <v>28750</v>
      </c>
      <c r="M15" s="49">
        <v>1.2915000000000001</v>
      </c>
      <c r="N15" s="49">
        <v>1.0983000000000001</v>
      </c>
      <c r="O15" s="48">
        <v>140.4</v>
      </c>
      <c r="P15" s="41">
        <v>22260.94</v>
      </c>
      <c r="Q15" s="41">
        <v>21872.1</v>
      </c>
      <c r="R15" s="47">
        <f t="shared" si="3"/>
        <v>26176.81871983975</v>
      </c>
      <c r="S15" s="46">
        <v>1.2916000000000001</v>
      </c>
    </row>
    <row r="16" spans="1:19" x14ac:dyDescent="0.2">
      <c r="B16" s="45">
        <v>45119</v>
      </c>
      <c r="C16" s="44">
        <v>28400</v>
      </c>
      <c r="D16" s="43">
        <v>28500</v>
      </c>
      <c r="E16" s="42">
        <f t="shared" si="0"/>
        <v>28450</v>
      </c>
      <c r="F16" s="44">
        <v>28100</v>
      </c>
      <c r="G16" s="43">
        <v>28105</v>
      </c>
      <c r="H16" s="42">
        <f t="shared" si="1"/>
        <v>28102.5</v>
      </c>
      <c r="I16" s="44">
        <v>27155</v>
      </c>
      <c r="J16" s="43">
        <v>27205</v>
      </c>
      <c r="K16" s="42">
        <f t="shared" si="2"/>
        <v>27180</v>
      </c>
      <c r="L16" s="50">
        <v>28500</v>
      </c>
      <c r="M16" s="49">
        <v>1.2910999999999999</v>
      </c>
      <c r="N16" s="49">
        <v>1.1015999999999999</v>
      </c>
      <c r="O16" s="48">
        <v>139.54</v>
      </c>
      <c r="P16" s="41">
        <v>22074.2</v>
      </c>
      <c r="Q16" s="41">
        <v>21766.57</v>
      </c>
      <c r="R16" s="47">
        <f t="shared" si="3"/>
        <v>25871.459694989109</v>
      </c>
      <c r="S16" s="46">
        <v>1.2911999999999999</v>
      </c>
    </row>
    <row r="17" spans="2:19" x14ac:dyDescent="0.2">
      <c r="B17" s="45">
        <v>45120</v>
      </c>
      <c r="C17" s="44">
        <v>29400</v>
      </c>
      <c r="D17" s="43">
        <v>29450</v>
      </c>
      <c r="E17" s="42">
        <f t="shared" si="0"/>
        <v>29425</v>
      </c>
      <c r="F17" s="44">
        <v>29050</v>
      </c>
      <c r="G17" s="43">
        <v>29100</v>
      </c>
      <c r="H17" s="42">
        <f t="shared" si="1"/>
        <v>29075</v>
      </c>
      <c r="I17" s="44">
        <v>28150</v>
      </c>
      <c r="J17" s="43">
        <v>28200</v>
      </c>
      <c r="K17" s="42">
        <f t="shared" si="2"/>
        <v>28175</v>
      </c>
      <c r="L17" s="50">
        <v>29450</v>
      </c>
      <c r="M17" s="49">
        <v>1.3062</v>
      </c>
      <c r="N17" s="49">
        <v>1.1173999999999999</v>
      </c>
      <c r="O17" s="48">
        <v>138.5</v>
      </c>
      <c r="P17" s="41">
        <v>22546.32</v>
      </c>
      <c r="Q17" s="41">
        <v>22276.66</v>
      </c>
      <c r="R17" s="47">
        <f t="shared" si="3"/>
        <v>26355.826024700196</v>
      </c>
      <c r="S17" s="46">
        <v>1.3063</v>
      </c>
    </row>
    <row r="18" spans="2:19" x14ac:dyDescent="0.2">
      <c r="B18" s="45">
        <v>45121</v>
      </c>
      <c r="C18" s="44">
        <v>28975</v>
      </c>
      <c r="D18" s="43">
        <v>29025</v>
      </c>
      <c r="E18" s="42">
        <f t="shared" si="0"/>
        <v>29000</v>
      </c>
      <c r="F18" s="44">
        <v>28725</v>
      </c>
      <c r="G18" s="43">
        <v>28750</v>
      </c>
      <c r="H18" s="42">
        <f t="shared" si="1"/>
        <v>28737.5</v>
      </c>
      <c r="I18" s="44">
        <v>27805</v>
      </c>
      <c r="J18" s="43">
        <v>27855</v>
      </c>
      <c r="K18" s="42">
        <f t="shared" si="2"/>
        <v>27830</v>
      </c>
      <c r="L18" s="50">
        <v>29025</v>
      </c>
      <c r="M18" s="49">
        <v>1.3112999999999999</v>
      </c>
      <c r="N18" s="49">
        <v>1.1224000000000001</v>
      </c>
      <c r="O18" s="48">
        <v>138.55000000000001</v>
      </c>
      <c r="P18" s="41">
        <v>22134.52</v>
      </c>
      <c r="Q18" s="41">
        <v>21923.14</v>
      </c>
      <c r="R18" s="47">
        <f t="shared" si="3"/>
        <v>25859.764789736277</v>
      </c>
      <c r="S18" s="46">
        <v>1.3113999999999999</v>
      </c>
    </row>
    <row r="19" spans="2:19" x14ac:dyDescent="0.2">
      <c r="B19" s="45">
        <v>45124</v>
      </c>
      <c r="C19" s="44">
        <v>28750</v>
      </c>
      <c r="D19" s="43">
        <v>28800</v>
      </c>
      <c r="E19" s="42">
        <f t="shared" si="0"/>
        <v>28775</v>
      </c>
      <c r="F19" s="44">
        <v>28350</v>
      </c>
      <c r="G19" s="43">
        <v>28400</v>
      </c>
      <c r="H19" s="42">
        <f t="shared" si="1"/>
        <v>28375</v>
      </c>
      <c r="I19" s="44">
        <v>27550</v>
      </c>
      <c r="J19" s="43">
        <v>27600</v>
      </c>
      <c r="K19" s="42">
        <f t="shared" si="2"/>
        <v>27575</v>
      </c>
      <c r="L19" s="50">
        <v>28800</v>
      </c>
      <c r="M19" s="49">
        <v>1.3085</v>
      </c>
      <c r="N19" s="49">
        <v>1.1234999999999999</v>
      </c>
      <c r="O19" s="48">
        <v>138.37</v>
      </c>
      <c r="P19" s="41">
        <v>22009.94</v>
      </c>
      <c r="Q19" s="41">
        <v>21704.240000000002</v>
      </c>
      <c r="R19" s="47">
        <f t="shared" si="3"/>
        <v>25634.178905206943</v>
      </c>
      <c r="S19" s="46">
        <v>1.3085</v>
      </c>
    </row>
    <row r="20" spans="2:19" x14ac:dyDescent="0.2">
      <c r="B20" s="45">
        <v>45125</v>
      </c>
      <c r="C20" s="44">
        <v>28875</v>
      </c>
      <c r="D20" s="43">
        <v>28925</v>
      </c>
      <c r="E20" s="42">
        <f t="shared" si="0"/>
        <v>28900</v>
      </c>
      <c r="F20" s="44">
        <v>28450</v>
      </c>
      <c r="G20" s="43">
        <v>28500</v>
      </c>
      <c r="H20" s="42">
        <f t="shared" si="1"/>
        <v>28475</v>
      </c>
      <c r="I20" s="44">
        <v>27350</v>
      </c>
      <c r="J20" s="43">
        <v>27400</v>
      </c>
      <c r="K20" s="42">
        <f t="shared" si="2"/>
        <v>27375</v>
      </c>
      <c r="L20" s="50">
        <v>28925</v>
      </c>
      <c r="M20" s="49">
        <v>1.3106</v>
      </c>
      <c r="N20" s="49">
        <v>1.1253</v>
      </c>
      <c r="O20" s="48">
        <v>138.28</v>
      </c>
      <c r="P20" s="41">
        <v>22070.04</v>
      </c>
      <c r="Q20" s="41">
        <v>21744.11</v>
      </c>
      <c r="R20" s="47">
        <f t="shared" si="3"/>
        <v>25704.256642673066</v>
      </c>
      <c r="S20" s="46">
        <v>1.3107</v>
      </c>
    </row>
    <row r="21" spans="2:19" x14ac:dyDescent="0.2">
      <c r="B21" s="45">
        <v>45126</v>
      </c>
      <c r="C21" s="44">
        <v>28300</v>
      </c>
      <c r="D21" s="43">
        <v>28350</v>
      </c>
      <c r="E21" s="42">
        <f t="shared" si="0"/>
        <v>28325</v>
      </c>
      <c r="F21" s="44">
        <v>28150</v>
      </c>
      <c r="G21" s="43">
        <v>28175</v>
      </c>
      <c r="H21" s="42">
        <f t="shared" si="1"/>
        <v>28162.5</v>
      </c>
      <c r="I21" s="44">
        <v>27005</v>
      </c>
      <c r="J21" s="43">
        <v>27055</v>
      </c>
      <c r="K21" s="42">
        <f t="shared" si="2"/>
        <v>27030</v>
      </c>
      <c r="L21" s="50">
        <v>28350</v>
      </c>
      <c r="M21" s="49">
        <v>1.2898000000000001</v>
      </c>
      <c r="N21" s="49">
        <v>1.1214</v>
      </c>
      <c r="O21" s="48">
        <v>139.80000000000001</v>
      </c>
      <c r="P21" s="41">
        <v>21980.15</v>
      </c>
      <c r="Q21" s="41">
        <v>21839.39</v>
      </c>
      <c r="R21" s="47">
        <f t="shared" si="3"/>
        <v>25280.898876404495</v>
      </c>
      <c r="S21" s="46">
        <v>1.2901</v>
      </c>
    </row>
    <row r="22" spans="2:19" x14ac:dyDescent="0.2">
      <c r="B22" s="45">
        <v>45127</v>
      </c>
      <c r="C22" s="44">
        <v>29200</v>
      </c>
      <c r="D22" s="43">
        <v>29250</v>
      </c>
      <c r="E22" s="42">
        <f t="shared" si="0"/>
        <v>29225</v>
      </c>
      <c r="F22" s="44">
        <v>28795</v>
      </c>
      <c r="G22" s="43">
        <v>28800</v>
      </c>
      <c r="H22" s="42">
        <f t="shared" si="1"/>
        <v>28797.5</v>
      </c>
      <c r="I22" s="44">
        <v>27610</v>
      </c>
      <c r="J22" s="43">
        <v>27660</v>
      </c>
      <c r="K22" s="42">
        <f t="shared" si="2"/>
        <v>27635</v>
      </c>
      <c r="L22" s="50">
        <v>29250</v>
      </c>
      <c r="M22" s="49">
        <v>1.2890999999999999</v>
      </c>
      <c r="N22" s="49">
        <v>1.1207</v>
      </c>
      <c r="O22" s="48">
        <v>139.54</v>
      </c>
      <c r="P22" s="41">
        <v>22690.25</v>
      </c>
      <c r="Q22" s="41">
        <v>22335.97</v>
      </c>
      <c r="R22" s="47">
        <f t="shared" si="3"/>
        <v>26099.759079146959</v>
      </c>
      <c r="S22" s="46">
        <v>1.2894000000000001</v>
      </c>
    </row>
    <row r="23" spans="2:19" x14ac:dyDescent="0.2">
      <c r="B23" s="45">
        <v>45128</v>
      </c>
      <c r="C23" s="44">
        <v>28850</v>
      </c>
      <c r="D23" s="43">
        <v>28900</v>
      </c>
      <c r="E23" s="42">
        <f t="shared" si="0"/>
        <v>28875</v>
      </c>
      <c r="F23" s="44">
        <v>28650</v>
      </c>
      <c r="G23" s="43">
        <v>28675</v>
      </c>
      <c r="H23" s="42">
        <f t="shared" si="1"/>
        <v>28662.5</v>
      </c>
      <c r="I23" s="44">
        <v>27525</v>
      </c>
      <c r="J23" s="43">
        <v>27575</v>
      </c>
      <c r="K23" s="42">
        <f t="shared" si="2"/>
        <v>27550</v>
      </c>
      <c r="L23" s="50">
        <v>28900</v>
      </c>
      <c r="M23" s="49">
        <v>1.2825</v>
      </c>
      <c r="N23" s="49">
        <v>1.1117999999999999</v>
      </c>
      <c r="O23" s="48">
        <v>141.78</v>
      </c>
      <c r="P23" s="41">
        <v>22534.11</v>
      </c>
      <c r="Q23" s="41">
        <v>22355.19</v>
      </c>
      <c r="R23" s="47">
        <f t="shared" si="3"/>
        <v>25993.883792048931</v>
      </c>
      <c r="S23" s="46">
        <v>1.2827</v>
      </c>
    </row>
    <row r="24" spans="2:19" x14ac:dyDescent="0.2">
      <c r="B24" s="45">
        <v>45131</v>
      </c>
      <c r="C24" s="44">
        <v>28200</v>
      </c>
      <c r="D24" s="43">
        <v>28250</v>
      </c>
      <c r="E24" s="42">
        <f t="shared" si="0"/>
        <v>28225</v>
      </c>
      <c r="F24" s="44">
        <v>28175</v>
      </c>
      <c r="G24" s="43">
        <v>28225</v>
      </c>
      <c r="H24" s="42">
        <f t="shared" si="1"/>
        <v>28200</v>
      </c>
      <c r="I24" s="44">
        <v>27065</v>
      </c>
      <c r="J24" s="43">
        <v>27115</v>
      </c>
      <c r="K24" s="42">
        <f t="shared" si="2"/>
        <v>27090</v>
      </c>
      <c r="L24" s="50">
        <v>28250</v>
      </c>
      <c r="M24" s="49">
        <v>1.2851999999999999</v>
      </c>
      <c r="N24" s="49">
        <v>1.1096999999999999</v>
      </c>
      <c r="O24" s="48">
        <v>141</v>
      </c>
      <c r="P24" s="41">
        <v>21981.01</v>
      </c>
      <c r="Q24" s="41">
        <v>21956.44</v>
      </c>
      <c r="R24" s="47">
        <f t="shared" si="3"/>
        <v>25457.330810128864</v>
      </c>
      <c r="S24" s="46">
        <v>1.2855000000000001</v>
      </c>
    </row>
    <row r="25" spans="2:19" x14ac:dyDescent="0.2">
      <c r="B25" s="45">
        <v>45132</v>
      </c>
      <c r="C25" s="44">
        <v>28825</v>
      </c>
      <c r="D25" s="43">
        <v>28875</v>
      </c>
      <c r="E25" s="42">
        <f t="shared" si="0"/>
        <v>28850</v>
      </c>
      <c r="F25" s="44">
        <v>28675</v>
      </c>
      <c r="G25" s="43">
        <v>28725</v>
      </c>
      <c r="H25" s="42">
        <f t="shared" si="1"/>
        <v>28700</v>
      </c>
      <c r="I25" s="44">
        <v>27570</v>
      </c>
      <c r="J25" s="43">
        <v>27620</v>
      </c>
      <c r="K25" s="42">
        <f t="shared" si="2"/>
        <v>27595</v>
      </c>
      <c r="L25" s="50">
        <v>28875</v>
      </c>
      <c r="M25" s="49">
        <v>1.2829999999999999</v>
      </c>
      <c r="N25" s="49">
        <v>1.1049</v>
      </c>
      <c r="O25" s="48">
        <v>141.38999999999999</v>
      </c>
      <c r="P25" s="41">
        <v>22505.85</v>
      </c>
      <c r="Q25" s="41">
        <v>22385.439999999999</v>
      </c>
      <c r="R25" s="47">
        <f t="shared" si="3"/>
        <v>26133.586749932121</v>
      </c>
      <c r="S25" s="46">
        <v>1.2831999999999999</v>
      </c>
    </row>
    <row r="26" spans="2:19" x14ac:dyDescent="0.2">
      <c r="B26" s="45">
        <v>45133</v>
      </c>
      <c r="C26" s="44">
        <v>28750</v>
      </c>
      <c r="D26" s="43">
        <v>28800</v>
      </c>
      <c r="E26" s="42">
        <f t="shared" si="0"/>
        <v>28775</v>
      </c>
      <c r="F26" s="44">
        <v>28715</v>
      </c>
      <c r="G26" s="43">
        <v>28735</v>
      </c>
      <c r="H26" s="42">
        <f t="shared" si="1"/>
        <v>28725</v>
      </c>
      <c r="I26" s="44">
        <v>27620</v>
      </c>
      <c r="J26" s="43">
        <v>27670</v>
      </c>
      <c r="K26" s="42">
        <f t="shared" si="2"/>
        <v>27645</v>
      </c>
      <c r="L26" s="50">
        <v>28800</v>
      </c>
      <c r="M26" s="49">
        <v>1.2910999999999999</v>
      </c>
      <c r="N26" s="49">
        <v>1.1063000000000001</v>
      </c>
      <c r="O26" s="48">
        <v>140.38</v>
      </c>
      <c r="P26" s="41">
        <v>22306.560000000001</v>
      </c>
      <c r="Q26" s="41">
        <v>22251.05</v>
      </c>
      <c r="R26" s="47">
        <f t="shared" si="3"/>
        <v>26032.721684895598</v>
      </c>
      <c r="S26" s="46">
        <v>1.2914000000000001</v>
      </c>
    </row>
    <row r="27" spans="2:19" x14ac:dyDescent="0.2">
      <c r="B27" s="45">
        <v>45134</v>
      </c>
      <c r="C27" s="44">
        <v>29400</v>
      </c>
      <c r="D27" s="43">
        <v>29450</v>
      </c>
      <c r="E27" s="42">
        <f t="shared" si="0"/>
        <v>29425</v>
      </c>
      <c r="F27" s="44">
        <v>29440</v>
      </c>
      <c r="G27" s="43">
        <v>29450</v>
      </c>
      <c r="H27" s="42">
        <f t="shared" si="1"/>
        <v>29445</v>
      </c>
      <c r="I27" s="44">
        <v>28375</v>
      </c>
      <c r="J27" s="43">
        <v>28425</v>
      </c>
      <c r="K27" s="42">
        <f t="shared" si="2"/>
        <v>28400</v>
      </c>
      <c r="L27" s="50">
        <v>29450</v>
      </c>
      <c r="M27" s="49">
        <v>1.2965</v>
      </c>
      <c r="N27" s="49">
        <v>1.1138999999999999</v>
      </c>
      <c r="O27" s="48">
        <v>140.13999999999999</v>
      </c>
      <c r="P27" s="41">
        <v>22715</v>
      </c>
      <c r="Q27" s="41">
        <v>22709.75</v>
      </c>
      <c r="R27" s="47">
        <f t="shared" si="3"/>
        <v>26438.639016069668</v>
      </c>
      <c r="S27" s="46">
        <v>1.2968</v>
      </c>
    </row>
    <row r="28" spans="2:19" x14ac:dyDescent="0.2">
      <c r="B28" s="45">
        <v>45135</v>
      </c>
      <c r="C28" s="44">
        <v>28750</v>
      </c>
      <c r="D28" s="43">
        <v>28755</v>
      </c>
      <c r="E28" s="42">
        <f t="shared" si="0"/>
        <v>28752.5</v>
      </c>
      <c r="F28" s="44">
        <v>28650</v>
      </c>
      <c r="G28" s="43">
        <v>28750</v>
      </c>
      <c r="H28" s="42">
        <f t="shared" si="1"/>
        <v>28700</v>
      </c>
      <c r="I28" s="44">
        <v>27590</v>
      </c>
      <c r="J28" s="43">
        <v>27640</v>
      </c>
      <c r="K28" s="42">
        <f t="shared" si="2"/>
        <v>27615</v>
      </c>
      <c r="L28" s="50">
        <v>28755</v>
      </c>
      <c r="M28" s="49">
        <v>1.2869999999999999</v>
      </c>
      <c r="N28" s="49">
        <v>1.1009</v>
      </c>
      <c r="O28" s="48">
        <v>139.28</v>
      </c>
      <c r="P28" s="41">
        <v>22342.66</v>
      </c>
      <c r="Q28" s="41">
        <v>22333.57</v>
      </c>
      <c r="R28" s="47">
        <f t="shared" si="3"/>
        <v>26119.538559360524</v>
      </c>
      <c r="S28" s="46">
        <v>1.2873000000000001</v>
      </c>
    </row>
    <row r="29" spans="2:19" x14ac:dyDescent="0.2">
      <c r="B29" s="45">
        <v>45138</v>
      </c>
      <c r="C29" s="44">
        <v>28850</v>
      </c>
      <c r="D29" s="43">
        <v>28900</v>
      </c>
      <c r="E29" s="42">
        <f t="shared" si="0"/>
        <v>28875</v>
      </c>
      <c r="F29" s="44">
        <v>28775</v>
      </c>
      <c r="G29" s="43">
        <v>28825</v>
      </c>
      <c r="H29" s="42">
        <f t="shared" si="1"/>
        <v>28800</v>
      </c>
      <c r="I29" s="44">
        <v>27750</v>
      </c>
      <c r="J29" s="43">
        <v>27800</v>
      </c>
      <c r="K29" s="42">
        <f t="shared" si="2"/>
        <v>27775</v>
      </c>
      <c r="L29" s="50">
        <v>28900</v>
      </c>
      <c r="M29" s="49">
        <v>1.2862</v>
      </c>
      <c r="N29" s="49">
        <v>1.1027</v>
      </c>
      <c r="O29" s="48">
        <v>142.19999999999999</v>
      </c>
      <c r="P29" s="41">
        <v>22469.29</v>
      </c>
      <c r="Q29" s="41">
        <v>22405.75</v>
      </c>
      <c r="R29" s="47">
        <f t="shared" si="3"/>
        <v>26208.397569601886</v>
      </c>
      <c r="S29" s="46">
        <v>1.2865</v>
      </c>
    </row>
    <row r="30" spans="2:19" x14ac:dyDescent="0.2">
      <c r="B30" s="40" t="s">
        <v>11</v>
      </c>
      <c r="C30" s="39">
        <f>ROUND(AVERAGE(C9:C29),2)</f>
        <v>28704.29</v>
      </c>
      <c r="D30" s="38">
        <f>ROUND(AVERAGE(D9:D29),2)</f>
        <v>28751.43</v>
      </c>
      <c r="E30" s="37">
        <f>ROUND(AVERAGE(C30:D30),2)</f>
        <v>28727.86</v>
      </c>
      <c r="F30" s="39">
        <f>ROUND(AVERAGE(F9:F29),2)</f>
        <v>28350</v>
      </c>
      <c r="G30" s="38">
        <f>ROUND(AVERAGE(G9:G29),2)</f>
        <v>28386.67</v>
      </c>
      <c r="H30" s="37">
        <f>ROUND(AVERAGE(F30:G30),2)</f>
        <v>28368.34</v>
      </c>
      <c r="I30" s="39">
        <f>ROUND(AVERAGE(I9:I29),2)</f>
        <v>27320.71</v>
      </c>
      <c r="J30" s="38">
        <f>ROUND(AVERAGE(J9:J29),2)</f>
        <v>27370.71</v>
      </c>
      <c r="K30" s="37">
        <f>ROUND(AVERAGE(I30:J30),2)</f>
        <v>27345.71</v>
      </c>
      <c r="L30" s="36">
        <f>ROUND(AVERAGE(L9:L29),2)</f>
        <v>28751.43</v>
      </c>
      <c r="M30" s="35">
        <f>ROUND(AVERAGE(M9:M29),4)</f>
        <v>1.2881</v>
      </c>
      <c r="N30" s="34">
        <f>ROUND(AVERAGE(N9:N29),4)</f>
        <v>1.1057999999999999</v>
      </c>
      <c r="O30" s="167">
        <f>ROUND(AVERAGE(O9:O29),2)</f>
        <v>141.05000000000001</v>
      </c>
      <c r="P30" s="33">
        <f>AVERAGE(P9:P29)</f>
        <v>22321.055714285711</v>
      </c>
      <c r="Q30" s="33">
        <f>AVERAGE(Q9:Q29)</f>
        <v>22033.858095238094</v>
      </c>
      <c r="R30" s="33">
        <f>AVERAGE(R9:R29)</f>
        <v>26001.312339642009</v>
      </c>
      <c r="S30" s="32">
        <f>AVERAGE(S9:S29)</f>
        <v>1.2882809523809524</v>
      </c>
    </row>
    <row r="31" spans="2:19" x14ac:dyDescent="0.2">
      <c r="B31" s="31" t="s">
        <v>12</v>
      </c>
      <c r="C31" s="30">
        <f t="shared" ref="C31:S31" si="4">MAX(C9:C29)</f>
        <v>29400</v>
      </c>
      <c r="D31" s="29">
        <f t="shared" si="4"/>
        <v>29450</v>
      </c>
      <c r="E31" s="28">
        <f t="shared" si="4"/>
        <v>29425</v>
      </c>
      <c r="F31" s="30">
        <f t="shared" si="4"/>
        <v>29440</v>
      </c>
      <c r="G31" s="29">
        <f t="shared" si="4"/>
        <v>29450</v>
      </c>
      <c r="H31" s="28">
        <f t="shared" si="4"/>
        <v>29445</v>
      </c>
      <c r="I31" s="30">
        <f t="shared" si="4"/>
        <v>28375</v>
      </c>
      <c r="J31" s="29">
        <f t="shared" si="4"/>
        <v>28425</v>
      </c>
      <c r="K31" s="28">
        <f t="shared" si="4"/>
        <v>28400</v>
      </c>
      <c r="L31" s="27">
        <f t="shared" si="4"/>
        <v>29450</v>
      </c>
      <c r="M31" s="26">
        <f t="shared" si="4"/>
        <v>1.3112999999999999</v>
      </c>
      <c r="N31" s="25">
        <f t="shared" si="4"/>
        <v>1.1253</v>
      </c>
      <c r="O31" s="24">
        <f t="shared" si="4"/>
        <v>144.86000000000001</v>
      </c>
      <c r="P31" s="23">
        <f t="shared" si="4"/>
        <v>22764.67</v>
      </c>
      <c r="Q31" s="23">
        <f t="shared" si="4"/>
        <v>22709.75</v>
      </c>
      <c r="R31" s="23">
        <f t="shared" si="4"/>
        <v>26680.749448934606</v>
      </c>
      <c r="S31" s="22">
        <f t="shared" si="4"/>
        <v>1.3113999999999999</v>
      </c>
    </row>
    <row r="32" spans="2:19" ht="13.5" thickBot="1" x14ac:dyDescent="0.25">
      <c r="B32" s="21" t="s">
        <v>13</v>
      </c>
      <c r="C32" s="20">
        <f t="shared" ref="C32:S32" si="5">MIN(C9:C29)</f>
        <v>27650</v>
      </c>
      <c r="D32" s="19">
        <f t="shared" si="5"/>
        <v>27700</v>
      </c>
      <c r="E32" s="18">
        <f t="shared" si="5"/>
        <v>27675</v>
      </c>
      <c r="F32" s="20">
        <f t="shared" si="5"/>
        <v>27050</v>
      </c>
      <c r="G32" s="19">
        <f t="shared" si="5"/>
        <v>27100</v>
      </c>
      <c r="H32" s="18">
        <f t="shared" si="5"/>
        <v>27075</v>
      </c>
      <c r="I32" s="20">
        <f t="shared" si="5"/>
        <v>25995</v>
      </c>
      <c r="J32" s="19">
        <f t="shared" si="5"/>
        <v>26045</v>
      </c>
      <c r="K32" s="18">
        <f t="shared" si="5"/>
        <v>26020</v>
      </c>
      <c r="L32" s="17">
        <f t="shared" si="5"/>
        <v>27700</v>
      </c>
      <c r="M32" s="16">
        <f t="shared" si="5"/>
        <v>1.2677</v>
      </c>
      <c r="N32" s="15">
        <f t="shared" si="5"/>
        <v>1.0879000000000001</v>
      </c>
      <c r="O32" s="14">
        <f t="shared" si="5"/>
        <v>138.28</v>
      </c>
      <c r="P32" s="13">
        <f t="shared" si="5"/>
        <v>21850.6</v>
      </c>
      <c r="Q32" s="13">
        <f t="shared" si="5"/>
        <v>21338.58</v>
      </c>
      <c r="R32" s="13">
        <f t="shared" si="5"/>
        <v>25280.898876404495</v>
      </c>
      <c r="S32" s="12">
        <f t="shared" si="5"/>
        <v>1.2679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25</v>
      </c>
    </row>
    <row r="6" spans="1:25" ht="13.5" thickBot="1" x14ac:dyDescent="0.25">
      <c r="B6" s="1">
        <v>45110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45110</v>
      </c>
      <c r="C9" s="44">
        <v>20150</v>
      </c>
      <c r="D9" s="43">
        <v>20160</v>
      </c>
      <c r="E9" s="42">
        <f t="shared" ref="E9:E29" si="0">AVERAGE(C9:D9)</f>
        <v>20155</v>
      </c>
      <c r="F9" s="44">
        <v>20420</v>
      </c>
      <c r="G9" s="43">
        <v>20450</v>
      </c>
      <c r="H9" s="42">
        <f t="shared" ref="H9:H29" si="1">AVERAGE(F9:G9)</f>
        <v>20435</v>
      </c>
      <c r="I9" s="44">
        <v>21505</v>
      </c>
      <c r="J9" s="43">
        <v>21555</v>
      </c>
      <c r="K9" s="42">
        <f t="shared" ref="K9:K29" si="2">AVERAGE(I9:J9)</f>
        <v>21530</v>
      </c>
      <c r="L9" s="44">
        <v>22405</v>
      </c>
      <c r="M9" s="43">
        <v>22455</v>
      </c>
      <c r="N9" s="42">
        <f t="shared" ref="N9:N29" si="3">AVERAGE(L9:M9)</f>
        <v>22430</v>
      </c>
      <c r="O9" s="44">
        <v>23430</v>
      </c>
      <c r="P9" s="43">
        <v>23480</v>
      </c>
      <c r="Q9" s="42">
        <f t="shared" ref="Q9:Q29" si="4">AVERAGE(O9:P9)</f>
        <v>23455</v>
      </c>
      <c r="R9" s="50">
        <v>20160</v>
      </c>
      <c r="S9" s="49">
        <v>1.2677</v>
      </c>
      <c r="T9" s="51">
        <v>1.0899000000000001</v>
      </c>
      <c r="U9" s="48">
        <v>144.86000000000001</v>
      </c>
      <c r="V9" s="41">
        <v>15902.82</v>
      </c>
      <c r="W9" s="41">
        <v>16129.03</v>
      </c>
      <c r="X9" s="47">
        <f t="shared" ref="X9:X29" si="5">R9/T9</f>
        <v>18497.109826589593</v>
      </c>
      <c r="Y9" s="46">
        <v>1.2679</v>
      </c>
    </row>
    <row r="10" spans="1:25" x14ac:dyDescent="0.2">
      <c r="B10" s="45">
        <v>45111</v>
      </c>
      <c r="C10" s="44">
        <v>20250</v>
      </c>
      <c r="D10" s="43">
        <v>20300</v>
      </c>
      <c r="E10" s="42">
        <f t="shared" si="0"/>
        <v>20275</v>
      </c>
      <c r="F10" s="44">
        <v>20475</v>
      </c>
      <c r="G10" s="43">
        <v>20525</v>
      </c>
      <c r="H10" s="42">
        <f t="shared" si="1"/>
        <v>20500</v>
      </c>
      <c r="I10" s="44">
        <v>21535</v>
      </c>
      <c r="J10" s="43">
        <v>21585</v>
      </c>
      <c r="K10" s="42">
        <f t="shared" si="2"/>
        <v>21560</v>
      </c>
      <c r="L10" s="44">
        <v>22420</v>
      </c>
      <c r="M10" s="43">
        <v>22470</v>
      </c>
      <c r="N10" s="42">
        <f t="shared" si="3"/>
        <v>22445</v>
      </c>
      <c r="O10" s="44">
        <v>23420</v>
      </c>
      <c r="P10" s="43">
        <v>23470</v>
      </c>
      <c r="Q10" s="42">
        <f t="shared" si="4"/>
        <v>23445</v>
      </c>
      <c r="R10" s="50">
        <v>20300</v>
      </c>
      <c r="S10" s="49">
        <v>1.2716000000000001</v>
      </c>
      <c r="T10" s="49">
        <v>1.0898000000000001</v>
      </c>
      <c r="U10" s="48">
        <v>144.41999999999999</v>
      </c>
      <c r="V10" s="41">
        <v>15964.14</v>
      </c>
      <c r="W10" s="41">
        <v>16138.54</v>
      </c>
      <c r="X10" s="47">
        <f t="shared" si="5"/>
        <v>18627.27105890989</v>
      </c>
      <c r="Y10" s="46">
        <v>1.2718</v>
      </c>
    </row>
    <row r="11" spans="1:25" x14ac:dyDescent="0.2">
      <c r="B11" s="45">
        <v>45112</v>
      </c>
      <c r="C11" s="44">
        <v>20165</v>
      </c>
      <c r="D11" s="43">
        <v>20175</v>
      </c>
      <c r="E11" s="42">
        <f t="shared" si="0"/>
        <v>20170</v>
      </c>
      <c r="F11" s="44">
        <v>20400</v>
      </c>
      <c r="G11" s="43">
        <v>20405</v>
      </c>
      <c r="H11" s="42">
        <f t="shared" si="1"/>
        <v>20402.5</v>
      </c>
      <c r="I11" s="44">
        <v>21440</v>
      </c>
      <c r="J11" s="43">
        <v>21490</v>
      </c>
      <c r="K11" s="42">
        <f t="shared" si="2"/>
        <v>21465</v>
      </c>
      <c r="L11" s="44">
        <v>22340</v>
      </c>
      <c r="M11" s="43">
        <v>22390</v>
      </c>
      <c r="N11" s="42">
        <f t="shared" si="3"/>
        <v>22365</v>
      </c>
      <c r="O11" s="44">
        <v>23340</v>
      </c>
      <c r="P11" s="43">
        <v>23390</v>
      </c>
      <c r="Q11" s="42">
        <f t="shared" si="4"/>
        <v>23365</v>
      </c>
      <c r="R11" s="50">
        <v>20175</v>
      </c>
      <c r="S11" s="49">
        <v>1.2699</v>
      </c>
      <c r="T11" s="49">
        <v>1.0879000000000001</v>
      </c>
      <c r="U11" s="48">
        <v>144.5</v>
      </c>
      <c r="V11" s="41">
        <v>15887.08</v>
      </c>
      <c r="W11" s="41">
        <v>16066.93</v>
      </c>
      <c r="X11" s="47">
        <f t="shared" si="5"/>
        <v>18544.903024175015</v>
      </c>
      <c r="Y11" s="46">
        <v>1.27</v>
      </c>
    </row>
    <row r="12" spans="1:25" x14ac:dyDescent="0.2">
      <c r="B12" s="45">
        <v>45113</v>
      </c>
      <c r="C12" s="44">
        <v>21115</v>
      </c>
      <c r="D12" s="43">
        <v>21135</v>
      </c>
      <c r="E12" s="42">
        <f t="shared" si="0"/>
        <v>21125</v>
      </c>
      <c r="F12" s="44">
        <v>21240</v>
      </c>
      <c r="G12" s="43">
        <v>21260</v>
      </c>
      <c r="H12" s="42">
        <f t="shared" si="1"/>
        <v>21250</v>
      </c>
      <c r="I12" s="44">
        <v>22280</v>
      </c>
      <c r="J12" s="43">
        <v>22330</v>
      </c>
      <c r="K12" s="42">
        <f t="shared" si="2"/>
        <v>22305</v>
      </c>
      <c r="L12" s="44">
        <v>23155</v>
      </c>
      <c r="M12" s="43">
        <v>23205</v>
      </c>
      <c r="N12" s="42">
        <f t="shared" si="3"/>
        <v>23180</v>
      </c>
      <c r="O12" s="44">
        <v>24155</v>
      </c>
      <c r="P12" s="43">
        <v>24205</v>
      </c>
      <c r="Q12" s="42">
        <f t="shared" si="4"/>
        <v>24180</v>
      </c>
      <c r="R12" s="50">
        <v>21135</v>
      </c>
      <c r="S12" s="49">
        <v>1.2774000000000001</v>
      </c>
      <c r="T12" s="49">
        <v>1.0895999999999999</v>
      </c>
      <c r="U12" s="48">
        <v>143.69</v>
      </c>
      <c r="V12" s="41">
        <v>16545.330000000002</v>
      </c>
      <c r="W12" s="41">
        <v>16641.88</v>
      </c>
      <c r="X12" s="47">
        <f t="shared" si="5"/>
        <v>19397.026431718063</v>
      </c>
      <c r="Y12" s="46">
        <v>1.2775000000000001</v>
      </c>
    </row>
    <row r="13" spans="1:25" x14ac:dyDescent="0.2">
      <c r="B13" s="45">
        <v>45114</v>
      </c>
      <c r="C13" s="44">
        <v>20365</v>
      </c>
      <c r="D13" s="43">
        <v>20370</v>
      </c>
      <c r="E13" s="42">
        <f t="shared" si="0"/>
        <v>20367.5</v>
      </c>
      <c r="F13" s="44">
        <v>20650</v>
      </c>
      <c r="G13" s="43">
        <v>20675</v>
      </c>
      <c r="H13" s="42">
        <f t="shared" si="1"/>
        <v>20662.5</v>
      </c>
      <c r="I13" s="44">
        <v>21680</v>
      </c>
      <c r="J13" s="43">
        <v>21730</v>
      </c>
      <c r="K13" s="42">
        <f t="shared" si="2"/>
        <v>21705</v>
      </c>
      <c r="L13" s="44">
        <v>22565</v>
      </c>
      <c r="M13" s="43">
        <v>22615</v>
      </c>
      <c r="N13" s="42">
        <f t="shared" si="3"/>
        <v>22590</v>
      </c>
      <c r="O13" s="44">
        <v>23540</v>
      </c>
      <c r="P13" s="43">
        <v>23590</v>
      </c>
      <c r="Q13" s="42">
        <f t="shared" si="4"/>
        <v>23565</v>
      </c>
      <c r="R13" s="50">
        <v>20370</v>
      </c>
      <c r="S13" s="49">
        <v>1.2761</v>
      </c>
      <c r="T13" s="49">
        <v>1.0888</v>
      </c>
      <c r="U13" s="48">
        <v>143.25</v>
      </c>
      <c r="V13" s="41">
        <v>15962.7</v>
      </c>
      <c r="W13" s="41">
        <v>16200.44</v>
      </c>
      <c r="X13" s="47">
        <f t="shared" si="5"/>
        <v>18708.670095518002</v>
      </c>
      <c r="Y13" s="46">
        <v>1.2762</v>
      </c>
    </row>
    <row r="14" spans="1:25" x14ac:dyDescent="0.2">
      <c r="B14" s="45">
        <v>45117</v>
      </c>
      <c r="C14" s="44">
        <v>20665</v>
      </c>
      <c r="D14" s="43">
        <v>20685</v>
      </c>
      <c r="E14" s="42">
        <f t="shared" si="0"/>
        <v>20675</v>
      </c>
      <c r="F14" s="44">
        <v>20825</v>
      </c>
      <c r="G14" s="43">
        <v>20830</v>
      </c>
      <c r="H14" s="42">
        <f t="shared" si="1"/>
        <v>20827.5</v>
      </c>
      <c r="I14" s="44">
        <v>21840</v>
      </c>
      <c r="J14" s="43">
        <v>21890</v>
      </c>
      <c r="K14" s="42">
        <f t="shared" si="2"/>
        <v>21865</v>
      </c>
      <c r="L14" s="44">
        <v>22725</v>
      </c>
      <c r="M14" s="43">
        <v>22775</v>
      </c>
      <c r="N14" s="42">
        <f t="shared" si="3"/>
        <v>22750</v>
      </c>
      <c r="O14" s="44">
        <v>23705</v>
      </c>
      <c r="P14" s="43">
        <v>23755</v>
      </c>
      <c r="Q14" s="42">
        <f t="shared" si="4"/>
        <v>23730</v>
      </c>
      <c r="R14" s="50">
        <v>20685</v>
      </c>
      <c r="S14" s="49">
        <v>1.2778</v>
      </c>
      <c r="T14" s="49">
        <v>1.0954999999999999</v>
      </c>
      <c r="U14" s="48">
        <v>142.13999999999999</v>
      </c>
      <c r="V14" s="41">
        <v>16187.98</v>
      </c>
      <c r="W14" s="41">
        <v>16300.18</v>
      </c>
      <c r="X14" s="47">
        <f t="shared" si="5"/>
        <v>18881.789137380194</v>
      </c>
      <c r="Y14" s="46">
        <v>1.2779</v>
      </c>
    </row>
    <row r="15" spans="1:25" x14ac:dyDescent="0.2">
      <c r="B15" s="45">
        <v>45118</v>
      </c>
      <c r="C15" s="44">
        <v>20450</v>
      </c>
      <c r="D15" s="43">
        <v>20460</v>
      </c>
      <c r="E15" s="42">
        <f t="shared" si="0"/>
        <v>20455</v>
      </c>
      <c r="F15" s="44">
        <v>20700</v>
      </c>
      <c r="G15" s="43">
        <v>20705</v>
      </c>
      <c r="H15" s="42">
        <f t="shared" si="1"/>
        <v>20702.5</v>
      </c>
      <c r="I15" s="44">
        <v>21765</v>
      </c>
      <c r="J15" s="43">
        <v>21815</v>
      </c>
      <c r="K15" s="42">
        <f t="shared" si="2"/>
        <v>21790</v>
      </c>
      <c r="L15" s="44">
        <v>22670</v>
      </c>
      <c r="M15" s="43">
        <v>22720</v>
      </c>
      <c r="N15" s="42">
        <f t="shared" si="3"/>
        <v>22695</v>
      </c>
      <c r="O15" s="44">
        <v>23650</v>
      </c>
      <c r="P15" s="43">
        <v>23700</v>
      </c>
      <c r="Q15" s="42">
        <f t="shared" si="4"/>
        <v>23675</v>
      </c>
      <c r="R15" s="50">
        <v>20460</v>
      </c>
      <c r="S15" s="49">
        <v>1.2915000000000001</v>
      </c>
      <c r="T15" s="49">
        <v>1.0983000000000001</v>
      </c>
      <c r="U15" s="48">
        <v>140.4</v>
      </c>
      <c r="V15" s="41">
        <v>15842.04</v>
      </c>
      <c r="W15" s="41">
        <v>16030.5</v>
      </c>
      <c r="X15" s="47">
        <f t="shared" si="5"/>
        <v>18628.78994810161</v>
      </c>
      <c r="Y15" s="46">
        <v>1.2916000000000001</v>
      </c>
    </row>
    <row r="16" spans="1:25" x14ac:dyDescent="0.2">
      <c r="B16" s="45">
        <v>45119</v>
      </c>
      <c r="C16" s="44">
        <v>20900</v>
      </c>
      <c r="D16" s="43">
        <v>20950</v>
      </c>
      <c r="E16" s="42">
        <f t="shared" si="0"/>
        <v>20925</v>
      </c>
      <c r="F16" s="44">
        <v>21120</v>
      </c>
      <c r="G16" s="43">
        <v>21130</v>
      </c>
      <c r="H16" s="42">
        <f t="shared" si="1"/>
        <v>21125</v>
      </c>
      <c r="I16" s="44">
        <v>22175</v>
      </c>
      <c r="J16" s="43">
        <v>22225</v>
      </c>
      <c r="K16" s="42">
        <f t="shared" si="2"/>
        <v>22200</v>
      </c>
      <c r="L16" s="44">
        <v>23065</v>
      </c>
      <c r="M16" s="43">
        <v>23115</v>
      </c>
      <c r="N16" s="42">
        <f t="shared" si="3"/>
        <v>23090</v>
      </c>
      <c r="O16" s="44">
        <v>24045</v>
      </c>
      <c r="P16" s="43">
        <v>24095</v>
      </c>
      <c r="Q16" s="42">
        <f t="shared" si="4"/>
        <v>24070</v>
      </c>
      <c r="R16" s="50">
        <v>20950</v>
      </c>
      <c r="S16" s="49">
        <v>1.2910999999999999</v>
      </c>
      <c r="T16" s="49">
        <v>1.1015999999999999</v>
      </c>
      <c r="U16" s="48">
        <v>139.54</v>
      </c>
      <c r="V16" s="41">
        <v>16226.47</v>
      </c>
      <c r="W16" s="41">
        <v>16364.62</v>
      </c>
      <c r="X16" s="47">
        <f t="shared" si="5"/>
        <v>19017.792302106031</v>
      </c>
      <c r="Y16" s="46">
        <v>1.2911999999999999</v>
      </c>
    </row>
    <row r="17" spans="2:25" x14ac:dyDescent="0.2">
      <c r="B17" s="45">
        <v>45120</v>
      </c>
      <c r="C17" s="44">
        <v>21145</v>
      </c>
      <c r="D17" s="43">
        <v>21150</v>
      </c>
      <c r="E17" s="42">
        <f t="shared" si="0"/>
        <v>21147.5</v>
      </c>
      <c r="F17" s="44">
        <v>21330</v>
      </c>
      <c r="G17" s="43">
        <v>21350</v>
      </c>
      <c r="H17" s="42">
        <f t="shared" si="1"/>
        <v>21340</v>
      </c>
      <c r="I17" s="44">
        <v>22395</v>
      </c>
      <c r="J17" s="43">
        <v>22445</v>
      </c>
      <c r="K17" s="42">
        <f t="shared" si="2"/>
        <v>22420</v>
      </c>
      <c r="L17" s="44">
        <v>23285</v>
      </c>
      <c r="M17" s="43">
        <v>23335</v>
      </c>
      <c r="N17" s="42">
        <f t="shared" si="3"/>
        <v>23310</v>
      </c>
      <c r="O17" s="44">
        <v>24255</v>
      </c>
      <c r="P17" s="43">
        <v>24305</v>
      </c>
      <c r="Q17" s="42">
        <f t="shared" si="4"/>
        <v>24280</v>
      </c>
      <c r="R17" s="50">
        <v>21150</v>
      </c>
      <c r="S17" s="49">
        <v>1.3062</v>
      </c>
      <c r="T17" s="49">
        <v>1.1173999999999999</v>
      </c>
      <c r="U17" s="48">
        <v>138.5</v>
      </c>
      <c r="V17" s="41">
        <v>16192.01</v>
      </c>
      <c r="W17" s="41">
        <v>16343.87</v>
      </c>
      <c r="X17" s="47">
        <f t="shared" si="5"/>
        <v>18927.868265616609</v>
      </c>
      <c r="Y17" s="46">
        <v>1.3063</v>
      </c>
    </row>
    <row r="18" spans="2:25" x14ac:dyDescent="0.2">
      <c r="B18" s="45">
        <v>45121</v>
      </c>
      <c r="C18" s="44">
        <v>21300</v>
      </c>
      <c r="D18" s="43">
        <v>21305</v>
      </c>
      <c r="E18" s="42">
        <f t="shared" si="0"/>
        <v>21302.5</v>
      </c>
      <c r="F18" s="44">
        <v>21500</v>
      </c>
      <c r="G18" s="43">
        <v>21550</v>
      </c>
      <c r="H18" s="42">
        <f t="shared" si="1"/>
        <v>21525</v>
      </c>
      <c r="I18" s="44">
        <v>22630</v>
      </c>
      <c r="J18" s="43">
        <v>22680</v>
      </c>
      <c r="K18" s="42">
        <f t="shared" si="2"/>
        <v>22655</v>
      </c>
      <c r="L18" s="44">
        <v>23520</v>
      </c>
      <c r="M18" s="43">
        <v>23570</v>
      </c>
      <c r="N18" s="42">
        <f t="shared" si="3"/>
        <v>23545</v>
      </c>
      <c r="O18" s="44">
        <v>24490</v>
      </c>
      <c r="P18" s="43">
        <v>24540</v>
      </c>
      <c r="Q18" s="42">
        <f t="shared" si="4"/>
        <v>24515</v>
      </c>
      <c r="R18" s="50">
        <v>21305</v>
      </c>
      <c r="S18" s="49">
        <v>1.3112999999999999</v>
      </c>
      <c r="T18" s="49">
        <v>1.1224000000000001</v>
      </c>
      <c r="U18" s="48">
        <v>138.55000000000001</v>
      </c>
      <c r="V18" s="41">
        <v>16247.24</v>
      </c>
      <c r="W18" s="41">
        <v>16432.82</v>
      </c>
      <c r="X18" s="47">
        <f t="shared" si="5"/>
        <v>18981.646471846045</v>
      </c>
      <c r="Y18" s="46">
        <v>1.3113999999999999</v>
      </c>
    </row>
    <row r="19" spans="2:25" x14ac:dyDescent="0.2">
      <c r="B19" s="45">
        <v>45124</v>
      </c>
      <c r="C19" s="44">
        <v>20705</v>
      </c>
      <c r="D19" s="43">
        <v>20710</v>
      </c>
      <c r="E19" s="42">
        <f t="shared" si="0"/>
        <v>20707.5</v>
      </c>
      <c r="F19" s="44">
        <v>21000</v>
      </c>
      <c r="G19" s="43">
        <v>21025</v>
      </c>
      <c r="H19" s="42">
        <f t="shared" si="1"/>
        <v>21012.5</v>
      </c>
      <c r="I19" s="44">
        <v>22065</v>
      </c>
      <c r="J19" s="43">
        <v>22115</v>
      </c>
      <c r="K19" s="42">
        <f t="shared" si="2"/>
        <v>22090</v>
      </c>
      <c r="L19" s="44">
        <v>22965</v>
      </c>
      <c r="M19" s="43">
        <v>23015</v>
      </c>
      <c r="N19" s="42">
        <f t="shared" si="3"/>
        <v>22990</v>
      </c>
      <c r="O19" s="44">
        <v>23935</v>
      </c>
      <c r="P19" s="43">
        <v>23985</v>
      </c>
      <c r="Q19" s="42">
        <f t="shared" si="4"/>
        <v>23960</v>
      </c>
      <c r="R19" s="50">
        <v>20710</v>
      </c>
      <c r="S19" s="49">
        <v>1.3085</v>
      </c>
      <c r="T19" s="49">
        <v>1.1234999999999999</v>
      </c>
      <c r="U19" s="48">
        <v>138.37</v>
      </c>
      <c r="V19" s="41">
        <v>15827.28</v>
      </c>
      <c r="W19" s="41">
        <v>16068.02</v>
      </c>
      <c r="X19" s="47">
        <f t="shared" si="5"/>
        <v>18433.4668446818</v>
      </c>
      <c r="Y19" s="46">
        <v>1.3085</v>
      </c>
    </row>
    <row r="20" spans="2:25" x14ac:dyDescent="0.2">
      <c r="B20" s="45">
        <v>45125</v>
      </c>
      <c r="C20" s="44">
        <v>20575</v>
      </c>
      <c r="D20" s="43">
        <v>20600</v>
      </c>
      <c r="E20" s="42">
        <f t="shared" si="0"/>
        <v>20587.5</v>
      </c>
      <c r="F20" s="44">
        <v>20800</v>
      </c>
      <c r="G20" s="43">
        <v>20850</v>
      </c>
      <c r="H20" s="42">
        <f t="shared" si="1"/>
        <v>20825</v>
      </c>
      <c r="I20" s="44">
        <v>21895</v>
      </c>
      <c r="J20" s="43">
        <v>21945</v>
      </c>
      <c r="K20" s="42">
        <f t="shared" si="2"/>
        <v>21920</v>
      </c>
      <c r="L20" s="44">
        <v>22820</v>
      </c>
      <c r="M20" s="43">
        <v>22870</v>
      </c>
      <c r="N20" s="42">
        <f t="shared" si="3"/>
        <v>22845</v>
      </c>
      <c r="O20" s="44">
        <v>23795</v>
      </c>
      <c r="P20" s="43">
        <v>23845</v>
      </c>
      <c r="Q20" s="42">
        <f t="shared" si="4"/>
        <v>23820</v>
      </c>
      <c r="R20" s="50">
        <v>20600</v>
      </c>
      <c r="S20" s="49">
        <v>1.3106</v>
      </c>
      <c r="T20" s="49">
        <v>1.1253</v>
      </c>
      <c r="U20" s="48">
        <v>138.28</v>
      </c>
      <c r="V20" s="41">
        <v>15717.99</v>
      </c>
      <c r="W20" s="41">
        <v>15907.53</v>
      </c>
      <c r="X20" s="47">
        <f t="shared" si="5"/>
        <v>18306.229449924464</v>
      </c>
      <c r="Y20" s="46">
        <v>1.3107</v>
      </c>
    </row>
    <row r="21" spans="2:25" x14ac:dyDescent="0.2">
      <c r="B21" s="45">
        <v>45126</v>
      </c>
      <c r="C21" s="44">
        <v>20675</v>
      </c>
      <c r="D21" s="43">
        <v>20700</v>
      </c>
      <c r="E21" s="42">
        <f t="shared" si="0"/>
        <v>20687.5</v>
      </c>
      <c r="F21" s="44">
        <v>20905</v>
      </c>
      <c r="G21" s="43">
        <v>20910</v>
      </c>
      <c r="H21" s="42">
        <f t="shared" si="1"/>
        <v>20907.5</v>
      </c>
      <c r="I21" s="44">
        <v>21940</v>
      </c>
      <c r="J21" s="43">
        <v>21990</v>
      </c>
      <c r="K21" s="42">
        <f t="shared" si="2"/>
        <v>21965</v>
      </c>
      <c r="L21" s="44">
        <v>22865</v>
      </c>
      <c r="M21" s="43">
        <v>22915</v>
      </c>
      <c r="N21" s="42">
        <f t="shared" si="3"/>
        <v>22890</v>
      </c>
      <c r="O21" s="44">
        <v>23840</v>
      </c>
      <c r="P21" s="43">
        <v>23890</v>
      </c>
      <c r="Q21" s="42">
        <f t="shared" si="4"/>
        <v>23865</v>
      </c>
      <c r="R21" s="50">
        <v>20700</v>
      </c>
      <c r="S21" s="49">
        <v>1.2898000000000001</v>
      </c>
      <c r="T21" s="49">
        <v>1.1214</v>
      </c>
      <c r="U21" s="48">
        <v>139.80000000000001</v>
      </c>
      <c r="V21" s="41">
        <v>16049</v>
      </c>
      <c r="W21" s="41">
        <v>16208.05</v>
      </c>
      <c r="X21" s="47">
        <f t="shared" si="5"/>
        <v>18459.069020866773</v>
      </c>
      <c r="Y21" s="46">
        <v>1.2901</v>
      </c>
    </row>
    <row r="22" spans="2:25" x14ac:dyDescent="0.2">
      <c r="B22" s="45">
        <v>45127</v>
      </c>
      <c r="C22" s="44">
        <v>21150</v>
      </c>
      <c r="D22" s="43">
        <v>21155</v>
      </c>
      <c r="E22" s="42">
        <f t="shared" si="0"/>
        <v>21152.5</v>
      </c>
      <c r="F22" s="44">
        <v>21375</v>
      </c>
      <c r="G22" s="43">
        <v>21400</v>
      </c>
      <c r="H22" s="42">
        <f t="shared" si="1"/>
        <v>21387.5</v>
      </c>
      <c r="I22" s="44">
        <v>22390</v>
      </c>
      <c r="J22" s="43">
        <v>22440</v>
      </c>
      <c r="K22" s="42">
        <f t="shared" si="2"/>
        <v>22415</v>
      </c>
      <c r="L22" s="44">
        <v>23300</v>
      </c>
      <c r="M22" s="43">
        <v>23350</v>
      </c>
      <c r="N22" s="42">
        <f t="shared" si="3"/>
        <v>23325</v>
      </c>
      <c r="O22" s="44">
        <v>24275</v>
      </c>
      <c r="P22" s="43">
        <v>24325</v>
      </c>
      <c r="Q22" s="42">
        <f t="shared" si="4"/>
        <v>24300</v>
      </c>
      <c r="R22" s="50">
        <v>21155</v>
      </c>
      <c r="S22" s="49">
        <v>1.2890999999999999</v>
      </c>
      <c r="T22" s="49">
        <v>1.1207</v>
      </c>
      <c r="U22" s="48">
        <v>139.54</v>
      </c>
      <c r="V22" s="41">
        <v>16410.669999999998</v>
      </c>
      <c r="W22" s="41">
        <v>16596.87</v>
      </c>
      <c r="X22" s="47">
        <f t="shared" si="5"/>
        <v>18876.594985277057</v>
      </c>
      <c r="Y22" s="46">
        <v>1.2894000000000001</v>
      </c>
    </row>
    <row r="23" spans="2:25" x14ac:dyDescent="0.2">
      <c r="B23" s="45">
        <v>45128</v>
      </c>
      <c r="C23" s="44">
        <v>20800</v>
      </c>
      <c r="D23" s="43">
        <v>20810</v>
      </c>
      <c r="E23" s="42">
        <f t="shared" si="0"/>
        <v>20805</v>
      </c>
      <c r="F23" s="44">
        <v>21125</v>
      </c>
      <c r="G23" s="43">
        <v>21150</v>
      </c>
      <c r="H23" s="42">
        <f t="shared" si="1"/>
        <v>21137.5</v>
      </c>
      <c r="I23" s="44">
        <v>22160</v>
      </c>
      <c r="J23" s="43">
        <v>22210</v>
      </c>
      <c r="K23" s="42">
        <f t="shared" si="2"/>
        <v>22185</v>
      </c>
      <c r="L23" s="44">
        <v>23070</v>
      </c>
      <c r="M23" s="43">
        <v>23120</v>
      </c>
      <c r="N23" s="42">
        <f t="shared" si="3"/>
        <v>23095</v>
      </c>
      <c r="O23" s="44">
        <v>24045</v>
      </c>
      <c r="P23" s="43">
        <v>24095</v>
      </c>
      <c r="Q23" s="42">
        <f t="shared" si="4"/>
        <v>24070</v>
      </c>
      <c r="R23" s="50">
        <v>20810</v>
      </c>
      <c r="S23" s="49">
        <v>1.2825</v>
      </c>
      <c r="T23" s="49">
        <v>1.1117999999999999</v>
      </c>
      <c r="U23" s="48">
        <v>141.78</v>
      </c>
      <c r="V23" s="41">
        <v>16226.12</v>
      </c>
      <c r="W23" s="41">
        <v>16488.66</v>
      </c>
      <c r="X23" s="47">
        <f t="shared" si="5"/>
        <v>18717.395214966724</v>
      </c>
      <c r="Y23" s="46">
        <v>1.2827</v>
      </c>
    </row>
    <row r="24" spans="2:25" x14ac:dyDescent="0.2">
      <c r="B24" s="45">
        <v>45131</v>
      </c>
      <c r="C24" s="44">
        <v>20600</v>
      </c>
      <c r="D24" s="43">
        <v>20605</v>
      </c>
      <c r="E24" s="42">
        <f t="shared" si="0"/>
        <v>20602.5</v>
      </c>
      <c r="F24" s="44">
        <v>20830</v>
      </c>
      <c r="G24" s="43">
        <v>20850</v>
      </c>
      <c r="H24" s="42">
        <f t="shared" si="1"/>
        <v>20840</v>
      </c>
      <c r="I24" s="44">
        <v>21860</v>
      </c>
      <c r="J24" s="43">
        <v>21910</v>
      </c>
      <c r="K24" s="42">
        <f t="shared" si="2"/>
        <v>21885</v>
      </c>
      <c r="L24" s="44">
        <v>22770</v>
      </c>
      <c r="M24" s="43">
        <v>22820</v>
      </c>
      <c r="N24" s="42">
        <f t="shared" si="3"/>
        <v>22795</v>
      </c>
      <c r="O24" s="44">
        <v>23745</v>
      </c>
      <c r="P24" s="43">
        <v>23795</v>
      </c>
      <c r="Q24" s="42">
        <f t="shared" si="4"/>
        <v>23770</v>
      </c>
      <c r="R24" s="50">
        <v>20605</v>
      </c>
      <c r="S24" s="49">
        <v>1.2851999999999999</v>
      </c>
      <c r="T24" s="49">
        <v>1.1096999999999999</v>
      </c>
      <c r="U24" s="48">
        <v>141</v>
      </c>
      <c r="V24" s="41">
        <v>16032.52</v>
      </c>
      <c r="W24" s="41">
        <v>16219.37</v>
      </c>
      <c r="X24" s="47">
        <f t="shared" si="5"/>
        <v>18568.081463458595</v>
      </c>
      <c r="Y24" s="46">
        <v>1.2855000000000001</v>
      </c>
    </row>
    <row r="25" spans="2:25" x14ac:dyDescent="0.2">
      <c r="B25" s="45">
        <v>45132</v>
      </c>
      <c r="C25" s="44">
        <v>21325</v>
      </c>
      <c r="D25" s="43">
        <v>21350</v>
      </c>
      <c r="E25" s="42">
        <f t="shared" si="0"/>
        <v>21337.5</v>
      </c>
      <c r="F25" s="44">
        <v>21575</v>
      </c>
      <c r="G25" s="43">
        <v>21625</v>
      </c>
      <c r="H25" s="42">
        <f t="shared" si="1"/>
        <v>21600</v>
      </c>
      <c r="I25" s="44">
        <v>22625</v>
      </c>
      <c r="J25" s="43">
        <v>22675</v>
      </c>
      <c r="K25" s="42">
        <f t="shared" si="2"/>
        <v>22650</v>
      </c>
      <c r="L25" s="44">
        <v>23535</v>
      </c>
      <c r="M25" s="43">
        <v>23585</v>
      </c>
      <c r="N25" s="42">
        <f t="shared" si="3"/>
        <v>23560</v>
      </c>
      <c r="O25" s="44">
        <v>24510</v>
      </c>
      <c r="P25" s="43">
        <v>24560</v>
      </c>
      <c r="Q25" s="42">
        <f t="shared" si="4"/>
        <v>24535</v>
      </c>
      <c r="R25" s="50">
        <v>21350</v>
      </c>
      <c r="S25" s="49">
        <v>1.2829999999999999</v>
      </c>
      <c r="T25" s="49">
        <v>1.1049</v>
      </c>
      <c r="U25" s="48">
        <v>141.38999999999999</v>
      </c>
      <c r="V25" s="41">
        <v>16640.689999999999</v>
      </c>
      <c r="W25" s="41">
        <v>16852.400000000001</v>
      </c>
      <c r="X25" s="47">
        <f t="shared" si="5"/>
        <v>19323.015657525568</v>
      </c>
      <c r="Y25" s="46">
        <v>1.2831999999999999</v>
      </c>
    </row>
    <row r="26" spans="2:25" x14ac:dyDescent="0.2">
      <c r="B26" s="45">
        <v>45133</v>
      </c>
      <c r="C26" s="44">
        <v>21560</v>
      </c>
      <c r="D26" s="43">
        <v>21575</v>
      </c>
      <c r="E26" s="42">
        <f t="shared" si="0"/>
        <v>21567.5</v>
      </c>
      <c r="F26" s="44">
        <v>21825</v>
      </c>
      <c r="G26" s="43">
        <v>21875</v>
      </c>
      <c r="H26" s="42">
        <f t="shared" si="1"/>
        <v>21850</v>
      </c>
      <c r="I26" s="44">
        <v>22920</v>
      </c>
      <c r="J26" s="43">
        <v>22970</v>
      </c>
      <c r="K26" s="42">
        <f t="shared" si="2"/>
        <v>22945</v>
      </c>
      <c r="L26" s="44">
        <v>23850</v>
      </c>
      <c r="M26" s="43">
        <v>23900</v>
      </c>
      <c r="N26" s="42">
        <f t="shared" si="3"/>
        <v>23875</v>
      </c>
      <c r="O26" s="44">
        <v>24830</v>
      </c>
      <c r="P26" s="43">
        <v>24880</v>
      </c>
      <c r="Q26" s="42">
        <f t="shared" si="4"/>
        <v>24855</v>
      </c>
      <c r="R26" s="50">
        <v>21575</v>
      </c>
      <c r="S26" s="49">
        <v>1.2910999999999999</v>
      </c>
      <c r="T26" s="49">
        <v>1.1063000000000001</v>
      </c>
      <c r="U26" s="48">
        <v>140.38</v>
      </c>
      <c r="V26" s="41">
        <v>16710.560000000001</v>
      </c>
      <c r="W26" s="41">
        <v>16938.98</v>
      </c>
      <c r="X26" s="47">
        <f t="shared" si="5"/>
        <v>19501.943414986894</v>
      </c>
      <c r="Y26" s="46">
        <v>1.2914000000000001</v>
      </c>
    </row>
    <row r="27" spans="2:25" x14ac:dyDescent="0.2">
      <c r="B27" s="45">
        <v>45134</v>
      </c>
      <c r="C27" s="44">
        <v>21390</v>
      </c>
      <c r="D27" s="43">
        <v>21395</v>
      </c>
      <c r="E27" s="42">
        <f t="shared" si="0"/>
        <v>21392.5</v>
      </c>
      <c r="F27" s="44">
        <v>21640</v>
      </c>
      <c r="G27" s="43">
        <v>21645</v>
      </c>
      <c r="H27" s="42">
        <f t="shared" si="1"/>
        <v>21642.5</v>
      </c>
      <c r="I27" s="44">
        <v>22705</v>
      </c>
      <c r="J27" s="43">
        <v>22755</v>
      </c>
      <c r="K27" s="42">
        <f t="shared" si="2"/>
        <v>22730</v>
      </c>
      <c r="L27" s="44">
        <v>23630</v>
      </c>
      <c r="M27" s="43">
        <v>23680</v>
      </c>
      <c r="N27" s="42">
        <f t="shared" si="3"/>
        <v>23655</v>
      </c>
      <c r="O27" s="44">
        <v>24610</v>
      </c>
      <c r="P27" s="43">
        <v>24660</v>
      </c>
      <c r="Q27" s="42">
        <f t="shared" si="4"/>
        <v>24635</v>
      </c>
      <c r="R27" s="50">
        <v>21395</v>
      </c>
      <c r="S27" s="49">
        <v>1.2965</v>
      </c>
      <c r="T27" s="49">
        <v>1.1138999999999999</v>
      </c>
      <c r="U27" s="48">
        <v>140.13999999999999</v>
      </c>
      <c r="V27" s="41">
        <v>16502.12</v>
      </c>
      <c r="W27" s="41">
        <v>16691.09</v>
      </c>
      <c r="X27" s="47">
        <f t="shared" si="5"/>
        <v>19207.289702845857</v>
      </c>
      <c r="Y27" s="46">
        <v>1.2968</v>
      </c>
    </row>
    <row r="28" spans="2:25" x14ac:dyDescent="0.2">
      <c r="B28" s="45">
        <v>45135</v>
      </c>
      <c r="C28" s="44">
        <v>21625</v>
      </c>
      <c r="D28" s="43">
        <v>21650</v>
      </c>
      <c r="E28" s="42">
        <f t="shared" si="0"/>
        <v>21637.5</v>
      </c>
      <c r="F28" s="44">
        <v>21875</v>
      </c>
      <c r="G28" s="43">
        <v>21925</v>
      </c>
      <c r="H28" s="42">
        <f t="shared" si="1"/>
        <v>21900</v>
      </c>
      <c r="I28" s="44">
        <v>22960</v>
      </c>
      <c r="J28" s="43">
        <v>23010</v>
      </c>
      <c r="K28" s="42">
        <f t="shared" si="2"/>
        <v>22985</v>
      </c>
      <c r="L28" s="44">
        <v>23870</v>
      </c>
      <c r="M28" s="43">
        <v>23920</v>
      </c>
      <c r="N28" s="42">
        <f t="shared" si="3"/>
        <v>23895</v>
      </c>
      <c r="O28" s="44">
        <v>24850</v>
      </c>
      <c r="P28" s="43">
        <v>24900</v>
      </c>
      <c r="Q28" s="42">
        <f t="shared" si="4"/>
        <v>24875</v>
      </c>
      <c r="R28" s="50">
        <v>21650</v>
      </c>
      <c r="S28" s="49">
        <v>1.2869999999999999</v>
      </c>
      <c r="T28" s="49">
        <v>1.1009</v>
      </c>
      <c r="U28" s="48">
        <v>139.28</v>
      </c>
      <c r="V28" s="41">
        <v>16822.07</v>
      </c>
      <c r="W28" s="41">
        <v>17031.77</v>
      </c>
      <c r="X28" s="47">
        <f t="shared" si="5"/>
        <v>19665.728040693979</v>
      </c>
      <c r="Y28" s="46">
        <v>1.2873000000000001</v>
      </c>
    </row>
    <row r="29" spans="2:25" x14ac:dyDescent="0.2">
      <c r="B29" s="45">
        <v>45138</v>
      </c>
      <c r="C29" s="44">
        <v>21600</v>
      </c>
      <c r="D29" s="43">
        <v>21625</v>
      </c>
      <c r="E29" s="42">
        <f t="shared" si="0"/>
        <v>21612.5</v>
      </c>
      <c r="F29" s="44">
        <v>21900</v>
      </c>
      <c r="G29" s="43">
        <v>21905</v>
      </c>
      <c r="H29" s="42">
        <f t="shared" si="1"/>
        <v>21902.5</v>
      </c>
      <c r="I29" s="44">
        <v>22920</v>
      </c>
      <c r="J29" s="43">
        <v>22970</v>
      </c>
      <c r="K29" s="42">
        <f t="shared" si="2"/>
        <v>22945</v>
      </c>
      <c r="L29" s="44">
        <v>23820</v>
      </c>
      <c r="M29" s="43">
        <v>23870</v>
      </c>
      <c r="N29" s="42">
        <f t="shared" si="3"/>
        <v>23845</v>
      </c>
      <c r="O29" s="44">
        <v>24790</v>
      </c>
      <c r="P29" s="43">
        <v>24840</v>
      </c>
      <c r="Q29" s="42">
        <f t="shared" si="4"/>
        <v>24815</v>
      </c>
      <c r="R29" s="50">
        <v>21625</v>
      </c>
      <c r="S29" s="49">
        <v>1.2862</v>
      </c>
      <c r="T29" s="49">
        <v>1.1027</v>
      </c>
      <c r="U29" s="48">
        <v>142.19999999999999</v>
      </c>
      <c r="V29" s="41">
        <v>16813.09</v>
      </c>
      <c r="W29" s="41">
        <v>17026.82</v>
      </c>
      <c r="X29" s="47">
        <f t="shared" si="5"/>
        <v>19610.954928811101</v>
      </c>
      <c r="Y29" s="46">
        <v>1.2865</v>
      </c>
    </row>
    <row r="30" spans="2:25" x14ac:dyDescent="0.2">
      <c r="B30" s="40" t="s">
        <v>11</v>
      </c>
      <c r="C30" s="39">
        <f>ROUND(AVERAGE(C9:C29),2)</f>
        <v>20881.43</v>
      </c>
      <c r="D30" s="38">
        <f>ROUND(AVERAGE(D9:D29),2)</f>
        <v>20898.330000000002</v>
      </c>
      <c r="E30" s="37">
        <f>ROUND(AVERAGE(C30:D30),2)</f>
        <v>20889.88</v>
      </c>
      <c r="F30" s="39">
        <f>ROUND(AVERAGE(F9:F29),2)</f>
        <v>21119.52</v>
      </c>
      <c r="G30" s="38">
        <f>ROUND(AVERAGE(G9:G29),2)</f>
        <v>21144.76</v>
      </c>
      <c r="H30" s="37">
        <f>ROUND(AVERAGE(F30:G30),2)</f>
        <v>21132.14</v>
      </c>
      <c r="I30" s="39">
        <f>ROUND(AVERAGE(I9:I29),2)</f>
        <v>22175.48</v>
      </c>
      <c r="J30" s="38">
        <f>ROUND(AVERAGE(J9:J29),2)</f>
        <v>22225.48</v>
      </c>
      <c r="K30" s="37">
        <f>ROUND(AVERAGE(I30:J30),2)</f>
        <v>22200.48</v>
      </c>
      <c r="L30" s="39">
        <f>ROUND(AVERAGE(L9:L29),2)</f>
        <v>23078.33</v>
      </c>
      <c r="M30" s="38">
        <f>ROUND(AVERAGE(M9:M29),2)</f>
        <v>23128.33</v>
      </c>
      <c r="N30" s="37">
        <f>ROUND(AVERAGE(L30:M30),2)</f>
        <v>23103.33</v>
      </c>
      <c r="O30" s="39">
        <f>ROUND(AVERAGE(O9:O29),2)</f>
        <v>24059.759999999998</v>
      </c>
      <c r="P30" s="38">
        <f>ROUND(AVERAGE(P9:P29),2)</f>
        <v>24109.759999999998</v>
      </c>
      <c r="Q30" s="37">
        <f>ROUND(AVERAGE(O30:P30),2)</f>
        <v>24084.76</v>
      </c>
      <c r="R30" s="36">
        <f>ROUND(AVERAGE(R9:R29),2)</f>
        <v>20898.330000000002</v>
      </c>
      <c r="S30" s="35">
        <f>ROUND(AVERAGE(S9:S29),4)</f>
        <v>1.2881</v>
      </c>
      <c r="T30" s="34">
        <f>ROUND(AVERAGE(T9:T29),4)</f>
        <v>1.1057999999999999</v>
      </c>
      <c r="U30" s="167">
        <f>ROUND(AVERAGE(U9:U29),2)</f>
        <v>141.05000000000001</v>
      </c>
      <c r="V30" s="33">
        <f>AVERAGE(V9:V29)</f>
        <v>16224.281904761903</v>
      </c>
      <c r="W30" s="33">
        <f>AVERAGE(W9:W29)</f>
        <v>16413.255714285715</v>
      </c>
      <c r="X30" s="33">
        <f>AVERAGE(X9:X29)</f>
        <v>18899.173108857136</v>
      </c>
      <c r="Y30" s="32">
        <f>AVERAGE(Y9:Y29)</f>
        <v>1.2882809523809524</v>
      </c>
    </row>
    <row r="31" spans="2:25" x14ac:dyDescent="0.2">
      <c r="B31" s="31" t="s">
        <v>12</v>
      </c>
      <c r="C31" s="30">
        <f t="shared" ref="C31:Y31" si="6">MAX(C9:C29)</f>
        <v>21625</v>
      </c>
      <c r="D31" s="29">
        <f t="shared" si="6"/>
        <v>21650</v>
      </c>
      <c r="E31" s="28">
        <f t="shared" si="6"/>
        <v>21637.5</v>
      </c>
      <c r="F31" s="30">
        <f t="shared" si="6"/>
        <v>21900</v>
      </c>
      <c r="G31" s="29">
        <f t="shared" si="6"/>
        <v>21925</v>
      </c>
      <c r="H31" s="28">
        <f t="shared" si="6"/>
        <v>21902.5</v>
      </c>
      <c r="I31" s="30">
        <f t="shared" si="6"/>
        <v>22960</v>
      </c>
      <c r="J31" s="29">
        <f t="shared" si="6"/>
        <v>23010</v>
      </c>
      <c r="K31" s="28">
        <f t="shared" si="6"/>
        <v>22985</v>
      </c>
      <c r="L31" s="30">
        <f t="shared" si="6"/>
        <v>23870</v>
      </c>
      <c r="M31" s="29">
        <f t="shared" si="6"/>
        <v>23920</v>
      </c>
      <c r="N31" s="28">
        <f t="shared" si="6"/>
        <v>23895</v>
      </c>
      <c r="O31" s="30">
        <f t="shared" si="6"/>
        <v>24850</v>
      </c>
      <c r="P31" s="29">
        <f t="shared" si="6"/>
        <v>24900</v>
      </c>
      <c r="Q31" s="28">
        <f t="shared" si="6"/>
        <v>24875</v>
      </c>
      <c r="R31" s="27">
        <f t="shared" si="6"/>
        <v>21650</v>
      </c>
      <c r="S31" s="26">
        <f t="shared" si="6"/>
        <v>1.3112999999999999</v>
      </c>
      <c r="T31" s="25">
        <f t="shared" si="6"/>
        <v>1.1253</v>
      </c>
      <c r="U31" s="24">
        <f t="shared" si="6"/>
        <v>144.86000000000001</v>
      </c>
      <c r="V31" s="23">
        <f t="shared" si="6"/>
        <v>16822.07</v>
      </c>
      <c r="W31" s="23">
        <f t="shared" si="6"/>
        <v>17031.77</v>
      </c>
      <c r="X31" s="23">
        <f t="shared" si="6"/>
        <v>19665.728040693979</v>
      </c>
      <c r="Y31" s="22">
        <f t="shared" si="6"/>
        <v>1.3113999999999999</v>
      </c>
    </row>
    <row r="32" spans="2:25" ht="13.5" thickBot="1" x14ac:dyDescent="0.25">
      <c r="B32" s="21" t="s">
        <v>13</v>
      </c>
      <c r="C32" s="20">
        <f t="shared" ref="C32:Y32" si="7">MIN(C9:C29)</f>
        <v>20150</v>
      </c>
      <c r="D32" s="19">
        <f t="shared" si="7"/>
        <v>20160</v>
      </c>
      <c r="E32" s="18">
        <f t="shared" si="7"/>
        <v>20155</v>
      </c>
      <c r="F32" s="20">
        <f t="shared" si="7"/>
        <v>20400</v>
      </c>
      <c r="G32" s="19">
        <f t="shared" si="7"/>
        <v>20405</v>
      </c>
      <c r="H32" s="18">
        <f t="shared" si="7"/>
        <v>20402.5</v>
      </c>
      <c r="I32" s="20">
        <f t="shared" si="7"/>
        <v>21440</v>
      </c>
      <c r="J32" s="19">
        <f t="shared" si="7"/>
        <v>21490</v>
      </c>
      <c r="K32" s="18">
        <f t="shared" si="7"/>
        <v>21465</v>
      </c>
      <c r="L32" s="20">
        <f t="shared" si="7"/>
        <v>22340</v>
      </c>
      <c r="M32" s="19">
        <f t="shared" si="7"/>
        <v>22390</v>
      </c>
      <c r="N32" s="18">
        <f t="shared" si="7"/>
        <v>22365</v>
      </c>
      <c r="O32" s="20">
        <f t="shared" si="7"/>
        <v>23340</v>
      </c>
      <c r="P32" s="19">
        <f t="shared" si="7"/>
        <v>23390</v>
      </c>
      <c r="Q32" s="18">
        <f t="shared" si="7"/>
        <v>23365</v>
      </c>
      <c r="R32" s="17">
        <f t="shared" si="7"/>
        <v>20160</v>
      </c>
      <c r="S32" s="16">
        <f t="shared" si="7"/>
        <v>1.2677</v>
      </c>
      <c r="T32" s="15">
        <f t="shared" si="7"/>
        <v>1.0879000000000001</v>
      </c>
      <c r="U32" s="14">
        <f t="shared" si="7"/>
        <v>138.28</v>
      </c>
      <c r="V32" s="13">
        <f t="shared" si="7"/>
        <v>15717.99</v>
      </c>
      <c r="W32" s="13">
        <f t="shared" si="7"/>
        <v>15907.53</v>
      </c>
      <c r="X32" s="13">
        <f t="shared" si="7"/>
        <v>18306.229449924464</v>
      </c>
      <c r="Y32" s="12">
        <f t="shared" si="7"/>
        <v>1.2679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33</v>
      </c>
    </row>
    <row r="6" spans="1:19" ht="13.5" thickBot="1" x14ac:dyDescent="0.25">
      <c r="B6" s="1">
        <v>45110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45110</v>
      </c>
      <c r="C9" s="44">
        <v>32480</v>
      </c>
      <c r="D9" s="43">
        <v>32980</v>
      </c>
      <c r="E9" s="42">
        <f t="shared" ref="E9:E29" si="0">AVERAGE(C9:D9)</f>
        <v>32730</v>
      </c>
      <c r="F9" s="44">
        <v>32920</v>
      </c>
      <c r="G9" s="43">
        <v>33420</v>
      </c>
      <c r="H9" s="42">
        <f t="shared" ref="H9:H29" si="1">AVERAGE(F9:G9)</f>
        <v>33170</v>
      </c>
      <c r="I9" s="44">
        <v>34550</v>
      </c>
      <c r="J9" s="43">
        <v>35550</v>
      </c>
      <c r="K9" s="42">
        <f t="shared" ref="K9:K29" si="2">AVERAGE(I9:J9)</f>
        <v>35050</v>
      </c>
      <c r="L9" s="50">
        <v>32980</v>
      </c>
      <c r="M9" s="49">
        <v>1.2677</v>
      </c>
      <c r="N9" s="51">
        <v>1.0899000000000001</v>
      </c>
      <c r="O9" s="48">
        <v>144.86000000000001</v>
      </c>
      <c r="P9" s="41">
        <v>26015.62</v>
      </c>
      <c r="Q9" s="41">
        <v>26358.55</v>
      </c>
      <c r="R9" s="47">
        <f t="shared" ref="R9:R29" si="3">L9/N9</f>
        <v>30259.656849252224</v>
      </c>
      <c r="S9" s="46">
        <v>1.2679</v>
      </c>
    </row>
    <row r="10" spans="1:19" x14ac:dyDescent="0.2">
      <c r="B10" s="45">
        <v>45111</v>
      </c>
      <c r="C10" s="44">
        <v>32480</v>
      </c>
      <c r="D10" s="43">
        <v>32980</v>
      </c>
      <c r="E10" s="42">
        <f t="shared" si="0"/>
        <v>32730</v>
      </c>
      <c r="F10" s="44">
        <v>32920</v>
      </c>
      <c r="G10" s="43">
        <v>33420</v>
      </c>
      <c r="H10" s="42">
        <f t="shared" si="1"/>
        <v>33170</v>
      </c>
      <c r="I10" s="44">
        <v>34545</v>
      </c>
      <c r="J10" s="43">
        <v>35545</v>
      </c>
      <c r="K10" s="42">
        <f t="shared" si="2"/>
        <v>35045</v>
      </c>
      <c r="L10" s="50">
        <v>32980</v>
      </c>
      <c r="M10" s="49">
        <v>1.2716000000000001</v>
      </c>
      <c r="N10" s="49">
        <v>1.0898000000000001</v>
      </c>
      <c r="O10" s="48">
        <v>144.41999999999999</v>
      </c>
      <c r="P10" s="41">
        <v>25935.83</v>
      </c>
      <c r="Q10" s="41">
        <v>26277.72</v>
      </c>
      <c r="R10" s="47">
        <f t="shared" si="3"/>
        <v>30262.433474031928</v>
      </c>
      <c r="S10" s="46">
        <v>1.2718</v>
      </c>
    </row>
    <row r="11" spans="1:19" x14ac:dyDescent="0.2">
      <c r="B11" s="45">
        <v>45112</v>
      </c>
      <c r="C11" s="44">
        <v>32480</v>
      </c>
      <c r="D11" s="43">
        <v>32980</v>
      </c>
      <c r="E11" s="42">
        <f t="shared" si="0"/>
        <v>32730</v>
      </c>
      <c r="F11" s="44">
        <v>32920</v>
      </c>
      <c r="G11" s="43">
        <v>33420</v>
      </c>
      <c r="H11" s="42">
        <f t="shared" si="1"/>
        <v>33170</v>
      </c>
      <c r="I11" s="44">
        <v>34540</v>
      </c>
      <c r="J11" s="43">
        <v>35540</v>
      </c>
      <c r="K11" s="42">
        <f t="shared" si="2"/>
        <v>35040</v>
      </c>
      <c r="L11" s="50">
        <v>32980</v>
      </c>
      <c r="M11" s="49">
        <v>1.2699</v>
      </c>
      <c r="N11" s="49">
        <v>1.0879000000000001</v>
      </c>
      <c r="O11" s="48">
        <v>144.5</v>
      </c>
      <c r="P11" s="41">
        <v>25970.55</v>
      </c>
      <c r="Q11" s="41">
        <v>26314.959999999999</v>
      </c>
      <c r="R11" s="47">
        <f t="shared" si="3"/>
        <v>30315.286331464285</v>
      </c>
      <c r="S11" s="46">
        <v>1.27</v>
      </c>
    </row>
    <row r="12" spans="1:19" x14ac:dyDescent="0.2">
      <c r="B12" s="45">
        <v>45113</v>
      </c>
      <c r="C12" s="44">
        <v>32490</v>
      </c>
      <c r="D12" s="43">
        <v>32990</v>
      </c>
      <c r="E12" s="42">
        <f t="shared" si="0"/>
        <v>32740</v>
      </c>
      <c r="F12" s="44">
        <v>32920</v>
      </c>
      <c r="G12" s="43">
        <v>33420</v>
      </c>
      <c r="H12" s="42">
        <f t="shared" si="1"/>
        <v>33170</v>
      </c>
      <c r="I12" s="44">
        <v>34535</v>
      </c>
      <c r="J12" s="43">
        <v>35535</v>
      </c>
      <c r="K12" s="42">
        <f t="shared" si="2"/>
        <v>35035</v>
      </c>
      <c r="L12" s="50">
        <v>32990</v>
      </c>
      <c r="M12" s="49">
        <v>1.2774000000000001</v>
      </c>
      <c r="N12" s="49">
        <v>1.0895999999999999</v>
      </c>
      <c r="O12" s="48">
        <v>143.69</v>
      </c>
      <c r="P12" s="41">
        <v>25825.9</v>
      </c>
      <c r="Q12" s="41">
        <v>26160.47</v>
      </c>
      <c r="R12" s="47">
        <f t="shared" si="3"/>
        <v>30277.165932452277</v>
      </c>
      <c r="S12" s="46">
        <v>1.2775000000000001</v>
      </c>
    </row>
    <row r="13" spans="1:19" x14ac:dyDescent="0.2">
      <c r="B13" s="45">
        <v>45114</v>
      </c>
      <c r="C13" s="44">
        <v>32495</v>
      </c>
      <c r="D13" s="43">
        <v>32995</v>
      </c>
      <c r="E13" s="42">
        <f t="shared" si="0"/>
        <v>32745</v>
      </c>
      <c r="F13" s="44">
        <v>32920</v>
      </c>
      <c r="G13" s="43">
        <v>33420</v>
      </c>
      <c r="H13" s="42">
        <f t="shared" si="1"/>
        <v>33170</v>
      </c>
      <c r="I13" s="44">
        <v>34535</v>
      </c>
      <c r="J13" s="43">
        <v>35535</v>
      </c>
      <c r="K13" s="42">
        <f t="shared" si="2"/>
        <v>35035</v>
      </c>
      <c r="L13" s="50">
        <v>32995</v>
      </c>
      <c r="M13" s="49">
        <v>1.2761</v>
      </c>
      <c r="N13" s="49">
        <v>1.0888</v>
      </c>
      <c r="O13" s="48">
        <v>143.25</v>
      </c>
      <c r="P13" s="41">
        <v>25856.12</v>
      </c>
      <c r="Q13" s="41">
        <v>26187.119999999999</v>
      </c>
      <c r="R13" s="47">
        <f t="shared" si="3"/>
        <v>30304.004408523146</v>
      </c>
      <c r="S13" s="46">
        <v>1.2762</v>
      </c>
    </row>
    <row r="14" spans="1:19" x14ac:dyDescent="0.2">
      <c r="B14" s="45">
        <v>45117</v>
      </c>
      <c r="C14" s="44">
        <v>32480</v>
      </c>
      <c r="D14" s="43">
        <v>32980</v>
      </c>
      <c r="E14" s="42">
        <f t="shared" si="0"/>
        <v>32730</v>
      </c>
      <c r="F14" s="44">
        <v>32920</v>
      </c>
      <c r="G14" s="43">
        <v>33420</v>
      </c>
      <c r="H14" s="42">
        <f t="shared" si="1"/>
        <v>33170</v>
      </c>
      <c r="I14" s="44">
        <v>34515</v>
      </c>
      <c r="J14" s="43">
        <v>35515</v>
      </c>
      <c r="K14" s="42">
        <f t="shared" si="2"/>
        <v>35015</v>
      </c>
      <c r="L14" s="50">
        <v>32980</v>
      </c>
      <c r="M14" s="49">
        <v>1.2778</v>
      </c>
      <c r="N14" s="49">
        <v>1.0954999999999999</v>
      </c>
      <c r="O14" s="48">
        <v>142.13999999999999</v>
      </c>
      <c r="P14" s="41">
        <v>25809.99</v>
      </c>
      <c r="Q14" s="41">
        <v>26152.28</v>
      </c>
      <c r="R14" s="47">
        <f t="shared" si="3"/>
        <v>30104.974897307169</v>
      </c>
      <c r="S14" s="46">
        <v>1.2779</v>
      </c>
    </row>
    <row r="15" spans="1:19" x14ac:dyDescent="0.2">
      <c r="B15" s="45">
        <v>45118</v>
      </c>
      <c r="C15" s="44">
        <v>32480</v>
      </c>
      <c r="D15" s="43">
        <v>32980</v>
      </c>
      <c r="E15" s="42">
        <f t="shared" si="0"/>
        <v>32730</v>
      </c>
      <c r="F15" s="44">
        <v>32920</v>
      </c>
      <c r="G15" s="43">
        <v>33420</v>
      </c>
      <c r="H15" s="42">
        <f t="shared" si="1"/>
        <v>33170</v>
      </c>
      <c r="I15" s="44">
        <v>34510</v>
      </c>
      <c r="J15" s="43">
        <v>35510</v>
      </c>
      <c r="K15" s="42">
        <f t="shared" si="2"/>
        <v>35010</v>
      </c>
      <c r="L15" s="50">
        <v>32980</v>
      </c>
      <c r="M15" s="49">
        <v>1.2915000000000001</v>
      </c>
      <c r="N15" s="49">
        <v>1.0983000000000001</v>
      </c>
      <c r="O15" s="48">
        <v>140.4</v>
      </c>
      <c r="P15" s="41">
        <v>25536.2</v>
      </c>
      <c r="Q15" s="41">
        <v>25874.880000000001</v>
      </c>
      <c r="R15" s="47">
        <f t="shared" si="3"/>
        <v>30028.225439315305</v>
      </c>
      <c r="S15" s="46">
        <v>1.2916000000000001</v>
      </c>
    </row>
    <row r="16" spans="1:19" x14ac:dyDescent="0.2">
      <c r="B16" s="45">
        <v>45119</v>
      </c>
      <c r="C16" s="44">
        <v>32480</v>
      </c>
      <c r="D16" s="43">
        <v>32980</v>
      </c>
      <c r="E16" s="42">
        <f t="shared" si="0"/>
        <v>32730</v>
      </c>
      <c r="F16" s="44">
        <v>32920</v>
      </c>
      <c r="G16" s="43">
        <v>33420</v>
      </c>
      <c r="H16" s="42">
        <f t="shared" si="1"/>
        <v>33170</v>
      </c>
      <c r="I16" s="44">
        <v>34505</v>
      </c>
      <c r="J16" s="43">
        <v>35505</v>
      </c>
      <c r="K16" s="42">
        <f t="shared" si="2"/>
        <v>35005</v>
      </c>
      <c r="L16" s="50">
        <v>32980</v>
      </c>
      <c r="M16" s="49">
        <v>1.2910999999999999</v>
      </c>
      <c r="N16" s="49">
        <v>1.1015999999999999</v>
      </c>
      <c r="O16" s="48">
        <v>139.54</v>
      </c>
      <c r="P16" s="41">
        <v>25544.11</v>
      </c>
      <c r="Q16" s="41">
        <v>25882.9</v>
      </c>
      <c r="R16" s="47">
        <f t="shared" si="3"/>
        <v>29938.271604938273</v>
      </c>
      <c r="S16" s="46">
        <v>1.2911999999999999</v>
      </c>
    </row>
    <row r="17" spans="2:19" x14ac:dyDescent="0.2">
      <c r="B17" s="45">
        <v>45120</v>
      </c>
      <c r="C17" s="44">
        <v>32490</v>
      </c>
      <c r="D17" s="43">
        <v>32990</v>
      </c>
      <c r="E17" s="42">
        <f t="shared" si="0"/>
        <v>32740</v>
      </c>
      <c r="F17" s="44">
        <v>32920</v>
      </c>
      <c r="G17" s="43">
        <v>33420</v>
      </c>
      <c r="H17" s="42">
        <f t="shared" si="1"/>
        <v>33170</v>
      </c>
      <c r="I17" s="44">
        <v>34495</v>
      </c>
      <c r="J17" s="43">
        <v>35495</v>
      </c>
      <c r="K17" s="42">
        <f t="shared" si="2"/>
        <v>34995</v>
      </c>
      <c r="L17" s="50">
        <v>32990</v>
      </c>
      <c r="M17" s="49">
        <v>1.3062</v>
      </c>
      <c r="N17" s="49">
        <v>1.1173999999999999</v>
      </c>
      <c r="O17" s="48">
        <v>138.5</v>
      </c>
      <c r="P17" s="41">
        <v>25256.47</v>
      </c>
      <c r="Q17" s="41">
        <v>25583.71</v>
      </c>
      <c r="R17" s="47">
        <f t="shared" si="3"/>
        <v>29523.894755682835</v>
      </c>
      <c r="S17" s="46">
        <v>1.3063</v>
      </c>
    </row>
    <row r="18" spans="2:19" x14ac:dyDescent="0.2">
      <c r="B18" s="45">
        <v>45121</v>
      </c>
      <c r="C18" s="44">
        <v>32495</v>
      </c>
      <c r="D18" s="43">
        <v>32995</v>
      </c>
      <c r="E18" s="42">
        <f t="shared" si="0"/>
        <v>32745</v>
      </c>
      <c r="F18" s="44">
        <v>32920</v>
      </c>
      <c r="G18" s="43">
        <v>33420</v>
      </c>
      <c r="H18" s="42">
        <f t="shared" si="1"/>
        <v>33170</v>
      </c>
      <c r="I18" s="44">
        <v>34495</v>
      </c>
      <c r="J18" s="43">
        <v>35495</v>
      </c>
      <c r="K18" s="42">
        <f t="shared" si="2"/>
        <v>34995</v>
      </c>
      <c r="L18" s="50">
        <v>32995</v>
      </c>
      <c r="M18" s="49">
        <v>1.3112999999999999</v>
      </c>
      <c r="N18" s="49">
        <v>1.1224000000000001</v>
      </c>
      <c r="O18" s="48">
        <v>138.55000000000001</v>
      </c>
      <c r="P18" s="41">
        <v>25162.05</v>
      </c>
      <c r="Q18" s="41">
        <v>25484.22</v>
      </c>
      <c r="R18" s="47">
        <f t="shared" si="3"/>
        <v>29396.828225231646</v>
      </c>
      <c r="S18" s="46">
        <v>1.3113999999999999</v>
      </c>
    </row>
    <row r="19" spans="2:19" x14ac:dyDescent="0.2">
      <c r="B19" s="45">
        <v>45124</v>
      </c>
      <c r="C19" s="44">
        <v>32475</v>
      </c>
      <c r="D19" s="43">
        <v>32975</v>
      </c>
      <c r="E19" s="42">
        <f t="shared" si="0"/>
        <v>32725</v>
      </c>
      <c r="F19" s="44">
        <v>32920</v>
      </c>
      <c r="G19" s="43">
        <v>33420</v>
      </c>
      <c r="H19" s="42">
        <f t="shared" si="1"/>
        <v>33170</v>
      </c>
      <c r="I19" s="44">
        <v>34475</v>
      </c>
      <c r="J19" s="43">
        <v>35475</v>
      </c>
      <c r="K19" s="42">
        <f t="shared" si="2"/>
        <v>34975</v>
      </c>
      <c r="L19" s="50">
        <v>32975</v>
      </c>
      <c r="M19" s="49">
        <v>1.3085</v>
      </c>
      <c r="N19" s="49">
        <v>1.1234999999999999</v>
      </c>
      <c r="O19" s="48">
        <v>138.37</v>
      </c>
      <c r="P19" s="41">
        <v>25200.61</v>
      </c>
      <c r="Q19" s="41">
        <v>25540.7</v>
      </c>
      <c r="R19" s="47">
        <f t="shared" si="3"/>
        <v>29350.244770805519</v>
      </c>
      <c r="S19" s="46">
        <v>1.3085</v>
      </c>
    </row>
    <row r="20" spans="2:19" x14ac:dyDescent="0.2">
      <c r="B20" s="45">
        <v>45125</v>
      </c>
      <c r="C20" s="44">
        <v>32475</v>
      </c>
      <c r="D20" s="43">
        <v>32975</v>
      </c>
      <c r="E20" s="42">
        <f t="shared" si="0"/>
        <v>32725</v>
      </c>
      <c r="F20" s="44">
        <v>32920</v>
      </c>
      <c r="G20" s="43">
        <v>33420</v>
      </c>
      <c r="H20" s="42">
        <f t="shared" si="1"/>
        <v>33170</v>
      </c>
      <c r="I20" s="44">
        <v>34470</v>
      </c>
      <c r="J20" s="43">
        <v>35470</v>
      </c>
      <c r="K20" s="42">
        <f t="shared" si="2"/>
        <v>34970</v>
      </c>
      <c r="L20" s="50">
        <v>32975</v>
      </c>
      <c r="M20" s="49">
        <v>1.3106</v>
      </c>
      <c r="N20" s="49">
        <v>1.1253</v>
      </c>
      <c r="O20" s="48">
        <v>138.28</v>
      </c>
      <c r="P20" s="41">
        <v>25160.23</v>
      </c>
      <c r="Q20" s="41">
        <v>25497.83</v>
      </c>
      <c r="R20" s="47">
        <f t="shared" si="3"/>
        <v>29303.296898604818</v>
      </c>
      <c r="S20" s="46">
        <v>1.3107</v>
      </c>
    </row>
    <row r="21" spans="2:19" x14ac:dyDescent="0.2">
      <c r="B21" s="45">
        <v>45126</v>
      </c>
      <c r="C21" s="44">
        <v>32475</v>
      </c>
      <c r="D21" s="43">
        <v>32975</v>
      </c>
      <c r="E21" s="42">
        <f t="shared" si="0"/>
        <v>32725</v>
      </c>
      <c r="F21" s="44">
        <v>32920</v>
      </c>
      <c r="G21" s="43">
        <v>33420</v>
      </c>
      <c r="H21" s="42">
        <f t="shared" si="1"/>
        <v>33170</v>
      </c>
      <c r="I21" s="44">
        <v>34465</v>
      </c>
      <c r="J21" s="43">
        <v>35465</v>
      </c>
      <c r="K21" s="42">
        <f t="shared" si="2"/>
        <v>34965</v>
      </c>
      <c r="L21" s="50">
        <v>32975</v>
      </c>
      <c r="M21" s="49">
        <v>1.2898000000000001</v>
      </c>
      <c r="N21" s="49">
        <v>1.1214</v>
      </c>
      <c r="O21" s="48">
        <v>139.80000000000001</v>
      </c>
      <c r="P21" s="41">
        <v>25565.98</v>
      </c>
      <c r="Q21" s="41">
        <v>25904.97</v>
      </c>
      <c r="R21" s="47">
        <f t="shared" si="3"/>
        <v>29405.207775994295</v>
      </c>
      <c r="S21" s="46">
        <v>1.2901</v>
      </c>
    </row>
    <row r="22" spans="2:19" x14ac:dyDescent="0.2">
      <c r="B22" s="45">
        <v>45127</v>
      </c>
      <c r="C22" s="44">
        <v>32485</v>
      </c>
      <c r="D22" s="43">
        <v>32985</v>
      </c>
      <c r="E22" s="42">
        <f t="shared" si="0"/>
        <v>32735</v>
      </c>
      <c r="F22" s="44">
        <v>32920</v>
      </c>
      <c r="G22" s="43">
        <v>33420</v>
      </c>
      <c r="H22" s="42">
        <f t="shared" si="1"/>
        <v>33170</v>
      </c>
      <c r="I22" s="44">
        <v>34460</v>
      </c>
      <c r="J22" s="43">
        <v>35460</v>
      </c>
      <c r="K22" s="42">
        <f t="shared" si="2"/>
        <v>34960</v>
      </c>
      <c r="L22" s="50">
        <v>32985</v>
      </c>
      <c r="M22" s="49">
        <v>1.2890999999999999</v>
      </c>
      <c r="N22" s="49">
        <v>1.1207</v>
      </c>
      <c r="O22" s="48">
        <v>139.54</v>
      </c>
      <c r="P22" s="41">
        <v>25587.62</v>
      </c>
      <c r="Q22" s="41">
        <v>25919.03</v>
      </c>
      <c r="R22" s="47">
        <f t="shared" si="3"/>
        <v>29432.497546176495</v>
      </c>
      <c r="S22" s="46">
        <v>1.2894000000000001</v>
      </c>
    </row>
    <row r="23" spans="2:19" x14ac:dyDescent="0.2">
      <c r="B23" s="45">
        <v>45128</v>
      </c>
      <c r="C23" s="44">
        <v>32490</v>
      </c>
      <c r="D23" s="43">
        <v>32990</v>
      </c>
      <c r="E23" s="42">
        <f t="shared" si="0"/>
        <v>32740</v>
      </c>
      <c r="F23" s="44">
        <v>32920</v>
      </c>
      <c r="G23" s="43">
        <v>33420</v>
      </c>
      <c r="H23" s="42">
        <f t="shared" si="1"/>
        <v>33170</v>
      </c>
      <c r="I23" s="44">
        <v>34460</v>
      </c>
      <c r="J23" s="43">
        <v>35460</v>
      </c>
      <c r="K23" s="42">
        <f t="shared" si="2"/>
        <v>34960</v>
      </c>
      <c r="L23" s="50">
        <v>32990</v>
      </c>
      <c r="M23" s="49">
        <v>1.2825</v>
      </c>
      <c r="N23" s="49">
        <v>1.1117999999999999</v>
      </c>
      <c r="O23" s="48">
        <v>141.78</v>
      </c>
      <c r="P23" s="41">
        <v>25723.200000000001</v>
      </c>
      <c r="Q23" s="41">
        <v>26054.42</v>
      </c>
      <c r="R23" s="47">
        <f t="shared" si="3"/>
        <v>29672.602986148591</v>
      </c>
      <c r="S23" s="46">
        <v>1.2827</v>
      </c>
    </row>
    <row r="24" spans="2:19" x14ac:dyDescent="0.2">
      <c r="B24" s="45">
        <v>45131</v>
      </c>
      <c r="C24" s="44">
        <v>32475</v>
      </c>
      <c r="D24" s="43">
        <v>32975</v>
      </c>
      <c r="E24" s="42">
        <f t="shared" si="0"/>
        <v>32725</v>
      </c>
      <c r="F24" s="44">
        <v>32920</v>
      </c>
      <c r="G24" s="43">
        <v>33420</v>
      </c>
      <c r="H24" s="42">
        <f t="shared" si="1"/>
        <v>33170</v>
      </c>
      <c r="I24" s="44">
        <v>34440</v>
      </c>
      <c r="J24" s="43">
        <v>35440</v>
      </c>
      <c r="K24" s="42">
        <f t="shared" si="2"/>
        <v>34940</v>
      </c>
      <c r="L24" s="50">
        <v>32975</v>
      </c>
      <c r="M24" s="49">
        <v>1.2851999999999999</v>
      </c>
      <c r="N24" s="49">
        <v>1.1096999999999999</v>
      </c>
      <c r="O24" s="48">
        <v>141</v>
      </c>
      <c r="P24" s="41">
        <v>25657.49</v>
      </c>
      <c r="Q24" s="41">
        <v>25997.67</v>
      </c>
      <c r="R24" s="47">
        <f t="shared" si="3"/>
        <v>29715.23835270794</v>
      </c>
      <c r="S24" s="46">
        <v>1.2855000000000001</v>
      </c>
    </row>
    <row r="25" spans="2:19" x14ac:dyDescent="0.2">
      <c r="B25" s="45">
        <v>45132</v>
      </c>
      <c r="C25" s="44">
        <v>32475</v>
      </c>
      <c r="D25" s="43">
        <v>32975</v>
      </c>
      <c r="E25" s="42">
        <f t="shared" si="0"/>
        <v>32725</v>
      </c>
      <c r="F25" s="44">
        <v>32920</v>
      </c>
      <c r="G25" s="43">
        <v>33420</v>
      </c>
      <c r="H25" s="42">
        <f t="shared" si="1"/>
        <v>33170</v>
      </c>
      <c r="I25" s="44">
        <v>34430</v>
      </c>
      <c r="J25" s="43">
        <v>35430</v>
      </c>
      <c r="K25" s="42">
        <f t="shared" si="2"/>
        <v>34930</v>
      </c>
      <c r="L25" s="50">
        <v>32975</v>
      </c>
      <c r="M25" s="49">
        <v>1.2829999999999999</v>
      </c>
      <c r="N25" s="49">
        <v>1.1049</v>
      </c>
      <c r="O25" s="48">
        <v>141.38999999999999</v>
      </c>
      <c r="P25" s="41">
        <v>25701.48</v>
      </c>
      <c r="Q25" s="41">
        <v>26044.26</v>
      </c>
      <c r="R25" s="47">
        <f t="shared" si="3"/>
        <v>29844.329803602137</v>
      </c>
      <c r="S25" s="46">
        <v>1.2831999999999999</v>
      </c>
    </row>
    <row r="26" spans="2:19" x14ac:dyDescent="0.2">
      <c r="B26" s="45">
        <v>45133</v>
      </c>
      <c r="C26" s="44">
        <v>32475</v>
      </c>
      <c r="D26" s="43">
        <v>32975</v>
      </c>
      <c r="E26" s="42">
        <f t="shared" si="0"/>
        <v>32725</v>
      </c>
      <c r="F26" s="44">
        <v>32920</v>
      </c>
      <c r="G26" s="43">
        <v>33420</v>
      </c>
      <c r="H26" s="42">
        <f t="shared" si="1"/>
        <v>33170</v>
      </c>
      <c r="I26" s="44">
        <v>34425</v>
      </c>
      <c r="J26" s="43">
        <v>35425</v>
      </c>
      <c r="K26" s="42">
        <f t="shared" si="2"/>
        <v>34925</v>
      </c>
      <c r="L26" s="50">
        <v>32975</v>
      </c>
      <c r="M26" s="49">
        <v>1.2910999999999999</v>
      </c>
      <c r="N26" s="49">
        <v>1.1063000000000001</v>
      </c>
      <c r="O26" s="48">
        <v>140.38</v>
      </c>
      <c r="P26" s="41">
        <v>25540.240000000002</v>
      </c>
      <c r="Q26" s="41">
        <v>25878.89</v>
      </c>
      <c r="R26" s="47">
        <f t="shared" si="3"/>
        <v>29806.562415258064</v>
      </c>
      <c r="S26" s="46">
        <v>1.2914000000000001</v>
      </c>
    </row>
    <row r="27" spans="2:19" x14ac:dyDescent="0.2">
      <c r="B27" s="45">
        <v>45134</v>
      </c>
      <c r="C27" s="44">
        <v>32485</v>
      </c>
      <c r="D27" s="43">
        <v>32985</v>
      </c>
      <c r="E27" s="42">
        <f t="shared" si="0"/>
        <v>32735</v>
      </c>
      <c r="F27" s="44">
        <v>32920</v>
      </c>
      <c r="G27" s="43">
        <v>33420</v>
      </c>
      <c r="H27" s="42">
        <f t="shared" si="1"/>
        <v>33170</v>
      </c>
      <c r="I27" s="44">
        <v>34420</v>
      </c>
      <c r="J27" s="43">
        <v>35420</v>
      </c>
      <c r="K27" s="42">
        <f t="shared" si="2"/>
        <v>34920</v>
      </c>
      <c r="L27" s="50">
        <v>32985</v>
      </c>
      <c r="M27" s="49">
        <v>1.2965</v>
      </c>
      <c r="N27" s="49">
        <v>1.1138999999999999</v>
      </c>
      <c r="O27" s="48">
        <v>140.13999999999999</v>
      </c>
      <c r="P27" s="41">
        <v>25441.57</v>
      </c>
      <c r="Q27" s="41">
        <v>25771.13</v>
      </c>
      <c r="R27" s="47">
        <f t="shared" si="3"/>
        <v>29612.173444653923</v>
      </c>
      <c r="S27" s="46">
        <v>1.2968</v>
      </c>
    </row>
    <row r="28" spans="2:19" x14ac:dyDescent="0.2">
      <c r="B28" s="45">
        <v>45135</v>
      </c>
      <c r="C28" s="44">
        <v>32490</v>
      </c>
      <c r="D28" s="43">
        <v>32990</v>
      </c>
      <c r="E28" s="42">
        <f t="shared" si="0"/>
        <v>32740</v>
      </c>
      <c r="F28" s="44">
        <v>32920</v>
      </c>
      <c r="G28" s="43">
        <v>33420</v>
      </c>
      <c r="H28" s="42">
        <f t="shared" si="1"/>
        <v>33170</v>
      </c>
      <c r="I28" s="44">
        <v>34420</v>
      </c>
      <c r="J28" s="43">
        <v>35420</v>
      </c>
      <c r="K28" s="42">
        <f t="shared" si="2"/>
        <v>34920</v>
      </c>
      <c r="L28" s="50">
        <v>32990</v>
      </c>
      <c r="M28" s="49">
        <v>1.2869999999999999</v>
      </c>
      <c r="N28" s="49">
        <v>1.1009</v>
      </c>
      <c r="O28" s="48">
        <v>139.28</v>
      </c>
      <c r="P28" s="41">
        <v>25633.26</v>
      </c>
      <c r="Q28" s="41">
        <v>25961.31</v>
      </c>
      <c r="R28" s="47">
        <f t="shared" si="3"/>
        <v>29966.391134526297</v>
      </c>
      <c r="S28" s="46">
        <v>1.2873000000000001</v>
      </c>
    </row>
    <row r="29" spans="2:19" x14ac:dyDescent="0.2">
      <c r="B29" s="45">
        <v>45138</v>
      </c>
      <c r="C29" s="44">
        <v>32475</v>
      </c>
      <c r="D29" s="43">
        <v>32975</v>
      </c>
      <c r="E29" s="42">
        <f t="shared" si="0"/>
        <v>32725</v>
      </c>
      <c r="F29" s="44">
        <v>32920</v>
      </c>
      <c r="G29" s="43">
        <v>33420</v>
      </c>
      <c r="H29" s="42">
        <f t="shared" si="1"/>
        <v>33170</v>
      </c>
      <c r="I29" s="44">
        <v>34400</v>
      </c>
      <c r="J29" s="43">
        <v>35400</v>
      </c>
      <c r="K29" s="42">
        <f t="shared" si="2"/>
        <v>34900</v>
      </c>
      <c r="L29" s="50">
        <v>32975</v>
      </c>
      <c r="M29" s="49">
        <v>1.2862</v>
      </c>
      <c r="N29" s="49">
        <v>1.1027</v>
      </c>
      <c r="O29" s="48">
        <v>142.19999999999999</v>
      </c>
      <c r="P29" s="41">
        <v>25637.54</v>
      </c>
      <c r="Q29" s="41">
        <v>25977.46</v>
      </c>
      <c r="R29" s="47">
        <f t="shared" si="3"/>
        <v>29903.872313412532</v>
      </c>
      <c r="S29" s="46">
        <v>1.2865</v>
      </c>
    </row>
    <row r="30" spans="2:19" x14ac:dyDescent="0.2">
      <c r="B30" s="40" t="s">
        <v>11</v>
      </c>
      <c r="C30" s="39">
        <f>ROUND(AVERAGE(C9:C29),2)</f>
        <v>32482.14</v>
      </c>
      <c r="D30" s="38">
        <f>ROUND(AVERAGE(D9:D29),2)</f>
        <v>32982.14</v>
      </c>
      <c r="E30" s="37">
        <f>ROUND(AVERAGE(C30:D30),2)</f>
        <v>32732.14</v>
      </c>
      <c r="F30" s="39">
        <f>ROUND(AVERAGE(F9:F29),2)</f>
        <v>32920</v>
      </c>
      <c r="G30" s="38">
        <f>ROUND(AVERAGE(G9:G29),2)</f>
        <v>33420</v>
      </c>
      <c r="H30" s="37">
        <f>ROUND(AVERAGE(F30:G30),2)</f>
        <v>33170</v>
      </c>
      <c r="I30" s="39">
        <f>ROUND(AVERAGE(I9:I29),2)</f>
        <v>34480.480000000003</v>
      </c>
      <c r="J30" s="38">
        <f>ROUND(AVERAGE(J9:J29),2)</f>
        <v>35480.480000000003</v>
      </c>
      <c r="K30" s="37">
        <f>ROUND(AVERAGE(I30:J30),2)</f>
        <v>34980.480000000003</v>
      </c>
      <c r="L30" s="36">
        <f>ROUND(AVERAGE(L9:L29),2)</f>
        <v>32982.14</v>
      </c>
      <c r="M30" s="35">
        <f>ROUND(AVERAGE(M9:M29),4)</f>
        <v>1.2881</v>
      </c>
      <c r="N30" s="34">
        <f>ROUND(AVERAGE(N9:N29),4)</f>
        <v>1.1057999999999999</v>
      </c>
      <c r="O30" s="167">
        <f>ROUND(AVERAGE(O9:O29),2)</f>
        <v>141.05000000000001</v>
      </c>
      <c r="P30" s="33">
        <f>AVERAGE(P9:P29)</f>
        <v>25607.717142857138</v>
      </c>
      <c r="Q30" s="33">
        <f>AVERAGE(Q9:Q29)</f>
        <v>25944.022857142863</v>
      </c>
      <c r="R30" s="33">
        <f>AVERAGE(R9:R29)</f>
        <v>29829.674255242371</v>
      </c>
      <c r="S30" s="32">
        <f>AVERAGE(S9:S29)</f>
        <v>1.2882809523809524</v>
      </c>
    </row>
    <row r="31" spans="2:19" x14ac:dyDescent="0.2">
      <c r="B31" s="31" t="s">
        <v>12</v>
      </c>
      <c r="C31" s="30">
        <f t="shared" ref="C31:S31" si="4">MAX(C9:C29)</f>
        <v>32495</v>
      </c>
      <c r="D31" s="29">
        <f t="shared" si="4"/>
        <v>32995</v>
      </c>
      <c r="E31" s="28">
        <f t="shared" si="4"/>
        <v>32745</v>
      </c>
      <c r="F31" s="30">
        <f t="shared" si="4"/>
        <v>32920</v>
      </c>
      <c r="G31" s="29">
        <f t="shared" si="4"/>
        <v>33420</v>
      </c>
      <c r="H31" s="28">
        <f t="shared" si="4"/>
        <v>33170</v>
      </c>
      <c r="I31" s="30">
        <f t="shared" si="4"/>
        <v>34550</v>
      </c>
      <c r="J31" s="29">
        <f t="shared" si="4"/>
        <v>35550</v>
      </c>
      <c r="K31" s="28">
        <f t="shared" si="4"/>
        <v>35050</v>
      </c>
      <c r="L31" s="27">
        <f t="shared" si="4"/>
        <v>32995</v>
      </c>
      <c r="M31" s="26">
        <f t="shared" si="4"/>
        <v>1.3112999999999999</v>
      </c>
      <c r="N31" s="25">
        <f t="shared" si="4"/>
        <v>1.1253</v>
      </c>
      <c r="O31" s="24">
        <f t="shared" si="4"/>
        <v>144.86000000000001</v>
      </c>
      <c r="P31" s="23">
        <f t="shared" si="4"/>
        <v>26015.62</v>
      </c>
      <c r="Q31" s="23">
        <f t="shared" si="4"/>
        <v>26358.55</v>
      </c>
      <c r="R31" s="23">
        <f t="shared" si="4"/>
        <v>30315.286331464285</v>
      </c>
      <c r="S31" s="22">
        <f t="shared" si="4"/>
        <v>1.3113999999999999</v>
      </c>
    </row>
    <row r="32" spans="2:19" ht="13.5" thickBot="1" x14ac:dyDescent="0.25">
      <c r="B32" s="21" t="s">
        <v>13</v>
      </c>
      <c r="C32" s="20">
        <f t="shared" ref="C32:S32" si="5">MIN(C9:C29)</f>
        <v>32475</v>
      </c>
      <c r="D32" s="19">
        <f t="shared" si="5"/>
        <v>32975</v>
      </c>
      <c r="E32" s="18">
        <f t="shared" si="5"/>
        <v>32725</v>
      </c>
      <c r="F32" s="20">
        <f t="shared" si="5"/>
        <v>32920</v>
      </c>
      <c r="G32" s="19">
        <f t="shared" si="5"/>
        <v>33420</v>
      </c>
      <c r="H32" s="18">
        <f t="shared" si="5"/>
        <v>33170</v>
      </c>
      <c r="I32" s="20">
        <f t="shared" si="5"/>
        <v>34400</v>
      </c>
      <c r="J32" s="19">
        <f t="shared" si="5"/>
        <v>35400</v>
      </c>
      <c r="K32" s="18">
        <f t="shared" si="5"/>
        <v>34900</v>
      </c>
      <c r="L32" s="17">
        <f t="shared" si="5"/>
        <v>32975</v>
      </c>
      <c r="M32" s="16">
        <f t="shared" si="5"/>
        <v>1.2677</v>
      </c>
      <c r="N32" s="15">
        <f t="shared" si="5"/>
        <v>1.0879000000000001</v>
      </c>
      <c r="O32" s="14">
        <f t="shared" si="5"/>
        <v>138.28</v>
      </c>
      <c r="P32" s="13">
        <f t="shared" si="5"/>
        <v>25160.23</v>
      </c>
      <c r="Q32" s="13">
        <f t="shared" si="5"/>
        <v>25484.22</v>
      </c>
      <c r="R32" s="13">
        <f t="shared" si="5"/>
        <v>29303.296898604818</v>
      </c>
      <c r="S32" s="12">
        <f t="shared" si="5"/>
        <v>1.2679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Anwender</cp:lastModifiedBy>
  <cp:lastPrinted>2011-08-25T10:07:39Z</cp:lastPrinted>
  <dcterms:created xsi:type="dcterms:W3CDTF">2012-05-31T12:49:12Z</dcterms:created>
  <dcterms:modified xsi:type="dcterms:W3CDTF">2023-08-01T05:54:53Z</dcterms:modified>
</cp:coreProperties>
</file>