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3\"/>
    </mc:Choice>
  </mc:AlternateContent>
  <xr:revisionPtr revIDLastSave="0" documentId="8_{533D528C-6BD7-4F3B-89A5-7A5110E32E7E}" xr6:coauthVersionLast="47" xr6:coauthVersionMax="47" xr10:uidLastSave="{00000000-0000-0000-0000-000000000000}"/>
  <bookViews>
    <workbookView xWindow="-120" yWindow="-120" windowWidth="25440" windowHeight="15270" tabRatio="993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3" l="1"/>
  <c r="C18" i="13"/>
  <c r="C17" i="13"/>
  <c r="J31" i="12"/>
  <c r="G31" i="12"/>
  <c r="D31" i="12"/>
  <c r="J30" i="12"/>
  <c r="G30" i="12"/>
  <c r="D30" i="12"/>
  <c r="J29" i="12"/>
  <c r="E11" i="13" s="1"/>
  <c r="G29" i="12"/>
  <c r="D11" i="13" s="1"/>
  <c r="D29" i="12"/>
  <c r="C11" i="13" s="1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2" i="10"/>
  <c r="Q32" i="10"/>
  <c r="P32" i="10"/>
  <c r="O32" i="10"/>
  <c r="N32" i="10"/>
  <c r="M32" i="10"/>
  <c r="L32" i="10"/>
  <c r="J32" i="10"/>
  <c r="I32" i="10"/>
  <c r="G32" i="10"/>
  <c r="F32" i="10"/>
  <c r="D32" i="10"/>
  <c r="C32" i="10"/>
  <c r="S31" i="10"/>
  <c r="Q31" i="10"/>
  <c r="P31" i="10"/>
  <c r="O31" i="10"/>
  <c r="N31" i="10"/>
  <c r="M31" i="10"/>
  <c r="L31" i="10"/>
  <c r="J31" i="10"/>
  <c r="I31" i="10"/>
  <c r="G31" i="10"/>
  <c r="F31" i="10"/>
  <c r="D31" i="10"/>
  <c r="C31" i="10"/>
  <c r="S30" i="10"/>
  <c r="Q30" i="10"/>
  <c r="P30" i="10"/>
  <c r="O30" i="10"/>
  <c r="N30" i="10"/>
  <c r="M30" i="10"/>
  <c r="L30" i="10"/>
  <c r="J30" i="10"/>
  <c r="I30" i="10"/>
  <c r="G30" i="10"/>
  <c r="F30" i="10"/>
  <c r="D30" i="10"/>
  <c r="C30" i="10"/>
  <c r="R29" i="10"/>
  <c r="K29" i="10"/>
  <c r="H29" i="10"/>
  <c r="E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K10" i="10"/>
  <c r="H10" i="10"/>
  <c r="H31" i="10" s="1"/>
  <c r="E10" i="10"/>
  <c r="R9" i="10"/>
  <c r="R31" i="10" s="1"/>
  <c r="K9" i="10"/>
  <c r="K32" i="10" s="1"/>
  <c r="H9" i="10"/>
  <c r="E9" i="10"/>
  <c r="Y32" i="8"/>
  <c r="W32" i="8"/>
  <c r="V32" i="8"/>
  <c r="U32" i="8"/>
  <c r="T32" i="8"/>
  <c r="S32" i="8"/>
  <c r="R32" i="8"/>
  <c r="P32" i="8"/>
  <c r="O32" i="8"/>
  <c r="M32" i="8"/>
  <c r="L32" i="8"/>
  <c r="J32" i="8"/>
  <c r="I32" i="8"/>
  <c r="G32" i="8"/>
  <c r="F32" i="8"/>
  <c r="D32" i="8"/>
  <c r="C32" i="8"/>
  <c r="Y31" i="8"/>
  <c r="W31" i="8"/>
  <c r="V31" i="8"/>
  <c r="U31" i="8"/>
  <c r="T31" i="8"/>
  <c r="S31" i="8"/>
  <c r="R31" i="8"/>
  <c r="P31" i="8"/>
  <c r="O31" i="8"/>
  <c r="M31" i="8"/>
  <c r="L31" i="8"/>
  <c r="K31" i="8"/>
  <c r="J31" i="8"/>
  <c r="I31" i="8"/>
  <c r="G31" i="8"/>
  <c r="F31" i="8"/>
  <c r="D31" i="8"/>
  <c r="C31" i="8"/>
  <c r="Y30" i="8"/>
  <c r="W30" i="8"/>
  <c r="V30" i="8"/>
  <c r="U30" i="8"/>
  <c r="T30" i="8"/>
  <c r="S30" i="8"/>
  <c r="R30" i="8"/>
  <c r="P30" i="8"/>
  <c r="O30" i="8"/>
  <c r="M30" i="8"/>
  <c r="N30" i="8" s="1"/>
  <c r="L30" i="8"/>
  <c r="J30" i="8"/>
  <c r="I30" i="8"/>
  <c r="G30" i="8"/>
  <c r="F30" i="8"/>
  <c r="H30" i="8" s="1"/>
  <c r="D30" i="8"/>
  <c r="C30" i="8"/>
  <c r="X29" i="8"/>
  <c r="Q29" i="8"/>
  <c r="N29" i="8"/>
  <c r="K29" i="8"/>
  <c r="H29" i="8"/>
  <c r="E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K10" i="8"/>
  <c r="H10" i="8"/>
  <c r="H31" i="8" s="1"/>
  <c r="E10" i="8"/>
  <c r="X9" i="8"/>
  <c r="X30" i="8" s="1"/>
  <c r="Q9" i="8"/>
  <c r="Q31" i="8" s="1"/>
  <c r="N9" i="8"/>
  <c r="N32" i="8" s="1"/>
  <c r="K9" i="8"/>
  <c r="K32" i="8" s="1"/>
  <c r="H9" i="8"/>
  <c r="E9" i="8"/>
  <c r="S32" i="7"/>
  <c r="Q32" i="7"/>
  <c r="P32" i="7"/>
  <c r="O32" i="7"/>
  <c r="N32" i="7"/>
  <c r="M32" i="7"/>
  <c r="L32" i="7"/>
  <c r="J32" i="7"/>
  <c r="I32" i="7"/>
  <c r="G32" i="7"/>
  <c r="F32" i="7"/>
  <c r="D32" i="7"/>
  <c r="C32" i="7"/>
  <c r="S31" i="7"/>
  <c r="Q31" i="7"/>
  <c r="P31" i="7"/>
  <c r="O31" i="7"/>
  <c r="N31" i="7"/>
  <c r="M31" i="7"/>
  <c r="L31" i="7"/>
  <c r="J31" i="7"/>
  <c r="I31" i="7"/>
  <c r="G31" i="7"/>
  <c r="F31" i="7"/>
  <c r="D31" i="7"/>
  <c r="C31" i="7"/>
  <c r="S30" i="7"/>
  <c r="Q30" i="7"/>
  <c r="P30" i="7"/>
  <c r="O30" i="7"/>
  <c r="N30" i="7"/>
  <c r="M30" i="7"/>
  <c r="L30" i="7"/>
  <c r="J30" i="7"/>
  <c r="I30" i="7"/>
  <c r="G30" i="7"/>
  <c r="F30" i="7"/>
  <c r="H30" i="7" s="1"/>
  <c r="D30" i="7"/>
  <c r="E30" i="7" s="1"/>
  <c r="C30" i="7"/>
  <c r="R29" i="7"/>
  <c r="K29" i="7"/>
  <c r="H29" i="7"/>
  <c r="E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E10" i="7"/>
  <c r="R9" i="7"/>
  <c r="K9" i="7"/>
  <c r="K32" i="7" s="1"/>
  <c r="H9" i="7"/>
  <c r="E9" i="7"/>
  <c r="E32" i="7" s="1"/>
  <c r="Y32" i="6"/>
  <c r="W32" i="6"/>
  <c r="V32" i="6"/>
  <c r="U32" i="6"/>
  <c r="T32" i="6"/>
  <c r="S32" i="6"/>
  <c r="R32" i="6"/>
  <c r="P32" i="6"/>
  <c r="O32" i="6"/>
  <c r="M32" i="6"/>
  <c r="L32" i="6"/>
  <c r="J32" i="6"/>
  <c r="I32" i="6"/>
  <c r="G32" i="6"/>
  <c r="F32" i="6"/>
  <c r="D32" i="6"/>
  <c r="C32" i="6"/>
  <c r="Y31" i="6"/>
  <c r="W31" i="6"/>
  <c r="V31" i="6"/>
  <c r="U31" i="6"/>
  <c r="T31" i="6"/>
  <c r="S31" i="6"/>
  <c r="R31" i="6"/>
  <c r="P31" i="6"/>
  <c r="O31" i="6"/>
  <c r="M31" i="6"/>
  <c r="L31" i="6"/>
  <c r="J31" i="6"/>
  <c r="I31" i="6"/>
  <c r="H31" i="6"/>
  <c r="G31" i="6"/>
  <c r="F31" i="6"/>
  <c r="D31" i="6"/>
  <c r="C31" i="6"/>
  <c r="Y30" i="6"/>
  <c r="W30" i="6"/>
  <c r="V30" i="6"/>
  <c r="U30" i="6"/>
  <c r="T30" i="6"/>
  <c r="S30" i="6"/>
  <c r="R30" i="6"/>
  <c r="P30" i="6"/>
  <c r="O30" i="6"/>
  <c r="Q30" i="6" s="1"/>
  <c r="M30" i="6"/>
  <c r="N30" i="6" s="1"/>
  <c r="L30" i="6"/>
  <c r="J30" i="6"/>
  <c r="I30" i="6"/>
  <c r="K30" i="6" s="1"/>
  <c r="G30" i="6"/>
  <c r="H30" i="6" s="1"/>
  <c r="F30" i="6"/>
  <c r="D30" i="6"/>
  <c r="C30" i="6"/>
  <c r="E30" i="6" s="1"/>
  <c r="X29" i="6"/>
  <c r="Q29" i="6"/>
  <c r="N29" i="6"/>
  <c r="K29" i="6"/>
  <c r="H29" i="6"/>
  <c r="E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N10" i="6"/>
  <c r="K10" i="6"/>
  <c r="H10" i="6"/>
  <c r="E10" i="6"/>
  <c r="X9" i="6"/>
  <c r="Q9" i="6"/>
  <c r="N9" i="6"/>
  <c r="N32" i="6" s="1"/>
  <c r="K9" i="6"/>
  <c r="K31" i="6" s="1"/>
  <c r="H9" i="6"/>
  <c r="H32" i="6" s="1"/>
  <c r="E9" i="6"/>
  <c r="E31" i="6" s="1"/>
  <c r="Y32" i="5"/>
  <c r="W32" i="5"/>
  <c r="V32" i="5"/>
  <c r="U32" i="5"/>
  <c r="T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W31" i="5"/>
  <c r="V31" i="5"/>
  <c r="U31" i="5"/>
  <c r="T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W30" i="5"/>
  <c r="V30" i="5"/>
  <c r="U30" i="5"/>
  <c r="T30" i="5"/>
  <c r="S30" i="5"/>
  <c r="R30" i="5"/>
  <c r="P30" i="5"/>
  <c r="Q30" i="5" s="1"/>
  <c r="O30" i="5"/>
  <c r="M30" i="5"/>
  <c r="L30" i="5"/>
  <c r="N30" i="5" s="1"/>
  <c r="J30" i="5"/>
  <c r="K30" i="5" s="1"/>
  <c r="I30" i="5"/>
  <c r="G30" i="5"/>
  <c r="F30" i="5"/>
  <c r="H30" i="5" s="1"/>
  <c r="D30" i="5"/>
  <c r="C30" i="5"/>
  <c r="X29" i="5"/>
  <c r="Q29" i="5"/>
  <c r="N29" i="5"/>
  <c r="K29" i="5"/>
  <c r="H29" i="5"/>
  <c r="E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Q10" i="5"/>
  <c r="N10" i="5"/>
  <c r="K10" i="5"/>
  <c r="H10" i="5"/>
  <c r="E10" i="5"/>
  <c r="X9" i="5"/>
  <c r="X31" i="5" s="1"/>
  <c r="Q9" i="5"/>
  <c r="Q32" i="5" s="1"/>
  <c r="N9" i="5"/>
  <c r="N32" i="5" s="1"/>
  <c r="K9" i="5"/>
  <c r="K32" i="5" s="1"/>
  <c r="H9" i="5"/>
  <c r="H31" i="5" s="1"/>
  <c r="E9" i="5"/>
  <c r="E32" i="5" s="1"/>
  <c r="Y32" i="4"/>
  <c r="W32" i="4"/>
  <c r="V32" i="4"/>
  <c r="U32" i="4"/>
  <c r="T32" i="4"/>
  <c r="S32" i="4"/>
  <c r="R32" i="4"/>
  <c r="P32" i="4"/>
  <c r="O32" i="4"/>
  <c r="M32" i="4"/>
  <c r="L32" i="4"/>
  <c r="J32" i="4"/>
  <c r="I32" i="4"/>
  <c r="G32" i="4"/>
  <c r="F32" i="4"/>
  <c r="D32" i="4"/>
  <c r="C32" i="4"/>
  <c r="Y31" i="4"/>
  <c r="W31" i="4"/>
  <c r="V31" i="4"/>
  <c r="U31" i="4"/>
  <c r="T31" i="4"/>
  <c r="S31" i="4"/>
  <c r="R31" i="4"/>
  <c r="P31" i="4"/>
  <c r="O31" i="4"/>
  <c r="M31" i="4"/>
  <c r="L31" i="4"/>
  <c r="K31" i="4"/>
  <c r="J31" i="4"/>
  <c r="I31" i="4"/>
  <c r="G31" i="4"/>
  <c r="F31" i="4"/>
  <c r="D31" i="4"/>
  <c r="C31" i="4"/>
  <c r="Y30" i="4"/>
  <c r="W30" i="4"/>
  <c r="V30" i="4"/>
  <c r="U30" i="4"/>
  <c r="T30" i="4"/>
  <c r="S30" i="4"/>
  <c r="R30" i="4"/>
  <c r="P30" i="4"/>
  <c r="O30" i="4"/>
  <c r="Q30" i="4" s="1"/>
  <c r="M30" i="4"/>
  <c r="N30" i="4" s="1"/>
  <c r="L30" i="4"/>
  <c r="J30" i="4"/>
  <c r="I30" i="4"/>
  <c r="K30" i="4" s="1"/>
  <c r="G30" i="4"/>
  <c r="H30" i="4" s="1"/>
  <c r="F30" i="4"/>
  <c r="D30" i="4"/>
  <c r="C30" i="4"/>
  <c r="E30" i="4" s="1"/>
  <c r="X29" i="4"/>
  <c r="Q29" i="4"/>
  <c r="N29" i="4"/>
  <c r="K29" i="4"/>
  <c r="H29" i="4"/>
  <c r="E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N10" i="4"/>
  <c r="K10" i="4"/>
  <c r="H10" i="4"/>
  <c r="E10" i="4"/>
  <c r="X9" i="4"/>
  <c r="Q9" i="4"/>
  <c r="Q31" i="4" s="1"/>
  <c r="N9" i="4"/>
  <c r="N32" i="4" s="1"/>
  <c r="K9" i="4"/>
  <c r="K32" i="4" s="1"/>
  <c r="H9" i="4"/>
  <c r="H32" i="4" s="1"/>
  <c r="E9" i="4"/>
  <c r="S32" i="3"/>
  <c r="Q32" i="3"/>
  <c r="P32" i="3"/>
  <c r="O32" i="3"/>
  <c r="N32" i="3"/>
  <c r="M32" i="3"/>
  <c r="L32" i="3"/>
  <c r="J32" i="3"/>
  <c r="I32" i="3"/>
  <c r="G32" i="3"/>
  <c r="F32" i="3"/>
  <c r="D32" i="3"/>
  <c r="C32" i="3"/>
  <c r="S31" i="3"/>
  <c r="Q31" i="3"/>
  <c r="P31" i="3"/>
  <c r="O31" i="3"/>
  <c r="N31" i="3"/>
  <c r="M31" i="3"/>
  <c r="L31" i="3"/>
  <c r="J31" i="3"/>
  <c r="I31" i="3"/>
  <c r="G31" i="3"/>
  <c r="F31" i="3"/>
  <c r="D31" i="3"/>
  <c r="C31" i="3"/>
  <c r="S30" i="3"/>
  <c r="Q30" i="3"/>
  <c r="P30" i="3"/>
  <c r="O30" i="3"/>
  <c r="N30" i="3"/>
  <c r="M30" i="3"/>
  <c r="L30" i="3"/>
  <c r="J30" i="3"/>
  <c r="K30" i="3" s="1"/>
  <c r="I30" i="3"/>
  <c r="G30" i="3"/>
  <c r="F30" i="3"/>
  <c r="D30" i="3"/>
  <c r="C30" i="3"/>
  <c r="R29" i="3"/>
  <c r="K29" i="3"/>
  <c r="H29" i="3"/>
  <c r="E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K10" i="3"/>
  <c r="H10" i="3"/>
  <c r="E10" i="3"/>
  <c r="R9" i="3"/>
  <c r="R32" i="3" s="1"/>
  <c r="K9" i="3"/>
  <c r="K31" i="3" s="1"/>
  <c r="H9" i="3"/>
  <c r="E9" i="3"/>
  <c r="S32" i="2"/>
  <c r="Q32" i="2"/>
  <c r="P32" i="2"/>
  <c r="O32" i="2"/>
  <c r="N32" i="2"/>
  <c r="M32" i="2"/>
  <c r="L32" i="2"/>
  <c r="J32" i="2"/>
  <c r="I32" i="2"/>
  <c r="G32" i="2"/>
  <c r="F32" i="2"/>
  <c r="D32" i="2"/>
  <c r="C32" i="2"/>
  <c r="S31" i="2"/>
  <c r="Q31" i="2"/>
  <c r="P31" i="2"/>
  <c r="O31" i="2"/>
  <c r="N31" i="2"/>
  <c r="M31" i="2"/>
  <c r="L31" i="2"/>
  <c r="J31" i="2"/>
  <c r="I31" i="2"/>
  <c r="G31" i="2"/>
  <c r="F31" i="2"/>
  <c r="D31" i="2"/>
  <c r="C31" i="2"/>
  <c r="S30" i="2"/>
  <c r="Q30" i="2"/>
  <c r="P30" i="2"/>
  <c r="O30" i="2"/>
  <c r="N30" i="2"/>
  <c r="M30" i="2"/>
  <c r="L30" i="2"/>
  <c r="J30" i="2"/>
  <c r="I30" i="2"/>
  <c r="K30" i="2" s="1"/>
  <c r="G30" i="2"/>
  <c r="H30" i="2" s="1"/>
  <c r="F30" i="2"/>
  <c r="D30" i="2"/>
  <c r="C30" i="2"/>
  <c r="E30" i="2" s="1"/>
  <c r="R29" i="2"/>
  <c r="K29" i="2"/>
  <c r="H29" i="2"/>
  <c r="E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H10" i="2"/>
  <c r="E10" i="2"/>
  <c r="E31" i="2" s="1"/>
  <c r="R9" i="2"/>
  <c r="K9" i="2"/>
  <c r="H9" i="2"/>
  <c r="H32" i="2" s="1"/>
  <c r="E9" i="2"/>
  <c r="Y32" i="1"/>
  <c r="W32" i="1"/>
  <c r="V32" i="1"/>
  <c r="U32" i="1"/>
  <c r="T32" i="1"/>
  <c r="S32" i="1"/>
  <c r="R32" i="1"/>
  <c r="P32" i="1"/>
  <c r="O32" i="1"/>
  <c r="M32" i="1"/>
  <c r="L32" i="1"/>
  <c r="J32" i="1"/>
  <c r="I32" i="1"/>
  <c r="G32" i="1"/>
  <c r="F32" i="1"/>
  <c r="D32" i="1"/>
  <c r="C32" i="1"/>
  <c r="Y31" i="1"/>
  <c r="W31" i="1"/>
  <c r="V31" i="1"/>
  <c r="U31" i="1"/>
  <c r="T31" i="1"/>
  <c r="S31" i="1"/>
  <c r="R31" i="1"/>
  <c r="P31" i="1"/>
  <c r="O31" i="1"/>
  <c r="M31" i="1"/>
  <c r="L31" i="1"/>
  <c r="K31" i="1"/>
  <c r="J31" i="1"/>
  <c r="I31" i="1"/>
  <c r="G31" i="1"/>
  <c r="F31" i="1"/>
  <c r="D31" i="1"/>
  <c r="C31" i="1"/>
  <c r="Y30" i="1"/>
  <c r="W30" i="1"/>
  <c r="V30" i="1"/>
  <c r="U30" i="1"/>
  <c r="T30" i="1"/>
  <c r="S30" i="1"/>
  <c r="R30" i="1"/>
  <c r="P30" i="1"/>
  <c r="O30" i="1"/>
  <c r="M30" i="1"/>
  <c r="L30" i="1"/>
  <c r="N30" i="1" s="1"/>
  <c r="J30" i="1"/>
  <c r="K30" i="1" s="1"/>
  <c r="I30" i="1"/>
  <c r="G30" i="1"/>
  <c r="F30" i="1"/>
  <c r="H30" i="1" s="1"/>
  <c r="D30" i="1"/>
  <c r="C30" i="1"/>
  <c r="X29" i="1"/>
  <c r="Q29" i="1"/>
  <c r="N29" i="1"/>
  <c r="K29" i="1"/>
  <c r="H29" i="1"/>
  <c r="E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Q10" i="1"/>
  <c r="N10" i="1"/>
  <c r="K10" i="1"/>
  <c r="H10" i="1"/>
  <c r="E10" i="1"/>
  <c r="X9" i="1"/>
  <c r="X30" i="1" s="1"/>
  <c r="Q9" i="1"/>
  <c r="Q32" i="1" s="1"/>
  <c r="N9" i="1"/>
  <c r="N32" i="1" s="1"/>
  <c r="K9" i="1"/>
  <c r="K32" i="1" s="1"/>
  <c r="H9" i="1"/>
  <c r="E9" i="1"/>
  <c r="E31" i="8" l="1"/>
  <c r="Q31" i="1"/>
  <c r="X30" i="5"/>
  <c r="R31" i="7"/>
  <c r="H32" i="8"/>
  <c r="E32" i="3"/>
  <c r="E32" i="1"/>
  <c r="H31" i="1"/>
  <c r="X32" i="1"/>
  <c r="E31" i="4"/>
  <c r="Q31" i="5"/>
  <c r="N31" i="6"/>
  <c r="K31" i="7"/>
  <c r="E31" i="10"/>
  <c r="E30" i="10"/>
  <c r="X31" i="1"/>
  <c r="E31" i="1"/>
  <c r="R31" i="3"/>
  <c r="X32" i="5"/>
  <c r="Q30" i="8"/>
  <c r="H32" i="10"/>
  <c r="E30" i="1"/>
  <c r="Q30" i="1"/>
  <c r="E32" i="2"/>
  <c r="H30" i="10"/>
  <c r="H32" i="7"/>
  <c r="H31" i="4"/>
  <c r="E31" i="5"/>
  <c r="K32" i="6"/>
  <c r="E30" i="8"/>
  <c r="K30" i="10"/>
  <c r="K31" i="10"/>
  <c r="R30" i="2"/>
  <c r="H31" i="2"/>
  <c r="H31" i="3"/>
  <c r="E30" i="3"/>
  <c r="Q31" i="6"/>
  <c r="R30" i="7"/>
  <c r="E31" i="7"/>
  <c r="R32" i="10"/>
  <c r="X30" i="4"/>
  <c r="K32" i="2"/>
  <c r="K32" i="3"/>
  <c r="H30" i="3"/>
  <c r="E30" i="5"/>
  <c r="X31" i="6"/>
  <c r="R32" i="7"/>
  <c r="N31" i="8"/>
  <c r="R31" i="2"/>
  <c r="R30" i="3"/>
  <c r="E31" i="3"/>
  <c r="N31" i="4"/>
  <c r="K31" i="5"/>
  <c r="E32" i="6"/>
  <c r="K30" i="7"/>
  <c r="K30" i="8"/>
  <c r="E32" i="4"/>
  <c r="Q32" i="8"/>
  <c r="E32" i="10"/>
  <c r="N31" i="1"/>
  <c r="K31" i="2"/>
  <c r="R32" i="2"/>
  <c r="N31" i="5"/>
  <c r="X32" i="6"/>
  <c r="H31" i="7"/>
  <c r="X30" i="6"/>
  <c r="R30" i="10"/>
  <c r="H32" i="1"/>
  <c r="H32" i="3"/>
  <c r="H32" i="5"/>
  <c r="Q32" i="6"/>
  <c r="X32" i="4"/>
  <c r="X32" i="8"/>
  <c r="X31" i="4"/>
  <c r="X31" i="8"/>
  <c r="Q32" i="4"/>
  <c r="E32" i="8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<sst xmlns="http://schemas.openxmlformats.org/spreadsheetml/2006/main" count="429" uniqueCount="99">
  <si>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</si>
  <si>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</si>
  <si>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</si>
  <si>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</si>
  <si>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</si>
  <si>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</si>
  <si>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</si>
  <si>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</si>
  <si>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</si>
  <si>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</si>
  <si>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</si>
  <si>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</si>
  <si>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</si>
  <si>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</si>
  <si>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</si>
  <si>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</si>
  <si>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</si>
  <si>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</si>
  <si>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</si>
  <si>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</si>
  <si>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</si>
  <si>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</si>
  <si>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</si>
  <si>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</si>
  <si>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</si>
  <si>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</si>
  <si>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</si>
  <si>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</si>
  <si>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</si>
  <si>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</si>
  <si>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</si>
  <si>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</si>
  <si>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</si>
  <si>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</si>
  <si>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</si>
  <si>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</si>
  <si>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</si>
  <si>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</si>
  <si>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</si>
  <si>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</si>
  <si>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</si>
  <si>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</si>
  <si>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</si>
  <si>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</si>
  <si>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</si>
  <si>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</si>
  <si>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</si>
  <si>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</si>
  <si>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</si>
  <si>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</si>
  <si>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</si>
  <si>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</si>
  <si>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</si>
  <si>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</si>
  <si>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</si>
  <si>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</si>
  <si>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</si>
  <si>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</si>
  <si>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</si>
  <si>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</si>
  <si>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</si>
  <si>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</si>
  <si>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</si>
  <si>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</si>
  <si>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</si>
  <si>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</si>
  <si>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</si>
  <si>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</si>
  <si>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</si>
  <si>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</si>
  <si>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</si>
  <si>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</si>
  <si>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</si>
  <si>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</si>
  <si>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</si>
  <si>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</si>
  <si>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</si>
  <si>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</si>
  <si>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</si>
  <si>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</si>
  <si>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</si>
  <si>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</si>
  <si>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</si>
  <si>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</si>
  <si>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</si>
  <si>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</si>
  <si>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</si>
  <si>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</si>
  <si>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</si>
  <si>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</si>
  <si>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</si>
  <si>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</si>
  <si>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</si>
  <si>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</si>
  <si>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</si>
  <si>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JANUARY 2023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</si>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</sst>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17" fontId="6" fillId="0" borderId="0" xfId="0" applyNumberFormat="1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165" fontId="5" fillId="0" borderId="0" xfId="0" applyNumberFormat="1" applyFon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  <protection locked="0"/>
    </xf>
    <xf numFmtId="0" fontId="6" fillId="0" borderId="5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168" fontId="4" fillId="0" borderId="1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68" fontId="4" fillId="0" borderId="20" xfId="0" applyNumberFormat="1" applyFont="1" applyBorder="1" applyAlignment="1">
      <alignment horizontal="center"/>
    </xf>
    <xf numFmtId="168" fontId="4" fillId="0" borderId="7" xfId="0" applyNumberFormat="1" applyFont="1" applyBorder="1" applyAlignment="1">
      <alignment horizontal="center"/>
    </xf>
    <xf numFmtId="170" fontId="4" fillId="0" borderId="9" xfId="0" applyNumberFormat="1" applyFont="1" applyBorder="1" applyAlignment="1">
      <alignment horizontal="center"/>
    </xf>
    <xf numFmtId="170" fontId="4" fillId="0" borderId="19" xfId="0" applyNumberFormat="1" applyFont="1" applyBorder="1" applyAlignment="1">
      <alignment horizontal="center"/>
    </xf>
    <xf numFmtId="170" fontId="4" fillId="0" borderId="8" xfId="0" applyNumberFormat="1" applyFont="1" applyBorder="1" applyAlignment="1">
      <alignment horizontal="center"/>
    </xf>
    <xf numFmtId="170" fontId="4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8" fontId="4" fillId="0" borderId="12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8" fontId="4" fillId="0" borderId="18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170" fontId="4" fillId="0" borderId="11" xfId="0" applyNumberFormat="1" applyFont="1" applyBorder="1" applyAlignment="1">
      <alignment horizontal="center"/>
    </xf>
    <xf numFmtId="170" fontId="4" fillId="0" borderId="12" xfId="0" applyNumberFormat="1" applyFont="1" applyBorder="1" applyAlignment="1">
      <alignment horizontal="center"/>
    </xf>
    <xf numFmtId="170" fontId="4" fillId="0" borderId="18" xfId="0" applyNumberFormat="1" applyFont="1" applyBorder="1" applyAlignment="1">
      <alignment horizontal="center"/>
    </xf>
    <xf numFmtId="170" fontId="4" fillId="0" borderId="17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8" fontId="4" fillId="0" borderId="14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168" fontId="4" fillId="0" borderId="15" xfId="0" applyNumberFormat="1" applyFont="1" applyBorder="1" applyAlignment="1">
      <alignment horizontal="center"/>
    </xf>
    <xf numFmtId="168" fontId="4" fillId="0" borderId="21" xfId="0" applyNumberFormat="1" applyFont="1" applyBorder="1" applyAlignment="1">
      <alignment horizontal="center"/>
    </xf>
    <xf numFmtId="170" fontId="4" fillId="0" borderId="16" xfId="0" applyNumberFormat="1" applyFont="1" applyBorder="1" applyAlignment="1">
      <alignment horizontal="center"/>
    </xf>
    <xf numFmtId="170" fontId="4" fillId="0" borderId="14" xfId="0" applyNumberFormat="1" applyFont="1" applyBorder="1" applyAlignment="1">
      <alignment horizontal="center"/>
    </xf>
    <xf numFmtId="170" fontId="4" fillId="0" borderId="13" xfId="0" applyNumberFormat="1" applyFont="1" applyBorder="1" applyAlignment="1">
      <alignment horizontal="center"/>
    </xf>
    <xf numFmtId="170" fontId="4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4" fontId="8" fillId="0" borderId="11" xfId="0" applyNumberFormat="1" applyFont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2" fontId="8" fillId="0" borderId="0" xfId="0" applyNumberFormat="1" applyFont="1" applyAlignment="1" applyProtection="1">
      <alignment horizontal="center"/>
      <protection locked="0"/>
    </xf>
    <xf numFmtId="168" fontId="8" fillId="0" borderId="0" xfId="0" applyNumberFormat="1" applyFont="1" applyAlignment="1" applyProtection="1">
      <alignment horizontal="center"/>
      <protection locked="0"/>
    </xf>
    <xf numFmtId="167" fontId="8" fillId="0" borderId="11" xfId="0" applyNumberFormat="1" applyFont="1" applyBorder="1" applyAlignment="1">
      <alignment horizontal="center"/>
    </xf>
    <xf numFmtId="168" fontId="8" fillId="0" borderId="1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" fontId="4" fillId="0" borderId="7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/>
    <xf numFmtId="166" fontId="2" fillId="0" borderId="19" xfId="0" applyNumberFormat="1" applyFont="1" applyBorder="1" applyAlignment="1">
      <alignment horizontal="right"/>
    </xf>
    <xf numFmtId="165" fontId="1" fillId="0" borderId="24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right"/>
    </xf>
    <xf numFmtId="165" fontId="1" fillId="0" borderId="17" xfId="0" applyNumberFormat="1" applyFont="1" applyBorder="1" applyAlignment="1">
      <alignment horizontal="center"/>
    </xf>
    <xf numFmtId="166" fontId="2" fillId="0" borderId="14" xfId="0" applyNumberFormat="1" applyFont="1" applyBorder="1" applyAlignment="1">
      <alignment horizontal="right"/>
    </xf>
    <xf numFmtId="165" fontId="1" fillId="0" borderId="2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/>
    <xf numFmtId="17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/>
    <xf numFmtId="0" fontId="0" fillId="2" borderId="0" xfId="0" applyFill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/>
    <xf numFmtId="172" fontId="2" fillId="2" borderId="0" xfId="0" applyNumberFormat="1" applyFont="1" applyFill="1" applyAlignment="1">
      <alignment horizontal="left"/>
    </xf>
    <xf numFmtId="168" fontId="2" fillId="2" borderId="43" xfId="0" applyNumberFormat="1" applyFont="1" applyFill="1" applyBorder="1"/>
    <xf numFmtId="2" fontId="2" fillId="2" borderId="43" xfId="0" applyNumberFormat="1" applyFont="1" applyFill="1" applyBorder="1"/>
    <xf numFmtId="175" fontId="2" fillId="2" borderId="43" xfId="0" applyNumberFormat="1" applyFont="1" applyFill="1" applyBorder="1"/>
    <xf numFmtId="0" fontId="2" fillId="2" borderId="43" xfId="0" applyFont="1" applyFill="1" applyBorder="1"/>
    <xf numFmtId="0" fontId="6" fillId="2" borderId="43" xfId="0" applyFont="1" applyFill="1" applyBorder="1"/>
    <xf numFmtId="0" fontId="13" fillId="2" borderId="43" xfId="0" applyFont="1" applyFill="1" applyBorder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Alignment="1">
      <alignment horizontal="center"/>
    </xf>
    <xf numFmtId="177" fontId="6" fillId="2" borderId="0" xfId="0" applyNumberFormat="1" applyFont="1" applyFill="1" applyAlignment="1">
      <alignment horizontal="center"/>
    </xf>
    <xf numFmtId="17" fontId="6" fillId="2" borderId="0" xfId="0" applyNumberFormat="1" applyFont="1" applyFill="1"/>
    <xf numFmtId="0" fontId="1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14" fillId="2" borderId="0" xfId="0" applyFont="1" applyFill="1"/>
    <xf numFmtId="177" fontId="2" fillId="2" borderId="0" xfId="0" applyNumberFormat="1" applyFont="1" applyFill="1" applyAlignment="1">
      <alignment horizontal="center"/>
    </xf>
    <xf numFmtId="0" fontId="5" fillId="2" borderId="0" xfId="0" applyFont="1" applyFill="1"/>
    <xf numFmtId="2" fontId="8" fillId="0" borderId="14" xfId="0" applyNumberFormat="1" applyFont="1" applyBorder="1" applyAlignment="1" applyProtection="1">
      <alignment horizontal="center"/>
      <protection locked="0"/>
    </xf>
    <xf numFmtId="4" fontId="6" fillId="0" borderId="16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 applyProtection="1">
      <alignment horizontal="center"/>
      <protection locked="0"/>
    </xf>
    <xf numFmtId="4" fontId="6" fillId="0" borderId="45" xfId="0" applyNumberFormat="1" applyFont="1" applyBorder="1" applyAlignment="1" applyProtection="1">
      <alignment horizontal="center"/>
      <protection locked="0"/>
    </xf>
    <xf numFmtId="4" fontId="6" fillId="0" borderId="22" xfId="0" applyNumberFormat="1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165" fontId="1" fillId="0" borderId="4" xfId="0" applyNumberFormat="1" applyFont="1" applyBorder="1"/>
    <xf numFmtId="0" fontId="0" fillId="0" borderId="44" xfId="0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5"/>
  <sheetViews>
    <sheetView tabSelected="1" workbookViewId="0">
      <pane ySplit="8" topLeftCell="A9" activePane="bottomLeft" state="frozen"/>
      <selection activeCell="C46" sqref="C46"/>
      <selection pane="bottomLeft" activeCell="L42" sqref="L42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32</v>
      </c>
    </row>
    <row r="6" spans="1:25" ht="13.5" thickBot="1" x14ac:dyDescent="0.25">
      <c r="B6" s="1">
        <v>44929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44929</v>
      </c>
      <c r="C9" s="44">
        <v>8389</v>
      </c>
      <c r="D9" s="43">
        <v>8390</v>
      </c>
      <c r="E9" s="42">
        <f t="shared" ref="E9:E29" si="0">AVERAGE(C9:D9)</f>
        <v>8389.5</v>
      </c>
      <c r="F9" s="44">
        <v>8407</v>
      </c>
      <c r="G9" s="43">
        <v>8408</v>
      </c>
      <c r="H9" s="42">
        <f t="shared" ref="H9:H29" si="1">AVERAGE(F9:G9)</f>
        <v>8407.5</v>
      </c>
      <c r="I9" s="44">
        <v>8335</v>
      </c>
      <c r="J9" s="43">
        <v>8345</v>
      </c>
      <c r="K9" s="42">
        <f t="shared" ref="K9:K29" si="2">AVERAGE(I9:J9)</f>
        <v>8340</v>
      </c>
      <c r="L9" s="44">
        <v>8290</v>
      </c>
      <c r="M9" s="43">
        <v>8300</v>
      </c>
      <c r="N9" s="42">
        <f t="shared" ref="N9:N29" si="3">AVERAGE(L9:M9)</f>
        <v>8295</v>
      </c>
      <c r="O9" s="44">
        <v>8225</v>
      </c>
      <c r="P9" s="43">
        <v>8235</v>
      </c>
      <c r="Q9" s="42">
        <f t="shared" ref="Q9:Q29" si="4">AVERAGE(O9:P9)</f>
        <v>8230</v>
      </c>
      <c r="R9" s="50">
        <v>8390</v>
      </c>
      <c r="S9" s="49">
        <v>1.1956</v>
      </c>
      <c r="T9" s="51">
        <v>1.0536000000000001</v>
      </c>
      <c r="U9" s="48">
        <v>130.97999999999999</v>
      </c>
      <c r="V9" s="41">
        <v>7017.4</v>
      </c>
      <c r="W9" s="41">
        <v>7017.19</v>
      </c>
      <c r="X9" s="47">
        <f t="shared" ref="X9:X29" si="5">R9/T9</f>
        <v>7963.173880030371</v>
      </c>
      <c r="Y9" s="46">
        <v>1.1981999999999999</v>
      </c>
    </row>
    <row r="10" spans="1:25" x14ac:dyDescent="0.2">
      <c r="B10" s="45">
        <v>44930</v>
      </c>
      <c r="C10" s="44">
        <v>8208</v>
      </c>
      <c r="D10" s="43">
        <v>8209</v>
      </c>
      <c r="E10" s="42">
        <f t="shared" si="0"/>
        <v>8208.5</v>
      </c>
      <c r="F10" s="44">
        <v>8235</v>
      </c>
      <c r="G10" s="43">
        <v>8237</v>
      </c>
      <c r="H10" s="42">
        <f t="shared" si="1"/>
        <v>8236</v>
      </c>
      <c r="I10" s="44">
        <v>8195</v>
      </c>
      <c r="J10" s="43">
        <v>8205</v>
      </c>
      <c r="K10" s="42">
        <f t="shared" si="2"/>
        <v>8200</v>
      </c>
      <c r="L10" s="44">
        <v>8160</v>
      </c>
      <c r="M10" s="43">
        <v>8170</v>
      </c>
      <c r="N10" s="42">
        <f t="shared" si="3"/>
        <v>8165</v>
      </c>
      <c r="O10" s="44">
        <v>8115</v>
      </c>
      <c r="P10" s="43">
        <v>8125</v>
      </c>
      <c r="Q10" s="42">
        <f t="shared" si="4"/>
        <v>8120</v>
      </c>
      <c r="R10" s="50">
        <v>8209</v>
      </c>
      <c r="S10" s="49">
        <v>1.2050000000000001</v>
      </c>
      <c r="T10" s="49">
        <v>1.0608</v>
      </c>
      <c r="U10" s="48">
        <v>130.82</v>
      </c>
      <c r="V10" s="41">
        <v>6812.45</v>
      </c>
      <c r="W10" s="41">
        <v>6820.4</v>
      </c>
      <c r="X10" s="47">
        <f t="shared" si="5"/>
        <v>7738.4992458521874</v>
      </c>
      <c r="Y10" s="46">
        <v>1.2077</v>
      </c>
    </row>
    <row r="11" spans="1:25" x14ac:dyDescent="0.2">
      <c r="B11" s="45">
        <v>44931</v>
      </c>
      <c r="C11" s="44">
        <v>8418</v>
      </c>
      <c r="D11" s="43">
        <v>8420</v>
      </c>
      <c r="E11" s="42">
        <f t="shared" si="0"/>
        <v>8419</v>
      </c>
      <c r="F11" s="44">
        <v>8437</v>
      </c>
      <c r="G11" s="43">
        <v>8438</v>
      </c>
      <c r="H11" s="42">
        <f t="shared" si="1"/>
        <v>8437.5</v>
      </c>
      <c r="I11" s="44">
        <v>8395</v>
      </c>
      <c r="J11" s="43">
        <v>8405</v>
      </c>
      <c r="K11" s="42">
        <f t="shared" si="2"/>
        <v>8400</v>
      </c>
      <c r="L11" s="44">
        <v>8360</v>
      </c>
      <c r="M11" s="43">
        <v>8370</v>
      </c>
      <c r="N11" s="42">
        <f t="shared" si="3"/>
        <v>8365</v>
      </c>
      <c r="O11" s="44">
        <v>8315</v>
      </c>
      <c r="P11" s="43">
        <v>8325</v>
      </c>
      <c r="Q11" s="42">
        <f t="shared" si="4"/>
        <v>8320</v>
      </c>
      <c r="R11" s="50">
        <v>8420</v>
      </c>
      <c r="S11" s="49">
        <v>1.2001999999999999</v>
      </c>
      <c r="T11" s="49">
        <v>1.0599000000000001</v>
      </c>
      <c r="U11" s="48">
        <v>132.76</v>
      </c>
      <c r="V11" s="41">
        <v>7015.5</v>
      </c>
      <c r="W11" s="41">
        <v>7014.13</v>
      </c>
      <c r="X11" s="47">
        <f t="shared" si="5"/>
        <v>7944.1456741201991</v>
      </c>
      <c r="Y11" s="46">
        <v>1.2030000000000001</v>
      </c>
    </row>
    <row r="12" spans="1:25" x14ac:dyDescent="0.2">
      <c r="B12" s="45">
        <v>44932</v>
      </c>
      <c r="C12" s="44">
        <v>8362</v>
      </c>
      <c r="D12" s="43">
        <v>8362.5</v>
      </c>
      <c r="E12" s="42">
        <f t="shared" si="0"/>
        <v>8362.25</v>
      </c>
      <c r="F12" s="44">
        <v>8385</v>
      </c>
      <c r="G12" s="43">
        <v>8387</v>
      </c>
      <c r="H12" s="42">
        <f t="shared" si="1"/>
        <v>8386</v>
      </c>
      <c r="I12" s="44">
        <v>8340</v>
      </c>
      <c r="J12" s="43">
        <v>8350</v>
      </c>
      <c r="K12" s="42">
        <f t="shared" si="2"/>
        <v>8345</v>
      </c>
      <c r="L12" s="44">
        <v>8305</v>
      </c>
      <c r="M12" s="43">
        <v>8315</v>
      </c>
      <c r="N12" s="42">
        <f t="shared" si="3"/>
        <v>8310</v>
      </c>
      <c r="O12" s="44">
        <v>8260</v>
      </c>
      <c r="P12" s="43">
        <v>8270</v>
      </c>
      <c r="Q12" s="42">
        <f t="shared" si="4"/>
        <v>8265</v>
      </c>
      <c r="R12" s="50">
        <v>8362.5</v>
      </c>
      <c r="S12" s="49">
        <v>1.1859999999999999</v>
      </c>
      <c r="T12" s="49">
        <v>1.0495000000000001</v>
      </c>
      <c r="U12" s="48">
        <v>134.68</v>
      </c>
      <c r="V12" s="41">
        <v>7051.01</v>
      </c>
      <c r="W12" s="41">
        <v>7055.01</v>
      </c>
      <c r="X12" s="47">
        <f t="shared" si="5"/>
        <v>7968.0800381133868</v>
      </c>
      <c r="Y12" s="46">
        <v>1.1888000000000001</v>
      </c>
    </row>
    <row r="13" spans="1:25" x14ac:dyDescent="0.2">
      <c r="B13" s="45">
        <v>44935</v>
      </c>
      <c r="C13" s="44">
        <v>8720</v>
      </c>
      <c r="D13" s="43">
        <v>8722</v>
      </c>
      <c r="E13" s="42">
        <f t="shared" si="0"/>
        <v>8721</v>
      </c>
      <c r="F13" s="44">
        <v>8744</v>
      </c>
      <c r="G13" s="43">
        <v>8746</v>
      </c>
      <c r="H13" s="42">
        <f t="shared" si="1"/>
        <v>8745</v>
      </c>
      <c r="I13" s="44">
        <v>8685</v>
      </c>
      <c r="J13" s="43">
        <v>8695</v>
      </c>
      <c r="K13" s="42">
        <f t="shared" si="2"/>
        <v>8690</v>
      </c>
      <c r="L13" s="44">
        <v>8640</v>
      </c>
      <c r="M13" s="43">
        <v>8650</v>
      </c>
      <c r="N13" s="42">
        <f t="shared" si="3"/>
        <v>8645</v>
      </c>
      <c r="O13" s="44">
        <v>8595</v>
      </c>
      <c r="P13" s="43">
        <v>8605</v>
      </c>
      <c r="Q13" s="42">
        <f t="shared" si="4"/>
        <v>8600</v>
      </c>
      <c r="R13" s="50">
        <v>8722</v>
      </c>
      <c r="S13" s="49">
        <v>1.2139</v>
      </c>
      <c r="T13" s="49">
        <v>1.0689</v>
      </c>
      <c r="U13" s="48">
        <v>132.29</v>
      </c>
      <c r="V13" s="41">
        <v>7185.11</v>
      </c>
      <c r="W13" s="41">
        <v>7188.89</v>
      </c>
      <c r="X13" s="47">
        <f t="shared" si="5"/>
        <v>8159.7904387688277</v>
      </c>
      <c r="Y13" s="46">
        <v>1.2165999999999999</v>
      </c>
    </row>
    <row r="14" spans="1:25" x14ac:dyDescent="0.2">
      <c r="B14" s="45">
        <v>44936</v>
      </c>
      <c r="C14" s="44">
        <v>8766</v>
      </c>
      <c r="D14" s="43">
        <v>8766.5</v>
      </c>
      <c r="E14" s="42">
        <f t="shared" si="0"/>
        <v>8766.25</v>
      </c>
      <c r="F14" s="44">
        <v>8790</v>
      </c>
      <c r="G14" s="43">
        <v>8795</v>
      </c>
      <c r="H14" s="42">
        <f t="shared" si="1"/>
        <v>8792.5</v>
      </c>
      <c r="I14" s="44">
        <v>8740</v>
      </c>
      <c r="J14" s="43">
        <v>8750</v>
      </c>
      <c r="K14" s="42">
        <f t="shared" si="2"/>
        <v>8745</v>
      </c>
      <c r="L14" s="44">
        <v>8690</v>
      </c>
      <c r="M14" s="43">
        <v>8700</v>
      </c>
      <c r="N14" s="42">
        <f t="shared" si="3"/>
        <v>8695</v>
      </c>
      <c r="O14" s="44">
        <v>8645</v>
      </c>
      <c r="P14" s="43">
        <v>8655</v>
      </c>
      <c r="Q14" s="42">
        <f t="shared" si="4"/>
        <v>8650</v>
      </c>
      <c r="R14" s="50">
        <v>8766.5</v>
      </c>
      <c r="S14" s="49">
        <v>1.2128000000000001</v>
      </c>
      <c r="T14" s="49">
        <v>1.0719000000000001</v>
      </c>
      <c r="U14" s="48">
        <v>132.38999999999999</v>
      </c>
      <c r="V14" s="41">
        <v>7228.31</v>
      </c>
      <c r="W14" s="41">
        <v>7235.71</v>
      </c>
      <c r="X14" s="47">
        <f t="shared" si="5"/>
        <v>8178.4681406847649</v>
      </c>
      <c r="Y14" s="46">
        <v>1.2155</v>
      </c>
    </row>
    <row r="15" spans="1:25" x14ac:dyDescent="0.2">
      <c r="B15" s="45">
        <v>44937</v>
      </c>
      <c r="C15" s="44">
        <v>8986</v>
      </c>
      <c r="D15" s="43">
        <v>8987</v>
      </c>
      <c r="E15" s="42">
        <f t="shared" si="0"/>
        <v>8986.5</v>
      </c>
      <c r="F15" s="44">
        <v>8990</v>
      </c>
      <c r="G15" s="43">
        <v>8995</v>
      </c>
      <c r="H15" s="42">
        <f t="shared" si="1"/>
        <v>8992.5</v>
      </c>
      <c r="I15" s="44">
        <v>8950</v>
      </c>
      <c r="J15" s="43">
        <v>8960</v>
      </c>
      <c r="K15" s="42">
        <f t="shared" si="2"/>
        <v>8955</v>
      </c>
      <c r="L15" s="44">
        <v>8900</v>
      </c>
      <c r="M15" s="43">
        <v>8910</v>
      </c>
      <c r="N15" s="42">
        <f t="shared" si="3"/>
        <v>8905</v>
      </c>
      <c r="O15" s="44">
        <v>8855</v>
      </c>
      <c r="P15" s="43">
        <v>8865</v>
      </c>
      <c r="Q15" s="42">
        <f t="shared" si="4"/>
        <v>8860</v>
      </c>
      <c r="R15" s="50">
        <v>8987</v>
      </c>
      <c r="S15" s="49">
        <v>1.2114</v>
      </c>
      <c r="T15" s="49">
        <v>1.0741000000000001</v>
      </c>
      <c r="U15" s="48">
        <v>132.78</v>
      </c>
      <c r="V15" s="41">
        <v>7418.69</v>
      </c>
      <c r="W15" s="41">
        <v>7408.78</v>
      </c>
      <c r="X15" s="47">
        <f t="shared" si="5"/>
        <v>8367.0049343636529</v>
      </c>
      <c r="Y15" s="46">
        <v>1.2141</v>
      </c>
    </row>
    <row r="16" spans="1:25" x14ac:dyDescent="0.2">
      <c r="B16" s="45">
        <v>44938</v>
      </c>
      <c r="C16" s="44">
        <v>9071</v>
      </c>
      <c r="D16" s="43">
        <v>9071.5</v>
      </c>
      <c r="E16" s="42">
        <f t="shared" si="0"/>
        <v>9071.25</v>
      </c>
      <c r="F16" s="44">
        <v>9085</v>
      </c>
      <c r="G16" s="43">
        <v>9090</v>
      </c>
      <c r="H16" s="42">
        <f t="shared" si="1"/>
        <v>9087.5</v>
      </c>
      <c r="I16" s="44">
        <v>9025</v>
      </c>
      <c r="J16" s="43">
        <v>9035</v>
      </c>
      <c r="K16" s="42">
        <f t="shared" si="2"/>
        <v>9030</v>
      </c>
      <c r="L16" s="44">
        <v>8950</v>
      </c>
      <c r="M16" s="43">
        <v>8960</v>
      </c>
      <c r="N16" s="42">
        <f t="shared" si="3"/>
        <v>8955</v>
      </c>
      <c r="O16" s="44">
        <v>8905</v>
      </c>
      <c r="P16" s="43">
        <v>8915</v>
      </c>
      <c r="Q16" s="42">
        <f t="shared" si="4"/>
        <v>8910</v>
      </c>
      <c r="R16" s="50">
        <v>9071.5</v>
      </c>
      <c r="S16" s="49">
        <v>1.2133</v>
      </c>
      <c r="T16" s="49">
        <v>1.0763</v>
      </c>
      <c r="U16" s="48">
        <v>130.69</v>
      </c>
      <c r="V16" s="41">
        <v>7476.72</v>
      </c>
      <c r="W16" s="41">
        <v>7475.33</v>
      </c>
      <c r="X16" s="47">
        <f t="shared" si="5"/>
        <v>8428.4121527455172</v>
      </c>
      <c r="Y16" s="46">
        <v>1.216</v>
      </c>
    </row>
    <row r="17" spans="2:25" x14ac:dyDescent="0.2">
      <c r="B17" s="45">
        <v>44939</v>
      </c>
      <c r="C17" s="44">
        <v>9106</v>
      </c>
      <c r="D17" s="43">
        <v>9107</v>
      </c>
      <c r="E17" s="42">
        <f t="shared" si="0"/>
        <v>9106.5</v>
      </c>
      <c r="F17" s="44">
        <v>9129</v>
      </c>
      <c r="G17" s="43">
        <v>9131</v>
      </c>
      <c r="H17" s="42">
        <f t="shared" si="1"/>
        <v>9130</v>
      </c>
      <c r="I17" s="44">
        <v>9075</v>
      </c>
      <c r="J17" s="43">
        <v>9085</v>
      </c>
      <c r="K17" s="42">
        <f t="shared" si="2"/>
        <v>9080</v>
      </c>
      <c r="L17" s="44">
        <v>9000</v>
      </c>
      <c r="M17" s="43">
        <v>9010</v>
      </c>
      <c r="N17" s="42">
        <f t="shared" si="3"/>
        <v>9005</v>
      </c>
      <c r="O17" s="44">
        <v>8955</v>
      </c>
      <c r="P17" s="43">
        <v>8965</v>
      </c>
      <c r="Q17" s="42">
        <f t="shared" si="4"/>
        <v>8960</v>
      </c>
      <c r="R17" s="50">
        <v>9107</v>
      </c>
      <c r="S17" s="49">
        <v>1.2177</v>
      </c>
      <c r="T17" s="49">
        <v>1.0811999999999999</v>
      </c>
      <c r="U17" s="48">
        <v>128.54</v>
      </c>
      <c r="V17" s="41">
        <v>7478.85</v>
      </c>
      <c r="W17" s="41">
        <v>7482.59</v>
      </c>
      <c r="X17" s="47">
        <f t="shared" si="5"/>
        <v>8423.0484646688874</v>
      </c>
      <c r="Y17" s="46">
        <v>1.2202999999999999</v>
      </c>
    </row>
    <row r="18" spans="2:25" x14ac:dyDescent="0.2">
      <c r="B18" s="45">
        <v>44942</v>
      </c>
      <c r="C18" s="44">
        <v>9145</v>
      </c>
      <c r="D18" s="43">
        <v>9145.5</v>
      </c>
      <c r="E18" s="42">
        <f t="shared" si="0"/>
        <v>9145.25</v>
      </c>
      <c r="F18" s="44">
        <v>9173</v>
      </c>
      <c r="G18" s="43">
        <v>9174</v>
      </c>
      <c r="H18" s="42">
        <f t="shared" si="1"/>
        <v>9173.5</v>
      </c>
      <c r="I18" s="44">
        <v>9110</v>
      </c>
      <c r="J18" s="43">
        <v>9120</v>
      </c>
      <c r="K18" s="42">
        <f t="shared" si="2"/>
        <v>9115</v>
      </c>
      <c r="L18" s="44">
        <v>9040</v>
      </c>
      <c r="M18" s="43">
        <v>9050</v>
      </c>
      <c r="N18" s="42">
        <f t="shared" si="3"/>
        <v>9045</v>
      </c>
      <c r="O18" s="44">
        <v>8995</v>
      </c>
      <c r="P18" s="43">
        <v>9005</v>
      </c>
      <c r="Q18" s="42">
        <f t="shared" si="4"/>
        <v>9000</v>
      </c>
      <c r="R18" s="50">
        <v>9145.5</v>
      </c>
      <c r="S18" s="49">
        <v>1.2186999999999999</v>
      </c>
      <c r="T18" s="49">
        <v>1.0814999999999999</v>
      </c>
      <c r="U18" s="48">
        <v>128.44</v>
      </c>
      <c r="V18" s="41">
        <v>7504.31</v>
      </c>
      <c r="W18" s="41">
        <v>7511.67</v>
      </c>
      <c r="X18" s="47">
        <f t="shared" si="5"/>
        <v>8456.3106796116517</v>
      </c>
      <c r="Y18" s="46">
        <v>1.2213000000000001</v>
      </c>
    </row>
    <row r="19" spans="2:25" x14ac:dyDescent="0.2">
      <c r="B19" s="45">
        <v>44943</v>
      </c>
      <c r="C19" s="44">
        <v>9112</v>
      </c>
      <c r="D19" s="43">
        <v>9114</v>
      </c>
      <c r="E19" s="42">
        <f t="shared" si="0"/>
        <v>9113</v>
      </c>
      <c r="F19" s="44">
        <v>9123.5</v>
      </c>
      <c r="G19" s="43">
        <v>9124</v>
      </c>
      <c r="H19" s="42">
        <f t="shared" si="1"/>
        <v>9123.75</v>
      </c>
      <c r="I19" s="44">
        <v>9050</v>
      </c>
      <c r="J19" s="43">
        <v>9060</v>
      </c>
      <c r="K19" s="42">
        <f t="shared" si="2"/>
        <v>9055</v>
      </c>
      <c r="L19" s="44">
        <v>8975</v>
      </c>
      <c r="M19" s="43">
        <v>8985</v>
      </c>
      <c r="N19" s="42">
        <f t="shared" si="3"/>
        <v>8980</v>
      </c>
      <c r="O19" s="44">
        <v>8930</v>
      </c>
      <c r="P19" s="43">
        <v>8940</v>
      </c>
      <c r="Q19" s="42">
        <f t="shared" si="4"/>
        <v>8935</v>
      </c>
      <c r="R19" s="50">
        <v>9114</v>
      </c>
      <c r="S19" s="49">
        <v>1.2257</v>
      </c>
      <c r="T19" s="49">
        <v>1.0851999999999999</v>
      </c>
      <c r="U19" s="48">
        <v>128.57</v>
      </c>
      <c r="V19" s="41">
        <v>7435.75</v>
      </c>
      <c r="W19" s="41">
        <v>7428.76</v>
      </c>
      <c r="X19" s="47">
        <f t="shared" si="5"/>
        <v>8398.4518982676018</v>
      </c>
      <c r="Y19" s="46">
        <v>1.2282</v>
      </c>
    </row>
    <row r="20" spans="2:25" x14ac:dyDescent="0.2">
      <c r="B20" s="45">
        <v>44944</v>
      </c>
      <c r="C20" s="44">
        <v>9435</v>
      </c>
      <c r="D20" s="43">
        <v>9436</v>
      </c>
      <c r="E20" s="42">
        <f t="shared" si="0"/>
        <v>9435.5</v>
      </c>
      <c r="F20" s="44">
        <v>9425</v>
      </c>
      <c r="G20" s="43">
        <v>9430</v>
      </c>
      <c r="H20" s="42">
        <f t="shared" si="1"/>
        <v>9427.5</v>
      </c>
      <c r="I20" s="44">
        <v>9300</v>
      </c>
      <c r="J20" s="43">
        <v>9310</v>
      </c>
      <c r="K20" s="42">
        <f t="shared" si="2"/>
        <v>9305</v>
      </c>
      <c r="L20" s="44">
        <v>9200</v>
      </c>
      <c r="M20" s="43">
        <v>9210</v>
      </c>
      <c r="N20" s="42">
        <f t="shared" si="3"/>
        <v>9205</v>
      </c>
      <c r="O20" s="44">
        <v>9155</v>
      </c>
      <c r="P20" s="43">
        <v>9165</v>
      </c>
      <c r="Q20" s="42">
        <f t="shared" si="4"/>
        <v>9160</v>
      </c>
      <c r="R20" s="50">
        <v>9436</v>
      </c>
      <c r="S20" s="49">
        <v>1.2369000000000001</v>
      </c>
      <c r="T20" s="49">
        <v>1.0824</v>
      </c>
      <c r="U20" s="48">
        <v>129.09</v>
      </c>
      <c r="V20" s="41">
        <v>7628.75</v>
      </c>
      <c r="W20" s="41">
        <v>7608.52</v>
      </c>
      <c r="X20" s="47">
        <f t="shared" si="5"/>
        <v>8717.6644493717668</v>
      </c>
      <c r="Y20" s="46">
        <v>1.2394000000000001</v>
      </c>
    </row>
    <row r="21" spans="2:25" x14ac:dyDescent="0.2">
      <c r="B21" s="45">
        <v>44945</v>
      </c>
      <c r="C21" s="44">
        <v>9188</v>
      </c>
      <c r="D21" s="43">
        <v>9190</v>
      </c>
      <c r="E21" s="42">
        <f t="shared" si="0"/>
        <v>9189</v>
      </c>
      <c r="F21" s="44">
        <v>9193.5</v>
      </c>
      <c r="G21" s="43">
        <v>9194.5</v>
      </c>
      <c r="H21" s="42">
        <f t="shared" si="1"/>
        <v>9194</v>
      </c>
      <c r="I21" s="44">
        <v>9085</v>
      </c>
      <c r="J21" s="43">
        <v>9095</v>
      </c>
      <c r="K21" s="42">
        <f t="shared" si="2"/>
        <v>9090</v>
      </c>
      <c r="L21" s="44">
        <v>8995</v>
      </c>
      <c r="M21" s="43">
        <v>9005</v>
      </c>
      <c r="N21" s="42">
        <f t="shared" si="3"/>
        <v>9000</v>
      </c>
      <c r="O21" s="44">
        <v>8950</v>
      </c>
      <c r="P21" s="43">
        <v>8960</v>
      </c>
      <c r="Q21" s="42">
        <f t="shared" si="4"/>
        <v>8955</v>
      </c>
      <c r="R21" s="50">
        <v>9190</v>
      </c>
      <c r="S21" s="49">
        <v>1.2333000000000001</v>
      </c>
      <c r="T21" s="49">
        <v>1.0809</v>
      </c>
      <c r="U21" s="48">
        <v>128.63999999999999</v>
      </c>
      <c r="V21" s="41">
        <v>7451.55</v>
      </c>
      <c r="W21" s="41">
        <v>7440.72</v>
      </c>
      <c r="X21" s="47">
        <f t="shared" si="5"/>
        <v>8502.1741141641232</v>
      </c>
      <c r="Y21" s="46">
        <v>1.2357</v>
      </c>
    </row>
    <row r="22" spans="2:25" x14ac:dyDescent="0.2">
      <c r="B22" s="45">
        <v>44946</v>
      </c>
      <c r="C22" s="44">
        <v>9230</v>
      </c>
      <c r="D22" s="43">
        <v>9232</v>
      </c>
      <c r="E22" s="42">
        <f t="shared" si="0"/>
        <v>9231</v>
      </c>
      <c r="F22" s="44">
        <v>9245</v>
      </c>
      <c r="G22" s="43">
        <v>9246</v>
      </c>
      <c r="H22" s="42">
        <f t="shared" si="1"/>
        <v>9245.5</v>
      </c>
      <c r="I22" s="44">
        <v>9135</v>
      </c>
      <c r="J22" s="43">
        <v>9145</v>
      </c>
      <c r="K22" s="42">
        <f t="shared" si="2"/>
        <v>9140</v>
      </c>
      <c r="L22" s="44">
        <v>9035</v>
      </c>
      <c r="M22" s="43">
        <v>9045</v>
      </c>
      <c r="N22" s="42">
        <f t="shared" si="3"/>
        <v>9040</v>
      </c>
      <c r="O22" s="44">
        <v>8990</v>
      </c>
      <c r="P22" s="43">
        <v>9000</v>
      </c>
      <c r="Q22" s="42">
        <f t="shared" si="4"/>
        <v>8995</v>
      </c>
      <c r="R22" s="50">
        <v>9232</v>
      </c>
      <c r="S22" s="49">
        <v>1.2354000000000001</v>
      </c>
      <c r="T22" s="49">
        <v>1.0818000000000001</v>
      </c>
      <c r="U22" s="48">
        <v>130.12</v>
      </c>
      <c r="V22" s="41">
        <v>7472.88</v>
      </c>
      <c r="W22" s="41">
        <v>7469.7</v>
      </c>
      <c r="X22" s="47">
        <f t="shared" si="5"/>
        <v>8533.9249399149558</v>
      </c>
      <c r="Y22" s="46">
        <v>1.2378</v>
      </c>
    </row>
    <row r="23" spans="2:25" x14ac:dyDescent="0.2">
      <c r="B23" s="45">
        <v>44949</v>
      </c>
      <c r="C23" s="44">
        <v>9340</v>
      </c>
      <c r="D23" s="43">
        <v>9340.5</v>
      </c>
      <c r="E23" s="42">
        <f t="shared" si="0"/>
        <v>9340.25</v>
      </c>
      <c r="F23" s="44">
        <v>9355</v>
      </c>
      <c r="G23" s="43">
        <v>9360</v>
      </c>
      <c r="H23" s="42">
        <f t="shared" si="1"/>
        <v>9357.5</v>
      </c>
      <c r="I23" s="44">
        <v>9240</v>
      </c>
      <c r="J23" s="43">
        <v>9250</v>
      </c>
      <c r="K23" s="42">
        <f t="shared" si="2"/>
        <v>9245</v>
      </c>
      <c r="L23" s="44">
        <v>9140</v>
      </c>
      <c r="M23" s="43">
        <v>9150</v>
      </c>
      <c r="N23" s="42">
        <f t="shared" si="3"/>
        <v>9145</v>
      </c>
      <c r="O23" s="44">
        <v>9095</v>
      </c>
      <c r="P23" s="43">
        <v>9105</v>
      </c>
      <c r="Q23" s="42">
        <f t="shared" si="4"/>
        <v>9100</v>
      </c>
      <c r="R23" s="50">
        <v>9340.5</v>
      </c>
      <c r="S23" s="49">
        <v>1.2366999999999999</v>
      </c>
      <c r="T23" s="49">
        <v>1.0871</v>
      </c>
      <c r="U23" s="48">
        <v>130.25</v>
      </c>
      <c r="V23" s="41">
        <v>7552.76</v>
      </c>
      <c r="W23" s="41">
        <v>7553.87</v>
      </c>
      <c r="X23" s="47">
        <f t="shared" si="5"/>
        <v>8592.1258393892003</v>
      </c>
      <c r="Y23" s="46">
        <v>1.2391000000000001</v>
      </c>
    </row>
    <row r="24" spans="2:25" x14ac:dyDescent="0.2">
      <c r="B24" s="45">
        <v>44950</v>
      </c>
      <c r="C24" s="44">
        <v>9307.5</v>
      </c>
      <c r="D24" s="43">
        <v>9308</v>
      </c>
      <c r="E24" s="42">
        <f t="shared" si="0"/>
        <v>9307.75</v>
      </c>
      <c r="F24" s="44">
        <v>9334.5</v>
      </c>
      <c r="G24" s="43">
        <v>9335</v>
      </c>
      <c r="H24" s="42">
        <f t="shared" si="1"/>
        <v>9334.75</v>
      </c>
      <c r="I24" s="44">
        <v>9230</v>
      </c>
      <c r="J24" s="43">
        <v>9240</v>
      </c>
      <c r="K24" s="42">
        <f t="shared" si="2"/>
        <v>9235</v>
      </c>
      <c r="L24" s="44">
        <v>9130</v>
      </c>
      <c r="M24" s="43">
        <v>9140</v>
      </c>
      <c r="N24" s="42">
        <f t="shared" si="3"/>
        <v>9135</v>
      </c>
      <c r="O24" s="44">
        <v>9085</v>
      </c>
      <c r="P24" s="43">
        <v>9095</v>
      </c>
      <c r="Q24" s="42">
        <f t="shared" si="4"/>
        <v>9090</v>
      </c>
      <c r="R24" s="50">
        <v>9308</v>
      </c>
      <c r="S24" s="49">
        <v>1.2289000000000001</v>
      </c>
      <c r="T24" s="49">
        <v>1.0860000000000001</v>
      </c>
      <c r="U24" s="48">
        <v>130.27000000000001</v>
      </c>
      <c r="V24" s="41">
        <v>7574.25</v>
      </c>
      <c r="W24" s="41">
        <v>7580.8</v>
      </c>
      <c r="X24" s="47">
        <f t="shared" si="5"/>
        <v>8570.9023941068135</v>
      </c>
      <c r="Y24" s="46">
        <v>1.2314000000000001</v>
      </c>
    </row>
    <row r="25" spans="2:25" x14ac:dyDescent="0.2">
      <c r="B25" s="45">
        <v>44951</v>
      </c>
      <c r="C25" s="44">
        <v>9257.5</v>
      </c>
      <c r="D25" s="43">
        <v>9258</v>
      </c>
      <c r="E25" s="42">
        <f t="shared" si="0"/>
        <v>9257.75</v>
      </c>
      <c r="F25" s="44">
        <v>9287</v>
      </c>
      <c r="G25" s="43">
        <v>9289</v>
      </c>
      <c r="H25" s="42">
        <f t="shared" si="1"/>
        <v>9288</v>
      </c>
      <c r="I25" s="44">
        <v>9210</v>
      </c>
      <c r="J25" s="43">
        <v>9220</v>
      </c>
      <c r="K25" s="42">
        <f t="shared" si="2"/>
        <v>9215</v>
      </c>
      <c r="L25" s="44">
        <v>9130</v>
      </c>
      <c r="M25" s="43">
        <v>9140</v>
      </c>
      <c r="N25" s="42">
        <f t="shared" si="3"/>
        <v>9135</v>
      </c>
      <c r="O25" s="44">
        <v>9075</v>
      </c>
      <c r="P25" s="43">
        <v>9085</v>
      </c>
      <c r="Q25" s="42">
        <f t="shared" si="4"/>
        <v>9080</v>
      </c>
      <c r="R25" s="50">
        <v>9258</v>
      </c>
      <c r="S25" s="49">
        <v>1.2330000000000001</v>
      </c>
      <c r="T25" s="49">
        <v>1.0874999999999999</v>
      </c>
      <c r="U25" s="48">
        <v>129.71</v>
      </c>
      <c r="V25" s="41">
        <v>7508.52</v>
      </c>
      <c r="W25" s="41">
        <v>7519.02</v>
      </c>
      <c r="X25" s="47">
        <f t="shared" si="5"/>
        <v>8513.1034482758623</v>
      </c>
      <c r="Y25" s="46">
        <v>1.2354000000000001</v>
      </c>
    </row>
    <row r="26" spans="2:25" x14ac:dyDescent="0.2">
      <c r="B26" s="45">
        <v>44952</v>
      </c>
      <c r="C26" s="44">
        <v>9287.5</v>
      </c>
      <c r="D26" s="43">
        <v>9288.5</v>
      </c>
      <c r="E26" s="42">
        <f t="shared" si="0"/>
        <v>9288</v>
      </c>
      <c r="F26" s="44">
        <v>9317</v>
      </c>
      <c r="G26" s="43">
        <v>9320</v>
      </c>
      <c r="H26" s="42">
        <f t="shared" si="1"/>
        <v>9318.5</v>
      </c>
      <c r="I26" s="44">
        <v>9235</v>
      </c>
      <c r="J26" s="43">
        <v>9245</v>
      </c>
      <c r="K26" s="42">
        <f t="shared" si="2"/>
        <v>9240</v>
      </c>
      <c r="L26" s="44">
        <v>9155</v>
      </c>
      <c r="M26" s="43">
        <v>9165</v>
      </c>
      <c r="N26" s="42">
        <f t="shared" si="3"/>
        <v>9160</v>
      </c>
      <c r="O26" s="44">
        <v>9090</v>
      </c>
      <c r="P26" s="43">
        <v>9100</v>
      </c>
      <c r="Q26" s="42">
        <f t="shared" si="4"/>
        <v>9095</v>
      </c>
      <c r="R26" s="50">
        <v>9288.5</v>
      </c>
      <c r="S26" s="49">
        <v>1.2396</v>
      </c>
      <c r="T26" s="49">
        <v>1.0892999999999999</v>
      </c>
      <c r="U26" s="48">
        <v>129.76</v>
      </c>
      <c r="V26" s="41">
        <v>7493.14</v>
      </c>
      <c r="W26" s="41">
        <v>7504.63</v>
      </c>
      <c r="X26" s="47">
        <f t="shared" si="5"/>
        <v>8527.035711007069</v>
      </c>
      <c r="Y26" s="46">
        <v>1.2419</v>
      </c>
    </row>
    <row r="27" spans="2:25" x14ac:dyDescent="0.2">
      <c r="B27" s="45">
        <v>44953</v>
      </c>
      <c r="C27" s="44">
        <v>9345</v>
      </c>
      <c r="D27" s="43">
        <v>9345.5</v>
      </c>
      <c r="E27" s="42">
        <f t="shared" si="0"/>
        <v>9345.25</v>
      </c>
      <c r="F27" s="44">
        <v>9362</v>
      </c>
      <c r="G27" s="43">
        <v>9365</v>
      </c>
      <c r="H27" s="42">
        <f t="shared" si="1"/>
        <v>9363.5</v>
      </c>
      <c r="I27" s="44">
        <v>9275</v>
      </c>
      <c r="J27" s="43">
        <v>9285</v>
      </c>
      <c r="K27" s="42">
        <f t="shared" si="2"/>
        <v>9280</v>
      </c>
      <c r="L27" s="44">
        <v>9175</v>
      </c>
      <c r="M27" s="43">
        <v>9185</v>
      </c>
      <c r="N27" s="42">
        <f t="shared" si="3"/>
        <v>9180</v>
      </c>
      <c r="O27" s="44">
        <v>9110</v>
      </c>
      <c r="P27" s="43">
        <v>9120</v>
      </c>
      <c r="Q27" s="42">
        <f t="shared" si="4"/>
        <v>9115</v>
      </c>
      <c r="R27" s="50">
        <v>9345.5</v>
      </c>
      <c r="S27" s="49">
        <v>1.2365999999999999</v>
      </c>
      <c r="T27" s="49">
        <v>1.0867</v>
      </c>
      <c r="U27" s="48">
        <v>129.86000000000001</v>
      </c>
      <c r="V27" s="41">
        <v>7557.42</v>
      </c>
      <c r="W27" s="41">
        <v>7559.13</v>
      </c>
      <c r="X27" s="47">
        <f t="shared" si="5"/>
        <v>8599.8895739394502</v>
      </c>
      <c r="Y27" s="46">
        <v>1.2388999999999999</v>
      </c>
    </row>
    <row r="28" spans="2:25" x14ac:dyDescent="0.2">
      <c r="B28" s="45">
        <v>44956</v>
      </c>
      <c r="C28" s="44">
        <v>9226</v>
      </c>
      <c r="D28" s="43">
        <v>9227</v>
      </c>
      <c r="E28" s="42">
        <f t="shared" si="0"/>
        <v>9226.5</v>
      </c>
      <c r="F28" s="44">
        <v>9257</v>
      </c>
      <c r="G28" s="43">
        <v>9258</v>
      </c>
      <c r="H28" s="42">
        <f t="shared" si="1"/>
        <v>9257.5</v>
      </c>
      <c r="I28" s="44">
        <v>9175</v>
      </c>
      <c r="J28" s="43">
        <v>9185</v>
      </c>
      <c r="K28" s="42">
        <f t="shared" si="2"/>
        <v>9180</v>
      </c>
      <c r="L28" s="44">
        <v>9085</v>
      </c>
      <c r="M28" s="43">
        <v>9095</v>
      </c>
      <c r="N28" s="42">
        <f t="shared" si="3"/>
        <v>9090</v>
      </c>
      <c r="O28" s="44">
        <v>9020</v>
      </c>
      <c r="P28" s="43">
        <v>9030</v>
      </c>
      <c r="Q28" s="42">
        <f t="shared" si="4"/>
        <v>9025</v>
      </c>
      <c r="R28" s="50">
        <v>9227</v>
      </c>
      <c r="S28" s="49">
        <v>1.2391000000000001</v>
      </c>
      <c r="T28" s="49">
        <v>1.0904</v>
      </c>
      <c r="U28" s="48">
        <v>130.07</v>
      </c>
      <c r="V28" s="41">
        <v>7446.53</v>
      </c>
      <c r="W28" s="41">
        <v>7457.11</v>
      </c>
      <c r="X28" s="47">
        <f t="shared" si="5"/>
        <v>8462.0322817314736</v>
      </c>
      <c r="Y28" s="46">
        <v>1.2415</v>
      </c>
    </row>
    <row r="29" spans="2:25" x14ac:dyDescent="0.2">
      <c r="B29" s="45">
        <v>44957</v>
      </c>
      <c r="C29" s="44">
        <v>9074.5</v>
      </c>
      <c r="D29" s="43">
        <v>9075</v>
      </c>
      <c r="E29" s="42">
        <f t="shared" si="0"/>
        <v>9074.75</v>
      </c>
      <c r="F29" s="44">
        <v>9104</v>
      </c>
      <c r="G29" s="43">
        <v>9105</v>
      </c>
      <c r="H29" s="42">
        <f t="shared" si="1"/>
        <v>9104.5</v>
      </c>
      <c r="I29" s="44">
        <v>9020</v>
      </c>
      <c r="J29" s="43">
        <v>9030</v>
      </c>
      <c r="K29" s="42">
        <f t="shared" si="2"/>
        <v>9025</v>
      </c>
      <c r="L29" s="44">
        <v>8930</v>
      </c>
      <c r="M29" s="43">
        <v>8940</v>
      </c>
      <c r="N29" s="42">
        <f t="shared" si="3"/>
        <v>8935</v>
      </c>
      <c r="O29" s="44">
        <v>8865</v>
      </c>
      <c r="P29" s="43">
        <v>8875</v>
      </c>
      <c r="Q29" s="42">
        <f t="shared" si="4"/>
        <v>8870</v>
      </c>
      <c r="R29" s="50">
        <v>9075</v>
      </c>
      <c r="S29" s="49">
        <v>1.2302</v>
      </c>
      <c r="T29" s="49">
        <v>1.0827</v>
      </c>
      <c r="U29" s="48">
        <v>130.44</v>
      </c>
      <c r="V29" s="41">
        <v>7376.85</v>
      </c>
      <c r="W29" s="41">
        <v>7386.82</v>
      </c>
      <c r="X29" s="47">
        <f t="shared" si="5"/>
        <v>8381.823219728456</v>
      </c>
      <c r="Y29" s="46">
        <v>1.2325999999999999</v>
      </c>
    </row>
    <row r="30" spans="2:25" x14ac:dyDescent="0.2">
      <c r="B30" s="40" t="s">
        <v>11</v>
      </c>
      <c r="C30" s="39">
        <f>ROUND(AVERAGE(C9:C29),2)</f>
        <v>8998.76</v>
      </c>
      <c r="D30" s="38">
        <f>ROUND(AVERAGE(D9:D29),2)</f>
        <v>8999.7900000000009</v>
      </c>
      <c r="E30" s="37">
        <f>ROUND(AVERAGE(C30:D30),2)</f>
        <v>8999.2800000000007</v>
      </c>
      <c r="F30" s="39">
        <f>ROUND(AVERAGE(F9:F29),2)</f>
        <v>9018.02</v>
      </c>
      <c r="G30" s="38">
        <f>ROUND(AVERAGE(G9:G29),2)</f>
        <v>9020.36</v>
      </c>
      <c r="H30" s="37">
        <f>ROUND(AVERAGE(F30:G30),2)</f>
        <v>9019.19</v>
      </c>
      <c r="I30" s="39">
        <f>ROUND(AVERAGE(I9:I29),2)</f>
        <v>8943.1</v>
      </c>
      <c r="J30" s="38">
        <f>ROUND(AVERAGE(J9:J29),2)</f>
        <v>8953.1</v>
      </c>
      <c r="K30" s="37">
        <f>ROUND(AVERAGE(I30:J30),2)</f>
        <v>8948.1</v>
      </c>
      <c r="L30" s="39">
        <f>ROUND(AVERAGE(L9:L29),2)</f>
        <v>8870.7099999999991</v>
      </c>
      <c r="M30" s="38">
        <f>ROUND(AVERAGE(M9:M29),2)</f>
        <v>8880.7099999999991</v>
      </c>
      <c r="N30" s="37">
        <f>ROUND(AVERAGE(L30:M30),2)</f>
        <v>8875.7099999999991</v>
      </c>
      <c r="O30" s="39">
        <f>ROUND(AVERAGE(O9:O29),2)</f>
        <v>8820.48</v>
      </c>
      <c r="P30" s="38">
        <f>ROUND(AVERAGE(P9:P29),2)</f>
        <v>8830.48</v>
      </c>
      <c r="Q30" s="37">
        <f>ROUND(AVERAGE(O30:P30),2)</f>
        <v>8825.48</v>
      </c>
      <c r="R30" s="36">
        <f>ROUND(AVERAGE(R9:R29),2)</f>
        <v>8999.7900000000009</v>
      </c>
      <c r="S30" s="35">
        <f>ROUND(AVERAGE(S9:S29),4)</f>
        <v>1.2214</v>
      </c>
      <c r="T30" s="34">
        <f>ROUND(AVERAGE(T9:T29),4)</f>
        <v>1.077</v>
      </c>
      <c r="U30" s="167">
        <f>ROUND(AVERAGE(U9:U29),2)</f>
        <v>130.53</v>
      </c>
      <c r="V30" s="33">
        <f>AVERAGE(V9:V29)</f>
        <v>7366.0357142857156</v>
      </c>
      <c r="W30" s="33">
        <f>AVERAGE(W9:W29)</f>
        <v>7367.5609523809526</v>
      </c>
      <c r="X30" s="33">
        <f>AVERAGE(X9:X29)</f>
        <v>8353.6219770883927</v>
      </c>
      <c r="Y30" s="32">
        <f>AVERAGE(Y9:Y29)</f>
        <v>1.2239714285714287</v>
      </c>
    </row>
    <row r="31" spans="2:25" x14ac:dyDescent="0.2">
      <c r="B31" s="31" t="s">
        <v>12</v>
      </c>
      <c r="C31" s="30">
        <f t="shared" ref="C31:Y31" si="6">MAX(C9:C29)</f>
        <v>9435</v>
      </c>
      <c r="D31" s="29">
        <f t="shared" si="6"/>
        <v>9436</v>
      </c>
      <c r="E31" s="28">
        <f t="shared" si="6"/>
        <v>9435.5</v>
      </c>
      <c r="F31" s="30">
        <f t="shared" si="6"/>
        <v>9425</v>
      </c>
      <c r="G31" s="29">
        <f t="shared" si="6"/>
        <v>9430</v>
      </c>
      <c r="H31" s="28">
        <f t="shared" si="6"/>
        <v>9427.5</v>
      </c>
      <c r="I31" s="30">
        <f t="shared" si="6"/>
        <v>9300</v>
      </c>
      <c r="J31" s="29">
        <f t="shared" si="6"/>
        <v>9310</v>
      </c>
      <c r="K31" s="28">
        <f t="shared" si="6"/>
        <v>9305</v>
      </c>
      <c r="L31" s="30">
        <f t="shared" si="6"/>
        <v>9200</v>
      </c>
      <c r="M31" s="29">
        <f t="shared" si="6"/>
        <v>9210</v>
      </c>
      <c r="N31" s="28">
        <f t="shared" si="6"/>
        <v>9205</v>
      </c>
      <c r="O31" s="30">
        <f t="shared" si="6"/>
        <v>9155</v>
      </c>
      <c r="P31" s="29">
        <f t="shared" si="6"/>
        <v>9165</v>
      </c>
      <c r="Q31" s="28">
        <f t="shared" si="6"/>
        <v>9160</v>
      </c>
      <c r="R31" s="27">
        <f t="shared" si="6"/>
        <v>9436</v>
      </c>
      <c r="S31" s="26">
        <f t="shared" si="6"/>
        <v>1.2396</v>
      </c>
      <c r="T31" s="25">
        <f t="shared" si="6"/>
        <v>1.0904</v>
      </c>
      <c r="U31" s="24">
        <f t="shared" si="6"/>
        <v>134.68</v>
      </c>
      <c r="V31" s="23">
        <f t="shared" si="6"/>
        <v>7628.75</v>
      </c>
      <c r="W31" s="23">
        <f t="shared" si="6"/>
        <v>7608.52</v>
      </c>
      <c r="X31" s="23">
        <f t="shared" si="6"/>
        <v>8717.6644493717668</v>
      </c>
      <c r="Y31" s="22">
        <f t="shared" si="6"/>
        <v>1.2419</v>
      </c>
    </row>
    <row r="32" spans="2:25" ht="13.5" thickBot="1" x14ac:dyDescent="0.25">
      <c r="B32" s="21" t="s">
        <v>13</v>
      </c>
      <c r="C32" s="20">
        <f t="shared" ref="C32:Y32" si="7">MIN(C9:C29)</f>
        <v>8208</v>
      </c>
      <c r="D32" s="19">
        <f t="shared" si="7"/>
        <v>8209</v>
      </c>
      <c r="E32" s="18">
        <f t="shared" si="7"/>
        <v>8208.5</v>
      </c>
      <c r="F32" s="20">
        <f t="shared" si="7"/>
        <v>8235</v>
      </c>
      <c r="G32" s="19">
        <f t="shared" si="7"/>
        <v>8237</v>
      </c>
      <c r="H32" s="18">
        <f t="shared" si="7"/>
        <v>8236</v>
      </c>
      <c r="I32" s="20">
        <f t="shared" si="7"/>
        <v>8195</v>
      </c>
      <c r="J32" s="19">
        <f t="shared" si="7"/>
        <v>8205</v>
      </c>
      <c r="K32" s="18">
        <f t="shared" si="7"/>
        <v>8200</v>
      </c>
      <c r="L32" s="20">
        <f t="shared" si="7"/>
        <v>8160</v>
      </c>
      <c r="M32" s="19">
        <f t="shared" si="7"/>
        <v>8170</v>
      </c>
      <c r="N32" s="18">
        <f t="shared" si="7"/>
        <v>8165</v>
      </c>
      <c r="O32" s="20">
        <f t="shared" si="7"/>
        <v>8115</v>
      </c>
      <c r="P32" s="19">
        <f t="shared" si="7"/>
        <v>8125</v>
      </c>
      <c r="Q32" s="18">
        <f t="shared" si="7"/>
        <v>8120</v>
      </c>
      <c r="R32" s="17">
        <f t="shared" si="7"/>
        <v>8209</v>
      </c>
      <c r="S32" s="16">
        <f t="shared" si="7"/>
        <v>1.1859999999999999</v>
      </c>
      <c r="T32" s="15">
        <f t="shared" si="7"/>
        <v>1.0495000000000001</v>
      </c>
      <c r="U32" s="14">
        <f t="shared" si="7"/>
        <v>128.44</v>
      </c>
      <c r="V32" s="13">
        <f t="shared" si="7"/>
        <v>6812.45</v>
      </c>
      <c r="W32" s="13">
        <f t="shared" si="7"/>
        <v>6820.4</v>
      </c>
      <c r="X32" s="13">
        <f t="shared" si="7"/>
        <v>7738.4992458521874</v>
      </c>
      <c r="Y32" s="12">
        <f t="shared" si="7"/>
        <v>1.1888000000000001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J34"/>
  <sheetViews>
    <sheetView workbookViewId="0"/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3" t="s">
        <v>39</v>
      </c>
    </row>
    <row r="3" spans="2:10" ht="13.5" thickBot="1" x14ac:dyDescent="0.25"/>
    <row r="4" spans="2:10" x14ac:dyDescent="0.2">
      <c r="C4" s="179" t="s">
        <v>38</v>
      </c>
      <c r="D4" s="180"/>
      <c r="F4" s="179" t="s">
        <v>37</v>
      </c>
      <c r="G4" s="180"/>
      <c r="I4" s="179" t="s">
        <v>36</v>
      </c>
      <c r="J4" s="180"/>
    </row>
    <row r="5" spans="2:10" x14ac:dyDescent="0.2">
      <c r="C5" s="72">
        <v>44957</v>
      </c>
      <c r="D5" s="71"/>
      <c r="F5" s="72">
        <v>44957</v>
      </c>
      <c r="G5" s="71"/>
      <c r="I5" s="72">
        <v>44957</v>
      </c>
      <c r="J5" s="71"/>
    </row>
    <row r="6" spans="2:10" x14ac:dyDescent="0.2">
      <c r="C6" s="70"/>
      <c r="D6" s="69" t="s">
        <v>35</v>
      </c>
      <c r="F6" s="70"/>
      <c r="G6" s="69" t="s">
        <v>35</v>
      </c>
      <c r="I6" s="70"/>
      <c r="J6" s="69" t="s">
        <v>35</v>
      </c>
    </row>
    <row r="7" spans="2:10" x14ac:dyDescent="0.2">
      <c r="C7" s="68"/>
      <c r="D7" s="67"/>
      <c r="F7" s="68"/>
      <c r="G7" s="67"/>
      <c r="I7" s="68"/>
      <c r="J7" s="67"/>
    </row>
    <row r="8" spans="2:10" x14ac:dyDescent="0.2">
      <c r="C8" s="66">
        <v>44929</v>
      </c>
      <c r="D8" s="65">
        <v>8485.4</v>
      </c>
      <c r="F8" s="66">
        <f t="shared" ref="F8:F28" si="0">C8</f>
        <v>44929</v>
      </c>
      <c r="G8" s="65">
        <v>2385.14</v>
      </c>
      <c r="I8" s="66">
        <f t="shared" ref="I8:I28" si="1">C8</f>
        <v>44929</v>
      </c>
      <c r="J8" s="65">
        <v>3012</v>
      </c>
    </row>
    <row r="9" spans="2:10" x14ac:dyDescent="0.2">
      <c r="C9" s="66">
        <v>44930</v>
      </c>
      <c r="D9" s="65">
        <v>8321.8700000000008</v>
      </c>
      <c r="F9" s="66">
        <f t="shared" si="0"/>
        <v>44930</v>
      </c>
      <c r="G9" s="65">
        <v>2310</v>
      </c>
      <c r="I9" s="66">
        <f t="shared" si="1"/>
        <v>44930</v>
      </c>
      <c r="J9" s="65">
        <v>2967.11</v>
      </c>
    </row>
    <row r="10" spans="2:10" x14ac:dyDescent="0.2">
      <c r="C10" s="66">
        <v>44931</v>
      </c>
      <c r="D10" s="65">
        <v>8276.15</v>
      </c>
      <c r="F10" s="66">
        <f t="shared" si="0"/>
        <v>44931</v>
      </c>
      <c r="G10" s="65">
        <v>2280.52</v>
      </c>
      <c r="I10" s="66">
        <f t="shared" si="1"/>
        <v>44931</v>
      </c>
      <c r="J10" s="65">
        <v>2995.37</v>
      </c>
    </row>
    <row r="11" spans="2:10" x14ac:dyDescent="0.2">
      <c r="C11" s="66">
        <v>44932</v>
      </c>
      <c r="D11" s="65">
        <v>8460.4699999999993</v>
      </c>
      <c r="F11" s="66">
        <f t="shared" si="0"/>
        <v>44932</v>
      </c>
      <c r="G11" s="65">
        <v>2284.4699999999998</v>
      </c>
      <c r="I11" s="66">
        <f t="shared" si="1"/>
        <v>44932</v>
      </c>
      <c r="J11" s="65">
        <v>3021.84</v>
      </c>
    </row>
    <row r="12" spans="2:10" x14ac:dyDescent="0.2">
      <c r="C12" s="66">
        <v>44935</v>
      </c>
      <c r="D12" s="65">
        <v>8689.91</v>
      </c>
      <c r="F12" s="66">
        <f t="shared" si="0"/>
        <v>44935</v>
      </c>
      <c r="G12" s="65">
        <v>2334.37</v>
      </c>
      <c r="I12" s="66">
        <f t="shared" si="1"/>
        <v>44935</v>
      </c>
      <c r="J12" s="65">
        <v>3093</v>
      </c>
    </row>
    <row r="13" spans="2:10" x14ac:dyDescent="0.2">
      <c r="C13" s="66">
        <v>44936</v>
      </c>
      <c r="D13" s="65">
        <v>8787.5</v>
      </c>
      <c r="F13" s="66">
        <f t="shared" si="0"/>
        <v>44936</v>
      </c>
      <c r="G13" s="65">
        <v>2424</v>
      </c>
      <c r="I13" s="66">
        <f t="shared" si="1"/>
        <v>44936</v>
      </c>
      <c r="J13" s="65">
        <v>3165.74</v>
      </c>
    </row>
    <row r="14" spans="2:10" x14ac:dyDescent="0.2">
      <c r="C14" s="66">
        <v>44937</v>
      </c>
      <c r="D14" s="65">
        <v>8977.6</v>
      </c>
      <c r="F14" s="66">
        <f t="shared" si="0"/>
        <v>44937</v>
      </c>
      <c r="G14" s="65">
        <v>2456.5</v>
      </c>
      <c r="I14" s="66">
        <f t="shared" si="1"/>
        <v>44937</v>
      </c>
      <c r="J14" s="65">
        <v>3164.5</v>
      </c>
    </row>
    <row r="15" spans="2:10" x14ac:dyDescent="0.2">
      <c r="C15" s="66">
        <v>44938</v>
      </c>
      <c r="D15" s="65">
        <v>9101.64</v>
      </c>
      <c r="F15" s="66">
        <f t="shared" si="0"/>
        <v>44938</v>
      </c>
      <c r="G15" s="65">
        <v>2483.86</v>
      </c>
      <c r="I15" s="66">
        <f t="shared" si="1"/>
        <v>44938</v>
      </c>
      <c r="J15" s="65">
        <v>3176.4</v>
      </c>
    </row>
    <row r="16" spans="2:10" x14ac:dyDescent="0.2">
      <c r="C16" s="66">
        <v>44939</v>
      </c>
      <c r="D16" s="65">
        <v>9138.5</v>
      </c>
      <c r="F16" s="66">
        <f t="shared" si="0"/>
        <v>44939</v>
      </c>
      <c r="G16" s="65">
        <v>2564.5</v>
      </c>
      <c r="I16" s="66">
        <f t="shared" si="1"/>
        <v>44939</v>
      </c>
      <c r="J16" s="65">
        <v>3265.27</v>
      </c>
    </row>
    <row r="17" spans="3:10" x14ac:dyDescent="0.2">
      <c r="C17" s="66">
        <v>44942</v>
      </c>
      <c r="D17" s="65">
        <v>9156.33</v>
      </c>
      <c r="F17" s="66">
        <f t="shared" si="0"/>
        <v>44942</v>
      </c>
      <c r="G17" s="65">
        <v>2591.4299999999998</v>
      </c>
      <c r="I17" s="66">
        <f t="shared" si="1"/>
        <v>44942</v>
      </c>
      <c r="J17" s="65">
        <v>3306</v>
      </c>
    </row>
    <row r="18" spans="3:10" x14ac:dyDescent="0.2">
      <c r="C18" s="66">
        <v>44943</v>
      </c>
      <c r="D18" s="65">
        <v>9047.32</v>
      </c>
      <c r="F18" s="66">
        <f t="shared" si="0"/>
        <v>44943</v>
      </c>
      <c r="G18" s="65">
        <v>2586.1</v>
      </c>
      <c r="I18" s="66">
        <f t="shared" si="1"/>
        <v>44943</v>
      </c>
      <c r="J18" s="65">
        <v>3265.5</v>
      </c>
    </row>
    <row r="19" spans="3:10" x14ac:dyDescent="0.2">
      <c r="C19" s="66">
        <v>44944</v>
      </c>
      <c r="D19" s="65">
        <v>9325.8700000000008</v>
      </c>
      <c r="F19" s="66">
        <f t="shared" si="0"/>
        <v>44944</v>
      </c>
      <c r="G19" s="65">
        <v>2623.32</v>
      </c>
      <c r="I19" s="66">
        <f t="shared" si="1"/>
        <v>44944</v>
      </c>
      <c r="J19" s="65">
        <v>3320.01</v>
      </c>
    </row>
    <row r="20" spans="3:10" x14ac:dyDescent="0.2">
      <c r="C20" s="66">
        <v>44945</v>
      </c>
      <c r="D20" s="65">
        <v>9235.36</v>
      </c>
      <c r="F20" s="66">
        <f t="shared" si="0"/>
        <v>44945</v>
      </c>
      <c r="G20" s="65">
        <v>2612.0700000000002</v>
      </c>
      <c r="I20" s="66">
        <f t="shared" si="1"/>
        <v>44945</v>
      </c>
      <c r="J20" s="65">
        <v>3356.28</v>
      </c>
    </row>
    <row r="21" spans="3:10" x14ac:dyDescent="0.2">
      <c r="C21" s="66">
        <v>44946</v>
      </c>
      <c r="D21" s="65">
        <v>9337</v>
      </c>
      <c r="F21" s="66">
        <f t="shared" si="0"/>
        <v>44946</v>
      </c>
      <c r="G21" s="65">
        <v>2615.85</v>
      </c>
      <c r="I21" s="66">
        <f t="shared" si="1"/>
        <v>44946</v>
      </c>
      <c r="J21" s="65">
        <v>3452.32</v>
      </c>
    </row>
    <row r="22" spans="3:10" x14ac:dyDescent="0.2">
      <c r="C22" s="66">
        <v>44949</v>
      </c>
      <c r="D22" s="65">
        <v>9382</v>
      </c>
      <c r="F22" s="66">
        <f t="shared" si="0"/>
        <v>44949</v>
      </c>
      <c r="G22" s="65">
        <v>2601.5</v>
      </c>
      <c r="I22" s="66">
        <f t="shared" si="1"/>
        <v>44949</v>
      </c>
      <c r="J22" s="65">
        <v>3418.5</v>
      </c>
    </row>
    <row r="23" spans="3:10" x14ac:dyDescent="0.2">
      <c r="C23" s="66">
        <v>44950</v>
      </c>
      <c r="D23" s="65">
        <v>9378</v>
      </c>
      <c r="F23" s="66">
        <f t="shared" si="0"/>
        <v>44950</v>
      </c>
      <c r="G23" s="65">
        <v>2642.5</v>
      </c>
      <c r="I23" s="66">
        <f t="shared" si="1"/>
        <v>44950</v>
      </c>
      <c r="J23" s="65">
        <v>3434.5</v>
      </c>
    </row>
    <row r="24" spans="3:10" x14ac:dyDescent="0.2">
      <c r="C24" s="66">
        <v>44951</v>
      </c>
      <c r="D24" s="65">
        <v>9345.5</v>
      </c>
      <c r="F24" s="66">
        <f t="shared" si="0"/>
        <v>44951</v>
      </c>
      <c r="G24" s="65">
        <v>2655.5</v>
      </c>
      <c r="I24" s="66">
        <f t="shared" si="1"/>
        <v>44951</v>
      </c>
      <c r="J24" s="65">
        <v>3432</v>
      </c>
    </row>
    <row r="25" spans="3:10" x14ac:dyDescent="0.2">
      <c r="C25" s="66">
        <v>44952</v>
      </c>
      <c r="D25" s="65">
        <v>9361.4699999999993</v>
      </c>
      <c r="F25" s="66">
        <f t="shared" si="0"/>
        <v>44952</v>
      </c>
      <c r="G25" s="65">
        <v>2659</v>
      </c>
      <c r="I25" s="66">
        <f t="shared" si="1"/>
        <v>44952</v>
      </c>
      <c r="J25" s="65">
        <v>3477.5</v>
      </c>
    </row>
    <row r="26" spans="3:10" x14ac:dyDescent="0.2">
      <c r="C26" s="66">
        <v>44953</v>
      </c>
      <c r="D26" s="65">
        <v>9319.6200000000008</v>
      </c>
      <c r="F26" s="66">
        <f t="shared" si="0"/>
        <v>44953</v>
      </c>
      <c r="G26" s="65">
        <v>2637</v>
      </c>
      <c r="I26" s="66">
        <f t="shared" si="1"/>
        <v>44953</v>
      </c>
      <c r="J26" s="65">
        <v>3491</v>
      </c>
    </row>
    <row r="27" spans="3:10" x14ac:dyDescent="0.2">
      <c r="C27" s="66">
        <v>44956</v>
      </c>
      <c r="D27" s="65">
        <v>9203.75</v>
      </c>
      <c r="F27" s="66">
        <f t="shared" si="0"/>
        <v>44956</v>
      </c>
      <c r="G27" s="65">
        <v>2607.5</v>
      </c>
      <c r="I27" s="66">
        <f t="shared" si="1"/>
        <v>44956</v>
      </c>
      <c r="J27" s="65">
        <v>3406.16</v>
      </c>
    </row>
    <row r="28" spans="3:10" ht="13.5" thickBot="1" x14ac:dyDescent="0.25">
      <c r="C28" s="66">
        <v>44957</v>
      </c>
      <c r="D28" s="65">
        <v>9151.9599999999991</v>
      </c>
      <c r="F28" s="66">
        <f t="shared" si="0"/>
        <v>44957</v>
      </c>
      <c r="G28" s="65">
        <v>2569.06</v>
      </c>
      <c r="I28" s="66">
        <f t="shared" si="1"/>
        <v>44957</v>
      </c>
      <c r="J28" s="65">
        <v>3410.96</v>
      </c>
    </row>
    <row r="29" spans="3:10" x14ac:dyDescent="0.2">
      <c r="C29" s="64" t="s">
        <v>11</v>
      </c>
      <c r="D29" s="63">
        <f>ROUND(AVERAGE(D8:D28),2)</f>
        <v>9023.01</v>
      </c>
      <c r="F29" s="64" t="s">
        <v>11</v>
      </c>
      <c r="G29" s="63">
        <f>ROUND(AVERAGE(G8:G28),2)</f>
        <v>2520.1999999999998</v>
      </c>
      <c r="I29" s="64" t="s">
        <v>11</v>
      </c>
      <c r="J29" s="63">
        <f>ROUND(AVERAGE(J8:J28),2)</f>
        <v>3268.19</v>
      </c>
    </row>
    <row r="30" spans="3:10" x14ac:dyDescent="0.2">
      <c r="C30" s="62" t="s">
        <v>12</v>
      </c>
      <c r="D30" s="61">
        <f>MAX(D8:D28)</f>
        <v>9382</v>
      </c>
      <c r="F30" s="62" t="s">
        <v>12</v>
      </c>
      <c r="G30" s="61">
        <f>MAX(G8:G28)</f>
        <v>2659</v>
      </c>
      <c r="I30" s="62" t="s">
        <v>12</v>
      </c>
      <c r="J30" s="61">
        <f>MAX(J8:J28)</f>
        <v>3491</v>
      </c>
    </row>
    <row r="31" spans="3:10" x14ac:dyDescent="0.2">
      <c r="C31" s="60" t="s">
        <v>13</v>
      </c>
      <c r="D31" s="59">
        <f>MIN(D8:D28)</f>
        <v>8276.15</v>
      </c>
      <c r="F31" s="60" t="s">
        <v>13</v>
      </c>
      <c r="G31" s="59">
        <f>MIN(G8:G28)</f>
        <v>2280.52</v>
      </c>
      <c r="I31" s="60" t="s">
        <v>13</v>
      </c>
      <c r="J31" s="59">
        <f>MIN(J8:J28)</f>
        <v>2967.11</v>
      </c>
    </row>
    <row r="34" spans="2:2" x14ac:dyDescent="0.2">
      <c r="B34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29"/>
    <col min="2" max="2" width="15.5703125" style="129" customWidth="1"/>
    <col min="3" max="10" width="12.7109375" style="129" customWidth="1"/>
    <col min="11" max="16384" width="9.140625" style="129"/>
  </cols>
  <sheetData>
    <row r="3" spans="2:9" ht="15.75" x14ac:dyDescent="0.25">
      <c r="B3" s="166" t="s">
        <v>94</v>
      </c>
      <c r="C3" s="141"/>
      <c r="D3" s="166"/>
      <c r="G3" s="153"/>
      <c r="H3" s="153"/>
      <c r="I3" s="165"/>
    </row>
    <row r="4" spans="2:9" x14ac:dyDescent="0.2">
      <c r="B4" s="163" t="s">
        <v>93</v>
      </c>
      <c r="C4" s="164"/>
      <c r="D4" s="163"/>
      <c r="G4" s="162"/>
      <c r="H4" s="161"/>
      <c r="I4" s="153"/>
    </row>
    <row r="5" spans="2:9" x14ac:dyDescent="0.2">
      <c r="B5" s="160" t="s">
        <v>95</v>
      </c>
      <c r="C5" s="141"/>
      <c r="D5" s="159"/>
      <c r="G5" s="158"/>
      <c r="H5" s="153"/>
      <c r="I5" s="141"/>
    </row>
    <row r="6" spans="2:9" x14ac:dyDescent="0.2">
      <c r="B6" s="141"/>
      <c r="C6" s="141"/>
      <c r="D6" s="141"/>
      <c r="E6" s="141"/>
      <c r="F6" s="141"/>
      <c r="G6" s="141"/>
      <c r="H6" s="141"/>
      <c r="I6" s="141"/>
    </row>
    <row r="7" spans="2:9" x14ac:dyDescent="0.2">
      <c r="B7" s="152"/>
      <c r="C7" s="157" t="s">
        <v>92</v>
      </c>
      <c r="D7" s="157" t="s">
        <v>92</v>
      </c>
      <c r="E7" s="157" t="s">
        <v>92</v>
      </c>
    </row>
    <row r="8" spans="2:9" x14ac:dyDescent="0.2">
      <c r="B8" s="155"/>
      <c r="C8" s="156" t="s">
        <v>55</v>
      </c>
      <c r="D8" s="156" t="s">
        <v>82</v>
      </c>
      <c r="E8" s="156" t="s">
        <v>80</v>
      </c>
    </row>
    <row r="9" spans="2:9" x14ac:dyDescent="0.2">
      <c r="B9" s="155"/>
      <c r="C9" s="154" t="s">
        <v>79</v>
      </c>
      <c r="D9" s="154" t="s">
        <v>79</v>
      </c>
      <c r="E9" s="154" t="s">
        <v>79</v>
      </c>
    </row>
    <row r="10" spans="2:9" x14ac:dyDescent="0.2">
      <c r="B10" s="152"/>
      <c r="C10" s="151"/>
      <c r="D10" s="151"/>
      <c r="E10" s="151"/>
    </row>
    <row r="11" spans="2:9" x14ac:dyDescent="0.2">
      <c r="B11" s="150" t="s">
        <v>91</v>
      </c>
      <c r="C11" s="149">
        <f>ABR!D29</f>
        <v>9023.01</v>
      </c>
      <c r="D11" s="149">
        <f>ABR!G29</f>
        <v>2520.1999999999998</v>
      </c>
      <c r="E11" s="149">
        <f>ABR!J29</f>
        <v>3268.19</v>
      </c>
    </row>
    <row r="15" spans="2:9" x14ac:dyDescent="0.2">
      <c r="B15" s="147" t="s">
        <v>48</v>
      </c>
      <c r="C15" s="148"/>
    </row>
    <row r="16" spans="2:9" x14ac:dyDescent="0.2">
      <c r="B16" s="147" t="s">
        <v>46</v>
      </c>
      <c r="C16" s="146"/>
    </row>
    <row r="17" spans="2:9" x14ac:dyDescent="0.2">
      <c r="B17" s="145" t="s">
        <v>10</v>
      </c>
      <c r="C17" s="143">
        <f>'Averages Inc. Euro Eq'!F66</f>
        <v>1.2214</v>
      </c>
    </row>
    <row r="18" spans="2:9" x14ac:dyDescent="0.2">
      <c r="B18" s="145" t="s">
        <v>43</v>
      </c>
      <c r="C18" s="144">
        <f>'Averages Inc. Euro Eq'!F67</f>
        <v>130.53</v>
      </c>
    </row>
    <row r="19" spans="2:9" x14ac:dyDescent="0.2">
      <c r="B19" s="145" t="s">
        <v>41</v>
      </c>
      <c r="C19" s="143">
        <f>'Averages Inc. Euro Eq'!F68</f>
        <v>1.077</v>
      </c>
    </row>
    <row r="21" spans="2:9" x14ac:dyDescent="0.2">
      <c r="B21" s="142" t="s">
        <v>40</v>
      </c>
    </row>
    <row r="24" spans="2:9" x14ac:dyDescent="0.2">
      <c r="B24" s="140" t="s">
        <v>14</v>
      </c>
      <c r="C24" s="139"/>
      <c r="D24" s="138"/>
      <c r="E24" s="137"/>
      <c r="F24" s="136"/>
      <c r="G24" s="135"/>
      <c r="H24" s="134"/>
      <c r="I24" s="133"/>
    </row>
    <row r="25" spans="2:9" x14ac:dyDescent="0.2">
      <c r="B25" s="132" t="s">
        <v>96</v>
      </c>
      <c r="C25" s="131"/>
      <c r="D25" s="131"/>
      <c r="E25" s="131"/>
      <c r="F25" s="131"/>
      <c r="G25" s="131"/>
      <c r="H25" s="131"/>
      <c r="I25" s="130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5:M71"/>
  <sheetViews>
    <sheetView topLeftCell="A4" workbookViewId="0">
      <selection activeCell="D59" sqref="D59"/>
    </sheetView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28"/>
      <c r="C5" s="2"/>
      <c r="D5" s="127"/>
      <c r="F5" s="126" t="s">
        <v>90</v>
      </c>
      <c r="G5" s="114"/>
      <c r="H5" s="114"/>
      <c r="I5" s="125"/>
    </row>
    <row r="6" spans="2:13" x14ac:dyDescent="0.2">
      <c r="B6" s="124"/>
      <c r="C6" s="124"/>
      <c r="D6" s="73"/>
      <c r="F6" s="123" t="s">
        <v>89</v>
      </c>
      <c r="G6" s="114"/>
      <c r="H6" s="122"/>
      <c r="I6" s="114"/>
    </row>
    <row r="7" spans="2:13" x14ac:dyDescent="0.2">
      <c r="B7" s="2"/>
      <c r="C7" s="2"/>
      <c r="D7" s="121"/>
      <c r="F7" s="102" t="s">
        <v>95</v>
      </c>
      <c r="G7" s="120"/>
      <c r="H7" s="114"/>
      <c r="I7" s="2"/>
    </row>
    <row r="8" spans="2:13" ht="13.5" thickBot="1" x14ac:dyDescent="0.25"/>
    <row r="9" spans="2:13" x14ac:dyDescent="0.2">
      <c r="B9" s="119"/>
      <c r="C9" s="118" t="s">
        <v>88</v>
      </c>
      <c r="D9" s="117" t="s">
        <v>82</v>
      </c>
      <c r="E9" s="117" t="s">
        <v>55</v>
      </c>
      <c r="F9" s="117" t="s">
        <v>54</v>
      </c>
      <c r="G9" s="117" t="s">
        <v>53</v>
      </c>
      <c r="H9" s="117" t="s">
        <v>52</v>
      </c>
      <c r="I9" s="117" t="s">
        <v>87</v>
      </c>
      <c r="J9" s="117" t="s">
        <v>86</v>
      </c>
      <c r="K9" s="117" t="s">
        <v>85</v>
      </c>
      <c r="L9" s="117" t="s">
        <v>84</v>
      </c>
      <c r="M9" s="116" t="s">
        <v>83</v>
      </c>
    </row>
    <row r="10" spans="2:13" x14ac:dyDescent="0.2">
      <c r="B10" s="113"/>
      <c r="C10" s="115" t="s">
        <v>82</v>
      </c>
      <c r="D10" s="114" t="s">
        <v>81</v>
      </c>
      <c r="E10" s="114"/>
      <c r="F10" s="114"/>
      <c r="G10" s="114"/>
      <c r="H10" s="114"/>
      <c r="I10" s="114"/>
      <c r="J10" s="114"/>
      <c r="K10" s="114"/>
      <c r="L10" s="114"/>
      <c r="M10" s="3"/>
    </row>
    <row r="11" spans="2:13" x14ac:dyDescent="0.2">
      <c r="B11" s="113"/>
      <c r="C11" s="112" t="s">
        <v>79</v>
      </c>
      <c r="D11" s="112" t="s">
        <v>79</v>
      </c>
      <c r="E11" s="112" t="s">
        <v>79</v>
      </c>
      <c r="F11" s="112" t="s">
        <v>79</v>
      </c>
      <c r="G11" s="112" t="s">
        <v>79</v>
      </c>
      <c r="H11" s="112" t="s">
        <v>79</v>
      </c>
      <c r="I11" s="112" t="s">
        <v>79</v>
      </c>
      <c r="J11" s="112" t="s">
        <v>79</v>
      </c>
      <c r="K11" s="112" t="s">
        <v>79</v>
      </c>
      <c r="L11" s="112" t="s">
        <v>79</v>
      </c>
      <c r="M11" s="111" t="s">
        <v>79</v>
      </c>
    </row>
    <row r="12" spans="2:13" x14ac:dyDescent="0.2">
      <c r="B12" s="95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3"/>
    </row>
    <row r="13" spans="2:13" x14ac:dyDescent="0.2">
      <c r="B13" s="109" t="s">
        <v>78</v>
      </c>
      <c r="C13" s="108">
        <v>2488.17</v>
      </c>
      <c r="D13" s="108">
        <v>2088.67</v>
      </c>
      <c r="E13" s="108">
        <v>8998.76</v>
      </c>
      <c r="F13" s="108">
        <v>2206.83</v>
      </c>
      <c r="G13" s="108">
        <v>28211.67</v>
      </c>
      <c r="H13" s="108">
        <v>28035.95</v>
      </c>
      <c r="I13" s="108">
        <v>3287.71</v>
      </c>
      <c r="J13" s="108">
        <v>2147.4299999999998</v>
      </c>
      <c r="K13" s="108">
        <v>0.5</v>
      </c>
      <c r="L13" s="108">
        <v>48389.760000000002</v>
      </c>
      <c r="M13" s="107">
        <v>0.5</v>
      </c>
    </row>
    <row r="14" spans="2:13" x14ac:dyDescent="0.2">
      <c r="B14" s="95" t="s">
        <v>77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"/>
    </row>
    <row r="15" spans="2:13" x14ac:dyDescent="0.2">
      <c r="B15" s="109" t="s">
        <v>76</v>
      </c>
      <c r="C15" s="108">
        <v>2489.02</v>
      </c>
      <c r="D15" s="108">
        <v>2098.67</v>
      </c>
      <c r="E15" s="108">
        <v>8999.7900000000009</v>
      </c>
      <c r="F15" s="108">
        <v>2208.17</v>
      </c>
      <c r="G15" s="108">
        <v>28240.48</v>
      </c>
      <c r="H15" s="108">
        <v>28080.71</v>
      </c>
      <c r="I15" s="108">
        <v>3289.38</v>
      </c>
      <c r="J15" s="108">
        <v>2157</v>
      </c>
      <c r="K15" s="108">
        <v>1</v>
      </c>
      <c r="L15" s="108">
        <v>48889.760000000002</v>
      </c>
      <c r="M15" s="107">
        <v>1</v>
      </c>
    </row>
    <row r="16" spans="2:13" x14ac:dyDescent="0.2">
      <c r="B16" s="95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"/>
    </row>
    <row r="17" spans="2:13" x14ac:dyDescent="0.2">
      <c r="B17" s="109" t="s">
        <v>75</v>
      </c>
      <c r="C17" s="108">
        <v>2488.6</v>
      </c>
      <c r="D17" s="108">
        <v>2093.67</v>
      </c>
      <c r="E17" s="108">
        <v>8999.27</v>
      </c>
      <c r="F17" s="108">
        <v>2207.5</v>
      </c>
      <c r="G17" s="108">
        <v>28226.07</v>
      </c>
      <c r="H17" s="108">
        <v>28058.33</v>
      </c>
      <c r="I17" s="108">
        <v>3288.55</v>
      </c>
      <c r="J17" s="108">
        <v>2152.21</v>
      </c>
      <c r="K17" s="108">
        <v>0.75</v>
      </c>
      <c r="L17" s="108">
        <v>48639.76</v>
      </c>
      <c r="M17" s="107">
        <v>0.75</v>
      </c>
    </row>
    <row r="18" spans="2:13" x14ac:dyDescent="0.2">
      <c r="B18" s="95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3"/>
    </row>
    <row r="19" spans="2:13" x14ac:dyDescent="0.2">
      <c r="B19" s="109" t="s">
        <v>97</v>
      </c>
      <c r="C19" s="108">
        <v>2520.64</v>
      </c>
      <c r="D19" s="108">
        <v>2147.14</v>
      </c>
      <c r="E19" s="108">
        <v>9018.02</v>
      </c>
      <c r="F19" s="108">
        <v>2187.98</v>
      </c>
      <c r="G19" s="108">
        <v>28459.52</v>
      </c>
      <c r="H19" s="108">
        <v>28109.52</v>
      </c>
      <c r="I19" s="108">
        <v>3268.24</v>
      </c>
      <c r="J19" s="108">
        <v>2230.38</v>
      </c>
      <c r="K19" s="108">
        <v>0.5</v>
      </c>
      <c r="L19" s="108">
        <v>48826.9</v>
      </c>
      <c r="M19" s="107">
        <v>0.5</v>
      </c>
    </row>
    <row r="20" spans="2:13" x14ac:dyDescent="0.2">
      <c r="B20" s="95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3"/>
    </row>
    <row r="21" spans="2:13" x14ac:dyDescent="0.2">
      <c r="B21" s="109" t="s">
        <v>74</v>
      </c>
      <c r="C21" s="108">
        <v>2521.81</v>
      </c>
      <c r="D21" s="108">
        <v>2157.14</v>
      </c>
      <c r="E21" s="108">
        <v>9020.36</v>
      </c>
      <c r="F21" s="108">
        <v>2189.4299999999998</v>
      </c>
      <c r="G21" s="108">
        <v>28497.62</v>
      </c>
      <c r="H21" s="108">
        <v>28146.19</v>
      </c>
      <c r="I21" s="108">
        <v>3269.67</v>
      </c>
      <c r="J21" s="108">
        <v>2240.38</v>
      </c>
      <c r="K21" s="108">
        <v>1</v>
      </c>
      <c r="L21" s="108">
        <v>49326.9</v>
      </c>
      <c r="M21" s="107">
        <v>1</v>
      </c>
    </row>
    <row r="22" spans="2:13" x14ac:dyDescent="0.2">
      <c r="B22" s="95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3"/>
    </row>
    <row r="23" spans="2:13" x14ac:dyDescent="0.2">
      <c r="B23" s="109" t="s">
        <v>73</v>
      </c>
      <c r="C23" s="108">
        <v>2521.23</v>
      </c>
      <c r="D23" s="108">
        <v>2152.14</v>
      </c>
      <c r="E23" s="108">
        <v>9019.19</v>
      </c>
      <c r="F23" s="108">
        <v>2188.6999999999998</v>
      </c>
      <c r="G23" s="108">
        <v>28478.57</v>
      </c>
      <c r="H23" s="108">
        <v>28127.86</v>
      </c>
      <c r="I23" s="108">
        <v>3268.95</v>
      </c>
      <c r="J23" s="108">
        <v>2235.38</v>
      </c>
      <c r="K23" s="108">
        <v>0.75</v>
      </c>
      <c r="L23" s="108">
        <v>49076.9</v>
      </c>
      <c r="M23" s="107">
        <v>0.75</v>
      </c>
    </row>
    <row r="24" spans="2:13" x14ac:dyDescent="0.2">
      <c r="B24" s="95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3"/>
    </row>
    <row r="25" spans="2:13" x14ac:dyDescent="0.2">
      <c r="B25" s="109" t="s">
        <v>72</v>
      </c>
      <c r="C25" s="108">
        <v>2678.81</v>
      </c>
      <c r="D25" s="108">
        <v>2298.5700000000002</v>
      </c>
      <c r="E25" s="108">
        <v>8943.1</v>
      </c>
      <c r="F25" s="108">
        <v>2209.5700000000002</v>
      </c>
      <c r="G25" s="108">
        <v>30050.95</v>
      </c>
      <c r="H25" s="108"/>
      <c r="I25" s="108">
        <v>3044.05</v>
      </c>
      <c r="J25" s="108">
        <v>2290.48</v>
      </c>
      <c r="K25" s="108"/>
      <c r="L25" s="108"/>
      <c r="M25" s="107"/>
    </row>
    <row r="26" spans="2:13" x14ac:dyDescent="0.2">
      <c r="B26" s="95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3"/>
    </row>
    <row r="27" spans="2:13" x14ac:dyDescent="0.2">
      <c r="B27" s="109" t="s">
        <v>71</v>
      </c>
      <c r="C27" s="108">
        <v>2683.81</v>
      </c>
      <c r="D27" s="108">
        <v>2308.5700000000002</v>
      </c>
      <c r="E27" s="108">
        <v>8953.1</v>
      </c>
      <c r="F27" s="108">
        <v>2214.5700000000002</v>
      </c>
      <c r="G27" s="108">
        <v>30100.95</v>
      </c>
      <c r="H27" s="108"/>
      <c r="I27" s="108">
        <v>3049.05</v>
      </c>
      <c r="J27" s="108">
        <v>2300.48</v>
      </c>
      <c r="K27" s="108"/>
      <c r="L27" s="108"/>
      <c r="M27" s="107"/>
    </row>
    <row r="28" spans="2:13" x14ac:dyDescent="0.2">
      <c r="B28" s="95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3"/>
    </row>
    <row r="29" spans="2:13" x14ac:dyDescent="0.2">
      <c r="B29" s="109" t="s">
        <v>70</v>
      </c>
      <c r="C29" s="108">
        <v>2681.31</v>
      </c>
      <c r="D29" s="108">
        <v>2303.5700000000002</v>
      </c>
      <c r="E29" s="108">
        <v>8948.1</v>
      </c>
      <c r="F29" s="108">
        <v>2212.0700000000002</v>
      </c>
      <c r="G29" s="108">
        <v>30075.95</v>
      </c>
      <c r="H29" s="108"/>
      <c r="I29" s="108">
        <v>3046.55</v>
      </c>
      <c r="J29" s="108">
        <v>2295.48</v>
      </c>
      <c r="K29" s="108"/>
      <c r="L29" s="108"/>
      <c r="M29" s="107"/>
    </row>
    <row r="30" spans="2:13" x14ac:dyDescent="0.2">
      <c r="B30" s="95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3"/>
    </row>
    <row r="31" spans="2:13" x14ac:dyDescent="0.2">
      <c r="B31" s="109" t="s">
        <v>98</v>
      </c>
      <c r="C31" s="108">
        <v>2759.52</v>
      </c>
      <c r="D31" s="108"/>
      <c r="E31" s="108">
        <v>8870.7099999999991</v>
      </c>
      <c r="F31" s="108">
        <v>2199.5700000000002</v>
      </c>
      <c r="G31" s="108">
        <v>30914.05</v>
      </c>
      <c r="H31" s="108"/>
      <c r="I31" s="108">
        <v>2846</v>
      </c>
      <c r="J31" s="108"/>
      <c r="K31" s="108"/>
      <c r="L31" s="108"/>
      <c r="M31" s="107"/>
    </row>
    <row r="32" spans="2:13" x14ac:dyDescent="0.2">
      <c r="B32" s="95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3"/>
    </row>
    <row r="33" spans="2:13" x14ac:dyDescent="0.2">
      <c r="B33" s="109" t="s">
        <v>69</v>
      </c>
      <c r="C33" s="108">
        <v>2764.52</v>
      </c>
      <c r="D33" s="108"/>
      <c r="E33" s="108">
        <v>8880.7099999999991</v>
      </c>
      <c r="F33" s="108">
        <v>2204.5700000000002</v>
      </c>
      <c r="G33" s="108">
        <v>30964.05</v>
      </c>
      <c r="H33" s="108"/>
      <c r="I33" s="108">
        <v>2851</v>
      </c>
      <c r="J33" s="108"/>
      <c r="K33" s="108"/>
      <c r="L33" s="108"/>
      <c r="M33" s="107"/>
    </row>
    <row r="34" spans="2:13" x14ac:dyDescent="0.2">
      <c r="B34" s="95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3"/>
    </row>
    <row r="35" spans="2:13" x14ac:dyDescent="0.2">
      <c r="B35" s="109" t="s">
        <v>68</v>
      </c>
      <c r="C35" s="108">
        <v>2762.02</v>
      </c>
      <c r="D35" s="108"/>
      <c r="E35" s="108">
        <v>8875.7099999999991</v>
      </c>
      <c r="F35" s="108">
        <v>2202.0700000000002</v>
      </c>
      <c r="G35" s="108">
        <v>30939.05</v>
      </c>
      <c r="H35" s="108"/>
      <c r="I35" s="108">
        <v>2848.5</v>
      </c>
      <c r="J35" s="108"/>
      <c r="K35" s="108"/>
      <c r="L35" s="108"/>
      <c r="M35" s="107"/>
    </row>
    <row r="36" spans="2:13" x14ac:dyDescent="0.2">
      <c r="B36" s="95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3"/>
    </row>
    <row r="37" spans="2:13" x14ac:dyDescent="0.2">
      <c r="B37" s="109" t="s">
        <v>67</v>
      </c>
      <c r="C37" s="108">
        <v>2835.24</v>
      </c>
      <c r="D37" s="108"/>
      <c r="E37" s="108">
        <v>8820.48</v>
      </c>
      <c r="F37" s="108">
        <v>2189.5700000000002</v>
      </c>
      <c r="G37" s="108">
        <v>31871.67</v>
      </c>
      <c r="H37" s="108"/>
      <c r="I37" s="108">
        <v>2791</v>
      </c>
      <c r="J37" s="108"/>
      <c r="K37" s="108"/>
      <c r="L37" s="108"/>
      <c r="M37" s="107"/>
    </row>
    <row r="38" spans="2:13" x14ac:dyDescent="0.2">
      <c r="B38" s="95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3"/>
    </row>
    <row r="39" spans="2:13" x14ac:dyDescent="0.2">
      <c r="B39" s="109" t="s">
        <v>66</v>
      </c>
      <c r="C39" s="108">
        <v>2840.24</v>
      </c>
      <c r="D39" s="108"/>
      <c r="E39" s="108">
        <v>8830.48</v>
      </c>
      <c r="F39" s="108">
        <v>2194.5700000000002</v>
      </c>
      <c r="G39" s="108">
        <v>31921.67</v>
      </c>
      <c r="H39" s="108"/>
      <c r="I39" s="108">
        <v>2796</v>
      </c>
      <c r="J39" s="108"/>
      <c r="K39" s="108"/>
      <c r="L39" s="108"/>
      <c r="M39" s="107"/>
    </row>
    <row r="40" spans="2:13" x14ac:dyDescent="0.2">
      <c r="B40" s="95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3"/>
    </row>
    <row r="41" spans="2:13" x14ac:dyDescent="0.2">
      <c r="B41" s="109" t="s">
        <v>65</v>
      </c>
      <c r="C41" s="108">
        <v>2837.74</v>
      </c>
      <c r="D41" s="108"/>
      <c r="E41" s="108">
        <v>8825.48</v>
      </c>
      <c r="F41" s="108">
        <v>2192.0700000000002</v>
      </c>
      <c r="G41" s="108">
        <v>31896.67</v>
      </c>
      <c r="H41" s="108"/>
      <c r="I41" s="108">
        <v>2793.5</v>
      </c>
      <c r="J41" s="108"/>
      <c r="K41" s="108"/>
      <c r="L41" s="108"/>
      <c r="M41" s="107"/>
    </row>
    <row r="42" spans="2:13" x14ac:dyDescent="0.2">
      <c r="B42" s="95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3"/>
    </row>
    <row r="43" spans="2:13" x14ac:dyDescent="0.2">
      <c r="B43" s="109" t="s">
        <v>64</v>
      </c>
      <c r="C43" s="108"/>
      <c r="D43" s="108"/>
      <c r="E43" s="108"/>
      <c r="F43" s="108"/>
      <c r="G43" s="108"/>
      <c r="H43" s="108">
        <v>27375.24</v>
      </c>
      <c r="I43" s="108"/>
      <c r="J43" s="108"/>
      <c r="K43" s="108">
        <v>0.5</v>
      </c>
      <c r="L43" s="108">
        <v>50383.33</v>
      </c>
      <c r="M43" s="107">
        <v>0.5</v>
      </c>
    </row>
    <row r="44" spans="2:13" x14ac:dyDescent="0.2">
      <c r="B44" s="95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3"/>
    </row>
    <row r="45" spans="2:13" x14ac:dyDescent="0.2">
      <c r="B45" s="109" t="s">
        <v>63</v>
      </c>
      <c r="C45" s="108"/>
      <c r="D45" s="108"/>
      <c r="E45" s="108"/>
      <c r="F45" s="108"/>
      <c r="G45" s="108"/>
      <c r="H45" s="108">
        <v>27425.24</v>
      </c>
      <c r="I45" s="108"/>
      <c r="J45" s="108"/>
      <c r="K45" s="108">
        <v>1</v>
      </c>
      <c r="L45" s="108">
        <v>51383.33</v>
      </c>
      <c r="M45" s="107">
        <v>1</v>
      </c>
    </row>
    <row r="46" spans="2:13" x14ac:dyDescent="0.2">
      <c r="B46" s="95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3"/>
    </row>
    <row r="47" spans="2:13" x14ac:dyDescent="0.2">
      <c r="B47" s="106" t="s">
        <v>62</v>
      </c>
      <c r="C47" s="105"/>
      <c r="D47" s="105"/>
      <c r="E47" s="105"/>
      <c r="F47" s="105"/>
      <c r="G47" s="105"/>
      <c r="H47" s="105">
        <v>27400.240000000002</v>
      </c>
      <c r="I47" s="105"/>
      <c r="J47" s="105"/>
      <c r="K47" s="105">
        <v>0.75</v>
      </c>
      <c r="L47" s="105">
        <v>50883.33</v>
      </c>
      <c r="M47" s="104">
        <v>0.75</v>
      </c>
    </row>
    <row r="49" spans="2:5" x14ac:dyDescent="0.2">
      <c r="B49" s="73" t="s">
        <v>61</v>
      </c>
    </row>
    <row r="50" spans="2:5" x14ac:dyDescent="0.2">
      <c r="B50" s="103" t="s">
        <v>95</v>
      </c>
    </row>
    <row r="52" spans="2:5" x14ac:dyDescent="0.2">
      <c r="B52" s="101" t="s">
        <v>60</v>
      </c>
      <c r="C52" s="100" t="s">
        <v>59</v>
      </c>
    </row>
    <row r="53" spans="2:5" x14ac:dyDescent="0.2">
      <c r="B53" s="99"/>
      <c r="C53" s="98" t="s">
        <v>58</v>
      </c>
    </row>
    <row r="54" spans="2:5" x14ac:dyDescent="0.2">
      <c r="B54" s="96" t="s">
        <v>57</v>
      </c>
      <c r="C54" s="97">
        <v>2310.0500000000002</v>
      </c>
    </row>
    <row r="55" spans="2:5" x14ac:dyDescent="0.2">
      <c r="B55" s="96" t="s">
        <v>56</v>
      </c>
      <c r="C55" s="97">
        <v>1948.93</v>
      </c>
    </row>
    <row r="56" spans="2:5" x14ac:dyDescent="0.2">
      <c r="B56" s="96" t="s">
        <v>55</v>
      </c>
      <c r="C56" s="97">
        <v>8353.6200000000008</v>
      </c>
    </row>
    <row r="57" spans="2:5" x14ac:dyDescent="0.2">
      <c r="B57" s="96" t="s">
        <v>54</v>
      </c>
      <c r="C57" s="97">
        <v>2050.9499999999998</v>
      </c>
    </row>
    <row r="58" spans="2:5" x14ac:dyDescent="0.2">
      <c r="B58" s="96" t="s">
        <v>53</v>
      </c>
      <c r="C58" s="97">
        <v>26226.16</v>
      </c>
    </row>
    <row r="59" spans="2:5" x14ac:dyDescent="0.2">
      <c r="B59" s="96" t="s">
        <v>52</v>
      </c>
      <c r="C59" s="97">
        <v>26056.33</v>
      </c>
    </row>
    <row r="60" spans="2:5" x14ac:dyDescent="0.2">
      <c r="B60" s="96" t="s">
        <v>51</v>
      </c>
      <c r="C60" s="97">
        <v>3052.83</v>
      </c>
    </row>
    <row r="61" spans="2:5" x14ac:dyDescent="0.2">
      <c r="B61" s="94" t="s">
        <v>50</v>
      </c>
      <c r="C61" s="93">
        <v>2001.93</v>
      </c>
    </row>
    <row r="63" spans="2:5" x14ac:dyDescent="0.2">
      <c r="B63" s="86" t="s">
        <v>49</v>
      </c>
    </row>
    <row r="64" spans="2:5" x14ac:dyDescent="0.2">
      <c r="E64" s="92" t="s">
        <v>48</v>
      </c>
    </row>
    <row r="65" spans="2:9" x14ac:dyDescent="0.2">
      <c r="B65" s="2" t="s">
        <v>47</v>
      </c>
      <c r="D65" s="89">
        <v>7366.04</v>
      </c>
      <c r="E65" s="92" t="s">
        <v>46</v>
      </c>
    </row>
    <row r="66" spans="2:9" x14ac:dyDescent="0.2">
      <c r="B66" s="2" t="s">
        <v>45</v>
      </c>
      <c r="D66" s="89">
        <v>7367.56</v>
      </c>
      <c r="E66" s="91" t="s">
        <v>10</v>
      </c>
      <c r="F66" s="87">
        <v>1.2214</v>
      </c>
    </row>
    <row r="67" spans="2:9" x14ac:dyDescent="0.2">
      <c r="B67" s="2" t="s">
        <v>44</v>
      </c>
      <c r="D67" s="89">
        <v>1808.6</v>
      </c>
      <c r="E67" s="91" t="s">
        <v>43</v>
      </c>
      <c r="F67" s="90">
        <v>130.53</v>
      </c>
    </row>
    <row r="68" spans="2:9" x14ac:dyDescent="0.2">
      <c r="B68" s="2" t="s">
        <v>42</v>
      </c>
      <c r="D68" s="89">
        <v>1789.36</v>
      </c>
      <c r="E68" s="88" t="s">
        <v>41</v>
      </c>
      <c r="F68" s="87">
        <v>1.077</v>
      </c>
    </row>
    <row r="69" spans="2:9" x14ac:dyDescent="0.2">
      <c r="H69" s="85" t="s">
        <v>40</v>
      </c>
    </row>
    <row r="70" spans="2:9" x14ac:dyDescent="0.2">
      <c r="B70" s="84" t="s">
        <v>14</v>
      </c>
      <c r="C70" s="83"/>
      <c r="D70" s="82"/>
      <c r="E70" s="81"/>
      <c r="F70" s="80"/>
      <c r="G70" s="79"/>
      <c r="H70" s="78"/>
      <c r="I70" s="77"/>
    </row>
    <row r="71" spans="2:9" x14ac:dyDescent="0.2">
      <c r="B71" s="76" t="s">
        <v>96</v>
      </c>
      <c r="C71" s="75"/>
      <c r="D71" s="75"/>
      <c r="E71" s="75"/>
      <c r="F71" s="75"/>
      <c r="G71" s="75"/>
      <c r="H71" s="75"/>
      <c r="I71" s="74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31</v>
      </c>
    </row>
    <row r="6" spans="1:19" ht="13.5" thickBot="1" x14ac:dyDescent="0.25">
      <c r="B6" s="1">
        <v>44929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44929</v>
      </c>
      <c r="C9" s="44">
        <v>2161</v>
      </c>
      <c r="D9" s="43">
        <v>2171</v>
      </c>
      <c r="E9" s="42">
        <f t="shared" ref="E9:E29" si="0">AVERAGE(C9:D9)</f>
        <v>2166</v>
      </c>
      <c r="F9" s="44">
        <v>2215</v>
      </c>
      <c r="G9" s="43">
        <v>2225</v>
      </c>
      <c r="H9" s="42">
        <f t="shared" ref="H9:H29" si="1">AVERAGE(F9:G9)</f>
        <v>2220</v>
      </c>
      <c r="I9" s="44">
        <v>2375</v>
      </c>
      <c r="J9" s="43">
        <v>2385</v>
      </c>
      <c r="K9" s="42">
        <f t="shared" ref="K9:K29" si="2">AVERAGE(I9:J9)</f>
        <v>2380</v>
      </c>
      <c r="L9" s="50">
        <v>2171</v>
      </c>
      <c r="M9" s="49">
        <v>1.1956</v>
      </c>
      <c r="N9" s="51">
        <v>1.0536000000000001</v>
      </c>
      <c r="O9" s="48">
        <v>130.97999999999999</v>
      </c>
      <c r="P9" s="41">
        <v>1815.82</v>
      </c>
      <c r="Q9" s="41">
        <v>1856.95</v>
      </c>
      <c r="R9" s="47">
        <f t="shared" ref="R9:R29" si="3">L9/N9</f>
        <v>2060.5542900531509</v>
      </c>
      <c r="S9" s="46">
        <v>1.1981999999999999</v>
      </c>
    </row>
    <row r="10" spans="1:19" x14ac:dyDescent="0.2">
      <c r="B10" s="45">
        <v>44930</v>
      </c>
      <c r="C10" s="44">
        <v>2160</v>
      </c>
      <c r="D10" s="43">
        <v>2170</v>
      </c>
      <c r="E10" s="42">
        <f t="shared" si="0"/>
        <v>2165</v>
      </c>
      <c r="F10" s="44">
        <v>2215</v>
      </c>
      <c r="G10" s="43">
        <v>2225</v>
      </c>
      <c r="H10" s="42">
        <f t="shared" si="1"/>
        <v>2220</v>
      </c>
      <c r="I10" s="44">
        <v>2375</v>
      </c>
      <c r="J10" s="43">
        <v>2385</v>
      </c>
      <c r="K10" s="42">
        <f t="shared" si="2"/>
        <v>2380</v>
      </c>
      <c r="L10" s="50">
        <v>2170</v>
      </c>
      <c r="M10" s="49">
        <v>1.2050000000000001</v>
      </c>
      <c r="N10" s="49">
        <v>1.0608</v>
      </c>
      <c r="O10" s="48">
        <v>130.82</v>
      </c>
      <c r="P10" s="41">
        <v>1800.83</v>
      </c>
      <c r="Q10" s="41">
        <v>1842.34</v>
      </c>
      <c r="R10" s="47">
        <f t="shared" si="3"/>
        <v>2045.6259426847662</v>
      </c>
      <c r="S10" s="46">
        <v>1.2077</v>
      </c>
    </row>
    <row r="11" spans="1:19" x14ac:dyDescent="0.2">
      <c r="B11" s="45">
        <v>44931</v>
      </c>
      <c r="C11" s="44">
        <v>2085</v>
      </c>
      <c r="D11" s="43">
        <v>2095</v>
      </c>
      <c r="E11" s="42">
        <f t="shared" si="0"/>
        <v>2090</v>
      </c>
      <c r="F11" s="44">
        <v>2140</v>
      </c>
      <c r="G11" s="43">
        <v>2150</v>
      </c>
      <c r="H11" s="42">
        <f t="shared" si="1"/>
        <v>2145</v>
      </c>
      <c r="I11" s="44">
        <v>2300</v>
      </c>
      <c r="J11" s="43">
        <v>2310</v>
      </c>
      <c r="K11" s="42">
        <f t="shared" si="2"/>
        <v>2305</v>
      </c>
      <c r="L11" s="50">
        <v>2095</v>
      </c>
      <c r="M11" s="49">
        <v>1.2001999999999999</v>
      </c>
      <c r="N11" s="49">
        <v>1.0599000000000001</v>
      </c>
      <c r="O11" s="48">
        <v>132.76</v>
      </c>
      <c r="P11" s="41">
        <v>1745.54</v>
      </c>
      <c r="Q11" s="41">
        <v>1787.2</v>
      </c>
      <c r="R11" s="47">
        <f t="shared" si="3"/>
        <v>1976.601566185489</v>
      </c>
      <c r="S11" s="46">
        <v>1.2030000000000001</v>
      </c>
    </row>
    <row r="12" spans="1:19" x14ac:dyDescent="0.2">
      <c r="B12" s="45">
        <v>44932</v>
      </c>
      <c r="C12" s="44">
        <v>2084</v>
      </c>
      <c r="D12" s="43">
        <v>2094</v>
      </c>
      <c r="E12" s="42">
        <f t="shared" si="0"/>
        <v>2089</v>
      </c>
      <c r="F12" s="44">
        <v>2140</v>
      </c>
      <c r="G12" s="43">
        <v>2150</v>
      </c>
      <c r="H12" s="42">
        <f t="shared" si="1"/>
        <v>2145</v>
      </c>
      <c r="I12" s="44">
        <v>2300</v>
      </c>
      <c r="J12" s="43">
        <v>2310</v>
      </c>
      <c r="K12" s="42">
        <f t="shared" si="2"/>
        <v>2305</v>
      </c>
      <c r="L12" s="50">
        <v>2094</v>
      </c>
      <c r="M12" s="49">
        <v>1.1859999999999999</v>
      </c>
      <c r="N12" s="49">
        <v>1.0495000000000001</v>
      </c>
      <c r="O12" s="48">
        <v>134.68</v>
      </c>
      <c r="P12" s="41">
        <v>1765.6</v>
      </c>
      <c r="Q12" s="41">
        <v>1808.55</v>
      </c>
      <c r="R12" s="47">
        <f t="shared" si="3"/>
        <v>1995.2358265840874</v>
      </c>
      <c r="S12" s="46">
        <v>1.1888000000000001</v>
      </c>
    </row>
    <row r="13" spans="1:19" x14ac:dyDescent="0.2">
      <c r="B13" s="45">
        <v>44935</v>
      </c>
      <c r="C13" s="44">
        <v>2081</v>
      </c>
      <c r="D13" s="43">
        <v>2091</v>
      </c>
      <c r="E13" s="42">
        <f t="shared" si="0"/>
        <v>2086</v>
      </c>
      <c r="F13" s="44">
        <v>2140</v>
      </c>
      <c r="G13" s="43">
        <v>2150</v>
      </c>
      <c r="H13" s="42">
        <f t="shared" si="1"/>
        <v>2145</v>
      </c>
      <c r="I13" s="44">
        <v>2295</v>
      </c>
      <c r="J13" s="43">
        <v>2305</v>
      </c>
      <c r="K13" s="42">
        <f t="shared" si="2"/>
        <v>2300</v>
      </c>
      <c r="L13" s="50">
        <v>2091</v>
      </c>
      <c r="M13" s="49">
        <v>1.2139</v>
      </c>
      <c r="N13" s="49">
        <v>1.0689</v>
      </c>
      <c r="O13" s="48">
        <v>132.29</v>
      </c>
      <c r="P13" s="41">
        <v>1722.55</v>
      </c>
      <c r="Q13" s="41">
        <v>1767.22</v>
      </c>
      <c r="R13" s="47">
        <f t="shared" si="3"/>
        <v>1956.2166713443728</v>
      </c>
      <c r="S13" s="46">
        <v>1.2165999999999999</v>
      </c>
    </row>
    <row r="14" spans="1:19" x14ac:dyDescent="0.2">
      <c r="B14" s="45">
        <v>44936</v>
      </c>
      <c r="C14" s="44">
        <v>2081</v>
      </c>
      <c r="D14" s="43">
        <v>2091</v>
      </c>
      <c r="E14" s="42">
        <f t="shared" si="0"/>
        <v>2086</v>
      </c>
      <c r="F14" s="44">
        <v>2140</v>
      </c>
      <c r="G14" s="43">
        <v>2150</v>
      </c>
      <c r="H14" s="42">
        <f t="shared" si="1"/>
        <v>2145</v>
      </c>
      <c r="I14" s="44">
        <v>2295</v>
      </c>
      <c r="J14" s="43">
        <v>2305</v>
      </c>
      <c r="K14" s="42">
        <f t="shared" si="2"/>
        <v>2300</v>
      </c>
      <c r="L14" s="50">
        <v>2091</v>
      </c>
      <c r="M14" s="49">
        <v>1.2128000000000001</v>
      </c>
      <c r="N14" s="49">
        <v>1.0719000000000001</v>
      </c>
      <c r="O14" s="48">
        <v>132.38999999999999</v>
      </c>
      <c r="P14" s="41">
        <v>1724.11</v>
      </c>
      <c r="Q14" s="41">
        <v>1768.82</v>
      </c>
      <c r="R14" s="47">
        <f t="shared" si="3"/>
        <v>1950.7416736635878</v>
      </c>
      <c r="S14" s="46">
        <v>1.2155</v>
      </c>
    </row>
    <row r="15" spans="1:19" x14ac:dyDescent="0.2">
      <c r="B15" s="45">
        <v>44937</v>
      </c>
      <c r="C15" s="44">
        <v>2081</v>
      </c>
      <c r="D15" s="43">
        <v>2091</v>
      </c>
      <c r="E15" s="42">
        <f t="shared" si="0"/>
        <v>2086</v>
      </c>
      <c r="F15" s="44">
        <v>2140</v>
      </c>
      <c r="G15" s="43">
        <v>2150</v>
      </c>
      <c r="H15" s="42">
        <f t="shared" si="1"/>
        <v>2145</v>
      </c>
      <c r="I15" s="44">
        <v>2295</v>
      </c>
      <c r="J15" s="43">
        <v>2305</v>
      </c>
      <c r="K15" s="42">
        <f t="shared" si="2"/>
        <v>2300</v>
      </c>
      <c r="L15" s="50">
        <v>2091</v>
      </c>
      <c r="M15" s="49">
        <v>1.2114</v>
      </c>
      <c r="N15" s="49">
        <v>1.0741000000000001</v>
      </c>
      <c r="O15" s="48">
        <v>132.78</v>
      </c>
      <c r="P15" s="41">
        <v>1726.1</v>
      </c>
      <c r="Q15" s="41">
        <v>1770.86</v>
      </c>
      <c r="R15" s="47">
        <f t="shared" si="3"/>
        <v>1946.746113024858</v>
      </c>
      <c r="S15" s="46">
        <v>1.2141</v>
      </c>
    </row>
    <row r="16" spans="1:19" x14ac:dyDescent="0.2">
      <c r="B16" s="45">
        <v>44938</v>
      </c>
      <c r="C16" s="44">
        <v>2081</v>
      </c>
      <c r="D16" s="43">
        <v>2091</v>
      </c>
      <c r="E16" s="42">
        <f t="shared" si="0"/>
        <v>2086</v>
      </c>
      <c r="F16" s="44">
        <v>2140</v>
      </c>
      <c r="G16" s="43">
        <v>2150</v>
      </c>
      <c r="H16" s="42">
        <f t="shared" si="1"/>
        <v>2145</v>
      </c>
      <c r="I16" s="44">
        <v>2295</v>
      </c>
      <c r="J16" s="43">
        <v>2305</v>
      </c>
      <c r="K16" s="42">
        <f t="shared" si="2"/>
        <v>2300</v>
      </c>
      <c r="L16" s="50">
        <v>2091</v>
      </c>
      <c r="M16" s="49">
        <v>1.2133</v>
      </c>
      <c r="N16" s="49">
        <v>1.0763</v>
      </c>
      <c r="O16" s="48">
        <v>130.69</v>
      </c>
      <c r="P16" s="41">
        <v>1723.4</v>
      </c>
      <c r="Q16" s="41">
        <v>1768.09</v>
      </c>
      <c r="R16" s="47">
        <f t="shared" si="3"/>
        <v>1942.766886555793</v>
      </c>
      <c r="S16" s="46">
        <v>1.216</v>
      </c>
    </row>
    <row r="17" spans="2:19" x14ac:dyDescent="0.2">
      <c r="B17" s="45">
        <v>44939</v>
      </c>
      <c r="C17" s="44">
        <v>2080</v>
      </c>
      <c r="D17" s="43">
        <v>2090</v>
      </c>
      <c r="E17" s="42">
        <f t="shared" si="0"/>
        <v>2085</v>
      </c>
      <c r="F17" s="44">
        <v>2140</v>
      </c>
      <c r="G17" s="43">
        <v>2150</v>
      </c>
      <c r="H17" s="42">
        <f t="shared" si="1"/>
        <v>2145</v>
      </c>
      <c r="I17" s="44">
        <v>2295</v>
      </c>
      <c r="J17" s="43">
        <v>2305</v>
      </c>
      <c r="K17" s="42">
        <f t="shared" si="2"/>
        <v>2300</v>
      </c>
      <c r="L17" s="50">
        <v>2090</v>
      </c>
      <c r="M17" s="49">
        <v>1.2177</v>
      </c>
      <c r="N17" s="49">
        <v>1.0811999999999999</v>
      </c>
      <c r="O17" s="48">
        <v>128.54</v>
      </c>
      <c r="P17" s="41">
        <v>1716.35</v>
      </c>
      <c r="Q17" s="41">
        <v>1761.86</v>
      </c>
      <c r="R17" s="47">
        <f t="shared" si="3"/>
        <v>1933.0373658897522</v>
      </c>
      <c r="S17" s="46">
        <v>1.2202999999999999</v>
      </c>
    </row>
    <row r="18" spans="2:19" x14ac:dyDescent="0.2">
      <c r="B18" s="45">
        <v>44942</v>
      </c>
      <c r="C18" s="44">
        <v>2078</v>
      </c>
      <c r="D18" s="43">
        <v>2088</v>
      </c>
      <c r="E18" s="42">
        <f t="shared" si="0"/>
        <v>2083</v>
      </c>
      <c r="F18" s="44">
        <v>2140</v>
      </c>
      <c r="G18" s="43">
        <v>2150</v>
      </c>
      <c r="H18" s="42">
        <f t="shared" si="1"/>
        <v>2145</v>
      </c>
      <c r="I18" s="44">
        <v>2290</v>
      </c>
      <c r="J18" s="43">
        <v>2300</v>
      </c>
      <c r="K18" s="42">
        <f t="shared" si="2"/>
        <v>2295</v>
      </c>
      <c r="L18" s="50">
        <v>2088</v>
      </c>
      <c r="M18" s="49">
        <v>1.2186999999999999</v>
      </c>
      <c r="N18" s="49">
        <v>1.0814999999999999</v>
      </c>
      <c r="O18" s="48">
        <v>128.44</v>
      </c>
      <c r="P18" s="41">
        <v>1713.3</v>
      </c>
      <c r="Q18" s="41">
        <v>1760.42</v>
      </c>
      <c r="R18" s="47">
        <f t="shared" si="3"/>
        <v>1930.6518723994454</v>
      </c>
      <c r="S18" s="46">
        <v>1.2213000000000001</v>
      </c>
    </row>
    <row r="19" spans="2:19" x14ac:dyDescent="0.2">
      <c r="B19" s="45">
        <v>44943</v>
      </c>
      <c r="C19" s="44">
        <v>2079</v>
      </c>
      <c r="D19" s="43">
        <v>2089</v>
      </c>
      <c r="E19" s="42">
        <f t="shared" si="0"/>
        <v>2084</v>
      </c>
      <c r="F19" s="44">
        <v>2140</v>
      </c>
      <c r="G19" s="43">
        <v>2150</v>
      </c>
      <c r="H19" s="42">
        <f t="shared" si="1"/>
        <v>2145</v>
      </c>
      <c r="I19" s="44">
        <v>2290</v>
      </c>
      <c r="J19" s="43">
        <v>2300</v>
      </c>
      <c r="K19" s="42">
        <f t="shared" si="2"/>
        <v>2295</v>
      </c>
      <c r="L19" s="50">
        <v>2089</v>
      </c>
      <c r="M19" s="49">
        <v>1.2257</v>
      </c>
      <c r="N19" s="49">
        <v>1.0851999999999999</v>
      </c>
      <c r="O19" s="48">
        <v>128.57</v>
      </c>
      <c r="P19" s="41">
        <v>1704.33</v>
      </c>
      <c r="Q19" s="41">
        <v>1750.53</v>
      </c>
      <c r="R19" s="47">
        <f t="shared" si="3"/>
        <v>1924.9907851087357</v>
      </c>
      <c r="S19" s="46">
        <v>1.2282</v>
      </c>
    </row>
    <row r="20" spans="2:19" x14ac:dyDescent="0.2">
      <c r="B20" s="45">
        <v>44944</v>
      </c>
      <c r="C20" s="44">
        <v>2079</v>
      </c>
      <c r="D20" s="43">
        <v>2089</v>
      </c>
      <c r="E20" s="42">
        <f t="shared" si="0"/>
        <v>2084</v>
      </c>
      <c r="F20" s="44">
        <v>2140</v>
      </c>
      <c r="G20" s="43">
        <v>2150</v>
      </c>
      <c r="H20" s="42">
        <f t="shared" si="1"/>
        <v>2145</v>
      </c>
      <c r="I20" s="44">
        <v>2290</v>
      </c>
      <c r="J20" s="43">
        <v>2300</v>
      </c>
      <c r="K20" s="42">
        <f t="shared" si="2"/>
        <v>2295</v>
      </c>
      <c r="L20" s="50">
        <v>2089</v>
      </c>
      <c r="M20" s="49">
        <v>1.2369000000000001</v>
      </c>
      <c r="N20" s="49">
        <v>1.0824</v>
      </c>
      <c r="O20" s="48">
        <v>129.09</v>
      </c>
      <c r="P20" s="41">
        <v>1688.9</v>
      </c>
      <c r="Q20" s="41">
        <v>1734.71</v>
      </c>
      <c r="R20" s="47">
        <f t="shared" si="3"/>
        <v>1929.9704360679971</v>
      </c>
      <c r="S20" s="46">
        <v>1.2394000000000001</v>
      </c>
    </row>
    <row r="21" spans="2:19" x14ac:dyDescent="0.2">
      <c r="B21" s="45">
        <v>44945</v>
      </c>
      <c r="C21" s="44">
        <v>2081</v>
      </c>
      <c r="D21" s="43">
        <v>2091</v>
      </c>
      <c r="E21" s="42">
        <f t="shared" si="0"/>
        <v>2086</v>
      </c>
      <c r="F21" s="44">
        <v>2140</v>
      </c>
      <c r="G21" s="43">
        <v>2150</v>
      </c>
      <c r="H21" s="42">
        <f t="shared" si="1"/>
        <v>2145</v>
      </c>
      <c r="I21" s="44">
        <v>2290</v>
      </c>
      <c r="J21" s="43">
        <v>2300</v>
      </c>
      <c r="K21" s="42">
        <f t="shared" si="2"/>
        <v>2295</v>
      </c>
      <c r="L21" s="50">
        <v>2091</v>
      </c>
      <c r="M21" s="49">
        <v>1.2333000000000001</v>
      </c>
      <c r="N21" s="49">
        <v>1.0809</v>
      </c>
      <c r="O21" s="48">
        <v>128.63999999999999</v>
      </c>
      <c r="P21" s="41">
        <v>1695.45</v>
      </c>
      <c r="Q21" s="41">
        <v>1739.9</v>
      </c>
      <c r="R21" s="47">
        <f t="shared" si="3"/>
        <v>1934.4990285872884</v>
      </c>
      <c r="S21" s="46">
        <v>1.2357</v>
      </c>
    </row>
    <row r="22" spans="2:19" x14ac:dyDescent="0.2">
      <c r="B22" s="45">
        <v>44946</v>
      </c>
      <c r="C22" s="44">
        <v>2082</v>
      </c>
      <c r="D22" s="43">
        <v>2092</v>
      </c>
      <c r="E22" s="42">
        <f t="shared" si="0"/>
        <v>2087</v>
      </c>
      <c r="F22" s="44">
        <v>2140</v>
      </c>
      <c r="G22" s="43">
        <v>2150</v>
      </c>
      <c r="H22" s="42">
        <f t="shared" si="1"/>
        <v>2145</v>
      </c>
      <c r="I22" s="44">
        <v>2290</v>
      </c>
      <c r="J22" s="43">
        <v>2300</v>
      </c>
      <c r="K22" s="42">
        <f t="shared" si="2"/>
        <v>2295</v>
      </c>
      <c r="L22" s="50">
        <v>2092</v>
      </c>
      <c r="M22" s="49">
        <v>1.2354000000000001</v>
      </c>
      <c r="N22" s="49">
        <v>1.0818000000000001</v>
      </c>
      <c r="O22" s="48">
        <v>130.12</v>
      </c>
      <c r="P22" s="41">
        <v>1693.38</v>
      </c>
      <c r="Q22" s="41">
        <v>1736.95</v>
      </c>
      <c r="R22" s="47">
        <f t="shared" si="3"/>
        <v>1933.814013680902</v>
      </c>
      <c r="S22" s="46">
        <v>1.2378</v>
      </c>
    </row>
    <row r="23" spans="2:19" x14ac:dyDescent="0.2">
      <c r="B23" s="45">
        <v>44949</v>
      </c>
      <c r="C23" s="44">
        <v>2080</v>
      </c>
      <c r="D23" s="43">
        <v>2090</v>
      </c>
      <c r="E23" s="42">
        <f t="shared" si="0"/>
        <v>2085</v>
      </c>
      <c r="F23" s="44">
        <v>2140</v>
      </c>
      <c r="G23" s="43">
        <v>2150</v>
      </c>
      <c r="H23" s="42">
        <f t="shared" si="1"/>
        <v>2145</v>
      </c>
      <c r="I23" s="44">
        <v>2285</v>
      </c>
      <c r="J23" s="43">
        <v>2295</v>
      </c>
      <c r="K23" s="42">
        <f t="shared" si="2"/>
        <v>2290</v>
      </c>
      <c r="L23" s="50">
        <v>2090</v>
      </c>
      <c r="M23" s="49">
        <v>1.2366999999999999</v>
      </c>
      <c r="N23" s="49">
        <v>1.0871</v>
      </c>
      <c r="O23" s="48">
        <v>130.25</v>
      </c>
      <c r="P23" s="41">
        <v>1689.98</v>
      </c>
      <c r="Q23" s="41">
        <v>1735.13</v>
      </c>
      <c r="R23" s="47">
        <f t="shared" si="3"/>
        <v>1922.5462238984455</v>
      </c>
      <c r="S23" s="46">
        <v>1.2391000000000001</v>
      </c>
    </row>
    <row r="24" spans="2:19" x14ac:dyDescent="0.2">
      <c r="B24" s="45">
        <v>44950</v>
      </c>
      <c r="C24" s="44">
        <v>2080</v>
      </c>
      <c r="D24" s="43">
        <v>2090</v>
      </c>
      <c r="E24" s="42">
        <f t="shared" si="0"/>
        <v>2085</v>
      </c>
      <c r="F24" s="44">
        <v>2140</v>
      </c>
      <c r="G24" s="43">
        <v>2150</v>
      </c>
      <c r="H24" s="42">
        <f t="shared" si="1"/>
        <v>2145</v>
      </c>
      <c r="I24" s="44">
        <v>2285</v>
      </c>
      <c r="J24" s="43">
        <v>2295</v>
      </c>
      <c r="K24" s="42">
        <f t="shared" si="2"/>
        <v>2290</v>
      </c>
      <c r="L24" s="50">
        <v>2090</v>
      </c>
      <c r="M24" s="49">
        <v>1.2289000000000001</v>
      </c>
      <c r="N24" s="49">
        <v>1.0860000000000001</v>
      </c>
      <c r="O24" s="48">
        <v>130.27000000000001</v>
      </c>
      <c r="P24" s="41">
        <v>1700.71</v>
      </c>
      <c r="Q24" s="41">
        <v>1745.98</v>
      </c>
      <c r="R24" s="47">
        <f t="shared" si="3"/>
        <v>1924.4935543278084</v>
      </c>
      <c r="S24" s="46">
        <v>1.2314000000000001</v>
      </c>
    </row>
    <row r="25" spans="2:19" x14ac:dyDescent="0.2">
      <c r="B25" s="45">
        <v>44951</v>
      </c>
      <c r="C25" s="44">
        <v>2080</v>
      </c>
      <c r="D25" s="43">
        <v>2090</v>
      </c>
      <c r="E25" s="42">
        <f t="shared" si="0"/>
        <v>2085</v>
      </c>
      <c r="F25" s="44">
        <v>2140</v>
      </c>
      <c r="G25" s="43">
        <v>2150</v>
      </c>
      <c r="H25" s="42">
        <f t="shared" si="1"/>
        <v>2145</v>
      </c>
      <c r="I25" s="44">
        <v>2285</v>
      </c>
      <c r="J25" s="43">
        <v>2295</v>
      </c>
      <c r="K25" s="42">
        <f t="shared" si="2"/>
        <v>2290</v>
      </c>
      <c r="L25" s="50">
        <v>2090</v>
      </c>
      <c r="M25" s="49">
        <v>1.2330000000000001</v>
      </c>
      <c r="N25" s="49">
        <v>1.0874999999999999</v>
      </c>
      <c r="O25" s="48">
        <v>129.71</v>
      </c>
      <c r="P25" s="41">
        <v>1695.05</v>
      </c>
      <c r="Q25" s="41">
        <v>1740.33</v>
      </c>
      <c r="R25" s="47">
        <f t="shared" si="3"/>
        <v>1921.8390804597702</v>
      </c>
      <c r="S25" s="46">
        <v>1.2354000000000001</v>
      </c>
    </row>
    <row r="26" spans="2:19" x14ac:dyDescent="0.2">
      <c r="B26" s="45">
        <v>44952</v>
      </c>
      <c r="C26" s="44">
        <v>2082</v>
      </c>
      <c r="D26" s="43">
        <v>2092</v>
      </c>
      <c r="E26" s="42">
        <f t="shared" si="0"/>
        <v>2087</v>
      </c>
      <c r="F26" s="44">
        <v>2140</v>
      </c>
      <c r="G26" s="43">
        <v>2150</v>
      </c>
      <c r="H26" s="42">
        <f t="shared" si="1"/>
        <v>2145</v>
      </c>
      <c r="I26" s="44">
        <v>2285</v>
      </c>
      <c r="J26" s="43">
        <v>2295</v>
      </c>
      <c r="K26" s="42">
        <f t="shared" si="2"/>
        <v>2290</v>
      </c>
      <c r="L26" s="50">
        <v>2092</v>
      </c>
      <c r="M26" s="49">
        <v>1.2396</v>
      </c>
      <c r="N26" s="49">
        <v>1.0892999999999999</v>
      </c>
      <c r="O26" s="48">
        <v>129.76</v>
      </c>
      <c r="P26" s="41">
        <v>1687.64</v>
      </c>
      <c r="Q26" s="41">
        <v>1731.22</v>
      </c>
      <c r="R26" s="47">
        <f t="shared" si="3"/>
        <v>1920.4994032865143</v>
      </c>
      <c r="S26" s="46">
        <v>1.2419</v>
      </c>
    </row>
    <row r="27" spans="2:19" x14ac:dyDescent="0.2">
      <c r="B27" s="45">
        <v>44953</v>
      </c>
      <c r="C27" s="44">
        <v>2082</v>
      </c>
      <c r="D27" s="43">
        <v>2092</v>
      </c>
      <c r="E27" s="42">
        <f t="shared" si="0"/>
        <v>2087</v>
      </c>
      <c r="F27" s="44">
        <v>2140</v>
      </c>
      <c r="G27" s="43">
        <v>2150</v>
      </c>
      <c r="H27" s="42">
        <f t="shared" si="1"/>
        <v>2145</v>
      </c>
      <c r="I27" s="44">
        <v>2285</v>
      </c>
      <c r="J27" s="43">
        <v>2295</v>
      </c>
      <c r="K27" s="42">
        <f t="shared" si="2"/>
        <v>2290</v>
      </c>
      <c r="L27" s="50">
        <v>2092</v>
      </c>
      <c r="M27" s="49">
        <v>1.2365999999999999</v>
      </c>
      <c r="N27" s="49">
        <v>1.0867</v>
      </c>
      <c r="O27" s="48">
        <v>129.86000000000001</v>
      </c>
      <c r="P27" s="41">
        <v>1691.74</v>
      </c>
      <c r="Q27" s="41">
        <v>1735.41</v>
      </c>
      <c r="R27" s="47">
        <f t="shared" si="3"/>
        <v>1925.0943222600533</v>
      </c>
      <c r="S27" s="46">
        <v>1.2388999999999999</v>
      </c>
    </row>
    <row r="28" spans="2:19" x14ac:dyDescent="0.2">
      <c r="B28" s="45">
        <v>44956</v>
      </c>
      <c r="C28" s="44">
        <v>2082</v>
      </c>
      <c r="D28" s="43">
        <v>2092</v>
      </c>
      <c r="E28" s="42">
        <f t="shared" si="0"/>
        <v>2087</v>
      </c>
      <c r="F28" s="44">
        <v>2140</v>
      </c>
      <c r="G28" s="43">
        <v>2150</v>
      </c>
      <c r="H28" s="42">
        <f t="shared" si="1"/>
        <v>2145</v>
      </c>
      <c r="I28" s="44">
        <v>2285</v>
      </c>
      <c r="J28" s="43">
        <v>2295</v>
      </c>
      <c r="K28" s="42">
        <f t="shared" si="2"/>
        <v>2290</v>
      </c>
      <c r="L28" s="50">
        <v>2092</v>
      </c>
      <c r="M28" s="49">
        <v>1.2391000000000001</v>
      </c>
      <c r="N28" s="49">
        <v>1.0904</v>
      </c>
      <c r="O28" s="48">
        <v>130.07</v>
      </c>
      <c r="P28" s="41">
        <v>1688.32</v>
      </c>
      <c r="Q28" s="41">
        <v>1731.78</v>
      </c>
      <c r="R28" s="47">
        <f t="shared" si="3"/>
        <v>1918.5619955979457</v>
      </c>
      <c r="S28" s="46">
        <v>1.2415</v>
      </c>
    </row>
    <row r="29" spans="2:19" x14ac:dyDescent="0.2">
      <c r="B29" s="45">
        <v>44957</v>
      </c>
      <c r="C29" s="44">
        <v>2083</v>
      </c>
      <c r="D29" s="43">
        <v>2093</v>
      </c>
      <c r="E29" s="42">
        <f t="shared" si="0"/>
        <v>2088</v>
      </c>
      <c r="F29" s="44">
        <v>2140</v>
      </c>
      <c r="G29" s="43">
        <v>2150</v>
      </c>
      <c r="H29" s="42">
        <f t="shared" si="1"/>
        <v>2145</v>
      </c>
      <c r="I29" s="44">
        <v>2285</v>
      </c>
      <c r="J29" s="43">
        <v>2295</v>
      </c>
      <c r="K29" s="42">
        <f t="shared" si="2"/>
        <v>2290</v>
      </c>
      <c r="L29" s="50">
        <v>2093</v>
      </c>
      <c r="M29" s="49">
        <v>1.2302</v>
      </c>
      <c r="N29" s="49">
        <v>1.0827</v>
      </c>
      <c r="O29" s="48">
        <v>130.44</v>
      </c>
      <c r="P29" s="41">
        <v>1701.35</v>
      </c>
      <c r="Q29" s="41">
        <v>1744.28</v>
      </c>
      <c r="R29" s="47">
        <f t="shared" si="3"/>
        <v>1933.1301376189156</v>
      </c>
      <c r="S29" s="46">
        <v>1.2325999999999999</v>
      </c>
    </row>
    <row r="30" spans="2:19" x14ac:dyDescent="0.2">
      <c r="B30" s="40" t="s">
        <v>11</v>
      </c>
      <c r="C30" s="39">
        <f>ROUND(AVERAGE(C9:C29),2)</f>
        <v>2088.67</v>
      </c>
      <c r="D30" s="38">
        <f>ROUND(AVERAGE(D9:D29),2)</f>
        <v>2098.67</v>
      </c>
      <c r="E30" s="37">
        <f>ROUND(AVERAGE(C30:D30),2)</f>
        <v>2093.67</v>
      </c>
      <c r="F30" s="39">
        <f>ROUND(AVERAGE(F9:F29),2)</f>
        <v>2147.14</v>
      </c>
      <c r="G30" s="38">
        <f>ROUND(AVERAGE(G9:G29),2)</f>
        <v>2157.14</v>
      </c>
      <c r="H30" s="37">
        <f>ROUND(AVERAGE(F30:G30),2)</f>
        <v>2152.14</v>
      </c>
      <c r="I30" s="39">
        <f>ROUND(AVERAGE(I9:I29),2)</f>
        <v>2298.5700000000002</v>
      </c>
      <c r="J30" s="38">
        <f>ROUND(AVERAGE(J9:J29),2)</f>
        <v>2308.5700000000002</v>
      </c>
      <c r="K30" s="37">
        <f>ROUND(AVERAGE(I30:J30),2)</f>
        <v>2303.5700000000002</v>
      </c>
      <c r="L30" s="36">
        <f>ROUND(AVERAGE(L9:L29),2)</f>
        <v>2098.67</v>
      </c>
      <c r="M30" s="35">
        <f>ROUND(AVERAGE(M9:M29),4)</f>
        <v>1.2214</v>
      </c>
      <c r="N30" s="34">
        <f>ROUND(AVERAGE(N9:N29),4)</f>
        <v>1.077</v>
      </c>
      <c r="O30" s="167">
        <f>ROUND(AVERAGE(O9:O29),2)</f>
        <v>130.53</v>
      </c>
      <c r="P30" s="33">
        <f>AVERAGE(P9:P29)</f>
        <v>1718.5928571428574</v>
      </c>
      <c r="Q30" s="33">
        <f>AVERAGE(Q9:Q29)</f>
        <v>1762.7871428571432</v>
      </c>
      <c r="R30" s="33">
        <f>AVERAGE(R9:R29)</f>
        <v>1948.9341518704612</v>
      </c>
      <c r="S30" s="32">
        <f>AVERAGE(S9:S29)</f>
        <v>1.2239714285714287</v>
      </c>
    </row>
    <row r="31" spans="2:19" x14ac:dyDescent="0.2">
      <c r="B31" s="31" t="s">
        <v>12</v>
      </c>
      <c r="C31" s="30">
        <f t="shared" ref="C31:S31" si="4">MAX(C9:C29)</f>
        <v>2161</v>
      </c>
      <c r="D31" s="29">
        <f t="shared" si="4"/>
        <v>2171</v>
      </c>
      <c r="E31" s="28">
        <f t="shared" si="4"/>
        <v>2166</v>
      </c>
      <c r="F31" s="30">
        <f t="shared" si="4"/>
        <v>2215</v>
      </c>
      <c r="G31" s="29">
        <f t="shared" si="4"/>
        <v>2225</v>
      </c>
      <c r="H31" s="28">
        <f t="shared" si="4"/>
        <v>2220</v>
      </c>
      <c r="I31" s="30">
        <f t="shared" si="4"/>
        <v>2375</v>
      </c>
      <c r="J31" s="29">
        <f t="shared" si="4"/>
        <v>2385</v>
      </c>
      <c r="K31" s="28">
        <f t="shared" si="4"/>
        <v>2380</v>
      </c>
      <c r="L31" s="27">
        <f t="shared" si="4"/>
        <v>2171</v>
      </c>
      <c r="M31" s="26">
        <f t="shared" si="4"/>
        <v>1.2396</v>
      </c>
      <c r="N31" s="25">
        <f t="shared" si="4"/>
        <v>1.0904</v>
      </c>
      <c r="O31" s="24">
        <f t="shared" si="4"/>
        <v>134.68</v>
      </c>
      <c r="P31" s="23">
        <f t="shared" si="4"/>
        <v>1815.82</v>
      </c>
      <c r="Q31" s="23">
        <f t="shared" si="4"/>
        <v>1856.95</v>
      </c>
      <c r="R31" s="23">
        <f t="shared" si="4"/>
        <v>2060.5542900531509</v>
      </c>
      <c r="S31" s="22">
        <f t="shared" si="4"/>
        <v>1.2419</v>
      </c>
    </row>
    <row r="32" spans="2:19" ht="13.5" thickBot="1" x14ac:dyDescent="0.25">
      <c r="B32" s="21" t="s">
        <v>13</v>
      </c>
      <c r="C32" s="20">
        <f t="shared" ref="C32:S32" si="5">MIN(C9:C29)</f>
        <v>2078</v>
      </c>
      <c r="D32" s="19">
        <f t="shared" si="5"/>
        <v>2088</v>
      </c>
      <c r="E32" s="18">
        <f t="shared" si="5"/>
        <v>2083</v>
      </c>
      <c r="F32" s="20">
        <f t="shared" si="5"/>
        <v>2140</v>
      </c>
      <c r="G32" s="19">
        <f t="shared" si="5"/>
        <v>2150</v>
      </c>
      <c r="H32" s="18">
        <f t="shared" si="5"/>
        <v>2145</v>
      </c>
      <c r="I32" s="20">
        <f t="shared" si="5"/>
        <v>2285</v>
      </c>
      <c r="J32" s="19">
        <f t="shared" si="5"/>
        <v>2295</v>
      </c>
      <c r="K32" s="18">
        <f t="shared" si="5"/>
        <v>2290</v>
      </c>
      <c r="L32" s="17">
        <f t="shared" si="5"/>
        <v>2088</v>
      </c>
      <c r="M32" s="16">
        <f t="shared" si="5"/>
        <v>1.1859999999999999</v>
      </c>
      <c r="N32" s="15">
        <f t="shared" si="5"/>
        <v>1.0495000000000001</v>
      </c>
      <c r="O32" s="14">
        <f t="shared" si="5"/>
        <v>128.44</v>
      </c>
      <c r="P32" s="13">
        <f t="shared" si="5"/>
        <v>1687.64</v>
      </c>
      <c r="Q32" s="13">
        <f t="shared" si="5"/>
        <v>1731.22</v>
      </c>
      <c r="R32" s="13">
        <f t="shared" si="5"/>
        <v>1918.5619955979457</v>
      </c>
      <c r="S32" s="12">
        <f t="shared" si="5"/>
        <v>1.1888000000000001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30</v>
      </c>
    </row>
    <row r="6" spans="1:19" ht="13.5" thickBot="1" x14ac:dyDescent="0.25">
      <c r="B6" s="1">
        <v>44929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44929</v>
      </c>
      <c r="C9" s="44">
        <v>1991</v>
      </c>
      <c r="D9" s="43">
        <v>2001</v>
      </c>
      <c r="E9" s="42">
        <f t="shared" ref="E9:E29" si="0">AVERAGE(C9:D9)</f>
        <v>1996</v>
      </c>
      <c r="F9" s="44">
        <v>2090</v>
      </c>
      <c r="G9" s="43">
        <v>2100</v>
      </c>
      <c r="H9" s="42">
        <f t="shared" ref="H9:H29" si="1">AVERAGE(F9:G9)</f>
        <v>2095</v>
      </c>
      <c r="I9" s="44">
        <v>2150</v>
      </c>
      <c r="J9" s="43">
        <v>2160</v>
      </c>
      <c r="K9" s="42">
        <f t="shared" ref="K9:K29" si="2">AVERAGE(I9:J9)</f>
        <v>2155</v>
      </c>
      <c r="L9" s="50">
        <v>2001</v>
      </c>
      <c r="M9" s="49">
        <v>1.1956</v>
      </c>
      <c r="N9" s="51">
        <v>1.0536000000000001</v>
      </c>
      <c r="O9" s="48">
        <v>130.97999999999999</v>
      </c>
      <c r="P9" s="41">
        <v>1673.64</v>
      </c>
      <c r="Q9" s="41">
        <v>1752.63</v>
      </c>
      <c r="R9" s="47">
        <f t="shared" ref="R9:R29" si="3">L9/N9</f>
        <v>1899.2027334851934</v>
      </c>
      <c r="S9" s="46">
        <v>1.1981999999999999</v>
      </c>
    </row>
    <row r="10" spans="1:19" x14ac:dyDescent="0.2">
      <c r="B10" s="45">
        <v>44930</v>
      </c>
      <c r="C10" s="44">
        <v>2002</v>
      </c>
      <c r="D10" s="43">
        <v>2012</v>
      </c>
      <c r="E10" s="42">
        <f t="shared" si="0"/>
        <v>2007</v>
      </c>
      <c r="F10" s="44">
        <v>2100</v>
      </c>
      <c r="G10" s="43">
        <v>2110</v>
      </c>
      <c r="H10" s="42">
        <f t="shared" si="1"/>
        <v>2105</v>
      </c>
      <c r="I10" s="44">
        <v>2160</v>
      </c>
      <c r="J10" s="43">
        <v>2170</v>
      </c>
      <c r="K10" s="42">
        <f t="shared" si="2"/>
        <v>2165</v>
      </c>
      <c r="L10" s="50">
        <v>2012</v>
      </c>
      <c r="M10" s="49">
        <v>1.2050000000000001</v>
      </c>
      <c r="N10" s="49">
        <v>1.0608</v>
      </c>
      <c r="O10" s="48">
        <v>130.82</v>
      </c>
      <c r="P10" s="41">
        <v>1669.71</v>
      </c>
      <c r="Q10" s="41">
        <v>1747.12</v>
      </c>
      <c r="R10" s="47">
        <f t="shared" si="3"/>
        <v>1896.6817496229262</v>
      </c>
      <c r="S10" s="46">
        <v>1.2077</v>
      </c>
    </row>
    <row r="11" spans="1:19" x14ac:dyDescent="0.2">
      <c r="B11" s="45">
        <v>44931</v>
      </c>
      <c r="C11" s="44">
        <v>2005</v>
      </c>
      <c r="D11" s="43">
        <v>2015</v>
      </c>
      <c r="E11" s="42">
        <f t="shared" si="0"/>
        <v>2010</v>
      </c>
      <c r="F11" s="44">
        <v>2100</v>
      </c>
      <c r="G11" s="43">
        <v>2110</v>
      </c>
      <c r="H11" s="42">
        <f t="shared" si="1"/>
        <v>2105</v>
      </c>
      <c r="I11" s="44">
        <v>2160</v>
      </c>
      <c r="J11" s="43">
        <v>2170</v>
      </c>
      <c r="K11" s="42">
        <f t="shared" si="2"/>
        <v>2165</v>
      </c>
      <c r="L11" s="50">
        <v>2015</v>
      </c>
      <c r="M11" s="49">
        <v>1.2001999999999999</v>
      </c>
      <c r="N11" s="49">
        <v>1.0599000000000001</v>
      </c>
      <c r="O11" s="48">
        <v>132.76</v>
      </c>
      <c r="P11" s="41">
        <v>1678.89</v>
      </c>
      <c r="Q11" s="41">
        <v>1753.95</v>
      </c>
      <c r="R11" s="47">
        <f t="shared" si="3"/>
        <v>1901.1227474290026</v>
      </c>
      <c r="S11" s="46">
        <v>1.2030000000000001</v>
      </c>
    </row>
    <row r="12" spans="1:19" x14ac:dyDescent="0.2">
      <c r="B12" s="45">
        <v>44932</v>
      </c>
      <c r="C12" s="44">
        <v>2006</v>
      </c>
      <c r="D12" s="43">
        <v>2016</v>
      </c>
      <c r="E12" s="42">
        <f t="shared" si="0"/>
        <v>2011</v>
      </c>
      <c r="F12" s="44">
        <v>2100</v>
      </c>
      <c r="G12" s="43">
        <v>2110</v>
      </c>
      <c r="H12" s="42">
        <f t="shared" si="1"/>
        <v>2105</v>
      </c>
      <c r="I12" s="44">
        <v>2160</v>
      </c>
      <c r="J12" s="43">
        <v>2170</v>
      </c>
      <c r="K12" s="42">
        <f t="shared" si="2"/>
        <v>2165</v>
      </c>
      <c r="L12" s="50">
        <v>2016</v>
      </c>
      <c r="M12" s="49">
        <v>1.1859999999999999</v>
      </c>
      <c r="N12" s="49">
        <v>1.0495000000000001</v>
      </c>
      <c r="O12" s="48">
        <v>134.68</v>
      </c>
      <c r="P12" s="41">
        <v>1699.83</v>
      </c>
      <c r="Q12" s="41">
        <v>1774.9</v>
      </c>
      <c r="R12" s="47">
        <f t="shared" si="3"/>
        <v>1920.9147212958551</v>
      </c>
      <c r="S12" s="46">
        <v>1.1888000000000001</v>
      </c>
    </row>
    <row r="13" spans="1:19" x14ac:dyDescent="0.2">
      <c r="B13" s="45">
        <v>44935</v>
      </c>
      <c r="C13" s="44">
        <v>2007</v>
      </c>
      <c r="D13" s="43">
        <v>2017</v>
      </c>
      <c r="E13" s="42">
        <f t="shared" si="0"/>
        <v>2012</v>
      </c>
      <c r="F13" s="44">
        <v>2100</v>
      </c>
      <c r="G13" s="43">
        <v>2110</v>
      </c>
      <c r="H13" s="42">
        <f t="shared" si="1"/>
        <v>2105</v>
      </c>
      <c r="I13" s="44">
        <v>2160</v>
      </c>
      <c r="J13" s="43">
        <v>2170</v>
      </c>
      <c r="K13" s="42">
        <f t="shared" si="2"/>
        <v>2165</v>
      </c>
      <c r="L13" s="50">
        <v>2017</v>
      </c>
      <c r="M13" s="49">
        <v>1.2139</v>
      </c>
      <c r="N13" s="49">
        <v>1.0689</v>
      </c>
      <c r="O13" s="48">
        <v>132.29</v>
      </c>
      <c r="P13" s="41">
        <v>1661.59</v>
      </c>
      <c r="Q13" s="41">
        <v>1734.34</v>
      </c>
      <c r="R13" s="47">
        <f t="shared" si="3"/>
        <v>1886.9866217606886</v>
      </c>
      <c r="S13" s="46">
        <v>1.2165999999999999</v>
      </c>
    </row>
    <row r="14" spans="1:19" x14ac:dyDescent="0.2">
      <c r="B14" s="45">
        <v>44936</v>
      </c>
      <c r="C14" s="44">
        <v>2020</v>
      </c>
      <c r="D14" s="43">
        <v>2030</v>
      </c>
      <c r="E14" s="42">
        <f t="shared" si="0"/>
        <v>2025</v>
      </c>
      <c r="F14" s="44">
        <v>2112</v>
      </c>
      <c r="G14" s="43">
        <v>2122</v>
      </c>
      <c r="H14" s="42">
        <f t="shared" si="1"/>
        <v>2117</v>
      </c>
      <c r="I14" s="44">
        <v>2170</v>
      </c>
      <c r="J14" s="43">
        <v>2180</v>
      </c>
      <c r="K14" s="42">
        <f t="shared" si="2"/>
        <v>2175</v>
      </c>
      <c r="L14" s="50">
        <v>2030</v>
      </c>
      <c r="M14" s="49">
        <v>1.2128000000000001</v>
      </c>
      <c r="N14" s="49">
        <v>1.0719000000000001</v>
      </c>
      <c r="O14" s="48">
        <v>132.38999999999999</v>
      </c>
      <c r="P14" s="41">
        <v>1673.81</v>
      </c>
      <c r="Q14" s="41">
        <v>1745.78</v>
      </c>
      <c r="R14" s="47">
        <f t="shared" si="3"/>
        <v>1893.8333799794755</v>
      </c>
      <c r="S14" s="46">
        <v>1.2155</v>
      </c>
    </row>
    <row r="15" spans="1:19" x14ac:dyDescent="0.2">
      <c r="B15" s="45">
        <v>44937</v>
      </c>
      <c r="C15" s="44">
        <v>2045</v>
      </c>
      <c r="D15" s="43">
        <v>2055</v>
      </c>
      <c r="E15" s="42">
        <f t="shared" si="0"/>
        <v>2050</v>
      </c>
      <c r="F15" s="44">
        <v>2136</v>
      </c>
      <c r="G15" s="43">
        <v>2146</v>
      </c>
      <c r="H15" s="42">
        <f t="shared" si="1"/>
        <v>2141</v>
      </c>
      <c r="I15" s="44">
        <v>2195</v>
      </c>
      <c r="J15" s="43">
        <v>2205</v>
      </c>
      <c r="K15" s="42">
        <f t="shared" si="2"/>
        <v>2200</v>
      </c>
      <c r="L15" s="50">
        <v>2055</v>
      </c>
      <c r="M15" s="49">
        <v>1.2114</v>
      </c>
      <c r="N15" s="49">
        <v>1.0741000000000001</v>
      </c>
      <c r="O15" s="48">
        <v>132.78</v>
      </c>
      <c r="P15" s="41">
        <v>1696.38</v>
      </c>
      <c r="Q15" s="41">
        <v>1767.56</v>
      </c>
      <c r="R15" s="47">
        <f t="shared" si="3"/>
        <v>1913.2296806628804</v>
      </c>
      <c r="S15" s="46">
        <v>1.2141</v>
      </c>
    </row>
    <row r="16" spans="1:19" x14ac:dyDescent="0.2">
      <c r="B16" s="45">
        <v>44938</v>
      </c>
      <c r="C16" s="44">
        <v>2050</v>
      </c>
      <c r="D16" s="43">
        <v>2060</v>
      </c>
      <c r="E16" s="42">
        <f t="shared" si="0"/>
        <v>2055</v>
      </c>
      <c r="F16" s="44">
        <v>2136</v>
      </c>
      <c r="G16" s="43">
        <v>2146</v>
      </c>
      <c r="H16" s="42">
        <f t="shared" si="1"/>
        <v>2141</v>
      </c>
      <c r="I16" s="44">
        <v>2195</v>
      </c>
      <c r="J16" s="43">
        <v>2205</v>
      </c>
      <c r="K16" s="42">
        <f t="shared" si="2"/>
        <v>2200</v>
      </c>
      <c r="L16" s="50">
        <v>2060</v>
      </c>
      <c r="M16" s="49">
        <v>1.2133</v>
      </c>
      <c r="N16" s="49">
        <v>1.0763</v>
      </c>
      <c r="O16" s="48">
        <v>130.69</v>
      </c>
      <c r="P16" s="41">
        <v>1697.85</v>
      </c>
      <c r="Q16" s="41">
        <v>1764.8</v>
      </c>
      <c r="R16" s="47">
        <f t="shared" si="3"/>
        <v>1913.9645080367927</v>
      </c>
      <c r="S16" s="46">
        <v>1.216</v>
      </c>
    </row>
    <row r="17" spans="2:19" x14ac:dyDescent="0.2">
      <c r="B17" s="45">
        <v>44939</v>
      </c>
      <c r="C17" s="44">
        <v>2050</v>
      </c>
      <c r="D17" s="43">
        <v>2060</v>
      </c>
      <c r="E17" s="42">
        <f t="shared" si="0"/>
        <v>2055</v>
      </c>
      <c r="F17" s="44">
        <v>2136</v>
      </c>
      <c r="G17" s="43">
        <v>2146</v>
      </c>
      <c r="H17" s="42">
        <f t="shared" si="1"/>
        <v>2141</v>
      </c>
      <c r="I17" s="44">
        <v>2195</v>
      </c>
      <c r="J17" s="43">
        <v>2205</v>
      </c>
      <c r="K17" s="42">
        <f t="shared" si="2"/>
        <v>2200</v>
      </c>
      <c r="L17" s="50">
        <v>2060</v>
      </c>
      <c r="M17" s="49">
        <v>1.2177</v>
      </c>
      <c r="N17" s="49">
        <v>1.0811999999999999</v>
      </c>
      <c r="O17" s="48">
        <v>128.54</v>
      </c>
      <c r="P17" s="41">
        <v>1691.71</v>
      </c>
      <c r="Q17" s="41">
        <v>1758.58</v>
      </c>
      <c r="R17" s="47">
        <f t="shared" si="3"/>
        <v>1905.2904180540143</v>
      </c>
      <c r="S17" s="46">
        <v>1.2202999999999999</v>
      </c>
    </row>
    <row r="18" spans="2:19" x14ac:dyDescent="0.2">
      <c r="B18" s="45">
        <v>44942</v>
      </c>
      <c r="C18" s="44">
        <v>2051</v>
      </c>
      <c r="D18" s="43">
        <v>2061</v>
      </c>
      <c r="E18" s="42">
        <f t="shared" si="0"/>
        <v>2056</v>
      </c>
      <c r="F18" s="44">
        <v>2136</v>
      </c>
      <c r="G18" s="43">
        <v>2146</v>
      </c>
      <c r="H18" s="42">
        <f t="shared" si="1"/>
        <v>2141</v>
      </c>
      <c r="I18" s="44">
        <v>2195</v>
      </c>
      <c r="J18" s="43">
        <v>2205</v>
      </c>
      <c r="K18" s="42">
        <f t="shared" si="2"/>
        <v>2200</v>
      </c>
      <c r="L18" s="50">
        <v>2061</v>
      </c>
      <c r="M18" s="49">
        <v>1.2186999999999999</v>
      </c>
      <c r="N18" s="49">
        <v>1.0814999999999999</v>
      </c>
      <c r="O18" s="48">
        <v>128.44</v>
      </c>
      <c r="P18" s="41">
        <v>1691.15</v>
      </c>
      <c r="Q18" s="41">
        <v>1757.14</v>
      </c>
      <c r="R18" s="47">
        <f t="shared" si="3"/>
        <v>1905.6865464632456</v>
      </c>
      <c r="S18" s="46">
        <v>1.2213000000000001</v>
      </c>
    </row>
    <row r="19" spans="2:19" x14ac:dyDescent="0.2">
      <c r="B19" s="45">
        <v>44943</v>
      </c>
      <c r="C19" s="44">
        <v>2052</v>
      </c>
      <c r="D19" s="43">
        <v>2062</v>
      </c>
      <c r="E19" s="42">
        <f t="shared" si="0"/>
        <v>2057</v>
      </c>
      <c r="F19" s="44">
        <v>2136</v>
      </c>
      <c r="G19" s="43">
        <v>2146</v>
      </c>
      <c r="H19" s="42">
        <f t="shared" si="1"/>
        <v>2141</v>
      </c>
      <c r="I19" s="44">
        <v>2195</v>
      </c>
      <c r="J19" s="43">
        <v>2205</v>
      </c>
      <c r="K19" s="42">
        <f t="shared" si="2"/>
        <v>2200</v>
      </c>
      <c r="L19" s="50">
        <v>2062</v>
      </c>
      <c r="M19" s="49">
        <v>1.2257</v>
      </c>
      <c r="N19" s="49">
        <v>1.0851999999999999</v>
      </c>
      <c r="O19" s="48">
        <v>128.57</v>
      </c>
      <c r="P19" s="41">
        <v>1682.3</v>
      </c>
      <c r="Q19" s="41">
        <v>1747.27</v>
      </c>
      <c r="R19" s="47">
        <f t="shared" si="3"/>
        <v>1900.1105786951714</v>
      </c>
      <c r="S19" s="46">
        <v>1.2282</v>
      </c>
    </row>
    <row r="20" spans="2:19" x14ac:dyDescent="0.2">
      <c r="B20" s="45">
        <v>44944</v>
      </c>
      <c r="C20" s="44">
        <v>2062</v>
      </c>
      <c r="D20" s="43">
        <v>2072</v>
      </c>
      <c r="E20" s="42">
        <f t="shared" si="0"/>
        <v>2067</v>
      </c>
      <c r="F20" s="44">
        <v>2145</v>
      </c>
      <c r="G20" s="43">
        <v>2155</v>
      </c>
      <c r="H20" s="42">
        <f t="shared" si="1"/>
        <v>2150</v>
      </c>
      <c r="I20" s="44">
        <v>2205</v>
      </c>
      <c r="J20" s="43">
        <v>2215</v>
      </c>
      <c r="K20" s="42">
        <f t="shared" si="2"/>
        <v>2210</v>
      </c>
      <c r="L20" s="50">
        <v>2072</v>
      </c>
      <c r="M20" s="49">
        <v>1.2369000000000001</v>
      </c>
      <c r="N20" s="49">
        <v>1.0824</v>
      </c>
      <c r="O20" s="48">
        <v>129.09</v>
      </c>
      <c r="P20" s="41">
        <v>1675.16</v>
      </c>
      <c r="Q20" s="41">
        <v>1738.74</v>
      </c>
      <c r="R20" s="47">
        <f t="shared" si="3"/>
        <v>1914.2645971914264</v>
      </c>
      <c r="S20" s="46">
        <v>1.2394000000000001</v>
      </c>
    </row>
    <row r="21" spans="2:19" x14ac:dyDescent="0.2">
      <c r="B21" s="45">
        <v>44945</v>
      </c>
      <c r="C21" s="44">
        <v>2300</v>
      </c>
      <c r="D21" s="43">
        <v>2301</v>
      </c>
      <c r="E21" s="42">
        <f t="shared" si="0"/>
        <v>2300.5</v>
      </c>
      <c r="F21" s="44">
        <v>2379</v>
      </c>
      <c r="G21" s="43">
        <v>2389</v>
      </c>
      <c r="H21" s="42">
        <f t="shared" si="1"/>
        <v>2384</v>
      </c>
      <c r="I21" s="44">
        <v>2440</v>
      </c>
      <c r="J21" s="43">
        <v>2450</v>
      </c>
      <c r="K21" s="42">
        <f t="shared" si="2"/>
        <v>2445</v>
      </c>
      <c r="L21" s="50">
        <v>2301</v>
      </c>
      <c r="M21" s="49">
        <v>1.2333000000000001</v>
      </c>
      <c r="N21" s="49">
        <v>1.0809</v>
      </c>
      <c r="O21" s="48">
        <v>128.63999999999999</v>
      </c>
      <c r="P21" s="41">
        <v>1865.73</v>
      </c>
      <c r="Q21" s="41">
        <v>1933.32</v>
      </c>
      <c r="R21" s="47">
        <f t="shared" si="3"/>
        <v>2128.7815709131278</v>
      </c>
      <c r="S21" s="46">
        <v>1.2357</v>
      </c>
    </row>
    <row r="22" spans="2:19" x14ac:dyDescent="0.2">
      <c r="B22" s="45">
        <v>44946</v>
      </c>
      <c r="C22" s="44">
        <v>2301</v>
      </c>
      <c r="D22" s="43">
        <v>2311</v>
      </c>
      <c r="E22" s="42">
        <f t="shared" si="0"/>
        <v>2306</v>
      </c>
      <c r="F22" s="44">
        <v>2379</v>
      </c>
      <c r="G22" s="43">
        <v>2389</v>
      </c>
      <c r="H22" s="42">
        <f t="shared" si="1"/>
        <v>2384</v>
      </c>
      <c r="I22" s="44">
        <v>2440</v>
      </c>
      <c r="J22" s="43">
        <v>2450</v>
      </c>
      <c r="K22" s="42">
        <f t="shared" si="2"/>
        <v>2445</v>
      </c>
      <c r="L22" s="50">
        <v>2311</v>
      </c>
      <c r="M22" s="49">
        <v>1.2354000000000001</v>
      </c>
      <c r="N22" s="49">
        <v>1.0818000000000001</v>
      </c>
      <c r="O22" s="48">
        <v>130.12</v>
      </c>
      <c r="P22" s="41">
        <v>1870.65</v>
      </c>
      <c r="Q22" s="41">
        <v>1930.04</v>
      </c>
      <c r="R22" s="47">
        <f t="shared" si="3"/>
        <v>2136.2543908300977</v>
      </c>
      <c r="S22" s="46">
        <v>1.2378</v>
      </c>
    </row>
    <row r="23" spans="2:19" x14ac:dyDescent="0.2">
      <c r="B23" s="45">
        <v>44949</v>
      </c>
      <c r="C23" s="44">
        <v>2302</v>
      </c>
      <c r="D23" s="43">
        <v>2312</v>
      </c>
      <c r="E23" s="42">
        <f t="shared" si="0"/>
        <v>2307</v>
      </c>
      <c r="F23" s="44">
        <v>2379</v>
      </c>
      <c r="G23" s="43">
        <v>2389</v>
      </c>
      <c r="H23" s="42">
        <f t="shared" si="1"/>
        <v>2384</v>
      </c>
      <c r="I23" s="44">
        <v>2440</v>
      </c>
      <c r="J23" s="43">
        <v>2450</v>
      </c>
      <c r="K23" s="42">
        <f t="shared" si="2"/>
        <v>2445</v>
      </c>
      <c r="L23" s="50">
        <v>2312</v>
      </c>
      <c r="M23" s="49">
        <v>1.2366999999999999</v>
      </c>
      <c r="N23" s="49">
        <v>1.0871</v>
      </c>
      <c r="O23" s="48">
        <v>130.25</v>
      </c>
      <c r="P23" s="41">
        <v>1869.49</v>
      </c>
      <c r="Q23" s="41">
        <v>1928.01</v>
      </c>
      <c r="R23" s="47">
        <f t="shared" si="3"/>
        <v>2126.7592677766534</v>
      </c>
      <c r="S23" s="46">
        <v>1.2391000000000001</v>
      </c>
    </row>
    <row r="24" spans="2:19" x14ac:dyDescent="0.2">
      <c r="B24" s="45">
        <v>44950</v>
      </c>
      <c r="C24" s="44">
        <v>2304</v>
      </c>
      <c r="D24" s="43">
        <v>2314</v>
      </c>
      <c r="E24" s="42">
        <f t="shared" si="0"/>
        <v>2309</v>
      </c>
      <c r="F24" s="44">
        <v>2379</v>
      </c>
      <c r="G24" s="43">
        <v>2389</v>
      </c>
      <c r="H24" s="42">
        <f t="shared" si="1"/>
        <v>2384</v>
      </c>
      <c r="I24" s="44">
        <v>2440</v>
      </c>
      <c r="J24" s="43">
        <v>2450</v>
      </c>
      <c r="K24" s="42">
        <f t="shared" si="2"/>
        <v>2445</v>
      </c>
      <c r="L24" s="50">
        <v>2314</v>
      </c>
      <c r="M24" s="49">
        <v>1.2289000000000001</v>
      </c>
      <c r="N24" s="49">
        <v>1.0860000000000001</v>
      </c>
      <c r="O24" s="48">
        <v>130.27000000000001</v>
      </c>
      <c r="P24" s="41">
        <v>1882.98</v>
      </c>
      <c r="Q24" s="41">
        <v>1940.07</v>
      </c>
      <c r="R24" s="47">
        <f t="shared" si="3"/>
        <v>2130.7550644567218</v>
      </c>
      <c r="S24" s="46">
        <v>1.2314000000000001</v>
      </c>
    </row>
    <row r="25" spans="2:19" x14ac:dyDescent="0.2">
      <c r="B25" s="45">
        <v>44951</v>
      </c>
      <c r="C25" s="44">
        <v>2305</v>
      </c>
      <c r="D25" s="43">
        <v>2315</v>
      </c>
      <c r="E25" s="42">
        <f t="shared" si="0"/>
        <v>2310</v>
      </c>
      <c r="F25" s="44">
        <v>2379</v>
      </c>
      <c r="G25" s="43">
        <v>2389</v>
      </c>
      <c r="H25" s="42">
        <f t="shared" si="1"/>
        <v>2384</v>
      </c>
      <c r="I25" s="44">
        <v>2440</v>
      </c>
      <c r="J25" s="43">
        <v>2450</v>
      </c>
      <c r="K25" s="42">
        <f t="shared" si="2"/>
        <v>2445</v>
      </c>
      <c r="L25" s="50">
        <v>2315</v>
      </c>
      <c r="M25" s="49">
        <v>1.2330000000000001</v>
      </c>
      <c r="N25" s="49">
        <v>1.0874999999999999</v>
      </c>
      <c r="O25" s="48">
        <v>129.71</v>
      </c>
      <c r="P25" s="41">
        <v>1877.53</v>
      </c>
      <c r="Q25" s="41">
        <v>1933.79</v>
      </c>
      <c r="R25" s="47">
        <f t="shared" si="3"/>
        <v>2128.7356321839084</v>
      </c>
      <c r="S25" s="46">
        <v>1.2354000000000001</v>
      </c>
    </row>
    <row r="26" spans="2:19" x14ac:dyDescent="0.2">
      <c r="B26" s="45">
        <v>44952</v>
      </c>
      <c r="C26" s="44">
        <v>2309</v>
      </c>
      <c r="D26" s="43">
        <v>2319</v>
      </c>
      <c r="E26" s="42">
        <f t="shared" si="0"/>
        <v>2314</v>
      </c>
      <c r="F26" s="44">
        <v>2379</v>
      </c>
      <c r="G26" s="43">
        <v>2389</v>
      </c>
      <c r="H26" s="42">
        <f t="shared" si="1"/>
        <v>2384</v>
      </c>
      <c r="I26" s="44">
        <v>2440</v>
      </c>
      <c r="J26" s="43">
        <v>2450</v>
      </c>
      <c r="K26" s="42">
        <f t="shared" si="2"/>
        <v>2445</v>
      </c>
      <c r="L26" s="50">
        <v>2319</v>
      </c>
      <c r="M26" s="49">
        <v>1.2396</v>
      </c>
      <c r="N26" s="49">
        <v>1.0892999999999999</v>
      </c>
      <c r="O26" s="48">
        <v>129.76</v>
      </c>
      <c r="P26" s="41">
        <v>1870.76</v>
      </c>
      <c r="Q26" s="41">
        <v>1923.67</v>
      </c>
      <c r="R26" s="47">
        <f t="shared" si="3"/>
        <v>2128.890112916552</v>
      </c>
      <c r="S26" s="46">
        <v>1.2419</v>
      </c>
    </row>
    <row r="27" spans="2:19" x14ac:dyDescent="0.2">
      <c r="B27" s="45">
        <v>44953</v>
      </c>
      <c r="C27" s="44">
        <v>2310</v>
      </c>
      <c r="D27" s="43">
        <v>2320</v>
      </c>
      <c r="E27" s="42">
        <f t="shared" si="0"/>
        <v>2315</v>
      </c>
      <c r="F27" s="44">
        <v>2379</v>
      </c>
      <c r="G27" s="43">
        <v>2389</v>
      </c>
      <c r="H27" s="42">
        <f t="shared" si="1"/>
        <v>2384</v>
      </c>
      <c r="I27" s="44">
        <v>2440</v>
      </c>
      <c r="J27" s="43">
        <v>2450</v>
      </c>
      <c r="K27" s="42">
        <f t="shared" si="2"/>
        <v>2445</v>
      </c>
      <c r="L27" s="50">
        <v>2320</v>
      </c>
      <c r="M27" s="49">
        <v>1.2365999999999999</v>
      </c>
      <c r="N27" s="49">
        <v>1.0867</v>
      </c>
      <c r="O27" s="48">
        <v>129.86000000000001</v>
      </c>
      <c r="P27" s="41">
        <v>1876.11</v>
      </c>
      <c r="Q27" s="41">
        <v>1928.32</v>
      </c>
      <c r="R27" s="47">
        <f t="shared" si="3"/>
        <v>2134.9038373056042</v>
      </c>
      <c r="S27" s="46">
        <v>1.2388999999999999</v>
      </c>
    </row>
    <row r="28" spans="2:19" x14ac:dyDescent="0.2">
      <c r="B28" s="45">
        <v>44956</v>
      </c>
      <c r="C28" s="44">
        <v>2311</v>
      </c>
      <c r="D28" s="43">
        <v>2321</v>
      </c>
      <c r="E28" s="42">
        <f t="shared" si="0"/>
        <v>2316</v>
      </c>
      <c r="F28" s="44">
        <v>2379</v>
      </c>
      <c r="G28" s="43">
        <v>2389</v>
      </c>
      <c r="H28" s="42">
        <f t="shared" si="1"/>
        <v>2384</v>
      </c>
      <c r="I28" s="44">
        <v>2440</v>
      </c>
      <c r="J28" s="43">
        <v>2450</v>
      </c>
      <c r="K28" s="42">
        <f t="shared" si="2"/>
        <v>2445</v>
      </c>
      <c r="L28" s="50">
        <v>2321</v>
      </c>
      <c r="M28" s="49">
        <v>1.2391000000000001</v>
      </c>
      <c r="N28" s="49">
        <v>1.0904</v>
      </c>
      <c r="O28" s="48">
        <v>130.07</v>
      </c>
      <c r="P28" s="41">
        <v>1873.13</v>
      </c>
      <c r="Q28" s="41">
        <v>1924.29</v>
      </c>
      <c r="R28" s="47">
        <f t="shared" si="3"/>
        <v>2128.5766691122521</v>
      </c>
      <c r="S28" s="46">
        <v>1.2415</v>
      </c>
    </row>
    <row r="29" spans="2:19" x14ac:dyDescent="0.2">
      <c r="B29" s="45">
        <v>44957</v>
      </c>
      <c r="C29" s="44">
        <v>2313</v>
      </c>
      <c r="D29" s="43">
        <v>2323</v>
      </c>
      <c r="E29" s="42">
        <f t="shared" si="0"/>
        <v>2318</v>
      </c>
      <c r="F29" s="44">
        <v>2379</v>
      </c>
      <c r="G29" s="43">
        <v>2389</v>
      </c>
      <c r="H29" s="42">
        <f t="shared" si="1"/>
        <v>2384</v>
      </c>
      <c r="I29" s="44">
        <v>2440</v>
      </c>
      <c r="J29" s="43">
        <v>2450</v>
      </c>
      <c r="K29" s="42">
        <f t="shared" si="2"/>
        <v>2445</v>
      </c>
      <c r="L29" s="50">
        <v>2323</v>
      </c>
      <c r="M29" s="49">
        <v>1.2302</v>
      </c>
      <c r="N29" s="49">
        <v>1.0827</v>
      </c>
      <c r="O29" s="48">
        <v>130.44</v>
      </c>
      <c r="P29" s="41">
        <v>1888.31</v>
      </c>
      <c r="Q29" s="41">
        <v>1938.18</v>
      </c>
      <c r="R29" s="47">
        <f t="shared" si="3"/>
        <v>2145.5620208737414</v>
      </c>
      <c r="S29" s="46">
        <v>1.2325999999999999</v>
      </c>
    </row>
    <row r="30" spans="2:19" x14ac:dyDescent="0.2">
      <c r="B30" s="40" t="s">
        <v>11</v>
      </c>
      <c r="C30" s="39">
        <f>ROUND(AVERAGE(C9:C29),2)</f>
        <v>2147.4299999999998</v>
      </c>
      <c r="D30" s="38">
        <f>ROUND(AVERAGE(D9:D29),2)</f>
        <v>2157</v>
      </c>
      <c r="E30" s="37">
        <f>ROUND(AVERAGE(C30:D30),2)</f>
        <v>2152.2199999999998</v>
      </c>
      <c r="F30" s="39">
        <f>ROUND(AVERAGE(F9:F29),2)</f>
        <v>2230.38</v>
      </c>
      <c r="G30" s="38">
        <f>ROUND(AVERAGE(G9:G29),2)</f>
        <v>2240.38</v>
      </c>
      <c r="H30" s="37">
        <f>ROUND(AVERAGE(F30:G30),2)</f>
        <v>2235.38</v>
      </c>
      <c r="I30" s="39">
        <f>ROUND(AVERAGE(I9:I29),2)</f>
        <v>2290.48</v>
      </c>
      <c r="J30" s="38">
        <f>ROUND(AVERAGE(J9:J29),2)</f>
        <v>2300.48</v>
      </c>
      <c r="K30" s="37">
        <f>ROUND(AVERAGE(I30:J30),2)</f>
        <v>2295.48</v>
      </c>
      <c r="L30" s="36">
        <f>ROUND(AVERAGE(L9:L29),2)</f>
        <v>2157</v>
      </c>
      <c r="M30" s="35">
        <f>ROUND(AVERAGE(M9:M29),4)</f>
        <v>1.2214</v>
      </c>
      <c r="N30" s="34">
        <f>ROUND(AVERAGE(N9:N29),4)</f>
        <v>1.077</v>
      </c>
      <c r="O30" s="167">
        <f>ROUND(AVERAGE(O9:O29),2)</f>
        <v>130.53</v>
      </c>
      <c r="P30" s="33">
        <f>AVERAGE(P9:P29)</f>
        <v>1765.0814285714282</v>
      </c>
      <c r="Q30" s="33">
        <f>AVERAGE(Q9:Q29)</f>
        <v>1829.6428571428571</v>
      </c>
      <c r="R30" s="33">
        <f>AVERAGE(R9:R29)</f>
        <v>2001.9288975735874</v>
      </c>
      <c r="S30" s="32">
        <f>AVERAGE(S9:S29)</f>
        <v>1.2239714285714287</v>
      </c>
    </row>
    <row r="31" spans="2:19" x14ac:dyDescent="0.2">
      <c r="B31" s="31" t="s">
        <v>12</v>
      </c>
      <c r="C31" s="30">
        <f t="shared" ref="C31:S31" si="4">MAX(C9:C29)</f>
        <v>2313</v>
      </c>
      <c r="D31" s="29">
        <f t="shared" si="4"/>
        <v>2323</v>
      </c>
      <c r="E31" s="28">
        <f t="shared" si="4"/>
        <v>2318</v>
      </c>
      <c r="F31" s="30">
        <f t="shared" si="4"/>
        <v>2379</v>
      </c>
      <c r="G31" s="29">
        <f t="shared" si="4"/>
        <v>2389</v>
      </c>
      <c r="H31" s="28">
        <f t="shared" si="4"/>
        <v>2384</v>
      </c>
      <c r="I31" s="30">
        <f t="shared" si="4"/>
        <v>2440</v>
      </c>
      <c r="J31" s="29">
        <f t="shared" si="4"/>
        <v>2450</v>
      </c>
      <c r="K31" s="28">
        <f t="shared" si="4"/>
        <v>2445</v>
      </c>
      <c r="L31" s="27">
        <f t="shared" si="4"/>
        <v>2323</v>
      </c>
      <c r="M31" s="26">
        <f t="shared" si="4"/>
        <v>1.2396</v>
      </c>
      <c r="N31" s="25">
        <f t="shared" si="4"/>
        <v>1.0904</v>
      </c>
      <c r="O31" s="24">
        <f t="shared" si="4"/>
        <v>134.68</v>
      </c>
      <c r="P31" s="23">
        <f t="shared" si="4"/>
        <v>1888.31</v>
      </c>
      <c r="Q31" s="23">
        <f t="shared" si="4"/>
        <v>1940.07</v>
      </c>
      <c r="R31" s="23">
        <f t="shared" si="4"/>
        <v>2145.5620208737414</v>
      </c>
      <c r="S31" s="22">
        <f t="shared" si="4"/>
        <v>1.2419</v>
      </c>
    </row>
    <row r="32" spans="2:19" ht="13.5" thickBot="1" x14ac:dyDescent="0.25">
      <c r="B32" s="21" t="s">
        <v>13</v>
      </c>
      <c r="C32" s="20">
        <f t="shared" ref="C32:S32" si="5">MIN(C9:C29)</f>
        <v>1991</v>
      </c>
      <c r="D32" s="19">
        <f t="shared" si="5"/>
        <v>2001</v>
      </c>
      <c r="E32" s="18">
        <f t="shared" si="5"/>
        <v>1996</v>
      </c>
      <c r="F32" s="20">
        <f t="shared" si="5"/>
        <v>2090</v>
      </c>
      <c r="G32" s="19">
        <f t="shared" si="5"/>
        <v>2100</v>
      </c>
      <c r="H32" s="18">
        <f t="shared" si="5"/>
        <v>2095</v>
      </c>
      <c r="I32" s="20">
        <f t="shared" si="5"/>
        <v>2150</v>
      </c>
      <c r="J32" s="19">
        <f t="shared" si="5"/>
        <v>2160</v>
      </c>
      <c r="K32" s="18">
        <f t="shared" si="5"/>
        <v>2155</v>
      </c>
      <c r="L32" s="17">
        <f t="shared" si="5"/>
        <v>2001</v>
      </c>
      <c r="M32" s="16">
        <f t="shared" si="5"/>
        <v>1.1859999999999999</v>
      </c>
      <c r="N32" s="15">
        <f t="shared" si="5"/>
        <v>1.0495000000000001</v>
      </c>
      <c r="O32" s="14">
        <f t="shared" si="5"/>
        <v>128.44</v>
      </c>
      <c r="P32" s="13">
        <f t="shared" si="5"/>
        <v>1661.59</v>
      </c>
      <c r="Q32" s="13">
        <f t="shared" si="5"/>
        <v>1734.34</v>
      </c>
      <c r="R32" s="13">
        <f t="shared" si="5"/>
        <v>1886.9866217606886</v>
      </c>
      <c r="S32" s="12">
        <f t="shared" si="5"/>
        <v>1.1888000000000001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26</v>
      </c>
    </row>
    <row r="6" spans="1:25" ht="13.5" thickBot="1" x14ac:dyDescent="0.25">
      <c r="B6" s="1">
        <v>44929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44929</v>
      </c>
      <c r="C9" s="44">
        <v>2337</v>
      </c>
      <c r="D9" s="43">
        <v>2337.5</v>
      </c>
      <c r="E9" s="42">
        <f t="shared" ref="E9:E29" si="0">AVERAGE(C9:D9)</f>
        <v>2337.25</v>
      </c>
      <c r="F9" s="44">
        <v>2368</v>
      </c>
      <c r="G9" s="43">
        <v>2369</v>
      </c>
      <c r="H9" s="42">
        <f t="shared" ref="H9:H29" si="1">AVERAGE(F9:G9)</f>
        <v>2368.5</v>
      </c>
      <c r="I9" s="44">
        <v>2542</v>
      </c>
      <c r="J9" s="43">
        <v>2547</v>
      </c>
      <c r="K9" s="42">
        <f t="shared" ref="K9:K29" si="2">AVERAGE(I9:J9)</f>
        <v>2544.5</v>
      </c>
      <c r="L9" s="44">
        <v>2627</v>
      </c>
      <c r="M9" s="43">
        <v>2632</v>
      </c>
      <c r="N9" s="42">
        <f t="shared" ref="N9:N29" si="3">AVERAGE(L9:M9)</f>
        <v>2629.5</v>
      </c>
      <c r="O9" s="44">
        <v>2708</v>
      </c>
      <c r="P9" s="43">
        <v>2713</v>
      </c>
      <c r="Q9" s="42">
        <f t="shared" ref="Q9:Q29" si="4">AVERAGE(O9:P9)</f>
        <v>2710.5</v>
      </c>
      <c r="R9" s="50">
        <v>2337.5</v>
      </c>
      <c r="S9" s="49">
        <v>1.1956</v>
      </c>
      <c r="T9" s="51">
        <v>1.0536000000000001</v>
      </c>
      <c r="U9" s="48">
        <v>130.97999999999999</v>
      </c>
      <c r="V9" s="41">
        <v>1955.09</v>
      </c>
      <c r="W9" s="41">
        <v>1977.13</v>
      </c>
      <c r="X9" s="47">
        <f t="shared" ref="X9:X29" si="5">R9/T9</f>
        <v>2218.5839028094151</v>
      </c>
      <c r="Y9" s="46">
        <v>1.1981999999999999</v>
      </c>
    </row>
    <row r="10" spans="1:25" x14ac:dyDescent="0.2">
      <c r="B10" s="45">
        <v>44930</v>
      </c>
      <c r="C10" s="44">
        <v>2249</v>
      </c>
      <c r="D10" s="43">
        <v>2250</v>
      </c>
      <c r="E10" s="42">
        <f t="shared" si="0"/>
        <v>2249.5</v>
      </c>
      <c r="F10" s="44">
        <v>2286</v>
      </c>
      <c r="G10" s="43">
        <v>2287</v>
      </c>
      <c r="H10" s="42">
        <f t="shared" si="1"/>
        <v>2286.5</v>
      </c>
      <c r="I10" s="44">
        <v>2477</v>
      </c>
      <c r="J10" s="43">
        <v>2482</v>
      </c>
      <c r="K10" s="42">
        <f t="shared" si="2"/>
        <v>2479.5</v>
      </c>
      <c r="L10" s="44">
        <v>2568</v>
      </c>
      <c r="M10" s="43">
        <v>2573</v>
      </c>
      <c r="N10" s="42">
        <f t="shared" si="3"/>
        <v>2570.5</v>
      </c>
      <c r="O10" s="44">
        <v>2650</v>
      </c>
      <c r="P10" s="43">
        <v>2655</v>
      </c>
      <c r="Q10" s="42">
        <f t="shared" si="4"/>
        <v>2652.5</v>
      </c>
      <c r="R10" s="50">
        <v>2250</v>
      </c>
      <c r="S10" s="49">
        <v>1.2050000000000001</v>
      </c>
      <c r="T10" s="49">
        <v>1.0608</v>
      </c>
      <c r="U10" s="48">
        <v>130.82</v>
      </c>
      <c r="V10" s="41">
        <v>1867.22</v>
      </c>
      <c r="W10" s="41">
        <v>1893.68</v>
      </c>
      <c r="X10" s="47">
        <f t="shared" si="5"/>
        <v>2121.0407239819006</v>
      </c>
      <c r="Y10" s="46">
        <v>1.2077</v>
      </c>
    </row>
    <row r="11" spans="1:25" x14ac:dyDescent="0.2">
      <c r="B11" s="45">
        <v>44931</v>
      </c>
      <c r="C11" s="44">
        <v>2268</v>
      </c>
      <c r="D11" s="43">
        <v>2270</v>
      </c>
      <c r="E11" s="42">
        <f t="shared" si="0"/>
        <v>2269</v>
      </c>
      <c r="F11" s="44">
        <v>2303</v>
      </c>
      <c r="G11" s="43">
        <v>2304</v>
      </c>
      <c r="H11" s="42">
        <f t="shared" si="1"/>
        <v>2303.5</v>
      </c>
      <c r="I11" s="44">
        <v>2493</v>
      </c>
      <c r="J11" s="43">
        <v>2498</v>
      </c>
      <c r="K11" s="42">
        <f t="shared" si="2"/>
        <v>2495.5</v>
      </c>
      <c r="L11" s="44">
        <v>2585</v>
      </c>
      <c r="M11" s="43">
        <v>2590</v>
      </c>
      <c r="N11" s="42">
        <f t="shared" si="3"/>
        <v>2587.5</v>
      </c>
      <c r="O11" s="44">
        <v>2668</v>
      </c>
      <c r="P11" s="43">
        <v>2673</v>
      </c>
      <c r="Q11" s="42">
        <f t="shared" si="4"/>
        <v>2670.5</v>
      </c>
      <c r="R11" s="50">
        <v>2270</v>
      </c>
      <c r="S11" s="49">
        <v>1.2001999999999999</v>
      </c>
      <c r="T11" s="49">
        <v>1.0599000000000001</v>
      </c>
      <c r="U11" s="48">
        <v>132.76</v>
      </c>
      <c r="V11" s="41">
        <v>1891.35</v>
      </c>
      <c r="W11" s="41">
        <v>1915.21</v>
      </c>
      <c r="X11" s="47">
        <f t="shared" si="5"/>
        <v>2141.711482215303</v>
      </c>
      <c r="Y11" s="46">
        <v>1.2030000000000001</v>
      </c>
    </row>
    <row r="12" spans="1:25" x14ac:dyDescent="0.2">
      <c r="B12" s="45">
        <v>44932</v>
      </c>
      <c r="C12" s="44">
        <v>2242</v>
      </c>
      <c r="D12" s="43">
        <v>2242.5</v>
      </c>
      <c r="E12" s="42">
        <f t="shared" si="0"/>
        <v>2242.25</v>
      </c>
      <c r="F12" s="44">
        <v>2274</v>
      </c>
      <c r="G12" s="43">
        <v>2275</v>
      </c>
      <c r="H12" s="42">
        <f t="shared" si="1"/>
        <v>2274.5</v>
      </c>
      <c r="I12" s="44">
        <v>2460</v>
      </c>
      <c r="J12" s="43">
        <v>2465</v>
      </c>
      <c r="K12" s="42">
        <f t="shared" si="2"/>
        <v>2462.5</v>
      </c>
      <c r="L12" s="44">
        <v>2550</v>
      </c>
      <c r="M12" s="43">
        <v>2555</v>
      </c>
      <c r="N12" s="42">
        <f t="shared" si="3"/>
        <v>2552.5</v>
      </c>
      <c r="O12" s="44">
        <v>2632</v>
      </c>
      <c r="P12" s="43">
        <v>2637</v>
      </c>
      <c r="Q12" s="42">
        <f t="shared" si="4"/>
        <v>2634.5</v>
      </c>
      <c r="R12" s="50">
        <v>2242.5</v>
      </c>
      <c r="S12" s="49">
        <v>1.1859999999999999</v>
      </c>
      <c r="T12" s="49">
        <v>1.0495000000000001</v>
      </c>
      <c r="U12" s="48">
        <v>134.68</v>
      </c>
      <c r="V12" s="41">
        <v>1890.81</v>
      </c>
      <c r="W12" s="41">
        <v>1913.69</v>
      </c>
      <c r="X12" s="47">
        <f t="shared" si="5"/>
        <v>2136.731777036684</v>
      </c>
      <c r="Y12" s="46">
        <v>1.1888000000000001</v>
      </c>
    </row>
    <row r="13" spans="1:25" x14ac:dyDescent="0.2">
      <c r="B13" s="45">
        <v>44935</v>
      </c>
      <c r="C13" s="44">
        <v>2336</v>
      </c>
      <c r="D13" s="43">
        <v>2336.5</v>
      </c>
      <c r="E13" s="42">
        <f t="shared" si="0"/>
        <v>2336.25</v>
      </c>
      <c r="F13" s="44">
        <v>2368</v>
      </c>
      <c r="G13" s="43">
        <v>2370</v>
      </c>
      <c r="H13" s="42">
        <f t="shared" si="1"/>
        <v>2369</v>
      </c>
      <c r="I13" s="44">
        <v>2545</v>
      </c>
      <c r="J13" s="43">
        <v>2550</v>
      </c>
      <c r="K13" s="42">
        <f t="shared" si="2"/>
        <v>2547.5</v>
      </c>
      <c r="L13" s="44">
        <v>2630</v>
      </c>
      <c r="M13" s="43">
        <v>2635</v>
      </c>
      <c r="N13" s="42">
        <f t="shared" si="3"/>
        <v>2632.5</v>
      </c>
      <c r="O13" s="44">
        <v>2712</v>
      </c>
      <c r="P13" s="43">
        <v>2717</v>
      </c>
      <c r="Q13" s="42">
        <f t="shared" si="4"/>
        <v>2714.5</v>
      </c>
      <c r="R13" s="50">
        <v>2336.5</v>
      </c>
      <c r="S13" s="49">
        <v>1.2139</v>
      </c>
      <c r="T13" s="49">
        <v>1.0689</v>
      </c>
      <c r="U13" s="48">
        <v>132.29</v>
      </c>
      <c r="V13" s="41">
        <v>1924.79</v>
      </c>
      <c r="W13" s="41">
        <v>1948.05</v>
      </c>
      <c r="X13" s="47">
        <f t="shared" si="5"/>
        <v>2185.892038544298</v>
      </c>
      <c r="Y13" s="46">
        <v>1.2165999999999999</v>
      </c>
    </row>
    <row r="14" spans="1:25" x14ac:dyDescent="0.2">
      <c r="B14" s="45">
        <v>44936</v>
      </c>
      <c r="C14" s="44">
        <v>2395</v>
      </c>
      <c r="D14" s="43">
        <v>2397</v>
      </c>
      <c r="E14" s="42">
        <f t="shared" si="0"/>
        <v>2396</v>
      </c>
      <c r="F14" s="44">
        <v>2430</v>
      </c>
      <c r="G14" s="43">
        <v>2432</v>
      </c>
      <c r="H14" s="42">
        <f t="shared" si="1"/>
        <v>2431</v>
      </c>
      <c r="I14" s="44">
        <v>2612</v>
      </c>
      <c r="J14" s="43">
        <v>2617</v>
      </c>
      <c r="K14" s="42">
        <f t="shared" si="2"/>
        <v>2614.5</v>
      </c>
      <c r="L14" s="44">
        <v>2698</v>
      </c>
      <c r="M14" s="43">
        <v>2703</v>
      </c>
      <c r="N14" s="42">
        <f t="shared" si="3"/>
        <v>2700.5</v>
      </c>
      <c r="O14" s="44">
        <v>2780</v>
      </c>
      <c r="P14" s="43">
        <v>2785</v>
      </c>
      <c r="Q14" s="42">
        <f t="shared" si="4"/>
        <v>2782.5</v>
      </c>
      <c r="R14" s="50">
        <v>2397</v>
      </c>
      <c r="S14" s="49">
        <v>1.2128000000000001</v>
      </c>
      <c r="T14" s="49">
        <v>1.0719000000000001</v>
      </c>
      <c r="U14" s="48">
        <v>132.38999999999999</v>
      </c>
      <c r="V14" s="41">
        <v>1976.42</v>
      </c>
      <c r="W14" s="41">
        <v>2000.82</v>
      </c>
      <c r="X14" s="47">
        <f t="shared" si="5"/>
        <v>2236.2160649314301</v>
      </c>
      <c r="Y14" s="46">
        <v>1.2155</v>
      </c>
    </row>
    <row r="15" spans="1:25" x14ac:dyDescent="0.2">
      <c r="B15" s="45">
        <v>44937</v>
      </c>
      <c r="C15" s="44">
        <v>2450.5</v>
      </c>
      <c r="D15" s="43">
        <v>2451</v>
      </c>
      <c r="E15" s="42">
        <f t="shared" si="0"/>
        <v>2450.75</v>
      </c>
      <c r="F15" s="44">
        <v>2486</v>
      </c>
      <c r="G15" s="43">
        <v>2487</v>
      </c>
      <c r="H15" s="42">
        <f t="shared" si="1"/>
        <v>2486.5</v>
      </c>
      <c r="I15" s="44">
        <v>2665</v>
      </c>
      <c r="J15" s="43">
        <v>2670</v>
      </c>
      <c r="K15" s="42">
        <f t="shared" si="2"/>
        <v>2667.5</v>
      </c>
      <c r="L15" s="44">
        <v>2765</v>
      </c>
      <c r="M15" s="43">
        <v>2770</v>
      </c>
      <c r="N15" s="42">
        <f t="shared" si="3"/>
        <v>2767.5</v>
      </c>
      <c r="O15" s="44">
        <v>2847</v>
      </c>
      <c r="P15" s="43">
        <v>2852</v>
      </c>
      <c r="Q15" s="42">
        <f t="shared" si="4"/>
        <v>2849.5</v>
      </c>
      <c r="R15" s="50">
        <v>2451</v>
      </c>
      <c r="S15" s="49">
        <v>1.2114</v>
      </c>
      <c r="T15" s="49">
        <v>1.0741000000000001</v>
      </c>
      <c r="U15" s="48">
        <v>132.78</v>
      </c>
      <c r="V15" s="41">
        <v>2023.28</v>
      </c>
      <c r="W15" s="41">
        <v>2048.4299999999998</v>
      </c>
      <c r="X15" s="47">
        <f t="shared" si="5"/>
        <v>2281.9104366446327</v>
      </c>
      <c r="Y15" s="46">
        <v>1.2141</v>
      </c>
    </row>
    <row r="16" spans="1:25" x14ac:dyDescent="0.2">
      <c r="B16" s="45">
        <v>44938</v>
      </c>
      <c r="C16" s="44">
        <v>2446</v>
      </c>
      <c r="D16" s="43">
        <v>2447</v>
      </c>
      <c r="E16" s="42">
        <f t="shared" si="0"/>
        <v>2446.5</v>
      </c>
      <c r="F16" s="44">
        <v>2475.5</v>
      </c>
      <c r="G16" s="43">
        <v>2476</v>
      </c>
      <c r="H16" s="42">
        <f t="shared" si="1"/>
        <v>2475.75</v>
      </c>
      <c r="I16" s="44">
        <v>2650</v>
      </c>
      <c r="J16" s="43">
        <v>2655</v>
      </c>
      <c r="K16" s="42">
        <f t="shared" si="2"/>
        <v>2652.5</v>
      </c>
      <c r="L16" s="44">
        <v>2745</v>
      </c>
      <c r="M16" s="43">
        <v>2750</v>
      </c>
      <c r="N16" s="42">
        <f t="shared" si="3"/>
        <v>2747.5</v>
      </c>
      <c r="O16" s="44">
        <v>2820</v>
      </c>
      <c r="P16" s="43">
        <v>2825</v>
      </c>
      <c r="Q16" s="42">
        <f t="shared" si="4"/>
        <v>2822.5</v>
      </c>
      <c r="R16" s="50">
        <v>2447</v>
      </c>
      <c r="S16" s="49">
        <v>1.2133</v>
      </c>
      <c r="T16" s="49">
        <v>1.0763</v>
      </c>
      <c r="U16" s="48">
        <v>130.69</v>
      </c>
      <c r="V16" s="41">
        <v>2016.81</v>
      </c>
      <c r="W16" s="41">
        <v>2036.18</v>
      </c>
      <c r="X16" s="47">
        <f t="shared" si="5"/>
        <v>2273.5296850320542</v>
      </c>
      <c r="Y16" s="46">
        <v>1.216</v>
      </c>
    </row>
    <row r="17" spans="2:25" x14ac:dyDescent="0.2">
      <c r="B17" s="45">
        <v>44939</v>
      </c>
      <c r="C17" s="44">
        <v>2510.5</v>
      </c>
      <c r="D17" s="43">
        <v>2511</v>
      </c>
      <c r="E17" s="42">
        <f t="shared" si="0"/>
        <v>2510.75</v>
      </c>
      <c r="F17" s="44">
        <v>2544</v>
      </c>
      <c r="G17" s="43">
        <v>2546</v>
      </c>
      <c r="H17" s="42">
        <f t="shared" si="1"/>
        <v>2545</v>
      </c>
      <c r="I17" s="44">
        <v>2710</v>
      </c>
      <c r="J17" s="43">
        <v>2715</v>
      </c>
      <c r="K17" s="42">
        <f t="shared" si="2"/>
        <v>2712.5</v>
      </c>
      <c r="L17" s="44">
        <v>2805</v>
      </c>
      <c r="M17" s="43">
        <v>2810</v>
      </c>
      <c r="N17" s="42">
        <f t="shared" si="3"/>
        <v>2807.5</v>
      </c>
      <c r="O17" s="44">
        <v>2885</v>
      </c>
      <c r="P17" s="43">
        <v>2890</v>
      </c>
      <c r="Q17" s="42">
        <f t="shared" si="4"/>
        <v>2887.5</v>
      </c>
      <c r="R17" s="50">
        <v>2511</v>
      </c>
      <c r="S17" s="49">
        <v>1.2177</v>
      </c>
      <c r="T17" s="49">
        <v>1.0811999999999999</v>
      </c>
      <c r="U17" s="48">
        <v>128.54</v>
      </c>
      <c r="V17" s="41">
        <v>2062.08</v>
      </c>
      <c r="W17" s="41">
        <v>2086.37</v>
      </c>
      <c r="X17" s="47">
        <f t="shared" si="5"/>
        <v>2322.4195338512764</v>
      </c>
      <c r="Y17" s="46">
        <v>1.2202999999999999</v>
      </c>
    </row>
    <row r="18" spans="2:25" x14ac:dyDescent="0.2">
      <c r="B18" s="45">
        <v>44942</v>
      </c>
      <c r="C18" s="44">
        <v>2602.5</v>
      </c>
      <c r="D18" s="43">
        <v>2603</v>
      </c>
      <c r="E18" s="42">
        <f t="shared" si="0"/>
        <v>2602.75</v>
      </c>
      <c r="F18" s="44">
        <v>2623.5</v>
      </c>
      <c r="G18" s="43">
        <v>2624</v>
      </c>
      <c r="H18" s="42">
        <f t="shared" si="1"/>
        <v>2623.75</v>
      </c>
      <c r="I18" s="44">
        <v>2767</v>
      </c>
      <c r="J18" s="43">
        <v>2772</v>
      </c>
      <c r="K18" s="42">
        <f t="shared" si="2"/>
        <v>2769.5</v>
      </c>
      <c r="L18" s="44">
        <v>2843</v>
      </c>
      <c r="M18" s="43">
        <v>2848</v>
      </c>
      <c r="N18" s="42">
        <f t="shared" si="3"/>
        <v>2845.5</v>
      </c>
      <c r="O18" s="44">
        <v>2923</v>
      </c>
      <c r="P18" s="43">
        <v>2928</v>
      </c>
      <c r="Q18" s="42">
        <f t="shared" si="4"/>
        <v>2925.5</v>
      </c>
      <c r="R18" s="50">
        <v>2603</v>
      </c>
      <c r="S18" s="49">
        <v>1.2186999999999999</v>
      </c>
      <c r="T18" s="49">
        <v>1.0814999999999999</v>
      </c>
      <c r="U18" s="48">
        <v>128.44</v>
      </c>
      <c r="V18" s="41">
        <v>2135.88</v>
      </c>
      <c r="W18" s="41">
        <v>2148.5300000000002</v>
      </c>
      <c r="X18" s="47">
        <f t="shared" si="5"/>
        <v>2406.8423485899216</v>
      </c>
      <c r="Y18" s="46">
        <v>1.2213000000000001</v>
      </c>
    </row>
    <row r="19" spans="2:25" x14ac:dyDescent="0.2">
      <c r="B19" s="45">
        <v>44943</v>
      </c>
      <c r="C19" s="44">
        <v>2562</v>
      </c>
      <c r="D19" s="43">
        <v>2562.5</v>
      </c>
      <c r="E19" s="42">
        <f t="shared" si="0"/>
        <v>2562.25</v>
      </c>
      <c r="F19" s="44">
        <v>2586</v>
      </c>
      <c r="G19" s="43">
        <v>2587</v>
      </c>
      <c r="H19" s="42">
        <f t="shared" si="1"/>
        <v>2586.5</v>
      </c>
      <c r="I19" s="44">
        <v>2723</v>
      </c>
      <c r="J19" s="43">
        <v>2728</v>
      </c>
      <c r="K19" s="42">
        <f t="shared" si="2"/>
        <v>2725.5</v>
      </c>
      <c r="L19" s="44">
        <v>2798</v>
      </c>
      <c r="M19" s="43">
        <v>2803</v>
      </c>
      <c r="N19" s="42">
        <f t="shared" si="3"/>
        <v>2800.5</v>
      </c>
      <c r="O19" s="44">
        <v>2875</v>
      </c>
      <c r="P19" s="43">
        <v>2880</v>
      </c>
      <c r="Q19" s="42">
        <f t="shared" si="4"/>
        <v>2877.5</v>
      </c>
      <c r="R19" s="50">
        <v>2562.5</v>
      </c>
      <c r="S19" s="49">
        <v>1.2257</v>
      </c>
      <c r="T19" s="49">
        <v>1.0851999999999999</v>
      </c>
      <c r="U19" s="48">
        <v>128.57</v>
      </c>
      <c r="V19" s="41">
        <v>2090.64</v>
      </c>
      <c r="W19" s="41">
        <v>2106.33</v>
      </c>
      <c r="X19" s="47">
        <f t="shared" si="5"/>
        <v>2361.3158864725397</v>
      </c>
      <c r="Y19" s="46">
        <v>1.2282</v>
      </c>
    </row>
    <row r="20" spans="2:25" x14ac:dyDescent="0.2">
      <c r="B20" s="45">
        <v>44944</v>
      </c>
      <c r="C20" s="44">
        <v>2635</v>
      </c>
      <c r="D20" s="43">
        <v>2636</v>
      </c>
      <c r="E20" s="42">
        <f t="shared" si="0"/>
        <v>2635.5</v>
      </c>
      <c r="F20" s="44">
        <v>2660</v>
      </c>
      <c r="G20" s="43">
        <v>2662</v>
      </c>
      <c r="H20" s="42">
        <f t="shared" si="1"/>
        <v>2661</v>
      </c>
      <c r="I20" s="44">
        <v>2780</v>
      </c>
      <c r="J20" s="43">
        <v>2785</v>
      </c>
      <c r="K20" s="42">
        <f t="shared" si="2"/>
        <v>2782.5</v>
      </c>
      <c r="L20" s="44">
        <v>2850</v>
      </c>
      <c r="M20" s="43">
        <v>2855</v>
      </c>
      <c r="N20" s="42">
        <f t="shared" si="3"/>
        <v>2852.5</v>
      </c>
      <c r="O20" s="44">
        <v>2915</v>
      </c>
      <c r="P20" s="43">
        <v>2920</v>
      </c>
      <c r="Q20" s="42">
        <f t="shared" si="4"/>
        <v>2917.5</v>
      </c>
      <c r="R20" s="50">
        <v>2636</v>
      </c>
      <c r="S20" s="49">
        <v>1.2369000000000001</v>
      </c>
      <c r="T20" s="49">
        <v>1.0824</v>
      </c>
      <c r="U20" s="48">
        <v>129.09</v>
      </c>
      <c r="V20" s="41">
        <v>2131.13</v>
      </c>
      <c r="W20" s="41">
        <v>2147.81</v>
      </c>
      <c r="X20" s="47">
        <f t="shared" si="5"/>
        <v>2435.328898743533</v>
      </c>
      <c r="Y20" s="46">
        <v>1.2394000000000001</v>
      </c>
    </row>
    <row r="21" spans="2:25" x14ac:dyDescent="0.2">
      <c r="B21" s="45">
        <v>44945</v>
      </c>
      <c r="C21" s="44">
        <v>2539</v>
      </c>
      <c r="D21" s="43">
        <v>2541</v>
      </c>
      <c r="E21" s="42">
        <f t="shared" si="0"/>
        <v>2540</v>
      </c>
      <c r="F21" s="44">
        <v>2570.5</v>
      </c>
      <c r="G21" s="43">
        <v>2571</v>
      </c>
      <c r="H21" s="42">
        <f t="shared" si="1"/>
        <v>2570.75</v>
      </c>
      <c r="I21" s="44">
        <v>2707</v>
      </c>
      <c r="J21" s="43">
        <v>2712</v>
      </c>
      <c r="K21" s="42">
        <f t="shared" si="2"/>
        <v>2709.5</v>
      </c>
      <c r="L21" s="44">
        <v>2777</v>
      </c>
      <c r="M21" s="43">
        <v>2782</v>
      </c>
      <c r="N21" s="42">
        <f t="shared" si="3"/>
        <v>2779.5</v>
      </c>
      <c r="O21" s="44">
        <v>2845</v>
      </c>
      <c r="P21" s="43">
        <v>2850</v>
      </c>
      <c r="Q21" s="42">
        <f t="shared" si="4"/>
        <v>2847.5</v>
      </c>
      <c r="R21" s="50">
        <v>2541</v>
      </c>
      <c r="S21" s="49">
        <v>1.2333000000000001</v>
      </c>
      <c r="T21" s="49">
        <v>1.0809</v>
      </c>
      <c r="U21" s="48">
        <v>128.63999999999999</v>
      </c>
      <c r="V21" s="41">
        <v>2060.33</v>
      </c>
      <c r="W21" s="41">
        <v>2080.6</v>
      </c>
      <c r="X21" s="47">
        <f t="shared" si="5"/>
        <v>2350.8187621426591</v>
      </c>
      <c r="Y21" s="46">
        <v>1.2357</v>
      </c>
    </row>
    <row r="22" spans="2:25" x14ac:dyDescent="0.2">
      <c r="B22" s="45">
        <v>44946</v>
      </c>
      <c r="C22" s="44">
        <v>2585</v>
      </c>
      <c r="D22" s="43">
        <v>2585.5</v>
      </c>
      <c r="E22" s="42">
        <f t="shared" si="0"/>
        <v>2585.25</v>
      </c>
      <c r="F22" s="44">
        <v>2613</v>
      </c>
      <c r="G22" s="43">
        <v>2614</v>
      </c>
      <c r="H22" s="42">
        <f t="shared" si="1"/>
        <v>2613.5</v>
      </c>
      <c r="I22" s="44">
        <v>2753</v>
      </c>
      <c r="J22" s="43">
        <v>2758</v>
      </c>
      <c r="K22" s="42">
        <f t="shared" si="2"/>
        <v>2755.5</v>
      </c>
      <c r="L22" s="44">
        <v>2830</v>
      </c>
      <c r="M22" s="43">
        <v>2835</v>
      </c>
      <c r="N22" s="42">
        <f t="shared" si="3"/>
        <v>2832.5</v>
      </c>
      <c r="O22" s="44">
        <v>2898</v>
      </c>
      <c r="P22" s="43">
        <v>2903</v>
      </c>
      <c r="Q22" s="42">
        <f t="shared" si="4"/>
        <v>2900.5</v>
      </c>
      <c r="R22" s="50">
        <v>2585.5</v>
      </c>
      <c r="S22" s="49">
        <v>1.2354000000000001</v>
      </c>
      <c r="T22" s="49">
        <v>1.0818000000000001</v>
      </c>
      <c r="U22" s="48">
        <v>130.12</v>
      </c>
      <c r="V22" s="41">
        <v>2092.84</v>
      </c>
      <c r="W22" s="41">
        <v>2111.81</v>
      </c>
      <c r="X22" s="47">
        <f t="shared" si="5"/>
        <v>2389.9981512294321</v>
      </c>
      <c r="Y22" s="46">
        <v>1.2378</v>
      </c>
    </row>
    <row r="23" spans="2:25" x14ac:dyDescent="0.2">
      <c r="B23" s="45">
        <v>44949</v>
      </c>
      <c r="C23" s="44">
        <v>2592.5</v>
      </c>
      <c r="D23" s="43">
        <v>2593</v>
      </c>
      <c r="E23" s="42">
        <f t="shared" si="0"/>
        <v>2592.75</v>
      </c>
      <c r="F23" s="44">
        <v>2619</v>
      </c>
      <c r="G23" s="43">
        <v>2619.5</v>
      </c>
      <c r="H23" s="42">
        <f t="shared" si="1"/>
        <v>2619.25</v>
      </c>
      <c r="I23" s="44">
        <v>2760</v>
      </c>
      <c r="J23" s="43">
        <v>2765</v>
      </c>
      <c r="K23" s="42">
        <f t="shared" si="2"/>
        <v>2762.5</v>
      </c>
      <c r="L23" s="44">
        <v>2828</v>
      </c>
      <c r="M23" s="43">
        <v>2833</v>
      </c>
      <c r="N23" s="42">
        <f t="shared" si="3"/>
        <v>2830.5</v>
      </c>
      <c r="O23" s="44">
        <v>2898</v>
      </c>
      <c r="P23" s="43">
        <v>2903</v>
      </c>
      <c r="Q23" s="42">
        <f t="shared" si="4"/>
        <v>2900.5</v>
      </c>
      <c r="R23" s="50">
        <v>2593</v>
      </c>
      <c r="S23" s="49">
        <v>1.2366999999999999</v>
      </c>
      <c r="T23" s="49">
        <v>1.0871</v>
      </c>
      <c r="U23" s="48">
        <v>130.25</v>
      </c>
      <c r="V23" s="41">
        <v>2096.71</v>
      </c>
      <c r="W23" s="41">
        <v>2114.0300000000002</v>
      </c>
      <c r="X23" s="47">
        <f t="shared" si="5"/>
        <v>2385.2451476405117</v>
      </c>
      <c r="Y23" s="46">
        <v>1.2391000000000001</v>
      </c>
    </row>
    <row r="24" spans="2:25" x14ac:dyDescent="0.2">
      <c r="B24" s="45">
        <v>44950</v>
      </c>
      <c r="C24" s="44">
        <v>2594</v>
      </c>
      <c r="D24" s="43">
        <v>2594.5</v>
      </c>
      <c r="E24" s="42">
        <f t="shared" si="0"/>
        <v>2594.25</v>
      </c>
      <c r="F24" s="44">
        <v>2626</v>
      </c>
      <c r="G24" s="43">
        <v>2627</v>
      </c>
      <c r="H24" s="42">
        <f t="shared" si="1"/>
        <v>2626.5</v>
      </c>
      <c r="I24" s="44">
        <v>2763</v>
      </c>
      <c r="J24" s="43">
        <v>2768</v>
      </c>
      <c r="K24" s="42">
        <f t="shared" si="2"/>
        <v>2765.5</v>
      </c>
      <c r="L24" s="44">
        <v>2835</v>
      </c>
      <c r="M24" s="43">
        <v>2840</v>
      </c>
      <c r="N24" s="42">
        <f t="shared" si="3"/>
        <v>2837.5</v>
      </c>
      <c r="O24" s="44">
        <v>2903</v>
      </c>
      <c r="P24" s="43">
        <v>2908</v>
      </c>
      <c r="Q24" s="42">
        <f t="shared" si="4"/>
        <v>2905.5</v>
      </c>
      <c r="R24" s="50">
        <v>2594.5</v>
      </c>
      <c r="S24" s="49">
        <v>1.2289000000000001</v>
      </c>
      <c r="T24" s="49">
        <v>1.0860000000000001</v>
      </c>
      <c r="U24" s="48">
        <v>130.27000000000001</v>
      </c>
      <c r="V24" s="41">
        <v>2111.2399999999998</v>
      </c>
      <c r="W24" s="41">
        <v>2133.34</v>
      </c>
      <c r="X24" s="47">
        <f t="shared" si="5"/>
        <v>2389.0423572744012</v>
      </c>
      <c r="Y24" s="46">
        <v>1.2314000000000001</v>
      </c>
    </row>
    <row r="25" spans="2:25" x14ac:dyDescent="0.2">
      <c r="B25" s="45">
        <v>44951</v>
      </c>
      <c r="C25" s="44">
        <v>2605.5</v>
      </c>
      <c r="D25" s="43">
        <v>2606</v>
      </c>
      <c r="E25" s="42">
        <f t="shared" si="0"/>
        <v>2605.75</v>
      </c>
      <c r="F25" s="44">
        <v>2637.5</v>
      </c>
      <c r="G25" s="43">
        <v>2638.5</v>
      </c>
      <c r="H25" s="42">
        <f t="shared" si="1"/>
        <v>2638</v>
      </c>
      <c r="I25" s="44">
        <v>2773</v>
      </c>
      <c r="J25" s="43">
        <v>2778</v>
      </c>
      <c r="K25" s="42">
        <f t="shared" si="2"/>
        <v>2775.5</v>
      </c>
      <c r="L25" s="44">
        <v>2848</v>
      </c>
      <c r="M25" s="43">
        <v>2853</v>
      </c>
      <c r="N25" s="42">
        <f t="shared" si="3"/>
        <v>2850.5</v>
      </c>
      <c r="O25" s="44">
        <v>2918</v>
      </c>
      <c r="P25" s="43">
        <v>2923</v>
      </c>
      <c r="Q25" s="42">
        <f t="shared" si="4"/>
        <v>2920.5</v>
      </c>
      <c r="R25" s="50">
        <v>2606</v>
      </c>
      <c r="S25" s="49">
        <v>1.2330000000000001</v>
      </c>
      <c r="T25" s="49">
        <v>1.0874999999999999</v>
      </c>
      <c r="U25" s="48">
        <v>129.71</v>
      </c>
      <c r="V25" s="41">
        <v>2113.54</v>
      </c>
      <c r="W25" s="41">
        <v>2135.75</v>
      </c>
      <c r="X25" s="47">
        <f t="shared" si="5"/>
        <v>2396.32183908046</v>
      </c>
      <c r="Y25" s="46">
        <v>1.2354000000000001</v>
      </c>
    </row>
    <row r="26" spans="2:25" x14ac:dyDescent="0.2">
      <c r="B26" s="45">
        <v>44952</v>
      </c>
      <c r="C26" s="44">
        <v>2597</v>
      </c>
      <c r="D26" s="43">
        <v>2598</v>
      </c>
      <c r="E26" s="42">
        <f t="shared" si="0"/>
        <v>2597.5</v>
      </c>
      <c r="F26" s="44">
        <v>2640</v>
      </c>
      <c r="G26" s="43">
        <v>2642</v>
      </c>
      <c r="H26" s="42">
        <f t="shared" si="1"/>
        <v>2641</v>
      </c>
      <c r="I26" s="44">
        <v>2780</v>
      </c>
      <c r="J26" s="43">
        <v>2785</v>
      </c>
      <c r="K26" s="42">
        <f t="shared" si="2"/>
        <v>2782.5</v>
      </c>
      <c r="L26" s="44">
        <v>2850</v>
      </c>
      <c r="M26" s="43">
        <v>2855</v>
      </c>
      <c r="N26" s="42">
        <f t="shared" si="3"/>
        <v>2852.5</v>
      </c>
      <c r="O26" s="44">
        <v>2920</v>
      </c>
      <c r="P26" s="43">
        <v>2925</v>
      </c>
      <c r="Q26" s="42">
        <f t="shared" si="4"/>
        <v>2922.5</v>
      </c>
      <c r="R26" s="50">
        <v>2598</v>
      </c>
      <c r="S26" s="49">
        <v>1.2396</v>
      </c>
      <c r="T26" s="49">
        <v>1.0892999999999999</v>
      </c>
      <c r="U26" s="48">
        <v>129.76</v>
      </c>
      <c r="V26" s="41">
        <v>2095.84</v>
      </c>
      <c r="W26" s="41">
        <v>2127.39</v>
      </c>
      <c r="X26" s="47">
        <f t="shared" si="5"/>
        <v>2385.0179014045721</v>
      </c>
      <c r="Y26" s="46">
        <v>1.2419</v>
      </c>
    </row>
    <row r="27" spans="2:25" x14ac:dyDescent="0.2">
      <c r="B27" s="45">
        <v>44953</v>
      </c>
      <c r="C27" s="44">
        <v>2596.5</v>
      </c>
      <c r="D27" s="43">
        <v>2597</v>
      </c>
      <c r="E27" s="42">
        <f t="shared" si="0"/>
        <v>2596.75</v>
      </c>
      <c r="F27" s="44">
        <v>2637</v>
      </c>
      <c r="G27" s="43">
        <v>2638</v>
      </c>
      <c r="H27" s="42">
        <f t="shared" si="1"/>
        <v>2637.5</v>
      </c>
      <c r="I27" s="44">
        <v>2790</v>
      </c>
      <c r="J27" s="43">
        <v>2795</v>
      </c>
      <c r="K27" s="42">
        <f t="shared" si="2"/>
        <v>2792.5</v>
      </c>
      <c r="L27" s="44">
        <v>2863</v>
      </c>
      <c r="M27" s="43">
        <v>2868</v>
      </c>
      <c r="N27" s="42">
        <f t="shared" si="3"/>
        <v>2865.5</v>
      </c>
      <c r="O27" s="44">
        <v>2938</v>
      </c>
      <c r="P27" s="43">
        <v>2943</v>
      </c>
      <c r="Q27" s="42">
        <f t="shared" si="4"/>
        <v>2940.5</v>
      </c>
      <c r="R27" s="50">
        <v>2597</v>
      </c>
      <c r="S27" s="49">
        <v>1.2365999999999999</v>
      </c>
      <c r="T27" s="49">
        <v>1.0867</v>
      </c>
      <c r="U27" s="48">
        <v>129.86000000000001</v>
      </c>
      <c r="V27" s="41">
        <v>2100.11</v>
      </c>
      <c r="W27" s="41">
        <v>2129.31</v>
      </c>
      <c r="X27" s="47">
        <f t="shared" si="5"/>
        <v>2389.8039937425233</v>
      </c>
      <c r="Y27" s="46">
        <v>1.2388999999999999</v>
      </c>
    </row>
    <row r="28" spans="2:25" x14ac:dyDescent="0.2">
      <c r="B28" s="45">
        <v>44956</v>
      </c>
      <c r="C28" s="44">
        <v>2576</v>
      </c>
      <c r="D28" s="43">
        <v>2577</v>
      </c>
      <c r="E28" s="42">
        <f t="shared" si="0"/>
        <v>2576.5</v>
      </c>
      <c r="F28" s="44">
        <v>2613</v>
      </c>
      <c r="G28" s="43">
        <v>2615</v>
      </c>
      <c r="H28" s="42">
        <f t="shared" si="1"/>
        <v>2614</v>
      </c>
      <c r="I28" s="44">
        <v>2765</v>
      </c>
      <c r="J28" s="43">
        <v>2770</v>
      </c>
      <c r="K28" s="42">
        <f t="shared" si="2"/>
        <v>2767.5</v>
      </c>
      <c r="L28" s="44">
        <v>2840</v>
      </c>
      <c r="M28" s="43">
        <v>2845</v>
      </c>
      <c r="N28" s="42">
        <f t="shared" si="3"/>
        <v>2842.5</v>
      </c>
      <c r="O28" s="44">
        <v>2915</v>
      </c>
      <c r="P28" s="43">
        <v>2920</v>
      </c>
      <c r="Q28" s="42">
        <f t="shared" si="4"/>
        <v>2917.5</v>
      </c>
      <c r="R28" s="50">
        <v>2577</v>
      </c>
      <c r="S28" s="49">
        <v>1.2391000000000001</v>
      </c>
      <c r="T28" s="49">
        <v>1.0904</v>
      </c>
      <c r="U28" s="48">
        <v>130.07</v>
      </c>
      <c r="V28" s="41">
        <v>2079.7399999999998</v>
      </c>
      <c r="W28" s="41">
        <v>2106.3200000000002</v>
      </c>
      <c r="X28" s="47">
        <f t="shared" si="5"/>
        <v>2363.3528980190754</v>
      </c>
      <c r="Y28" s="46">
        <v>1.2415</v>
      </c>
    </row>
    <row r="29" spans="2:25" x14ac:dyDescent="0.2">
      <c r="B29" s="45">
        <v>44957</v>
      </c>
      <c r="C29" s="44">
        <v>2532.5</v>
      </c>
      <c r="D29" s="43">
        <v>2533.5</v>
      </c>
      <c r="E29" s="42">
        <f t="shared" si="0"/>
        <v>2533</v>
      </c>
      <c r="F29" s="44">
        <v>2573.5</v>
      </c>
      <c r="G29" s="43">
        <v>2574</v>
      </c>
      <c r="H29" s="42">
        <f t="shared" si="1"/>
        <v>2573.75</v>
      </c>
      <c r="I29" s="44">
        <v>2740</v>
      </c>
      <c r="J29" s="43">
        <v>2745</v>
      </c>
      <c r="K29" s="42">
        <f t="shared" si="2"/>
        <v>2742.5</v>
      </c>
      <c r="L29" s="44">
        <v>2815</v>
      </c>
      <c r="M29" s="43">
        <v>2820</v>
      </c>
      <c r="N29" s="42">
        <f t="shared" si="3"/>
        <v>2817.5</v>
      </c>
      <c r="O29" s="44">
        <v>2890</v>
      </c>
      <c r="P29" s="43">
        <v>2895</v>
      </c>
      <c r="Q29" s="42">
        <f t="shared" si="4"/>
        <v>2892.5</v>
      </c>
      <c r="R29" s="50">
        <v>2533.5</v>
      </c>
      <c r="S29" s="49">
        <v>1.2302</v>
      </c>
      <c r="T29" s="49">
        <v>1.0827</v>
      </c>
      <c r="U29" s="48">
        <v>130.44</v>
      </c>
      <c r="V29" s="41">
        <v>2059.42</v>
      </c>
      <c r="W29" s="41">
        <v>2088.27</v>
      </c>
      <c r="X29" s="47">
        <f t="shared" si="5"/>
        <v>2339.9833748960932</v>
      </c>
      <c r="Y29" s="46">
        <v>1.2325999999999999</v>
      </c>
    </row>
    <row r="30" spans="2:25" x14ac:dyDescent="0.2">
      <c r="B30" s="40" t="s">
        <v>11</v>
      </c>
      <c r="C30" s="39">
        <f>ROUND(AVERAGE(C9:C29),2)</f>
        <v>2488.17</v>
      </c>
      <c r="D30" s="38">
        <f>ROUND(AVERAGE(D9:D29),2)</f>
        <v>2489.02</v>
      </c>
      <c r="E30" s="37">
        <f>ROUND(AVERAGE(C30:D30),2)</f>
        <v>2488.6</v>
      </c>
      <c r="F30" s="39">
        <f>ROUND(AVERAGE(F9:F29),2)</f>
        <v>2520.64</v>
      </c>
      <c r="G30" s="38">
        <f>ROUND(AVERAGE(G9:G29),2)</f>
        <v>2521.81</v>
      </c>
      <c r="H30" s="37">
        <f>ROUND(AVERAGE(F30:G30),2)</f>
        <v>2521.23</v>
      </c>
      <c r="I30" s="39">
        <f>ROUND(AVERAGE(I9:I29),2)</f>
        <v>2678.81</v>
      </c>
      <c r="J30" s="38">
        <f>ROUND(AVERAGE(J9:J29),2)</f>
        <v>2683.81</v>
      </c>
      <c r="K30" s="37">
        <f>ROUND(AVERAGE(I30:J30),2)</f>
        <v>2681.31</v>
      </c>
      <c r="L30" s="39">
        <f>ROUND(AVERAGE(L9:L29),2)</f>
        <v>2759.52</v>
      </c>
      <c r="M30" s="38">
        <f>ROUND(AVERAGE(M9:M29),2)</f>
        <v>2764.52</v>
      </c>
      <c r="N30" s="37">
        <f>ROUND(AVERAGE(L30:M30),2)</f>
        <v>2762.02</v>
      </c>
      <c r="O30" s="39">
        <f>ROUND(AVERAGE(O9:O29),2)</f>
        <v>2835.24</v>
      </c>
      <c r="P30" s="38">
        <f>ROUND(AVERAGE(P9:P29),2)</f>
        <v>2840.24</v>
      </c>
      <c r="Q30" s="37">
        <f>ROUND(AVERAGE(O30:P30),2)</f>
        <v>2837.74</v>
      </c>
      <c r="R30" s="36">
        <f>ROUND(AVERAGE(R9:R29),2)</f>
        <v>2489.02</v>
      </c>
      <c r="S30" s="35">
        <f>ROUND(AVERAGE(S9:S29),4)</f>
        <v>1.2214</v>
      </c>
      <c r="T30" s="34">
        <f>ROUND(AVERAGE(T9:T29),4)</f>
        <v>1.077</v>
      </c>
      <c r="U30" s="167">
        <f>ROUND(AVERAGE(U9:U29),2)</f>
        <v>130.53</v>
      </c>
      <c r="V30" s="33">
        <f>AVERAGE(V9:V29)</f>
        <v>2036.9176190476189</v>
      </c>
      <c r="W30" s="33">
        <f>AVERAGE(W9:W29)</f>
        <v>2059.4785714285708</v>
      </c>
      <c r="X30" s="33">
        <f>AVERAGE(X9:X29)</f>
        <v>2310.0527240134629</v>
      </c>
      <c r="Y30" s="32">
        <f>AVERAGE(Y9:Y29)</f>
        <v>1.2239714285714287</v>
      </c>
    </row>
    <row r="31" spans="2:25" x14ac:dyDescent="0.2">
      <c r="B31" s="31" t="s">
        <v>12</v>
      </c>
      <c r="C31" s="30">
        <f t="shared" ref="C31:Y31" si="6">MAX(C9:C29)</f>
        <v>2635</v>
      </c>
      <c r="D31" s="29">
        <f t="shared" si="6"/>
        <v>2636</v>
      </c>
      <c r="E31" s="28">
        <f t="shared" si="6"/>
        <v>2635.5</v>
      </c>
      <c r="F31" s="30">
        <f t="shared" si="6"/>
        <v>2660</v>
      </c>
      <c r="G31" s="29">
        <f t="shared" si="6"/>
        <v>2662</v>
      </c>
      <c r="H31" s="28">
        <f t="shared" si="6"/>
        <v>2661</v>
      </c>
      <c r="I31" s="30">
        <f t="shared" si="6"/>
        <v>2790</v>
      </c>
      <c r="J31" s="29">
        <f t="shared" si="6"/>
        <v>2795</v>
      </c>
      <c r="K31" s="28">
        <f t="shared" si="6"/>
        <v>2792.5</v>
      </c>
      <c r="L31" s="30">
        <f t="shared" si="6"/>
        <v>2863</v>
      </c>
      <c r="M31" s="29">
        <f t="shared" si="6"/>
        <v>2868</v>
      </c>
      <c r="N31" s="28">
        <f t="shared" si="6"/>
        <v>2865.5</v>
      </c>
      <c r="O31" s="30">
        <f t="shared" si="6"/>
        <v>2938</v>
      </c>
      <c r="P31" s="29">
        <f t="shared" si="6"/>
        <v>2943</v>
      </c>
      <c r="Q31" s="28">
        <f t="shared" si="6"/>
        <v>2940.5</v>
      </c>
      <c r="R31" s="27">
        <f t="shared" si="6"/>
        <v>2636</v>
      </c>
      <c r="S31" s="26">
        <f t="shared" si="6"/>
        <v>1.2396</v>
      </c>
      <c r="T31" s="25">
        <f t="shared" si="6"/>
        <v>1.0904</v>
      </c>
      <c r="U31" s="24">
        <f t="shared" si="6"/>
        <v>134.68</v>
      </c>
      <c r="V31" s="23">
        <f t="shared" si="6"/>
        <v>2135.88</v>
      </c>
      <c r="W31" s="23">
        <f t="shared" si="6"/>
        <v>2148.5300000000002</v>
      </c>
      <c r="X31" s="23">
        <f t="shared" si="6"/>
        <v>2435.328898743533</v>
      </c>
      <c r="Y31" s="22">
        <f t="shared" si="6"/>
        <v>1.2419</v>
      </c>
    </row>
    <row r="32" spans="2:25" ht="13.5" thickBot="1" x14ac:dyDescent="0.25">
      <c r="B32" s="21" t="s">
        <v>13</v>
      </c>
      <c r="C32" s="20">
        <f t="shared" ref="C32:Y32" si="7">MIN(C9:C29)</f>
        <v>2242</v>
      </c>
      <c r="D32" s="19">
        <f t="shared" si="7"/>
        <v>2242.5</v>
      </c>
      <c r="E32" s="18">
        <f t="shared" si="7"/>
        <v>2242.25</v>
      </c>
      <c r="F32" s="20">
        <f t="shared" si="7"/>
        <v>2274</v>
      </c>
      <c r="G32" s="19">
        <f t="shared" si="7"/>
        <v>2275</v>
      </c>
      <c r="H32" s="18">
        <f t="shared" si="7"/>
        <v>2274.5</v>
      </c>
      <c r="I32" s="20">
        <f t="shared" si="7"/>
        <v>2460</v>
      </c>
      <c r="J32" s="19">
        <f t="shared" si="7"/>
        <v>2465</v>
      </c>
      <c r="K32" s="18">
        <f t="shared" si="7"/>
        <v>2462.5</v>
      </c>
      <c r="L32" s="20">
        <f t="shared" si="7"/>
        <v>2550</v>
      </c>
      <c r="M32" s="19">
        <f t="shared" si="7"/>
        <v>2555</v>
      </c>
      <c r="N32" s="18">
        <f t="shared" si="7"/>
        <v>2552.5</v>
      </c>
      <c r="O32" s="20">
        <f t="shared" si="7"/>
        <v>2632</v>
      </c>
      <c r="P32" s="19">
        <f t="shared" si="7"/>
        <v>2637</v>
      </c>
      <c r="Q32" s="18">
        <f t="shared" si="7"/>
        <v>2634.5</v>
      </c>
      <c r="R32" s="17">
        <f t="shared" si="7"/>
        <v>2242.5</v>
      </c>
      <c r="S32" s="16">
        <f t="shared" si="7"/>
        <v>1.1859999999999999</v>
      </c>
      <c r="T32" s="15">
        <f t="shared" si="7"/>
        <v>1.0495000000000001</v>
      </c>
      <c r="U32" s="14">
        <f t="shared" si="7"/>
        <v>128.44</v>
      </c>
      <c r="V32" s="13">
        <f t="shared" si="7"/>
        <v>1867.22</v>
      </c>
      <c r="W32" s="13">
        <f t="shared" si="7"/>
        <v>1893.68</v>
      </c>
      <c r="X32" s="13">
        <f t="shared" si="7"/>
        <v>2121.0407239819006</v>
      </c>
      <c r="Y32" s="12">
        <f t="shared" si="7"/>
        <v>1.1888000000000001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27</v>
      </c>
    </row>
    <row r="6" spans="1:25" ht="13.5" thickBot="1" x14ac:dyDescent="0.25">
      <c r="B6" s="1">
        <v>44929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44929</v>
      </c>
      <c r="C9" s="44">
        <v>3002</v>
      </c>
      <c r="D9" s="43">
        <v>3004</v>
      </c>
      <c r="E9" s="42">
        <f t="shared" ref="E9:E29" si="0">AVERAGE(C9:D9)</f>
        <v>3003</v>
      </c>
      <c r="F9" s="44">
        <v>2968</v>
      </c>
      <c r="G9" s="43">
        <v>2970</v>
      </c>
      <c r="H9" s="42">
        <f t="shared" ref="H9:H29" si="1">AVERAGE(F9:G9)</f>
        <v>2969</v>
      </c>
      <c r="I9" s="44">
        <v>2740</v>
      </c>
      <c r="J9" s="43">
        <v>2745</v>
      </c>
      <c r="K9" s="42">
        <f t="shared" ref="K9:K29" si="2">AVERAGE(I9:J9)</f>
        <v>2742.5</v>
      </c>
      <c r="L9" s="44">
        <v>2598</v>
      </c>
      <c r="M9" s="43">
        <v>2603</v>
      </c>
      <c r="N9" s="42">
        <f t="shared" ref="N9:N29" si="3">AVERAGE(L9:M9)</f>
        <v>2600.5</v>
      </c>
      <c r="O9" s="44">
        <v>2543</v>
      </c>
      <c r="P9" s="43">
        <v>2548</v>
      </c>
      <c r="Q9" s="42">
        <f t="shared" ref="Q9:Q29" si="4">AVERAGE(O9:P9)</f>
        <v>2545.5</v>
      </c>
      <c r="R9" s="50">
        <v>3004</v>
      </c>
      <c r="S9" s="49">
        <v>1.1956</v>
      </c>
      <c r="T9" s="51">
        <v>1.0536000000000001</v>
      </c>
      <c r="U9" s="48">
        <v>130.97999999999999</v>
      </c>
      <c r="V9" s="41">
        <v>2512.5500000000002</v>
      </c>
      <c r="W9" s="41">
        <v>2478.7199999999998</v>
      </c>
      <c r="X9" s="47">
        <f t="shared" ref="X9:X29" si="5">R9/T9</f>
        <v>2851.1769172361423</v>
      </c>
      <c r="Y9" s="46">
        <v>1.1981999999999999</v>
      </c>
    </row>
    <row r="10" spans="1:25" x14ac:dyDescent="0.2">
      <c r="B10" s="45">
        <v>44930</v>
      </c>
      <c r="C10" s="44">
        <v>2975</v>
      </c>
      <c r="D10" s="43">
        <v>2977</v>
      </c>
      <c r="E10" s="42">
        <f t="shared" si="0"/>
        <v>2976</v>
      </c>
      <c r="F10" s="44">
        <v>2948</v>
      </c>
      <c r="G10" s="43">
        <v>2950</v>
      </c>
      <c r="H10" s="42">
        <f t="shared" si="1"/>
        <v>2949</v>
      </c>
      <c r="I10" s="44">
        <v>2745</v>
      </c>
      <c r="J10" s="43">
        <v>2750</v>
      </c>
      <c r="K10" s="42">
        <f t="shared" si="2"/>
        <v>2747.5</v>
      </c>
      <c r="L10" s="44">
        <v>2603</v>
      </c>
      <c r="M10" s="43">
        <v>2608</v>
      </c>
      <c r="N10" s="42">
        <f t="shared" si="3"/>
        <v>2605.5</v>
      </c>
      <c r="O10" s="44">
        <v>2548</v>
      </c>
      <c r="P10" s="43">
        <v>2553</v>
      </c>
      <c r="Q10" s="42">
        <f t="shared" si="4"/>
        <v>2550.5</v>
      </c>
      <c r="R10" s="50">
        <v>2977</v>
      </c>
      <c r="S10" s="49">
        <v>1.2050000000000001</v>
      </c>
      <c r="T10" s="49">
        <v>1.0608</v>
      </c>
      <c r="U10" s="48">
        <v>130.82</v>
      </c>
      <c r="V10" s="41">
        <v>2470.54</v>
      </c>
      <c r="W10" s="41">
        <v>2442.66</v>
      </c>
      <c r="X10" s="47">
        <f t="shared" si="5"/>
        <v>2806.372549019608</v>
      </c>
      <c r="Y10" s="46">
        <v>1.2077</v>
      </c>
    </row>
    <row r="11" spans="1:25" x14ac:dyDescent="0.2">
      <c r="B11" s="45">
        <v>44931</v>
      </c>
      <c r="C11" s="44">
        <v>3038</v>
      </c>
      <c r="D11" s="43">
        <v>3040</v>
      </c>
      <c r="E11" s="42">
        <f t="shared" si="0"/>
        <v>3039</v>
      </c>
      <c r="F11" s="44">
        <v>3013</v>
      </c>
      <c r="G11" s="43">
        <v>3014</v>
      </c>
      <c r="H11" s="42">
        <f t="shared" si="1"/>
        <v>3013.5</v>
      </c>
      <c r="I11" s="44">
        <v>2818</v>
      </c>
      <c r="J11" s="43">
        <v>2823</v>
      </c>
      <c r="K11" s="42">
        <f t="shared" si="2"/>
        <v>2820.5</v>
      </c>
      <c r="L11" s="44">
        <v>2677</v>
      </c>
      <c r="M11" s="43">
        <v>2682</v>
      </c>
      <c r="N11" s="42">
        <f t="shared" si="3"/>
        <v>2679.5</v>
      </c>
      <c r="O11" s="44">
        <v>2622</v>
      </c>
      <c r="P11" s="43">
        <v>2627</v>
      </c>
      <c r="Q11" s="42">
        <f t="shared" si="4"/>
        <v>2624.5</v>
      </c>
      <c r="R11" s="50">
        <v>3040</v>
      </c>
      <c r="S11" s="49">
        <v>1.2001999999999999</v>
      </c>
      <c r="T11" s="49">
        <v>1.0599000000000001</v>
      </c>
      <c r="U11" s="48">
        <v>132.76</v>
      </c>
      <c r="V11" s="41">
        <v>2532.91</v>
      </c>
      <c r="W11" s="41">
        <v>2505.4</v>
      </c>
      <c r="X11" s="47">
        <f t="shared" si="5"/>
        <v>2868.1951127464854</v>
      </c>
      <c r="Y11" s="46">
        <v>1.2030000000000001</v>
      </c>
    </row>
    <row r="12" spans="1:25" x14ac:dyDescent="0.2">
      <c r="B12" s="45">
        <v>44932</v>
      </c>
      <c r="C12" s="44">
        <v>2992</v>
      </c>
      <c r="D12" s="43">
        <v>2994</v>
      </c>
      <c r="E12" s="42">
        <f t="shared" si="0"/>
        <v>2993</v>
      </c>
      <c r="F12" s="44">
        <v>2980</v>
      </c>
      <c r="G12" s="43">
        <v>2982</v>
      </c>
      <c r="H12" s="42">
        <f t="shared" si="1"/>
        <v>2981</v>
      </c>
      <c r="I12" s="44">
        <v>2802</v>
      </c>
      <c r="J12" s="43">
        <v>2807</v>
      </c>
      <c r="K12" s="42">
        <f t="shared" si="2"/>
        <v>2804.5</v>
      </c>
      <c r="L12" s="44">
        <v>2660</v>
      </c>
      <c r="M12" s="43">
        <v>2665</v>
      </c>
      <c r="N12" s="42">
        <f t="shared" si="3"/>
        <v>2662.5</v>
      </c>
      <c r="O12" s="44">
        <v>2605</v>
      </c>
      <c r="P12" s="43">
        <v>2610</v>
      </c>
      <c r="Q12" s="42">
        <f t="shared" si="4"/>
        <v>2607.5</v>
      </c>
      <c r="R12" s="50">
        <v>2994</v>
      </c>
      <c r="S12" s="49">
        <v>1.1859999999999999</v>
      </c>
      <c r="T12" s="49">
        <v>1.0495000000000001</v>
      </c>
      <c r="U12" s="48">
        <v>134.68</v>
      </c>
      <c r="V12" s="41">
        <v>2524.4499999999998</v>
      </c>
      <c r="W12" s="41">
        <v>2508.41</v>
      </c>
      <c r="X12" s="47">
        <f t="shared" si="5"/>
        <v>2852.7870414483086</v>
      </c>
      <c r="Y12" s="46">
        <v>1.1888000000000001</v>
      </c>
    </row>
    <row r="13" spans="1:25" x14ac:dyDescent="0.2">
      <c r="B13" s="45">
        <v>44935</v>
      </c>
      <c r="C13" s="44">
        <v>3152</v>
      </c>
      <c r="D13" s="43">
        <v>3154</v>
      </c>
      <c r="E13" s="42">
        <f t="shared" si="0"/>
        <v>3153</v>
      </c>
      <c r="F13" s="44">
        <v>3132</v>
      </c>
      <c r="G13" s="43">
        <v>3134</v>
      </c>
      <c r="H13" s="42">
        <f t="shared" si="1"/>
        <v>3133</v>
      </c>
      <c r="I13" s="44">
        <v>2962</v>
      </c>
      <c r="J13" s="43">
        <v>2967</v>
      </c>
      <c r="K13" s="42">
        <f t="shared" si="2"/>
        <v>2964.5</v>
      </c>
      <c r="L13" s="44">
        <v>2820</v>
      </c>
      <c r="M13" s="43">
        <v>2825</v>
      </c>
      <c r="N13" s="42">
        <f t="shared" si="3"/>
        <v>2822.5</v>
      </c>
      <c r="O13" s="44">
        <v>2765</v>
      </c>
      <c r="P13" s="43">
        <v>2770</v>
      </c>
      <c r="Q13" s="42">
        <f t="shared" si="4"/>
        <v>2767.5</v>
      </c>
      <c r="R13" s="50">
        <v>3154</v>
      </c>
      <c r="S13" s="49">
        <v>1.2139</v>
      </c>
      <c r="T13" s="49">
        <v>1.0689</v>
      </c>
      <c r="U13" s="48">
        <v>132.29</v>
      </c>
      <c r="V13" s="41">
        <v>2598.2399999999998</v>
      </c>
      <c r="W13" s="41">
        <v>2576.0300000000002</v>
      </c>
      <c r="X13" s="47">
        <f t="shared" si="5"/>
        <v>2950.69697820189</v>
      </c>
      <c r="Y13" s="46">
        <v>1.2165999999999999</v>
      </c>
    </row>
    <row r="14" spans="1:25" x14ac:dyDescent="0.2">
      <c r="B14" s="45">
        <v>44936</v>
      </c>
      <c r="C14" s="44">
        <v>3191</v>
      </c>
      <c r="D14" s="43">
        <v>3193</v>
      </c>
      <c r="E14" s="42">
        <f t="shared" si="0"/>
        <v>3192</v>
      </c>
      <c r="F14" s="44">
        <v>3180</v>
      </c>
      <c r="G14" s="43">
        <v>3182</v>
      </c>
      <c r="H14" s="42">
        <f t="shared" si="1"/>
        <v>3181</v>
      </c>
      <c r="I14" s="44">
        <v>2977</v>
      </c>
      <c r="J14" s="43">
        <v>2982</v>
      </c>
      <c r="K14" s="42">
        <f t="shared" si="2"/>
        <v>2979.5</v>
      </c>
      <c r="L14" s="44">
        <v>2810</v>
      </c>
      <c r="M14" s="43">
        <v>2815</v>
      </c>
      <c r="N14" s="42">
        <f t="shared" si="3"/>
        <v>2812.5</v>
      </c>
      <c r="O14" s="44">
        <v>2755</v>
      </c>
      <c r="P14" s="43">
        <v>2760</v>
      </c>
      <c r="Q14" s="42">
        <f t="shared" si="4"/>
        <v>2757.5</v>
      </c>
      <c r="R14" s="50">
        <v>3193</v>
      </c>
      <c r="S14" s="49">
        <v>1.2128000000000001</v>
      </c>
      <c r="T14" s="49">
        <v>1.0719000000000001</v>
      </c>
      <c r="U14" s="48">
        <v>132.38999999999999</v>
      </c>
      <c r="V14" s="41">
        <v>2632.75</v>
      </c>
      <c r="W14" s="41">
        <v>2617.85</v>
      </c>
      <c r="X14" s="47">
        <f t="shared" si="5"/>
        <v>2978.8226513667319</v>
      </c>
      <c r="Y14" s="46">
        <v>1.2155</v>
      </c>
    </row>
    <row r="15" spans="1:25" x14ac:dyDescent="0.2">
      <c r="B15" s="45">
        <v>44937</v>
      </c>
      <c r="C15" s="44">
        <v>3174.5</v>
      </c>
      <c r="D15" s="43">
        <v>3175.5</v>
      </c>
      <c r="E15" s="42">
        <f t="shared" si="0"/>
        <v>3175</v>
      </c>
      <c r="F15" s="44">
        <v>3163</v>
      </c>
      <c r="G15" s="43">
        <v>3164</v>
      </c>
      <c r="H15" s="42">
        <f t="shared" si="1"/>
        <v>3163.5</v>
      </c>
      <c r="I15" s="44">
        <v>2968</v>
      </c>
      <c r="J15" s="43">
        <v>2973</v>
      </c>
      <c r="K15" s="42">
        <f t="shared" si="2"/>
        <v>2970.5</v>
      </c>
      <c r="L15" s="44">
        <v>2800</v>
      </c>
      <c r="M15" s="43">
        <v>2805</v>
      </c>
      <c r="N15" s="42">
        <f t="shared" si="3"/>
        <v>2802.5</v>
      </c>
      <c r="O15" s="44">
        <v>2745</v>
      </c>
      <c r="P15" s="43">
        <v>2750</v>
      </c>
      <c r="Q15" s="42">
        <f t="shared" si="4"/>
        <v>2747.5</v>
      </c>
      <c r="R15" s="50">
        <v>3175.5</v>
      </c>
      <c r="S15" s="49">
        <v>1.2114</v>
      </c>
      <c r="T15" s="49">
        <v>1.0741000000000001</v>
      </c>
      <c r="U15" s="48">
        <v>132.78</v>
      </c>
      <c r="V15" s="41">
        <v>2621.35</v>
      </c>
      <c r="W15" s="41">
        <v>2606.0500000000002</v>
      </c>
      <c r="X15" s="47">
        <f t="shared" si="5"/>
        <v>2956.428637929429</v>
      </c>
      <c r="Y15" s="46">
        <v>1.2141</v>
      </c>
    </row>
    <row r="16" spans="1:25" x14ac:dyDescent="0.2">
      <c r="B16" s="45">
        <v>44938</v>
      </c>
      <c r="C16" s="44">
        <v>3213</v>
      </c>
      <c r="D16" s="43">
        <v>3215</v>
      </c>
      <c r="E16" s="42">
        <f t="shared" si="0"/>
        <v>3214</v>
      </c>
      <c r="F16" s="44">
        <v>3199</v>
      </c>
      <c r="G16" s="43">
        <v>3200</v>
      </c>
      <c r="H16" s="42">
        <f t="shared" si="1"/>
        <v>3199.5</v>
      </c>
      <c r="I16" s="44">
        <v>3003</v>
      </c>
      <c r="J16" s="43">
        <v>3008</v>
      </c>
      <c r="K16" s="42">
        <f t="shared" si="2"/>
        <v>3005.5</v>
      </c>
      <c r="L16" s="44">
        <v>2837</v>
      </c>
      <c r="M16" s="43">
        <v>2842</v>
      </c>
      <c r="N16" s="42">
        <f t="shared" si="3"/>
        <v>2839.5</v>
      </c>
      <c r="O16" s="44">
        <v>2782</v>
      </c>
      <c r="P16" s="43">
        <v>2787</v>
      </c>
      <c r="Q16" s="42">
        <f t="shared" si="4"/>
        <v>2784.5</v>
      </c>
      <c r="R16" s="50">
        <v>3215</v>
      </c>
      <c r="S16" s="49">
        <v>1.2133</v>
      </c>
      <c r="T16" s="49">
        <v>1.0763</v>
      </c>
      <c r="U16" s="48">
        <v>130.69</v>
      </c>
      <c r="V16" s="41">
        <v>2649.8</v>
      </c>
      <c r="W16" s="41">
        <v>2631.58</v>
      </c>
      <c r="X16" s="47">
        <f t="shared" si="5"/>
        <v>2987.0853851156739</v>
      </c>
      <c r="Y16" s="46">
        <v>1.216</v>
      </c>
    </row>
    <row r="17" spans="2:25" x14ac:dyDescent="0.2">
      <c r="B17" s="45">
        <v>44939</v>
      </c>
      <c r="C17" s="44">
        <v>3301</v>
      </c>
      <c r="D17" s="43">
        <v>3301.5</v>
      </c>
      <c r="E17" s="42">
        <f t="shared" si="0"/>
        <v>3301.25</v>
      </c>
      <c r="F17" s="44">
        <v>3281</v>
      </c>
      <c r="G17" s="43">
        <v>3281.5</v>
      </c>
      <c r="H17" s="42">
        <f t="shared" si="1"/>
        <v>3281.25</v>
      </c>
      <c r="I17" s="44">
        <v>3055</v>
      </c>
      <c r="J17" s="43">
        <v>3060</v>
      </c>
      <c r="K17" s="42">
        <f t="shared" si="2"/>
        <v>3057.5</v>
      </c>
      <c r="L17" s="44">
        <v>2888</v>
      </c>
      <c r="M17" s="43">
        <v>2893</v>
      </c>
      <c r="N17" s="42">
        <f t="shared" si="3"/>
        <v>2890.5</v>
      </c>
      <c r="O17" s="44">
        <v>2833</v>
      </c>
      <c r="P17" s="43">
        <v>2838</v>
      </c>
      <c r="Q17" s="42">
        <f t="shared" si="4"/>
        <v>2835.5</v>
      </c>
      <c r="R17" s="50">
        <v>3301.5</v>
      </c>
      <c r="S17" s="49">
        <v>1.2177</v>
      </c>
      <c r="T17" s="49">
        <v>1.0811999999999999</v>
      </c>
      <c r="U17" s="48">
        <v>128.54</v>
      </c>
      <c r="V17" s="41">
        <v>2711.26</v>
      </c>
      <c r="W17" s="41">
        <v>2689.09</v>
      </c>
      <c r="X17" s="47">
        <f t="shared" si="5"/>
        <v>3053.5516093229749</v>
      </c>
      <c r="Y17" s="46">
        <v>1.2202999999999999</v>
      </c>
    </row>
    <row r="18" spans="2:25" x14ac:dyDescent="0.2">
      <c r="B18" s="45">
        <v>44942</v>
      </c>
      <c r="C18" s="44">
        <v>3350</v>
      </c>
      <c r="D18" s="43">
        <v>3352</v>
      </c>
      <c r="E18" s="42">
        <f t="shared" si="0"/>
        <v>3351</v>
      </c>
      <c r="F18" s="44">
        <v>3316</v>
      </c>
      <c r="G18" s="43">
        <v>3317</v>
      </c>
      <c r="H18" s="42">
        <f t="shared" si="1"/>
        <v>3316.5</v>
      </c>
      <c r="I18" s="44">
        <v>3062</v>
      </c>
      <c r="J18" s="43">
        <v>3067</v>
      </c>
      <c r="K18" s="42">
        <f t="shared" si="2"/>
        <v>3064.5</v>
      </c>
      <c r="L18" s="44">
        <v>2862</v>
      </c>
      <c r="M18" s="43">
        <v>2867</v>
      </c>
      <c r="N18" s="42">
        <f t="shared" si="3"/>
        <v>2864.5</v>
      </c>
      <c r="O18" s="44">
        <v>2807</v>
      </c>
      <c r="P18" s="43">
        <v>2812</v>
      </c>
      <c r="Q18" s="42">
        <f t="shared" si="4"/>
        <v>2809.5</v>
      </c>
      <c r="R18" s="50">
        <v>3352</v>
      </c>
      <c r="S18" s="49">
        <v>1.2186999999999999</v>
      </c>
      <c r="T18" s="49">
        <v>1.0814999999999999</v>
      </c>
      <c r="U18" s="48">
        <v>128.44</v>
      </c>
      <c r="V18" s="41">
        <v>2750.47</v>
      </c>
      <c r="W18" s="41">
        <v>2715.96</v>
      </c>
      <c r="X18" s="47">
        <f t="shared" si="5"/>
        <v>3099.3989828941289</v>
      </c>
      <c r="Y18" s="46">
        <v>1.2213000000000001</v>
      </c>
    </row>
    <row r="19" spans="2:25" x14ac:dyDescent="0.2">
      <c r="B19" s="45">
        <v>44943</v>
      </c>
      <c r="C19" s="44">
        <v>3284</v>
      </c>
      <c r="D19" s="43">
        <v>3286</v>
      </c>
      <c r="E19" s="42">
        <f t="shared" si="0"/>
        <v>3285</v>
      </c>
      <c r="F19" s="44">
        <v>3275</v>
      </c>
      <c r="G19" s="43">
        <v>3275.5</v>
      </c>
      <c r="H19" s="42">
        <f t="shared" si="1"/>
        <v>3275.25</v>
      </c>
      <c r="I19" s="44">
        <v>3038</v>
      </c>
      <c r="J19" s="43">
        <v>3043</v>
      </c>
      <c r="K19" s="42">
        <f t="shared" si="2"/>
        <v>3040.5</v>
      </c>
      <c r="L19" s="44">
        <v>2825</v>
      </c>
      <c r="M19" s="43">
        <v>2830</v>
      </c>
      <c r="N19" s="42">
        <f t="shared" si="3"/>
        <v>2827.5</v>
      </c>
      <c r="O19" s="44">
        <v>2770</v>
      </c>
      <c r="P19" s="43">
        <v>2775</v>
      </c>
      <c r="Q19" s="42">
        <f t="shared" si="4"/>
        <v>2772.5</v>
      </c>
      <c r="R19" s="50">
        <v>3286</v>
      </c>
      <c r="S19" s="49">
        <v>1.2257</v>
      </c>
      <c r="T19" s="49">
        <v>1.0851999999999999</v>
      </c>
      <c r="U19" s="48">
        <v>128.57</v>
      </c>
      <c r="V19" s="41">
        <v>2680.92</v>
      </c>
      <c r="W19" s="41">
        <v>2666.91</v>
      </c>
      <c r="X19" s="47">
        <f t="shared" si="5"/>
        <v>3028.0132694434205</v>
      </c>
      <c r="Y19" s="46">
        <v>1.2282</v>
      </c>
    </row>
    <row r="20" spans="2:25" x14ac:dyDescent="0.2">
      <c r="B20" s="45">
        <v>44944</v>
      </c>
      <c r="C20" s="44">
        <v>3413</v>
      </c>
      <c r="D20" s="43">
        <v>3415</v>
      </c>
      <c r="E20" s="42">
        <f t="shared" si="0"/>
        <v>3414</v>
      </c>
      <c r="F20" s="44">
        <v>3395</v>
      </c>
      <c r="G20" s="43">
        <v>3397</v>
      </c>
      <c r="H20" s="42">
        <f t="shared" si="1"/>
        <v>3396</v>
      </c>
      <c r="I20" s="44">
        <v>3152</v>
      </c>
      <c r="J20" s="43">
        <v>3157</v>
      </c>
      <c r="K20" s="42">
        <f t="shared" si="2"/>
        <v>3154.5</v>
      </c>
      <c r="L20" s="44">
        <v>2938</v>
      </c>
      <c r="M20" s="43">
        <v>2943</v>
      </c>
      <c r="N20" s="42">
        <f t="shared" si="3"/>
        <v>2940.5</v>
      </c>
      <c r="O20" s="44">
        <v>2883</v>
      </c>
      <c r="P20" s="43">
        <v>2888</v>
      </c>
      <c r="Q20" s="42">
        <f t="shared" si="4"/>
        <v>2885.5</v>
      </c>
      <c r="R20" s="50">
        <v>3415</v>
      </c>
      <c r="S20" s="49">
        <v>1.2369000000000001</v>
      </c>
      <c r="T20" s="49">
        <v>1.0824</v>
      </c>
      <c r="U20" s="48">
        <v>129.09</v>
      </c>
      <c r="V20" s="41">
        <v>2760.93</v>
      </c>
      <c r="W20" s="41">
        <v>2740.84</v>
      </c>
      <c r="X20" s="47">
        <f t="shared" si="5"/>
        <v>3155.0258684405026</v>
      </c>
      <c r="Y20" s="46">
        <v>1.2394000000000001</v>
      </c>
    </row>
    <row r="21" spans="2:25" x14ac:dyDescent="0.2">
      <c r="B21" s="45">
        <v>44945</v>
      </c>
      <c r="C21" s="44">
        <v>3370</v>
      </c>
      <c r="D21" s="43">
        <v>3372</v>
      </c>
      <c r="E21" s="42">
        <f t="shared" si="0"/>
        <v>3371</v>
      </c>
      <c r="F21" s="44">
        <v>3359</v>
      </c>
      <c r="G21" s="43">
        <v>3360</v>
      </c>
      <c r="H21" s="42">
        <f t="shared" si="1"/>
        <v>3359.5</v>
      </c>
      <c r="I21" s="44">
        <v>3113</v>
      </c>
      <c r="J21" s="43">
        <v>3118</v>
      </c>
      <c r="K21" s="42">
        <f t="shared" si="2"/>
        <v>3115.5</v>
      </c>
      <c r="L21" s="44">
        <v>2868</v>
      </c>
      <c r="M21" s="43">
        <v>2873</v>
      </c>
      <c r="N21" s="42">
        <f t="shared" si="3"/>
        <v>2870.5</v>
      </c>
      <c r="O21" s="44">
        <v>2813</v>
      </c>
      <c r="P21" s="43">
        <v>2818</v>
      </c>
      <c r="Q21" s="42">
        <f t="shared" si="4"/>
        <v>2815.5</v>
      </c>
      <c r="R21" s="50">
        <v>3372</v>
      </c>
      <c r="S21" s="49">
        <v>1.2333000000000001</v>
      </c>
      <c r="T21" s="49">
        <v>1.0809</v>
      </c>
      <c r="U21" s="48">
        <v>128.63999999999999</v>
      </c>
      <c r="V21" s="41">
        <v>2734.13</v>
      </c>
      <c r="W21" s="41">
        <v>2719.11</v>
      </c>
      <c r="X21" s="47">
        <f t="shared" si="5"/>
        <v>3119.6225367749098</v>
      </c>
      <c r="Y21" s="46">
        <v>1.2357</v>
      </c>
    </row>
    <row r="22" spans="2:25" x14ac:dyDescent="0.2">
      <c r="B22" s="45">
        <v>44946</v>
      </c>
      <c r="C22" s="44">
        <v>3443</v>
      </c>
      <c r="D22" s="43">
        <v>3445</v>
      </c>
      <c r="E22" s="42">
        <f t="shared" si="0"/>
        <v>3444</v>
      </c>
      <c r="F22" s="44">
        <v>3425</v>
      </c>
      <c r="G22" s="43">
        <v>3427</v>
      </c>
      <c r="H22" s="42">
        <f t="shared" si="1"/>
        <v>3426</v>
      </c>
      <c r="I22" s="44">
        <v>3178</v>
      </c>
      <c r="J22" s="43">
        <v>3183</v>
      </c>
      <c r="K22" s="42">
        <f t="shared" si="2"/>
        <v>3180.5</v>
      </c>
      <c r="L22" s="44">
        <v>2938</v>
      </c>
      <c r="M22" s="43">
        <v>2943</v>
      </c>
      <c r="N22" s="42">
        <f t="shared" si="3"/>
        <v>2940.5</v>
      </c>
      <c r="O22" s="44">
        <v>2883</v>
      </c>
      <c r="P22" s="43">
        <v>2888</v>
      </c>
      <c r="Q22" s="42">
        <f t="shared" si="4"/>
        <v>2885.5</v>
      </c>
      <c r="R22" s="50">
        <v>3445</v>
      </c>
      <c r="S22" s="49">
        <v>1.2354000000000001</v>
      </c>
      <c r="T22" s="49">
        <v>1.0818000000000001</v>
      </c>
      <c r="U22" s="48">
        <v>130.12</v>
      </c>
      <c r="V22" s="41">
        <v>2788.57</v>
      </c>
      <c r="W22" s="41">
        <v>2768.62</v>
      </c>
      <c r="X22" s="47">
        <f t="shared" si="5"/>
        <v>3184.5073026437417</v>
      </c>
      <c r="Y22" s="46">
        <v>1.2378</v>
      </c>
    </row>
    <row r="23" spans="2:25" x14ac:dyDescent="0.2">
      <c r="B23" s="45">
        <v>44949</v>
      </c>
      <c r="C23" s="44">
        <v>3435.5</v>
      </c>
      <c r="D23" s="43">
        <v>3436.5</v>
      </c>
      <c r="E23" s="42">
        <f t="shared" si="0"/>
        <v>3436</v>
      </c>
      <c r="F23" s="44">
        <v>3422</v>
      </c>
      <c r="G23" s="43">
        <v>3424</v>
      </c>
      <c r="H23" s="42">
        <f t="shared" si="1"/>
        <v>3423</v>
      </c>
      <c r="I23" s="44">
        <v>3188</v>
      </c>
      <c r="J23" s="43">
        <v>3193</v>
      </c>
      <c r="K23" s="42">
        <f t="shared" si="2"/>
        <v>3190.5</v>
      </c>
      <c r="L23" s="44">
        <v>2950</v>
      </c>
      <c r="M23" s="43">
        <v>2955</v>
      </c>
      <c r="N23" s="42">
        <f t="shared" si="3"/>
        <v>2952.5</v>
      </c>
      <c r="O23" s="44">
        <v>2895</v>
      </c>
      <c r="P23" s="43">
        <v>2900</v>
      </c>
      <c r="Q23" s="42">
        <f t="shared" si="4"/>
        <v>2897.5</v>
      </c>
      <c r="R23" s="50">
        <v>3436.5</v>
      </c>
      <c r="S23" s="49">
        <v>1.2366999999999999</v>
      </c>
      <c r="T23" s="49">
        <v>1.0871</v>
      </c>
      <c r="U23" s="48">
        <v>130.25</v>
      </c>
      <c r="V23" s="41">
        <v>2778.77</v>
      </c>
      <c r="W23" s="41">
        <v>2763.3</v>
      </c>
      <c r="X23" s="47">
        <f t="shared" si="5"/>
        <v>3161.1627265200996</v>
      </c>
      <c r="Y23" s="46">
        <v>1.2391000000000001</v>
      </c>
    </row>
    <row r="24" spans="2:25" x14ac:dyDescent="0.2">
      <c r="B24" s="45">
        <v>44950</v>
      </c>
      <c r="C24" s="44">
        <v>3420</v>
      </c>
      <c r="D24" s="43">
        <v>3420.5</v>
      </c>
      <c r="E24" s="42">
        <f t="shared" si="0"/>
        <v>3420.25</v>
      </c>
      <c r="F24" s="44">
        <v>3401</v>
      </c>
      <c r="G24" s="43">
        <v>3402</v>
      </c>
      <c r="H24" s="42">
        <f t="shared" si="1"/>
        <v>3401.5</v>
      </c>
      <c r="I24" s="44">
        <v>3160</v>
      </c>
      <c r="J24" s="43">
        <v>3165</v>
      </c>
      <c r="K24" s="42">
        <f t="shared" si="2"/>
        <v>3162.5</v>
      </c>
      <c r="L24" s="44">
        <v>2922</v>
      </c>
      <c r="M24" s="43">
        <v>2927</v>
      </c>
      <c r="N24" s="42">
        <f t="shared" si="3"/>
        <v>2924.5</v>
      </c>
      <c r="O24" s="44">
        <v>2867</v>
      </c>
      <c r="P24" s="43">
        <v>2872</v>
      </c>
      <c r="Q24" s="42">
        <f t="shared" si="4"/>
        <v>2869.5</v>
      </c>
      <c r="R24" s="50">
        <v>3420.5</v>
      </c>
      <c r="S24" s="49">
        <v>1.2289000000000001</v>
      </c>
      <c r="T24" s="49">
        <v>1.0860000000000001</v>
      </c>
      <c r="U24" s="48">
        <v>130.27000000000001</v>
      </c>
      <c r="V24" s="41">
        <v>2783.38</v>
      </c>
      <c r="W24" s="41">
        <v>2762.71</v>
      </c>
      <c r="X24" s="47">
        <f t="shared" si="5"/>
        <v>3149.6316758747694</v>
      </c>
      <c r="Y24" s="46">
        <v>1.2314000000000001</v>
      </c>
    </row>
    <row r="25" spans="2:25" x14ac:dyDescent="0.2">
      <c r="B25" s="45">
        <v>44951</v>
      </c>
      <c r="C25" s="44">
        <v>3438</v>
      </c>
      <c r="D25" s="43">
        <v>3440</v>
      </c>
      <c r="E25" s="42">
        <f t="shared" si="0"/>
        <v>3439</v>
      </c>
      <c r="F25" s="44">
        <v>3420</v>
      </c>
      <c r="G25" s="43">
        <v>3422</v>
      </c>
      <c r="H25" s="42">
        <f t="shared" si="1"/>
        <v>3421</v>
      </c>
      <c r="I25" s="44">
        <v>3190</v>
      </c>
      <c r="J25" s="43">
        <v>3195</v>
      </c>
      <c r="K25" s="42">
        <f t="shared" si="2"/>
        <v>3192.5</v>
      </c>
      <c r="L25" s="44">
        <v>2952</v>
      </c>
      <c r="M25" s="43">
        <v>2957</v>
      </c>
      <c r="N25" s="42">
        <f t="shared" si="3"/>
        <v>2954.5</v>
      </c>
      <c r="O25" s="44">
        <v>2897</v>
      </c>
      <c r="P25" s="43">
        <v>2902</v>
      </c>
      <c r="Q25" s="42">
        <f t="shared" si="4"/>
        <v>2899.5</v>
      </c>
      <c r="R25" s="50">
        <v>3440</v>
      </c>
      <c r="S25" s="49">
        <v>1.2330000000000001</v>
      </c>
      <c r="T25" s="49">
        <v>1.0874999999999999</v>
      </c>
      <c r="U25" s="48">
        <v>129.71</v>
      </c>
      <c r="V25" s="41">
        <v>2789.94</v>
      </c>
      <c r="W25" s="41">
        <v>2769.95</v>
      </c>
      <c r="X25" s="47">
        <f t="shared" si="5"/>
        <v>3163.2183908045981</v>
      </c>
      <c r="Y25" s="46">
        <v>1.2354000000000001</v>
      </c>
    </row>
    <row r="26" spans="2:25" x14ac:dyDescent="0.2">
      <c r="B26" s="45">
        <v>44952</v>
      </c>
      <c r="C26" s="44">
        <v>3486</v>
      </c>
      <c r="D26" s="43">
        <v>3488</v>
      </c>
      <c r="E26" s="42">
        <f t="shared" si="0"/>
        <v>3487</v>
      </c>
      <c r="F26" s="44">
        <v>3470</v>
      </c>
      <c r="G26" s="43">
        <v>3472</v>
      </c>
      <c r="H26" s="42">
        <f t="shared" si="1"/>
        <v>3471</v>
      </c>
      <c r="I26" s="44">
        <v>3223</v>
      </c>
      <c r="J26" s="43">
        <v>3228</v>
      </c>
      <c r="K26" s="42">
        <f t="shared" si="2"/>
        <v>3225.5</v>
      </c>
      <c r="L26" s="44">
        <v>2983</v>
      </c>
      <c r="M26" s="43">
        <v>2988</v>
      </c>
      <c r="N26" s="42">
        <f t="shared" si="3"/>
        <v>2985.5</v>
      </c>
      <c r="O26" s="44">
        <v>2928</v>
      </c>
      <c r="P26" s="43">
        <v>2933</v>
      </c>
      <c r="Q26" s="42">
        <f t="shared" si="4"/>
        <v>2930.5</v>
      </c>
      <c r="R26" s="50">
        <v>3488</v>
      </c>
      <c r="S26" s="49">
        <v>1.2396</v>
      </c>
      <c r="T26" s="49">
        <v>1.0892999999999999</v>
      </c>
      <c r="U26" s="48">
        <v>129.76</v>
      </c>
      <c r="V26" s="41">
        <v>2813.81</v>
      </c>
      <c r="W26" s="41">
        <v>2795.72</v>
      </c>
      <c r="X26" s="47">
        <f t="shared" si="5"/>
        <v>3202.0563664738825</v>
      </c>
      <c r="Y26" s="46">
        <v>1.2419</v>
      </c>
    </row>
    <row r="27" spans="2:25" x14ac:dyDescent="0.2">
      <c r="B27" s="45">
        <v>44953</v>
      </c>
      <c r="C27" s="44">
        <v>3508</v>
      </c>
      <c r="D27" s="43">
        <v>3509</v>
      </c>
      <c r="E27" s="42">
        <f t="shared" si="0"/>
        <v>3508.5</v>
      </c>
      <c r="F27" s="44">
        <v>3485</v>
      </c>
      <c r="G27" s="43">
        <v>3486</v>
      </c>
      <c r="H27" s="42">
        <f t="shared" si="1"/>
        <v>3485.5</v>
      </c>
      <c r="I27" s="44">
        <v>3233</v>
      </c>
      <c r="J27" s="43">
        <v>3238</v>
      </c>
      <c r="K27" s="42">
        <f t="shared" si="2"/>
        <v>3235.5</v>
      </c>
      <c r="L27" s="44">
        <v>2995</v>
      </c>
      <c r="M27" s="43">
        <v>3000</v>
      </c>
      <c r="N27" s="42">
        <f t="shared" si="3"/>
        <v>2997.5</v>
      </c>
      <c r="O27" s="44">
        <v>2940</v>
      </c>
      <c r="P27" s="43">
        <v>2945</v>
      </c>
      <c r="Q27" s="42">
        <f t="shared" si="4"/>
        <v>2942.5</v>
      </c>
      <c r="R27" s="50">
        <v>3509</v>
      </c>
      <c r="S27" s="49">
        <v>1.2365999999999999</v>
      </c>
      <c r="T27" s="49">
        <v>1.0867</v>
      </c>
      <c r="U27" s="48">
        <v>129.86000000000001</v>
      </c>
      <c r="V27" s="41">
        <v>2837.62</v>
      </c>
      <c r="W27" s="41">
        <v>2813.79</v>
      </c>
      <c r="X27" s="47">
        <f t="shared" si="5"/>
        <v>3229.0420539247261</v>
      </c>
      <c r="Y27" s="46">
        <v>1.2388999999999999</v>
      </c>
    </row>
    <row r="28" spans="2:25" x14ac:dyDescent="0.2">
      <c r="B28" s="45">
        <v>44956</v>
      </c>
      <c r="C28" s="44">
        <v>3448</v>
      </c>
      <c r="D28" s="43">
        <v>3450</v>
      </c>
      <c r="E28" s="42">
        <f t="shared" si="0"/>
        <v>3449</v>
      </c>
      <c r="F28" s="44">
        <v>3420</v>
      </c>
      <c r="G28" s="43">
        <v>3421</v>
      </c>
      <c r="H28" s="42">
        <f t="shared" si="1"/>
        <v>3420.5</v>
      </c>
      <c r="I28" s="44">
        <v>3173</v>
      </c>
      <c r="J28" s="43">
        <v>3178</v>
      </c>
      <c r="K28" s="42">
        <f t="shared" si="2"/>
        <v>3175.5</v>
      </c>
      <c r="L28" s="44">
        <v>2933</v>
      </c>
      <c r="M28" s="43">
        <v>2938</v>
      </c>
      <c r="N28" s="42">
        <f t="shared" si="3"/>
        <v>2935.5</v>
      </c>
      <c r="O28" s="44">
        <v>2878</v>
      </c>
      <c r="P28" s="43">
        <v>2883</v>
      </c>
      <c r="Q28" s="42">
        <f t="shared" si="4"/>
        <v>2880.5</v>
      </c>
      <c r="R28" s="50">
        <v>3450</v>
      </c>
      <c r="S28" s="49">
        <v>1.2391000000000001</v>
      </c>
      <c r="T28" s="49">
        <v>1.0904</v>
      </c>
      <c r="U28" s="48">
        <v>130.07</v>
      </c>
      <c r="V28" s="41">
        <v>2784.28</v>
      </c>
      <c r="W28" s="41">
        <v>2755.54</v>
      </c>
      <c r="X28" s="47">
        <f t="shared" si="5"/>
        <v>3163.9765223771092</v>
      </c>
      <c r="Y28" s="46">
        <v>1.2415</v>
      </c>
    </row>
    <row r="29" spans="2:25" x14ac:dyDescent="0.2">
      <c r="B29" s="45">
        <v>44957</v>
      </c>
      <c r="C29" s="44">
        <v>3408</v>
      </c>
      <c r="D29" s="43">
        <v>3409</v>
      </c>
      <c r="E29" s="42">
        <f t="shared" si="0"/>
        <v>3408.5</v>
      </c>
      <c r="F29" s="44">
        <v>3381</v>
      </c>
      <c r="G29" s="43">
        <v>3382</v>
      </c>
      <c r="H29" s="42">
        <f t="shared" si="1"/>
        <v>3381.5</v>
      </c>
      <c r="I29" s="44">
        <v>3145</v>
      </c>
      <c r="J29" s="43">
        <v>3150</v>
      </c>
      <c r="K29" s="42">
        <f t="shared" si="2"/>
        <v>3147.5</v>
      </c>
      <c r="L29" s="44">
        <v>2907</v>
      </c>
      <c r="M29" s="43">
        <v>2912</v>
      </c>
      <c r="N29" s="42">
        <f t="shared" si="3"/>
        <v>2909.5</v>
      </c>
      <c r="O29" s="44">
        <v>2852</v>
      </c>
      <c r="P29" s="43">
        <v>2857</v>
      </c>
      <c r="Q29" s="42">
        <f t="shared" si="4"/>
        <v>2854.5</v>
      </c>
      <c r="R29" s="50">
        <v>3409</v>
      </c>
      <c r="S29" s="49">
        <v>1.2302</v>
      </c>
      <c r="T29" s="49">
        <v>1.0827</v>
      </c>
      <c r="U29" s="48">
        <v>130.44</v>
      </c>
      <c r="V29" s="41">
        <v>2771.09</v>
      </c>
      <c r="W29" s="41">
        <v>2743.79</v>
      </c>
      <c r="X29" s="47">
        <f t="shared" si="5"/>
        <v>3148.6099565900063</v>
      </c>
      <c r="Y29" s="46">
        <v>1.2325999999999999</v>
      </c>
    </row>
    <row r="30" spans="2:25" x14ac:dyDescent="0.2">
      <c r="B30" s="40" t="s">
        <v>11</v>
      </c>
      <c r="C30" s="39">
        <f>ROUND(AVERAGE(C9:C29),2)</f>
        <v>3287.71</v>
      </c>
      <c r="D30" s="38">
        <f>ROUND(AVERAGE(D9:D29),2)</f>
        <v>3289.38</v>
      </c>
      <c r="E30" s="37">
        <f>ROUND(AVERAGE(C30:D30),2)</f>
        <v>3288.55</v>
      </c>
      <c r="F30" s="39">
        <f>ROUND(AVERAGE(F9:F29),2)</f>
        <v>3268.24</v>
      </c>
      <c r="G30" s="38">
        <f>ROUND(AVERAGE(G9:G29),2)</f>
        <v>3269.67</v>
      </c>
      <c r="H30" s="37">
        <f>ROUND(AVERAGE(F30:G30),2)</f>
        <v>3268.96</v>
      </c>
      <c r="I30" s="39">
        <f>ROUND(AVERAGE(I9:I29),2)</f>
        <v>3044.05</v>
      </c>
      <c r="J30" s="38">
        <f>ROUND(AVERAGE(J9:J29),2)</f>
        <v>3049.05</v>
      </c>
      <c r="K30" s="37">
        <f>ROUND(AVERAGE(I30:J30),2)</f>
        <v>3046.55</v>
      </c>
      <c r="L30" s="39">
        <f>ROUND(AVERAGE(L9:L29),2)</f>
        <v>2846</v>
      </c>
      <c r="M30" s="38">
        <f>ROUND(AVERAGE(M9:M29),2)</f>
        <v>2851</v>
      </c>
      <c r="N30" s="37">
        <f>ROUND(AVERAGE(L30:M30),2)</f>
        <v>2848.5</v>
      </c>
      <c r="O30" s="39">
        <f>ROUND(AVERAGE(O9:O29),2)</f>
        <v>2791</v>
      </c>
      <c r="P30" s="38">
        <f>ROUND(AVERAGE(P9:P29),2)</f>
        <v>2796</v>
      </c>
      <c r="Q30" s="37">
        <f>ROUND(AVERAGE(O30:P30),2)</f>
        <v>2793.5</v>
      </c>
      <c r="R30" s="36">
        <f>ROUND(AVERAGE(R9:R29),2)</f>
        <v>3289.38</v>
      </c>
      <c r="S30" s="35">
        <f>ROUND(AVERAGE(S9:S29),4)</f>
        <v>1.2214</v>
      </c>
      <c r="T30" s="34">
        <f>ROUND(AVERAGE(T9:T29),4)</f>
        <v>1.077</v>
      </c>
      <c r="U30" s="167">
        <f>ROUND(AVERAGE(U9:U29),2)</f>
        <v>130.53</v>
      </c>
      <c r="V30" s="33">
        <f>AVERAGE(V9:V29)</f>
        <v>2691.7980952380949</v>
      </c>
      <c r="W30" s="33">
        <f>AVERAGE(W9:W29)</f>
        <v>2670.0966666666668</v>
      </c>
      <c r="X30" s="33">
        <f>AVERAGE(X9:X29)</f>
        <v>3052.8277397690067</v>
      </c>
      <c r="Y30" s="32">
        <f>AVERAGE(Y9:Y29)</f>
        <v>1.2239714285714287</v>
      </c>
    </row>
    <row r="31" spans="2:25" x14ac:dyDescent="0.2">
      <c r="B31" s="31" t="s">
        <v>12</v>
      </c>
      <c r="C31" s="30">
        <f t="shared" ref="C31:Y31" si="6">MAX(C9:C29)</f>
        <v>3508</v>
      </c>
      <c r="D31" s="29">
        <f t="shared" si="6"/>
        <v>3509</v>
      </c>
      <c r="E31" s="28">
        <f t="shared" si="6"/>
        <v>3508.5</v>
      </c>
      <c r="F31" s="30">
        <f t="shared" si="6"/>
        <v>3485</v>
      </c>
      <c r="G31" s="29">
        <f t="shared" si="6"/>
        <v>3486</v>
      </c>
      <c r="H31" s="28">
        <f t="shared" si="6"/>
        <v>3485.5</v>
      </c>
      <c r="I31" s="30">
        <f t="shared" si="6"/>
        <v>3233</v>
      </c>
      <c r="J31" s="29">
        <f t="shared" si="6"/>
        <v>3238</v>
      </c>
      <c r="K31" s="28">
        <f t="shared" si="6"/>
        <v>3235.5</v>
      </c>
      <c r="L31" s="30">
        <f t="shared" si="6"/>
        <v>2995</v>
      </c>
      <c r="M31" s="29">
        <f t="shared" si="6"/>
        <v>3000</v>
      </c>
      <c r="N31" s="28">
        <f t="shared" si="6"/>
        <v>2997.5</v>
      </c>
      <c r="O31" s="30">
        <f t="shared" si="6"/>
        <v>2940</v>
      </c>
      <c r="P31" s="29">
        <f t="shared" si="6"/>
        <v>2945</v>
      </c>
      <c r="Q31" s="28">
        <f t="shared" si="6"/>
        <v>2942.5</v>
      </c>
      <c r="R31" s="27">
        <f t="shared" si="6"/>
        <v>3509</v>
      </c>
      <c r="S31" s="26">
        <f t="shared" si="6"/>
        <v>1.2396</v>
      </c>
      <c r="T31" s="25">
        <f t="shared" si="6"/>
        <v>1.0904</v>
      </c>
      <c r="U31" s="24">
        <f t="shared" si="6"/>
        <v>134.68</v>
      </c>
      <c r="V31" s="23">
        <f t="shared" si="6"/>
        <v>2837.62</v>
      </c>
      <c r="W31" s="23">
        <f t="shared" si="6"/>
        <v>2813.79</v>
      </c>
      <c r="X31" s="23">
        <f t="shared" si="6"/>
        <v>3229.0420539247261</v>
      </c>
      <c r="Y31" s="22">
        <f t="shared" si="6"/>
        <v>1.2419</v>
      </c>
    </row>
    <row r="32" spans="2:25" ht="13.5" thickBot="1" x14ac:dyDescent="0.25">
      <c r="B32" s="21" t="s">
        <v>13</v>
      </c>
      <c r="C32" s="20">
        <f t="shared" ref="C32:Y32" si="7">MIN(C9:C29)</f>
        <v>2975</v>
      </c>
      <c r="D32" s="19">
        <f t="shared" si="7"/>
        <v>2977</v>
      </c>
      <c r="E32" s="18">
        <f t="shared" si="7"/>
        <v>2976</v>
      </c>
      <c r="F32" s="20">
        <f t="shared" si="7"/>
        <v>2948</v>
      </c>
      <c r="G32" s="19">
        <f t="shared" si="7"/>
        <v>2950</v>
      </c>
      <c r="H32" s="18">
        <f t="shared" si="7"/>
        <v>2949</v>
      </c>
      <c r="I32" s="20">
        <f t="shared" si="7"/>
        <v>2740</v>
      </c>
      <c r="J32" s="19">
        <f t="shared" si="7"/>
        <v>2745</v>
      </c>
      <c r="K32" s="18">
        <f t="shared" si="7"/>
        <v>2742.5</v>
      </c>
      <c r="L32" s="20">
        <f t="shared" si="7"/>
        <v>2598</v>
      </c>
      <c r="M32" s="19">
        <f t="shared" si="7"/>
        <v>2603</v>
      </c>
      <c r="N32" s="18">
        <f t="shared" si="7"/>
        <v>2600.5</v>
      </c>
      <c r="O32" s="20">
        <f t="shared" si="7"/>
        <v>2543</v>
      </c>
      <c r="P32" s="19">
        <f t="shared" si="7"/>
        <v>2548</v>
      </c>
      <c r="Q32" s="18">
        <f t="shared" si="7"/>
        <v>2545.5</v>
      </c>
      <c r="R32" s="17">
        <f t="shared" si="7"/>
        <v>2977</v>
      </c>
      <c r="S32" s="16">
        <f t="shared" si="7"/>
        <v>1.1859999999999999</v>
      </c>
      <c r="T32" s="15">
        <f t="shared" si="7"/>
        <v>1.0495000000000001</v>
      </c>
      <c r="U32" s="14">
        <f t="shared" si="7"/>
        <v>128.44</v>
      </c>
      <c r="V32" s="13">
        <f t="shared" si="7"/>
        <v>2470.54</v>
      </c>
      <c r="W32" s="13">
        <f t="shared" si="7"/>
        <v>2442.66</v>
      </c>
      <c r="X32" s="13">
        <f t="shared" si="7"/>
        <v>2806.372549019608</v>
      </c>
      <c r="Y32" s="12">
        <f t="shared" si="7"/>
        <v>1.1888000000000001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28</v>
      </c>
    </row>
    <row r="6" spans="1:25" ht="13.5" thickBot="1" x14ac:dyDescent="0.25">
      <c r="B6" s="1">
        <v>44929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44929</v>
      </c>
      <c r="C9" s="44">
        <v>2320</v>
      </c>
      <c r="D9" s="43">
        <v>2322</v>
      </c>
      <c r="E9" s="42">
        <f t="shared" ref="E9:E29" si="0">AVERAGE(C9:D9)</f>
        <v>2321</v>
      </c>
      <c r="F9" s="44">
        <v>2266</v>
      </c>
      <c r="G9" s="43">
        <v>2268</v>
      </c>
      <c r="H9" s="42">
        <f t="shared" ref="H9:H29" si="1">AVERAGE(F9:G9)</f>
        <v>2267</v>
      </c>
      <c r="I9" s="44">
        <v>2293</v>
      </c>
      <c r="J9" s="43">
        <v>2298</v>
      </c>
      <c r="K9" s="42">
        <f t="shared" ref="K9:K29" si="2">AVERAGE(I9:J9)</f>
        <v>2295.5</v>
      </c>
      <c r="L9" s="44">
        <v>2283</v>
      </c>
      <c r="M9" s="43">
        <v>2288</v>
      </c>
      <c r="N9" s="42">
        <f t="shared" ref="N9:N29" si="3">AVERAGE(L9:M9)</f>
        <v>2285.5</v>
      </c>
      <c r="O9" s="44">
        <v>2273</v>
      </c>
      <c r="P9" s="43">
        <v>2278</v>
      </c>
      <c r="Q9" s="42">
        <f t="shared" ref="Q9:Q29" si="4">AVERAGE(O9:P9)</f>
        <v>2275.5</v>
      </c>
      <c r="R9" s="50">
        <v>2322</v>
      </c>
      <c r="S9" s="49">
        <v>1.1956</v>
      </c>
      <c r="T9" s="51">
        <v>1.0536000000000001</v>
      </c>
      <c r="U9" s="48">
        <v>130.97999999999999</v>
      </c>
      <c r="V9" s="41">
        <v>1942.12</v>
      </c>
      <c r="W9" s="41">
        <v>1892.84</v>
      </c>
      <c r="X9" s="47">
        <f t="shared" ref="X9:X29" si="5">R9/T9</f>
        <v>2203.8724373576306</v>
      </c>
      <c r="Y9" s="46">
        <v>1.1981999999999999</v>
      </c>
    </row>
    <row r="10" spans="1:25" x14ac:dyDescent="0.2">
      <c r="B10" s="45">
        <v>44930</v>
      </c>
      <c r="C10" s="44">
        <v>2330</v>
      </c>
      <c r="D10" s="43">
        <v>2331</v>
      </c>
      <c r="E10" s="42">
        <f t="shared" si="0"/>
        <v>2330.5</v>
      </c>
      <c r="F10" s="44">
        <v>2266</v>
      </c>
      <c r="G10" s="43">
        <v>2267</v>
      </c>
      <c r="H10" s="42">
        <f t="shared" si="1"/>
        <v>2266.5</v>
      </c>
      <c r="I10" s="44">
        <v>2295</v>
      </c>
      <c r="J10" s="43">
        <v>2300</v>
      </c>
      <c r="K10" s="42">
        <f t="shared" si="2"/>
        <v>2297.5</v>
      </c>
      <c r="L10" s="44">
        <v>2285</v>
      </c>
      <c r="M10" s="43">
        <v>2290</v>
      </c>
      <c r="N10" s="42">
        <f t="shared" si="3"/>
        <v>2287.5</v>
      </c>
      <c r="O10" s="44">
        <v>2275</v>
      </c>
      <c r="P10" s="43">
        <v>2280</v>
      </c>
      <c r="Q10" s="42">
        <f t="shared" si="4"/>
        <v>2277.5</v>
      </c>
      <c r="R10" s="50">
        <v>2331</v>
      </c>
      <c r="S10" s="49">
        <v>1.2050000000000001</v>
      </c>
      <c r="T10" s="49">
        <v>1.0608</v>
      </c>
      <c r="U10" s="48">
        <v>130.82</v>
      </c>
      <c r="V10" s="41">
        <v>1934.44</v>
      </c>
      <c r="W10" s="41">
        <v>1877.12</v>
      </c>
      <c r="X10" s="47">
        <f t="shared" si="5"/>
        <v>2197.3981900452491</v>
      </c>
      <c r="Y10" s="46">
        <v>1.2077</v>
      </c>
    </row>
    <row r="11" spans="1:25" x14ac:dyDescent="0.2">
      <c r="B11" s="45">
        <v>44931</v>
      </c>
      <c r="C11" s="44">
        <v>2297.5</v>
      </c>
      <c r="D11" s="43">
        <v>2298.5</v>
      </c>
      <c r="E11" s="42">
        <f t="shared" si="0"/>
        <v>2298</v>
      </c>
      <c r="F11" s="44">
        <v>2242</v>
      </c>
      <c r="G11" s="43">
        <v>2243</v>
      </c>
      <c r="H11" s="42">
        <f t="shared" si="1"/>
        <v>2242.5</v>
      </c>
      <c r="I11" s="44">
        <v>2270</v>
      </c>
      <c r="J11" s="43">
        <v>2275</v>
      </c>
      <c r="K11" s="42">
        <f t="shared" si="2"/>
        <v>2272.5</v>
      </c>
      <c r="L11" s="44">
        <v>2260</v>
      </c>
      <c r="M11" s="43">
        <v>2265</v>
      </c>
      <c r="N11" s="42">
        <f t="shared" si="3"/>
        <v>2262.5</v>
      </c>
      <c r="O11" s="44">
        <v>2250</v>
      </c>
      <c r="P11" s="43">
        <v>2255</v>
      </c>
      <c r="Q11" s="42">
        <f t="shared" si="4"/>
        <v>2252.5</v>
      </c>
      <c r="R11" s="50">
        <v>2298.5</v>
      </c>
      <c r="S11" s="49">
        <v>1.2001999999999999</v>
      </c>
      <c r="T11" s="49">
        <v>1.0599000000000001</v>
      </c>
      <c r="U11" s="48">
        <v>132.76</v>
      </c>
      <c r="V11" s="41">
        <v>1915.1</v>
      </c>
      <c r="W11" s="41">
        <v>1864.51</v>
      </c>
      <c r="X11" s="47">
        <f t="shared" si="5"/>
        <v>2168.6008113973016</v>
      </c>
      <c r="Y11" s="46">
        <v>1.2030000000000001</v>
      </c>
    </row>
    <row r="12" spans="1:25" x14ac:dyDescent="0.2">
      <c r="B12" s="45">
        <v>44932</v>
      </c>
      <c r="C12" s="44">
        <v>2234</v>
      </c>
      <c r="D12" s="43">
        <v>2235</v>
      </c>
      <c r="E12" s="42">
        <f t="shared" si="0"/>
        <v>2234.5</v>
      </c>
      <c r="F12" s="44">
        <v>2195</v>
      </c>
      <c r="G12" s="43">
        <v>2196</v>
      </c>
      <c r="H12" s="42">
        <f t="shared" si="1"/>
        <v>2195.5</v>
      </c>
      <c r="I12" s="44">
        <v>2222</v>
      </c>
      <c r="J12" s="43">
        <v>2227</v>
      </c>
      <c r="K12" s="42">
        <f t="shared" si="2"/>
        <v>2224.5</v>
      </c>
      <c r="L12" s="44">
        <v>2212</v>
      </c>
      <c r="M12" s="43">
        <v>2217</v>
      </c>
      <c r="N12" s="42">
        <f t="shared" si="3"/>
        <v>2214.5</v>
      </c>
      <c r="O12" s="44">
        <v>2202</v>
      </c>
      <c r="P12" s="43">
        <v>2207</v>
      </c>
      <c r="Q12" s="42">
        <f t="shared" si="4"/>
        <v>2204.5</v>
      </c>
      <c r="R12" s="50">
        <v>2235</v>
      </c>
      <c r="S12" s="49">
        <v>1.1859999999999999</v>
      </c>
      <c r="T12" s="49">
        <v>1.0495000000000001</v>
      </c>
      <c r="U12" s="48">
        <v>134.68</v>
      </c>
      <c r="V12" s="41">
        <v>1884.49</v>
      </c>
      <c r="W12" s="41">
        <v>1847.24</v>
      </c>
      <c r="X12" s="47">
        <f t="shared" si="5"/>
        <v>2129.5855169128154</v>
      </c>
      <c r="Y12" s="46">
        <v>1.1888000000000001</v>
      </c>
    </row>
    <row r="13" spans="1:25" x14ac:dyDescent="0.2">
      <c r="B13" s="45">
        <v>44935</v>
      </c>
      <c r="C13" s="44">
        <v>2317</v>
      </c>
      <c r="D13" s="43">
        <v>2318</v>
      </c>
      <c r="E13" s="42">
        <f t="shared" si="0"/>
        <v>2317.5</v>
      </c>
      <c r="F13" s="44">
        <v>2285</v>
      </c>
      <c r="G13" s="43">
        <v>2287</v>
      </c>
      <c r="H13" s="42">
        <f t="shared" si="1"/>
        <v>2286</v>
      </c>
      <c r="I13" s="44">
        <v>2313</v>
      </c>
      <c r="J13" s="43">
        <v>2318</v>
      </c>
      <c r="K13" s="42">
        <f t="shared" si="2"/>
        <v>2315.5</v>
      </c>
      <c r="L13" s="44">
        <v>2303</v>
      </c>
      <c r="M13" s="43">
        <v>2308</v>
      </c>
      <c r="N13" s="42">
        <f t="shared" si="3"/>
        <v>2305.5</v>
      </c>
      <c r="O13" s="44">
        <v>2293</v>
      </c>
      <c r="P13" s="43">
        <v>2298</v>
      </c>
      <c r="Q13" s="42">
        <f t="shared" si="4"/>
        <v>2295.5</v>
      </c>
      <c r="R13" s="50">
        <v>2318</v>
      </c>
      <c r="S13" s="49">
        <v>1.2139</v>
      </c>
      <c r="T13" s="49">
        <v>1.0689</v>
      </c>
      <c r="U13" s="48">
        <v>132.29</v>
      </c>
      <c r="V13" s="41">
        <v>1909.55</v>
      </c>
      <c r="W13" s="41">
        <v>1879.83</v>
      </c>
      <c r="X13" s="47">
        <f t="shared" si="5"/>
        <v>2168.5845261483769</v>
      </c>
      <c r="Y13" s="46">
        <v>1.2165999999999999</v>
      </c>
    </row>
    <row r="14" spans="1:25" x14ac:dyDescent="0.2">
      <c r="B14" s="45">
        <v>44936</v>
      </c>
      <c r="C14" s="44">
        <v>2207</v>
      </c>
      <c r="D14" s="43">
        <v>2208</v>
      </c>
      <c r="E14" s="42">
        <f t="shared" si="0"/>
        <v>2207.5</v>
      </c>
      <c r="F14" s="44">
        <v>2193</v>
      </c>
      <c r="G14" s="43">
        <v>2195</v>
      </c>
      <c r="H14" s="42">
        <f t="shared" si="1"/>
        <v>2194</v>
      </c>
      <c r="I14" s="44">
        <v>2218</v>
      </c>
      <c r="J14" s="43">
        <v>2223</v>
      </c>
      <c r="K14" s="42">
        <f t="shared" si="2"/>
        <v>2220.5</v>
      </c>
      <c r="L14" s="44">
        <v>2208</v>
      </c>
      <c r="M14" s="43">
        <v>2213</v>
      </c>
      <c r="N14" s="42">
        <f t="shared" si="3"/>
        <v>2210.5</v>
      </c>
      <c r="O14" s="44">
        <v>2198</v>
      </c>
      <c r="P14" s="43">
        <v>2203</v>
      </c>
      <c r="Q14" s="42">
        <f t="shared" si="4"/>
        <v>2200.5</v>
      </c>
      <c r="R14" s="50">
        <v>2208</v>
      </c>
      <c r="S14" s="49">
        <v>1.2128000000000001</v>
      </c>
      <c r="T14" s="49">
        <v>1.0719000000000001</v>
      </c>
      <c r="U14" s="48">
        <v>132.38999999999999</v>
      </c>
      <c r="V14" s="41">
        <v>1820.58</v>
      </c>
      <c r="W14" s="41">
        <v>1805.84</v>
      </c>
      <c r="X14" s="47">
        <f t="shared" si="5"/>
        <v>2059.8936467954099</v>
      </c>
      <c r="Y14" s="46">
        <v>1.2155</v>
      </c>
    </row>
    <row r="15" spans="1:25" x14ac:dyDescent="0.2">
      <c r="B15" s="45">
        <v>44937</v>
      </c>
      <c r="C15" s="44">
        <v>2200</v>
      </c>
      <c r="D15" s="43">
        <v>2202</v>
      </c>
      <c r="E15" s="42">
        <f t="shared" si="0"/>
        <v>2201</v>
      </c>
      <c r="F15" s="44">
        <v>2182</v>
      </c>
      <c r="G15" s="43">
        <v>2183</v>
      </c>
      <c r="H15" s="42">
        <f t="shared" si="1"/>
        <v>2182.5</v>
      </c>
      <c r="I15" s="44">
        <v>2210</v>
      </c>
      <c r="J15" s="43">
        <v>2215</v>
      </c>
      <c r="K15" s="42">
        <f t="shared" si="2"/>
        <v>2212.5</v>
      </c>
      <c r="L15" s="44">
        <v>2200</v>
      </c>
      <c r="M15" s="43">
        <v>2205</v>
      </c>
      <c r="N15" s="42">
        <f t="shared" si="3"/>
        <v>2202.5</v>
      </c>
      <c r="O15" s="44">
        <v>2190</v>
      </c>
      <c r="P15" s="43">
        <v>2195</v>
      </c>
      <c r="Q15" s="42">
        <f t="shared" si="4"/>
        <v>2192.5</v>
      </c>
      <c r="R15" s="50">
        <v>2202</v>
      </c>
      <c r="S15" s="49">
        <v>1.2114</v>
      </c>
      <c r="T15" s="49">
        <v>1.0741000000000001</v>
      </c>
      <c r="U15" s="48">
        <v>132.78</v>
      </c>
      <c r="V15" s="41">
        <v>1817.73</v>
      </c>
      <c r="W15" s="41">
        <v>1798.04</v>
      </c>
      <c r="X15" s="47">
        <f t="shared" si="5"/>
        <v>2050.0884461409551</v>
      </c>
      <c r="Y15" s="46">
        <v>1.2141</v>
      </c>
    </row>
    <row r="16" spans="1:25" x14ac:dyDescent="0.2">
      <c r="B16" s="45">
        <v>44938</v>
      </c>
      <c r="C16" s="44">
        <v>2154</v>
      </c>
      <c r="D16" s="43">
        <v>2155</v>
      </c>
      <c r="E16" s="42">
        <f t="shared" si="0"/>
        <v>2154.5</v>
      </c>
      <c r="F16" s="44">
        <v>2141</v>
      </c>
      <c r="G16" s="43">
        <v>2142</v>
      </c>
      <c r="H16" s="42">
        <f t="shared" si="1"/>
        <v>2141.5</v>
      </c>
      <c r="I16" s="44">
        <v>2165</v>
      </c>
      <c r="J16" s="43">
        <v>2170</v>
      </c>
      <c r="K16" s="42">
        <f t="shared" si="2"/>
        <v>2167.5</v>
      </c>
      <c r="L16" s="44">
        <v>2155</v>
      </c>
      <c r="M16" s="43">
        <v>2160</v>
      </c>
      <c r="N16" s="42">
        <f t="shared" si="3"/>
        <v>2157.5</v>
      </c>
      <c r="O16" s="44">
        <v>2145</v>
      </c>
      <c r="P16" s="43">
        <v>2150</v>
      </c>
      <c r="Q16" s="42">
        <f t="shared" si="4"/>
        <v>2147.5</v>
      </c>
      <c r="R16" s="50">
        <v>2155</v>
      </c>
      <c r="S16" s="49">
        <v>1.2133</v>
      </c>
      <c r="T16" s="49">
        <v>1.0763</v>
      </c>
      <c r="U16" s="48">
        <v>130.69</v>
      </c>
      <c r="V16" s="41">
        <v>1776.15</v>
      </c>
      <c r="W16" s="41">
        <v>1761.51</v>
      </c>
      <c r="X16" s="47">
        <f t="shared" si="5"/>
        <v>2002.2298615627612</v>
      </c>
      <c r="Y16" s="46">
        <v>1.216</v>
      </c>
    </row>
    <row r="17" spans="2:25" x14ac:dyDescent="0.2">
      <c r="B17" s="45">
        <v>44939</v>
      </c>
      <c r="C17" s="44">
        <v>2213</v>
      </c>
      <c r="D17" s="43">
        <v>2215</v>
      </c>
      <c r="E17" s="42">
        <f t="shared" si="0"/>
        <v>2214</v>
      </c>
      <c r="F17" s="44">
        <v>2193</v>
      </c>
      <c r="G17" s="43">
        <v>2195</v>
      </c>
      <c r="H17" s="42">
        <f t="shared" si="1"/>
        <v>2194</v>
      </c>
      <c r="I17" s="44">
        <v>2220</v>
      </c>
      <c r="J17" s="43">
        <v>2225</v>
      </c>
      <c r="K17" s="42">
        <f t="shared" si="2"/>
        <v>2222.5</v>
      </c>
      <c r="L17" s="44">
        <v>2210</v>
      </c>
      <c r="M17" s="43">
        <v>2215</v>
      </c>
      <c r="N17" s="42">
        <f t="shared" si="3"/>
        <v>2212.5</v>
      </c>
      <c r="O17" s="44">
        <v>2200</v>
      </c>
      <c r="P17" s="43">
        <v>2205</v>
      </c>
      <c r="Q17" s="42">
        <f t="shared" si="4"/>
        <v>2202.5</v>
      </c>
      <c r="R17" s="50">
        <v>2215</v>
      </c>
      <c r="S17" s="49">
        <v>1.2177</v>
      </c>
      <c r="T17" s="49">
        <v>1.0811999999999999</v>
      </c>
      <c r="U17" s="48">
        <v>128.54</v>
      </c>
      <c r="V17" s="41">
        <v>1819</v>
      </c>
      <c r="W17" s="41">
        <v>1798.74</v>
      </c>
      <c r="X17" s="47">
        <f t="shared" si="5"/>
        <v>2048.649648538661</v>
      </c>
      <c r="Y17" s="46">
        <v>1.2202999999999999</v>
      </c>
    </row>
    <row r="18" spans="2:25" x14ac:dyDescent="0.2">
      <c r="B18" s="45">
        <v>44942</v>
      </c>
      <c r="C18" s="44">
        <v>2287</v>
      </c>
      <c r="D18" s="43">
        <v>2288</v>
      </c>
      <c r="E18" s="42">
        <f t="shared" si="0"/>
        <v>2287.5</v>
      </c>
      <c r="F18" s="44">
        <v>2243</v>
      </c>
      <c r="G18" s="43">
        <v>2245</v>
      </c>
      <c r="H18" s="42">
        <f t="shared" si="1"/>
        <v>2244</v>
      </c>
      <c r="I18" s="44">
        <v>2260</v>
      </c>
      <c r="J18" s="43">
        <v>2265</v>
      </c>
      <c r="K18" s="42">
        <f t="shared" si="2"/>
        <v>2262.5</v>
      </c>
      <c r="L18" s="44">
        <v>2250</v>
      </c>
      <c r="M18" s="43">
        <v>2255</v>
      </c>
      <c r="N18" s="42">
        <f t="shared" si="3"/>
        <v>2252.5</v>
      </c>
      <c r="O18" s="44">
        <v>2240</v>
      </c>
      <c r="P18" s="43">
        <v>2245</v>
      </c>
      <c r="Q18" s="42">
        <f t="shared" si="4"/>
        <v>2242.5</v>
      </c>
      <c r="R18" s="50">
        <v>2288</v>
      </c>
      <c r="S18" s="49">
        <v>1.2186999999999999</v>
      </c>
      <c r="T18" s="49">
        <v>1.0814999999999999</v>
      </c>
      <c r="U18" s="48">
        <v>128.44</v>
      </c>
      <c r="V18" s="41">
        <v>1877.41</v>
      </c>
      <c r="W18" s="41">
        <v>1838.21</v>
      </c>
      <c r="X18" s="47">
        <f t="shared" si="5"/>
        <v>2115.5802126675917</v>
      </c>
      <c r="Y18" s="46">
        <v>1.2213000000000001</v>
      </c>
    </row>
    <row r="19" spans="2:25" x14ac:dyDescent="0.2">
      <c r="B19" s="45">
        <v>44943</v>
      </c>
      <c r="C19" s="44">
        <v>2239</v>
      </c>
      <c r="D19" s="43">
        <v>2241</v>
      </c>
      <c r="E19" s="42">
        <f t="shared" si="0"/>
        <v>2240</v>
      </c>
      <c r="F19" s="44">
        <v>2222</v>
      </c>
      <c r="G19" s="43">
        <v>2224</v>
      </c>
      <c r="H19" s="42">
        <f t="shared" si="1"/>
        <v>2223</v>
      </c>
      <c r="I19" s="44">
        <v>2233</v>
      </c>
      <c r="J19" s="43">
        <v>2238</v>
      </c>
      <c r="K19" s="42">
        <f t="shared" si="2"/>
        <v>2235.5</v>
      </c>
      <c r="L19" s="44">
        <v>2223</v>
      </c>
      <c r="M19" s="43">
        <v>2228</v>
      </c>
      <c r="N19" s="42">
        <f t="shared" si="3"/>
        <v>2225.5</v>
      </c>
      <c r="O19" s="44">
        <v>2213</v>
      </c>
      <c r="P19" s="43">
        <v>2218</v>
      </c>
      <c r="Q19" s="42">
        <f t="shared" si="4"/>
        <v>2215.5</v>
      </c>
      <c r="R19" s="50">
        <v>2241</v>
      </c>
      <c r="S19" s="49">
        <v>1.2257</v>
      </c>
      <c r="T19" s="49">
        <v>1.0851999999999999</v>
      </c>
      <c r="U19" s="48">
        <v>128.57</v>
      </c>
      <c r="V19" s="41">
        <v>1828.34</v>
      </c>
      <c r="W19" s="41">
        <v>1810.78</v>
      </c>
      <c r="X19" s="47">
        <f t="shared" si="5"/>
        <v>2065.0571323258387</v>
      </c>
      <c r="Y19" s="46">
        <v>1.2282</v>
      </c>
    </row>
    <row r="20" spans="2:25" x14ac:dyDescent="0.2">
      <c r="B20" s="45">
        <v>44944</v>
      </c>
      <c r="C20" s="44">
        <v>2217</v>
      </c>
      <c r="D20" s="43">
        <v>2218</v>
      </c>
      <c r="E20" s="42">
        <f t="shared" si="0"/>
        <v>2217.5</v>
      </c>
      <c r="F20" s="44">
        <v>2208</v>
      </c>
      <c r="G20" s="43">
        <v>2209</v>
      </c>
      <c r="H20" s="42">
        <f t="shared" si="1"/>
        <v>2208.5</v>
      </c>
      <c r="I20" s="44">
        <v>2223</v>
      </c>
      <c r="J20" s="43">
        <v>2228</v>
      </c>
      <c r="K20" s="42">
        <f t="shared" si="2"/>
        <v>2225.5</v>
      </c>
      <c r="L20" s="44">
        <v>2213</v>
      </c>
      <c r="M20" s="43">
        <v>2218</v>
      </c>
      <c r="N20" s="42">
        <f t="shared" si="3"/>
        <v>2215.5</v>
      </c>
      <c r="O20" s="44">
        <v>2203</v>
      </c>
      <c r="P20" s="43">
        <v>2208</v>
      </c>
      <c r="Q20" s="42">
        <f t="shared" si="4"/>
        <v>2205.5</v>
      </c>
      <c r="R20" s="50">
        <v>2218</v>
      </c>
      <c r="S20" s="49">
        <v>1.2369000000000001</v>
      </c>
      <c r="T20" s="49">
        <v>1.0824</v>
      </c>
      <c r="U20" s="48">
        <v>129.09</v>
      </c>
      <c r="V20" s="41">
        <v>1793.19</v>
      </c>
      <c r="W20" s="41">
        <v>1782.31</v>
      </c>
      <c r="X20" s="47">
        <f t="shared" si="5"/>
        <v>2049.1500369549149</v>
      </c>
      <c r="Y20" s="46">
        <v>1.2394000000000001</v>
      </c>
    </row>
    <row r="21" spans="2:25" x14ac:dyDescent="0.2">
      <c r="B21" s="45">
        <v>44945</v>
      </c>
      <c r="C21" s="44">
        <v>2161</v>
      </c>
      <c r="D21" s="43">
        <v>2163</v>
      </c>
      <c r="E21" s="42">
        <f t="shared" si="0"/>
        <v>2162</v>
      </c>
      <c r="F21" s="44">
        <v>2153</v>
      </c>
      <c r="G21" s="43">
        <v>2155</v>
      </c>
      <c r="H21" s="42">
        <f t="shared" si="1"/>
        <v>2154</v>
      </c>
      <c r="I21" s="44">
        <v>2168</v>
      </c>
      <c r="J21" s="43">
        <v>2173</v>
      </c>
      <c r="K21" s="42">
        <f t="shared" si="2"/>
        <v>2170.5</v>
      </c>
      <c r="L21" s="44">
        <v>2158</v>
      </c>
      <c r="M21" s="43">
        <v>2163</v>
      </c>
      <c r="N21" s="42">
        <f t="shared" si="3"/>
        <v>2160.5</v>
      </c>
      <c r="O21" s="44">
        <v>2148</v>
      </c>
      <c r="P21" s="43">
        <v>2153</v>
      </c>
      <c r="Q21" s="42">
        <f t="shared" si="4"/>
        <v>2150.5</v>
      </c>
      <c r="R21" s="50">
        <v>2163</v>
      </c>
      <c r="S21" s="49">
        <v>1.2333000000000001</v>
      </c>
      <c r="T21" s="49">
        <v>1.0809</v>
      </c>
      <c r="U21" s="48">
        <v>128.63999999999999</v>
      </c>
      <c r="V21" s="41">
        <v>1753.83</v>
      </c>
      <c r="W21" s="41">
        <v>1743.95</v>
      </c>
      <c r="X21" s="47">
        <f t="shared" si="5"/>
        <v>2001.1101859561477</v>
      </c>
      <c r="Y21" s="46">
        <v>1.2357</v>
      </c>
    </row>
    <row r="22" spans="2:25" x14ac:dyDescent="0.2">
      <c r="B22" s="45">
        <v>44946</v>
      </c>
      <c r="C22" s="44">
        <v>2141.5</v>
      </c>
      <c r="D22" s="43">
        <v>2142</v>
      </c>
      <c r="E22" s="42">
        <f t="shared" si="0"/>
        <v>2141.75</v>
      </c>
      <c r="F22" s="44">
        <v>2143</v>
      </c>
      <c r="G22" s="43">
        <v>2144</v>
      </c>
      <c r="H22" s="42">
        <f t="shared" si="1"/>
        <v>2143.5</v>
      </c>
      <c r="I22" s="44">
        <v>2163</v>
      </c>
      <c r="J22" s="43">
        <v>2168</v>
      </c>
      <c r="K22" s="42">
        <f t="shared" si="2"/>
        <v>2165.5</v>
      </c>
      <c r="L22" s="44">
        <v>2153</v>
      </c>
      <c r="M22" s="43">
        <v>2158</v>
      </c>
      <c r="N22" s="42">
        <f t="shared" si="3"/>
        <v>2155.5</v>
      </c>
      <c r="O22" s="44">
        <v>2143</v>
      </c>
      <c r="P22" s="43">
        <v>2148</v>
      </c>
      <c r="Q22" s="42">
        <f t="shared" si="4"/>
        <v>2145.5</v>
      </c>
      <c r="R22" s="50">
        <v>2142</v>
      </c>
      <c r="S22" s="49">
        <v>1.2354000000000001</v>
      </c>
      <c r="T22" s="49">
        <v>1.0818000000000001</v>
      </c>
      <c r="U22" s="48">
        <v>130.12</v>
      </c>
      <c r="V22" s="41">
        <v>1733.85</v>
      </c>
      <c r="W22" s="41">
        <v>1732.11</v>
      </c>
      <c r="X22" s="47">
        <f t="shared" si="5"/>
        <v>1980.0332778702161</v>
      </c>
      <c r="Y22" s="46">
        <v>1.2378</v>
      </c>
    </row>
    <row r="23" spans="2:25" x14ac:dyDescent="0.2">
      <c r="B23" s="45">
        <v>44949</v>
      </c>
      <c r="C23" s="44">
        <v>2104.5</v>
      </c>
      <c r="D23" s="43">
        <v>2105</v>
      </c>
      <c r="E23" s="42">
        <f t="shared" si="0"/>
        <v>2104.75</v>
      </c>
      <c r="F23" s="44">
        <v>2104</v>
      </c>
      <c r="G23" s="43">
        <v>2105</v>
      </c>
      <c r="H23" s="42">
        <f t="shared" si="1"/>
        <v>2104.5</v>
      </c>
      <c r="I23" s="44">
        <v>2125</v>
      </c>
      <c r="J23" s="43">
        <v>2130</v>
      </c>
      <c r="K23" s="42">
        <f t="shared" si="2"/>
        <v>2127.5</v>
      </c>
      <c r="L23" s="44">
        <v>2115</v>
      </c>
      <c r="M23" s="43">
        <v>2120</v>
      </c>
      <c r="N23" s="42">
        <f t="shared" si="3"/>
        <v>2117.5</v>
      </c>
      <c r="O23" s="44">
        <v>2105</v>
      </c>
      <c r="P23" s="43">
        <v>2110</v>
      </c>
      <c r="Q23" s="42">
        <f t="shared" si="4"/>
        <v>2107.5</v>
      </c>
      <c r="R23" s="50">
        <v>2105</v>
      </c>
      <c r="S23" s="49">
        <v>1.2366999999999999</v>
      </c>
      <c r="T23" s="49">
        <v>1.0871</v>
      </c>
      <c r="U23" s="48">
        <v>130.25</v>
      </c>
      <c r="V23" s="41">
        <v>1702.11</v>
      </c>
      <c r="W23" s="41">
        <v>1698.81</v>
      </c>
      <c r="X23" s="47">
        <f t="shared" si="5"/>
        <v>1936.3444025388649</v>
      </c>
      <c r="Y23" s="46">
        <v>1.2391000000000001</v>
      </c>
    </row>
    <row r="24" spans="2:25" x14ac:dyDescent="0.2">
      <c r="B24" s="45">
        <v>44950</v>
      </c>
      <c r="C24" s="44">
        <v>2062</v>
      </c>
      <c r="D24" s="43">
        <v>2063</v>
      </c>
      <c r="E24" s="42">
        <f t="shared" si="0"/>
        <v>2062.5</v>
      </c>
      <c r="F24" s="44">
        <v>2066</v>
      </c>
      <c r="G24" s="43">
        <v>2068</v>
      </c>
      <c r="H24" s="42">
        <f t="shared" si="1"/>
        <v>2067</v>
      </c>
      <c r="I24" s="44">
        <v>2088</v>
      </c>
      <c r="J24" s="43">
        <v>2093</v>
      </c>
      <c r="K24" s="42">
        <f t="shared" si="2"/>
        <v>2090.5</v>
      </c>
      <c r="L24" s="44">
        <v>2078</v>
      </c>
      <c r="M24" s="43">
        <v>2083</v>
      </c>
      <c r="N24" s="42">
        <f t="shared" si="3"/>
        <v>2080.5</v>
      </c>
      <c r="O24" s="44">
        <v>2068</v>
      </c>
      <c r="P24" s="43">
        <v>2073</v>
      </c>
      <c r="Q24" s="42">
        <f t="shared" si="4"/>
        <v>2070.5</v>
      </c>
      <c r="R24" s="50">
        <v>2063</v>
      </c>
      <c r="S24" s="49">
        <v>1.2289000000000001</v>
      </c>
      <c r="T24" s="49">
        <v>1.0860000000000001</v>
      </c>
      <c r="U24" s="48">
        <v>130.27000000000001</v>
      </c>
      <c r="V24" s="41">
        <v>1678.74</v>
      </c>
      <c r="W24" s="41">
        <v>1679.39</v>
      </c>
      <c r="X24" s="47">
        <f t="shared" si="5"/>
        <v>1899.6316758747696</v>
      </c>
      <c r="Y24" s="46">
        <v>1.2314000000000001</v>
      </c>
    </row>
    <row r="25" spans="2:25" x14ac:dyDescent="0.2">
      <c r="B25" s="45">
        <v>44951</v>
      </c>
      <c r="C25" s="44">
        <v>2147</v>
      </c>
      <c r="D25" s="43">
        <v>2148</v>
      </c>
      <c r="E25" s="42">
        <f t="shared" si="0"/>
        <v>2147.5</v>
      </c>
      <c r="F25" s="44">
        <v>2145</v>
      </c>
      <c r="G25" s="43">
        <v>2147</v>
      </c>
      <c r="H25" s="42">
        <f t="shared" si="1"/>
        <v>2146</v>
      </c>
      <c r="I25" s="44">
        <v>2168</v>
      </c>
      <c r="J25" s="43">
        <v>2173</v>
      </c>
      <c r="K25" s="42">
        <f t="shared" si="2"/>
        <v>2170.5</v>
      </c>
      <c r="L25" s="44">
        <v>2158</v>
      </c>
      <c r="M25" s="43">
        <v>2163</v>
      </c>
      <c r="N25" s="42">
        <f t="shared" si="3"/>
        <v>2160.5</v>
      </c>
      <c r="O25" s="44">
        <v>2148</v>
      </c>
      <c r="P25" s="43">
        <v>2153</v>
      </c>
      <c r="Q25" s="42">
        <f t="shared" si="4"/>
        <v>2150.5</v>
      </c>
      <c r="R25" s="50">
        <v>2148</v>
      </c>
      <c r="S25" s="49">
        <v>1.2330000000000001</v>
      </c>
      <c r="T25" s="49">
        <v>1.0874999999999999</v>
      </c>
      <c r="U25" s="48">
        <v>129.71</v>
      </c>
      <c r="V25" s="41">
        <v>1742.09</v>
      </c>
      <c r="W25" s="41">
        <v>1737.9</v>
      </c>
      <c r="X25" s="47">
        <f t="shared" si="5"/>
        <v>1975.1724137931037</v>
      </c>
      <c r="Y25" s="46">
        <v>1.2354000000000001</v>
      </c>
    </row>
    <row r="26" spans="2:25" x14ac:dyDescent="0.2">
      <c r="B26" s="45">
        <v>44952</v>
      </c>
      <c r="C26" s="44">
        <v>2197</v>
      </c>
      <c r="D26" s="43">
        <v>2199</v>
      </c>
      <c r="E26" s="42">
        <f t="shared" si="0"/>
        <v>2198</v>
      </c>
      <c r="F26" s="44">
        <v>2187</v>
      </c>
      <c r="G26" s="43">
        <v>2188</v>
      </c>
      <c r="H26" s="42">
        <f t="shared" si="1"/>
        <v>2187.5</v>
      </c>
      <c r="I26" s="44">
        <v>2207</v>
      </c>
      <c r="J26" s="43">
        <v>2212</v>
      </c>
      <c r="K26" s="42">
        <f t="shared" si="2"/>
        <v>2209.5</v>
      </c>
      <c r="L26" s="44">
        <v>2197</v>
      </c>
      <c r="M26" s="43">
        <v>2202</v>
      </c>
      <c r="N26" s="42">
        <f t="shared" si="3"/>
        <v>2199.5</v>
      </c>
      <c r="O26" s="44">
        <v>2187</v>
      </c>
      <c r="P26" s="43">
        <v>2192</v>
      </c>
      <c r="Q26" s="42">
        <f t="shared" si="4"/>
        <v>2189.5</v>
      </c>
      <c r="R26" s="50">
        <v>2199</v>
      </c>
      <c r="S26" s="49">
        <v>1.2396</v>
      </c>
      <c r="T26" s="49">
        <v>1.0892999999999999</v>
      </c>
      <c r="U26" s="48">
        <v>129.76</v>
      </c>
      <c r="V26" s="41">
        <v>1773.96</v>
      </c>
      <c r="W26" s="41">
        <v>1761.82</v>
      </c>
      <c r="X26" s="47">
        <f t="shared" si="5"/>
        <v>2018.7276232442855</v>
      </c>
      <c r="Y26" s="46">
        <v>1.2419</v>
      </c>
    </row>
    <row r="27" spans="2:25" x14ac:dyDescent="0.2">
      <c r="B27" s="45">
        <v>44953</v>
      </c>
      <c r="C27" s="44">
        <v>2206</v>
      </c>
      <c r="D27" s="43">
        <v>2207</v>
      </c>
      <c r="E27" s="42">
        <f t="shared" si="0"/>
        <v>2206.5</v>
      </c>
      <c r="F27" s="44">
        <v>2198.5</v>
      </c>
      <c r="G27" s="43">
        <v>2199</v>
      </c>
      <c r="H27" s="42">
        <f t="shared" si="1"/>
        <v>2198.75</v>
      </c>
      <c r="I27" s="44">
        <v>2217</v>
      </c>
      <c r="J27" s="43">
        <v>2222</v>
      </c>
      <c r="K27" s="42">
        <f t="shared" si="2"/>
        <v>2219.5</v>
      </c>
      <c r="L27" s="44">
        <v>2207</v>
      </c>
      <c r="M27" s="43">
        <v>2212</v>
      </c>
      <c r="N27" s="42">
        <f t="shared" si="3"/>
        <v>2209.5</v>
      </c>
      <c r="O27" s="44">
        <v>2197</v>
      </c>
      <c r="P27" s="43">
        <v>2202</v>
      </c>
      <c r="Q27" s="42">
        <f t="shared" si="4"/>
        <v>2199.5</v>
      </c>
      <c r="R27" s="50">
        <v>2207</v>
      </c>
      <c r="S27" s="49">
        <v>1.2365999999999999</v>
      </c>
      <c r="T27" s="49">
        <v>1.0867</v>
      </c>
      <c r="U27" s="48">
        <v>129.86000000000001</v>
      </c>
      <c r="V27" s="41">
        <v>1784.73</v>
      </c>
      <c r="W27" s="41">
        <v>1774.96</v>
      </c>
      <c r="X27" s="47">
        <f t="shared" si="5"/>
        <v>2030.9192969540811</v>
      </c>
      <c r="Y27" s="46">
        <v>1.2388999999999999</v>
      </c>
    </row>
    <row r="28" spans="2:25" x14ac:dyDescent="0.2">
      <c r="B28" s="45">
        <v>44956</v>
      </c>
      <c r="C28" s="44">
        <v>2169</v>
      </c>
      <c r="D28" s="43">
        <v>2171</v>
      </c>
      <c r="E28" s="42">
        <f t="shared" si="0"/>
        <v>2170</v>
      </c>
      <c r="F28" s="44">
        <v>2166</v>
      </c>
      <c r="G28" s="43">
        <v>2168</v>
      </c>
      <c r="H28" s="42">
        <f t="shared" si="1"/>
        <v>2167</v>
      </c>
      <c r="I28" s="44">
        <v>2178</v>
      </c>
      <c r="J28" s="43">
        <v>2183</v>
      </c>
      <c r="K28" s="42">
        <f t="shared" si="2"/>
        <v>2180.5</v>
      </c>
      <c r="L28" s="44">
        <v>2168</v>
      </c>
      <c r="M28" s="43">
        <v>2173</v>
      </c>
      <c r="N28" s="42">
        <f t="shared" si="3"/>
        <v>2170.5</v>
      </c>
      <c r="O28" s="44">
        <v>2158</v>
      </c>
      <c r="P28" s="43">
        <v>2163</v>
      </c>
      <c r="Q28" s="42">
        <f t="shared" si="4"/>
        <v>2160.5</v>
      </c>
      <c r="R28" s="50">
        <v>2171</v>
      </c>
      <c r="S28" s="49">
        <v>1.2391000000000001</v>
      </c>
      <c r="T28" s="49">
        <v>1.0904</v>
      </c>
      <c r="U28" s="48">
        <v>130.07</v>
      </c>
      <c r="V28" s="41">
        <v>1752.08</v>
      </c>
      <c r="W28" s="41">
        <v>1746.27</v>
      </c>
      <c r="X28" s="47">
        <f t="shared" si="5"/>
        <v>1991.0124724871607</v>
      </c>
      <c r="Y28" s="46">
        <v>1.2415</v>
      </c>
    </row>
    <row r="29" spans="2:25" x14ac:dyDescent="0.2">
      <c r="B29" s="45">
        <v>44957</v>
      </c>
      <c r="C29" s="44">
        <v>2140</v>
      </c>
      <c r="D29" s="43">
        <v>2142</v>
      </c>
      <c r="E29" s="42">
        <f t="shared" si="0"/>
        <v>2141</v>
      </c>
      <c r="F29" s="44">
        <v>2149</v>
      </c>
      <c r="G29" s="43">
        <v>2150</v>
      </c>
      <c r="H29" s="42">
        <f t="shared" si="1"/>
        <v>2149.5</v>
      </c>
      <c r="I29" s="44">
        <v>2165</v>
      </c>
      <c r="J29" s="43">
        <v>2170</v>
      </c>
      <c r="K29" s="42">
        <f t="shared" si="2"/>
        <v>2167.5</v>
      </c>
      <c r="L29" s="44">
        <v>2155</v>
      </c>
      <c r="M29" s="43">
        <v>2160</v>
      </c>
      <c r="N29" s="42">
        <f t="shared" si="3"/>
        <v>2157.5</v>
      </c>
      <c r="O29" s="44">
        <v>2145</v>
      </c>
      <c r="P29" s="43">
        <v>2150</v>
      </c>
      <c r="Q29" s="42">
        <f t="shared" si="4"/>
        <v>2147.5</v>
      </c>
      <c r="R29" s="50">
        <v>2142</v>
      </c>
      <c r="S29" s="49">
        <v>1.2302</v>
      </c>
      <c r="T29" s="49">
        <v>1.0827</v>
      </c>
      <c r="U29" s="48">
        <v>130.44</v>
      </c>
      <c r="V29" s="41">
        <v>1741.18</v>
      </c>
      <c r="W29" s="41">
        <v>1744.28</v>
      </c>
      <c r="X29" s="47">
        <f t="shared" si="5"/>
        <v>1978.3873649210307</v>
      </c>
      <c r="Y29" s="46">
        <v>1.2325999999999999</v>
      </c>
    </row>
    <row r="30" spans="2:25" x14ac:dyDescent="0.2">
      <c r="B30" s="40" t="s">
        <v>11</v>
      </c>
      <c r="C30" s="39">
        <f>ROUND(AVERAGE(C9:C29),2)</f>
        <v>2206.83</v>
      </c>
      <c r="D30" s="38">
        <f>ROUND(AVERAGE(D9:D29),2)</f>
        <v>2208.17</v>
      </c>
      <c r="E30" s="37">
        <f>ROUND(AVERAGE(C30:D30),2)</f>
        <v>2207.5</v>
      </c>
      <c r="F30" s="39">
        <f>ROUND(AVERAGE(F9:F29),2)</f>
        <v>2187.98</v>
      </c>
      <c r="G30" s="38">
        <f>ROUND(AVERAGE(G9:G29),2)</f>
        <v>2189.4299999999998</v>
      </c>
      <c r="H30" s="37">
        <f>ROUND(AVERAGE(F30:G30),2)</f>
        <v>2188.71</v>
      </c>
      <c r="I30" s="39">
        <f>ROUND(AVERAGE(I9:I29),2)</f>
        <v>2209.5700000000002</v>
      </c>
      <c r="J30" s="38">
        <f>ROUND(AVERAGE(J9:J29),2)</f>
        <v>2214.5700000000002</v>
      </c>
      <c r="K30" s="37">
        <f>ROUND(AVERAGE(I30:J30),2)</f>
        <v>2212.0700000000002</v>
      </c>
      <c r="L30" s="39">
        <f>ROUND(AVERAGE(L9:L29),2)</f>
        <v>2199.5700000000002</v>
      </c>
      <c r="M30" s="38">
        <f>ROUND(AVERAGE(M9:M29),2)</f>
        <v>2204.5700000000002</v>
      </c>
      <c r="N30" s="37">
        <f>ROUND(AVERAGE(L30:M30),2)</f>
        <v>2202.0700000000002</v>
      </c>
      <c r="O30" s="39">
        <f>ROUND(AVERAGE(O9:O29),2)</f>
        <v>2189.5700000000002</v>
      </c>
      <c r="P30" s="38">
        <f>ROUND(AVERAGE(P9:P29),2)</f>
        <v>2194.5700000000002</v>
      </c>
      <c r="Q30" s="37">
        <f>ROUND(AVERAGE(O30:P30),2)</f>
        <v>2192.0700000000002</v>
      </c>
      <c r="R30" s="36">
        <f>ROUND(AVERAGE(R9:R29),2)</f>
        <v>2208.17</v>
      </c>
      <c r="S30" s="35">
        <f>ROUND(AVERAGE(S9:S29),4)</f>
        <v>1.2214</v>
      </c>
      <c r="T30" s="34">
        <f>ROUND(AVERAGE(T9:T29),4)</f>
        <v>1.077</v>
      </c>
      <c r="U30" s="167">
        <f>ROUND(AVERAGE(U9:U29),2)</f>
        <v>130.53</v>
      </c>
      <c r="V30" s="33">
        <f>AVERAGE(V9:V29)</f>
        <v>1808.6033333333332</v>
      </c>
      <c r="W30" s="33">
        <f>AVERAGE(W9:W29)</f>
        <v>1789.3552380952381</v>
      </c>
      <c r="X30" s="33">
        <f>AVERAGE(X9:X29)</f>
        <v>2050.9537704993891</v>
      </c>
      <c r="Y30" s="32">
        <f>AVERAGE(Y9:Y29)</f>
        <v>1.2239714285714287</v>
      </c>
    </row>
    <row r="31" spans="2:25" x14ac:dyDescent="0.2">
      <c r="B31" s="31" t="s">
        <v>12</v>
      </c>
      <c r="C31" s="30">
        <f t="shared" ref="C31:Y31" si="6">MAX(C9:C29)</f>
        <v>2330</v>
      </c>
      <c r="D31" s="29">
        <f t="shared" si="6"/>
        <v>2331</v>
      </c>
      <c r="E31" s="28">
        <f t="shared" si="6"/>
        <v>2330.5</v>
      </c>
      <c r="F31" s="30">
        <f t="shared" si="6"/>
        <v>2285</v>
      </c>
      <c r="G31" s="29">
        <f t="shared" si="6"/>
        <v>2287</v>
      </c>
      <c r="H31" s="28">
        <f t="shared" si="6"/>
        <v>2286</v>
      </c>
      <c r="I31" s="30">
        <f t="shared" si="6"/>
        <v>2313</v>
      </c>
      <c r="J31" s="29">
        <f t="shared" si="6"/>
        <v>2318</v>
      </c>
      <c r="K31" s="28">
        <f t="shared" si="6"/>
        <v>2315.5</v>
      </c>
      <c r="L31" s="30">
        <f t="shared" si="6"/>
        <v>2303</v>
      </c>
      <c r="M31" s="29">
        <f t="shared" si="6"/>
        <v>2308</v>
      </c>
      <c r="N31" s="28">
        <f t="shared" si="6"/>
        <v>2305.5</v>
      </c>
      <c r="O31" s="30">
        <f t="shared" si="6"/>
        <v>2293</v>
      </c>
      <c r="P31" s="29">
        <f t="shared" si="6"/>
        <v>2298</v>
      </c>
      <c r="Q31" s="28">
        <f t="shared" si="6"/>
        <v>2295.5</v>
      </c>
      <c r="R31" s="27">
        <f t="shared" si="6"/>
        <v>2331</v>
      </c>
      <c r="S31" s="26">
        <f t="shared" si="6"/>
        <v>1.2396</v>
      </c>
      <c r="T31" s="25">
        <f t="shared" si="6"/>
        <v>1.0904</v>
      </c>
      <c r="U31" s="24">
        <f t="shared" si="6"/>
        <v>134.68</v>
      </c>
      <c r="V31" s="23">
        <f t="shared" si="6"/>
        <v>1942.12</v>
      </c>
      <c r="W31" s="23">
        <f t="shared" si="6"/>
        <v>1892.84</v>
      </c>
      <c r="X31" s="23">
        <f t="shared" si="6"/>
        <v>2203.8724373576306</v>
      </c>
      <c r="Y31" s="22">
        <f t="shared" si="6"/>
        <v>1.2419</v>
      </c>
    </row>
    <row r="32" spans="2:25" ht="13.5" thickBot="1" x14ac:dyDescent="0.25">
      <c r="B32" s="21" t="s">
        <v>13</v>
      </c>
      <c r="C32" s="20">
        <f t="shared" ref="C32:Y32" si="7">MIN(C9:C29)</f>
        <v>2062</v>
      </c>
      <c r="D32" s="19">
        <f t="shared" si="7"/>
        <v>2063</v>
      </c>
      <c r="E32" s="18">
        <f t="shared" si="7"/>
        <v>2062.5</v>
      </c>
      <c r="F32" s="20">
        <f t="shared" si="7"/>
        <v>2066</v>
      </c>
      <c r="G32" s="19">
        <f t="shared" si="7"/>
        <v>2068</v>
      </c>
      <c r="H32" s="18">
        <f t="shared" si="7"/>
        <v>2067</v>
      </c>
      <c r="I32" s="20">
        <f t="shared" si="7"/>
        <v>2088</v>
      </c>
      <c r="J32" s="19">
        <f t="shared" si="7"/>
        <v>2093</v>
      </c>
      <c r="K32" s="18">
        <f t="shared" si="7"/>
        <v>2090.5</v>
      </c>
      <c r="L32" s="20">
        <f t="shared" si="7"/>
        <v>2078</v>
      </c>
      <c r="M32" s="19">
        <f t="shared" si="7"/>
        <v>2083</v>
      </c>
      <c r="N32" s="18">
        <f t="shared" si="7"/>
        <v>2080.5</v>
      </c>
      <c r="O32" s="20">
        <f t="shared" si="7"/>
        <v>2068</v>
      </c>
      <c r="P32" s="19">
        <f t="shared" si="7"/>
        <v>2073</v>
      </c>
      <c r="Q32" s="18">
        <f t="shared" si="7"/>
        <v>2070.5</v>
      </c>
      <c r="R32" s="17">
        <f t="shared" si="7"/>
        <v>2063</v>
      </c>
      <c r="S32" s="16">
        <f t="shared" si="7"/>
        <v>1.1859999999999999</v>
      </c>
      <c r="T32" s="15">
        <f t="shared" si="7"/>
        <v>1.0495000000000001</v>
      </c>
      <c r="U32" s="14">
        <f t="shared" si="7"/>
        <v>128.44</v>
      </c>
      <c r="V32" s="13">
        <f t="shared" si="7"/>
        <v>1678.74</v>
      </c>
      <c r="W32" s="13">
        <f t="shared" si="7"/>
        <v>1679.39</v>
      </c>
      <c r="X32" s="13">
        <f t="shared" si="7"/>
        <v>1899.6316758747696</v>
      </c>
      <c r="Y32" s="12">
        <f t="shared" si="7"/>
        <v>1.1888000000000001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29</v>
      </c>
    </row>
    <row r="6" spans="1:19" ht="13.5" thickBot="1" x14ac:dyDescent="0.25">
      <c r="B6" s="1">
        <v>44929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44929</v>
      </c>
      <c r="C9" s="44">
        <v>25000</v>
      </c>
      <c r="D9" s="43">
        <v>25050</v>
      </c>
      <c r="E9" s="42">
        <f t="shared" ref="E9:E29" si="0">AVERAGE(C9:D9)</f>
        <v>25025</v>
      </c>
      <c r="F9" s="44">
        <v>25175</v>
      </c>
      <c r="G9" s="43">
        <v>25200</v>
      </c>
      <c r="H9" s="42">
        <f t="shared" ref="H9:H29" si="1">AVERAGE(F9:G9)</f>
        <v>25187.5</v>
      </c>
      <c r="I9" s="44">
        <v>24345</v>
      </c>
      <c r="J9" s="43">
        <v>24395</v>
      </c>
      <c r="K9" s="42">
        <f t="shared" ref="K9:K29" si="2">AVERAGE(I9:J9)</f>
        <v>24370</v>
      </c>
      <c r="L9" s="50">
        <v>25050</v>
      </c>
      <c r="M9" s="49">
        <v>1.1956</v>
      </c>
      <c r="N9" s="51">
        <v>1.0536000000000001</v>
      </c>
      <c r="O9" s="48">
        <v>130.97999999999999</v>
      </c>
      <c r="P9" s="41">
        <v>20951.82</v>
      </c>
      <c r="Q9" s="41">
        <v>21031.55</v>
      </c>
      <c r="R9" s="47">
        <f t="shared" ref="R9:R29" si="3">L9/N9</f>
        <v>23775.626423690203</v>
      </c>
      <c r="S9" s="46">
        <v>1.1981999999999999</v>
      </c>
    </row>
    <row r="10" spans="1:19" x14ac:dyDescent="0.2">
      <c r="B10" s="45">
        <v>44930</v>
      </c>
      <c r="C10" s="44">
        <v>25200</v>
      </c>
      <c r="D10" s="43">
        <v>25250</v>
      </c>
      <c r="E10" s="42">
        <f t="shared" si="0"/>
        <v>25225</v>
      </c>
      <c r="F10" s="44">
        <v>25115</v>
      </c>
      <c r="G10" s="43">
        <v>25135</v>
      </c>
      <c r="H10" s="42">
        <f t="shared" si="1"/>
        <v>25125</v>
      </c>
      <c r="I10" s="44">
        <v>24325</v>
      </c>
      <c r="J10" s="43">
        <v>24375</v>
      </c>
      <c r="K10" s="42">
        <f t="shared" si="2"/>
        <v>24350</v>
      </c>
      <c r="L10" s="50">
        <v>25250</v>
      </c>
      <c r="M10" s="49">
        <v>1.2050000000000001</v>
      </c>
      <c r="N10" s="49">
        <v>1.0608</v>
      </c>
      <c r="O10" s="48">
        <v>130.82</v>
      </c>
      <c r="P10" s="41">
        <v>20954.36</v>
      </c>
      <c r="Q10" s="41">
        <v>20812.29</v>
      </c>
      <c r="R10" s="47">
        <f t="shared" si="3"/>
        <v>23802.790346907994</v>
      </c>
      <c r="S10" s="46">
        <v>1.2077</v>
      </c>
    </row>
    <row r="11" spans="1:19" x14ac:dyDescent="0.2">
      <c r="B11" s="45">
        <v>44931</v>
      </c>
      <c r="C11" s="44">
        <v>25050</v>
      </c>
      <c r="D11" s="43">
        <v>25100</v>
      </c>
      <c r="E11" s="42">
        <f t="shared" si="0"/>
        <v>25075</v>
      </c>
      <c r="F11" s="44">
        <v>25115</v>
      </c>
      <c r="G11" s="43">
        <v>25135</v>
      </c>
      <c r="H11" s="42">
        <f t="shared" si="1"/>
        <v>25125</v>
      </c>
      <c r="I11" s="44">
        <v>24350</v>
      </c>
      <c r="J11" s="43">
        <v>24400</v>
      </c>
      <c r="K11" s="42">
        <f t="shared" si="2"/>
        <v>24375</v>
      </c>
      <c r="L11" s="50">
        <v>25100</v>
      </c>
      <c r="M11" s="49">
        <v>1.2001999999999999</v>
      </c>
      <c r="N11" s="49">
        <v>1.0599000000000001</v>
      </c>
      <c r="O11" s="48">
        <v>132.76</v>
      </c>
      <c r="P11" s="41">
        <v>20913.18</v>
      </c>
      <c r="Q11" s="41">
        <v>20893.599999999999</v>
      </c>
      <c r="R11" s="47">
        <f t="shared" si="3"/>
        <v>23681.479384847626</v>
      </c>
      <c r="S11" s="46">
        <v>1.2030000000000001</v>
      </c>
    </row>
    <row r="12" spans="1:19" x14ac:dyDescent="0.2">
      <c r="B12" s="45">
        <v>44932</v>
      </c>
      <c r="C12" s="44">
        <v>25200</v>
      </c>
      <c r="D12" s="43">
        <v>25250</v>
      </c>
      <c r="E12" s="42">
        <f t="shared" si="0"/>
        <v>25225</v>
      </c>
      <c r="F12" s="44">
        <v>25275</v>
      </c>
      <c r="G12" s="43">
        <v>25300</v>
      </c>
      <c r="H12" s="42">
        <f t="shared" si="1"/>
        <v>25287.5</v>
      </c>
      <c r="I12" s="44">
        <v>24545</v>
      </c>
      <c r="J12" s="43">
        <v>24595</v>
      </c>
      <c r="K12" s="42">
        <f t="shared" si="2"/>
        <v>24570</v>
      </c>
      <c r="L12" s="50">
        <v>25250</v>
      </c>
      <c r="M12" s="49">
        <v>1.1859999999999999</v>
      </c>
      <c r="N12" s="49">
        <v>1.0495000000000001</v>
      </c>
      <c r="O12" s="48">
        <v>134.68</v>
      </c>
      <c r="P12" s="41">
        <v>21290.05</v>
      </c>
      <c r="Q12" s="41">
        <v>21281.97</v>
      </c>
      <c r="R12" s="47">
        <f t="shared" si="3"/>
        <v>24059.075750357311</v>
      </c>
      <c r="S12" s="46">
        <v>1.1888000000000001</v>
      </c>
    </row>
    <row r="13" spans="1:19" x14ac:dyDescent="0.2">
      <c r="B13" s="45">
        <v>44935</v>
      </c>
      <c r="C13" s="44">
        <v>25550</v>
      </c>
      <c r="D13" s="43">
        <v>25600</v>
      </c>
      <c r="E13" s="42">
        <f t="shared" si="0"/>
        <v>25575</v>
      </c>
      <c r="F13" s="44">
        <v>25775</v>
      </c>
      <c r="G13" s="43">
        <v>25825</v>
      </c>
      <c r="H13" s="42">
        <f t="shared" si="1"/>
        <v>25800</v>
      </c>
      <c r="I13" s="44">
        <v>24995</v>
      </c>
      <c r="J13" s="43">
        <v>25045</v>
      </c>
      <c r="K13" s="42">
        <f t="shared" si="2"/>
        <v>25020</v>
      </c>
      <c r="L13" s="50">
        <v>25600</v>
      </c>
      <c r="M13" s="49">
        <v>1.2139</v>
      </c>
      <c r="N13" s="49">
        <v>1.0689</v>
      </c>
      <c r="O13" s="48">
        <v>132.29</v>
      </c>
      <c r="P13" s="41">
        <v>21089.05</v>
      </c>
      <c r="Q13" s="41">
        <v>21227.19</v>
      </c>
      <c r="R13" s="47">
        <f t="shared" si="3"/>
        <v>23949.854991112359</v>
      </c>
      <c r="S13" s="46">
        <v>1.2165999999999999</v>
      </c>
    </row>
    <row r="14" spans="1:19" x14ac:dyDescent="0.2">
      <c r="B14" s="45">
        <v>44936</v>
      </c>
      <c r="C14" s="44">
        <v>25550</v>
      </c>
      <c r="D14" s="43">
        <v>25600</v>
      </c>
      <c r="E14" s="42">
        <f t="shared" si="0"/>
        <v>25575</v>
      </c>
      <c r="F14" s="44">
        <v>25695</v>
      </c>
      <c r="G14" s="43">
        <v>25705</v>
      </c>
      <c r="H14" s="42">
        <f t="shared" si="1"/>
        <v>25700</v>
      </c>
      <c r="I14" s="44">
        <v>24880</v>
      </c>
      <c r="J14" s="43">
        <v>24930</v>
      </c>
      <c r="K14" s="42">
        <f t="shared" si="2"/>
        <v>24905</v>
      </c>
      <c r="L14" s="50">
        <v>25600</v>
      </c>
      <c r="M14" s="49">
        <v>1.2128000000000001</v>
      </c>
      <c r="N14" s="49">
        <v>1.0719000000000001</v>
      </c>
      <c r="O14" s="48">
        <v>132.38999999999999</v>
      </c>
      <c r="P14" s="41">
        <v>21108.18</v>
      </c>
      <c r="Q14" s="41">
        <v>21147.68</v>
      </c>
      <c r="R14" s="47">
        <f t="shared" si="3"/>
        <v>23882.824890381562</v>
      </c>
      <c r="S14" s="46">
        <v>1.2155</v>
      </c>
    </row>
    <row r="15" spans="1:19" x14ac:dyDescent="0.2">
      <c r="B15" s="45">
        <v>44937</v>
      </c>
      <c r="C15" s="44">
        <v>26550</v>
      </c>
      <c r="D15" s="43">
        <v>26600</v>
      </c>
      <c r="E15" s="42">
        <f t="shared" si="0"/>
        <v>26575</v>
      </c>
      <c r="F15" s="44">
        <v>26725</v>
      </c>
      <c r="G15" s="43">
        <v>26775</v>
      </c>
      <c r="H15" s="42">
        <f t="shared" si="1"/>
        <v>26750</v>
      </c>
      <c r="I15" s="44">
        <v>26010</v>
      </c>
      <c r="J15" s="43">
        <v>26060</v>
      </c>
      <c r="K15" s="42">
        <f t="shared" si="2"/>
        <v>26035</v>
      </c>
      <c r="L15" s="50">
        <v>26600</v>
      </c>
      <c r="M15" s="49">
        <v>1.2114</v>
      </c>
      <c r="N15" s="49">
        <v>1.0741000000000001</v>
      </c>
      <c r="O15" s="48">
        <v>132.78</v>
      </c>
      <c r="P15" s="41">
        <v>21958.07</v>
      </c>
      <c r="Q15" s="41">
        <v>22053.37</v>
      </c>
      <c r="R15" s="47">
        <f t="shared" si="3"/>
        <v>24764.919467461128</v>
      </c>
      <c r="S15" s="46">
        <v>1.2141</v>
      </c>
    </row>
    <row r="16" spans="1:19" x14ac:dyDescent="0.2">
      <c r="B16" s="45">
        <v>44938</v>
      </c>
      <c r="C16" s="44">
        <v>27450</v>
      </c>
      <c r="D16" s="43">
        <v>27475</v>
      </c>
      <c r="E16" s="42">
        <f t="shared" si="0"/>
        <v>27462.5</v>
      </c>
      <c r="F16" s="44">
        <v>27350</v>
      </c>
      <c r="G16" s="43">
        <v>27360</v>
      </c>
      <c r="H16" s="42">
        <f t="shared" si="1"/>
        <v>27355</v>
      </c>
      <c r="I16" s="44">
        <v>26640</v>
      </c>
      <c r="J16" s="43">
        <v>26690</v>
      </c>
      <c r="K16" s="42">
        <f t="shared" si="2"/>
        <v>26665</v>
      </c>
      <c r="L16" s="50">
        <v>27475</v>
      </c>
      <c r="M16" s="49">
        <v>1.2133</v>
      </c>
      <c r="N16" s="49">
        <v>1.0763</v>
      </c>
      <c r="O16" s="48">
        <v>130.69</v>
      </c>
      <c r="P16" s="41">
        <v>22644.85</v>
      </c>
      <c r="Q16" s="41">
        <v>22500</v>
      </c>
      <c r="R16" s="47">
        <f t="shared" si="3"/>
        <v>25527.269348694601</v>
      </c>
      <c r="S16" s="46">
        <v>1.216</v>
      </c>
    </row>
    <row r="17" spans="2:19" x14ac:dyDescent="0.2">
      <c r="B17" s="45">
        <v>44939</v>
      </c>
      <c r="C17" s="44">
        <v>28525</v>
      </c>
      <c r="D17" s="43">
        <v>28530</v>
      </c>
      <c r="E17" s="42">
        <f t="shared" si="0"/>
        <v>28527.5</v>
      </c>
      <c r="F17" s="44">
        <v>28600</v>
      </c>
      <c r="G17" s="43">
        <v>28650</v>
      </c>
      <c r="H17" s="42">
        <f t="shared" si="1"/>
        <v>28625</v>
      </c>
      <c r="I17" s="44">
        <v>27765</v>
      </c>
      <c r="J17" s="43">
        <v>27815</v>
      </c>
      <c r="K17" s="42">
        <f t="shared" si="2"/>
        <v>27790</v>
      </c>
      <c r="L17" s="50">
        <v>28530</v>
      </c>
      <c r="M17" s="49">
        <v>1.2177</v>
      </c>
      <c r="N17" s="49">
        <v>1.0811999999999999</v>
      </c>
      <c r="O17" s="48">
        <v>128.54</v>
      </c>
      <c r="P17" s="41">
        <v>23429.42</v>
      </c>
      <c r="Q17" s="41">
        <v>23477.83</v>
      </c>
      <c r="R17" s="47">
        <f t="shared" si="3"/>
        <v>26387.347391786905</v>
      </c>
      <c r="S17" s="46">
        <v>1.2202999999999999</v>
      </c>
    </row>
    <row r="18" spans="2:19" x14ac:dyDescent="0.2">
      <c r="B18" s="45">
        <v>44942</v>
      </c>
      <c r="C18" s="44">
        <v>28075</v>
      </c>
      <c r="D18" s="43">
        <v>28125</v>
      </c>
      <c r="E18" s="42">
        <f t="shared" si="0"/>
        <v>28100</v>
      </c>
      <c r="F18" s="44">
        <v>28450</v>
      </c>
      <c r="G18" s="43">
        <v>28500</v>
      </c>
      <c r="H18" s="42">
        <f t="shared" si="1"/>
        <v>28475</v>
      </c>
      <c r="I18" s="44">
        <v>27675</v>
      </c>
      <c r="J18" s="43">
        <v>27725</v>
      </c>
      <c r="K18" s="42">
        <f t="shared" si="2"/>
        <v>27700</v>
      </c>
      <c r="L18" s="50">
        <v>28125</v>
      </c>
      <c r="M18" s="49">
        <v>1.2186999999999999</v>
      </c>
      <c r="N18" s="49">
        <v>1.0814999999999999</v>
      </c>
      <c r="O18" s="48">
        <v>128.44</v>
      </c>
      <c r="P18" s="41">
        <v>23077.87</v>
      </c>
      <c r="Q18" s="41">
        <v>23335.79</v>
      </c>
      <c r="R18" s="47">
        <f t="shared" si="3"/>
        <v>26005.547850208048</v>
      </c>
      <c r="S18" s="46">
        <v>1.2213000000000001</v>
      </c>
    </row>
    <row r="19" spans="2:19" x14ac:dyDescent="0.2">
      <c r="B19" s="45">
        <v>44943</v>
      </c>
      <c r="C19" s="44">
        <v>28050</v>
      </c>
      <c r="D19" s="43">
        <v>28100</v>
      </c>
      <c r="E19" s="42">
        <f t="shared" si="0"/>
        <v>28075</v>
      </c>
      <c r="F19" s="44">
        <v>28025</v>
      </c>
      <c r="G19" s="43">
        <v>28075</v>
      </c>
      <c r="H19" s="42">
        <f t="shared" si="1"/>
        <v>28050</v>
      </c>
      <c r="I19" s="44">
        <v>27270</v>
      </c>
      <c r="J19" s="43">
        <v>27320</v>
      </c>
      <c r="K19" s="42">
        <f t="shared" si="2"/>
        <v>27295</v>
      </c>
      <c r="L19" s="50">
        <v>28100</v>
      </c>
      <c r="M19" s="49">
        <v>1.2257</v>
      </c>
      <c r="N19" s="49">
        <v>1.0851999999999999</v>
      </c>
      <c r="O19" s="48">
        <v>128.57</v>
      </c>
      <c r="P19" s="41">
        <v>22925.68</v>
      </c>
      <c r="Q19" s="41">
        <v>22858.65</v>
      </c>
      <c r="R19" s="47">
        <f t="shared" si="3"/>
        <v>25893.844452635461</v>
      </c>
      <c r="S19" s="46">
        <v>1.2282</v>
      </c>
    </row>
    <row r="20" spans="2:19" x14ac:dyDescent="0.2">
      <c r="B20" s="45">
        <v>44944</v>
      </c>
      <c r="C20" s="44">
        <v>28600</v>
      </c>
      <c r="D20" s="43">
        <v>28650</v>
      </c>
      <c r="E20" s="42">
        <f t="shared" si="0"/>
        <v>28625</v>
      </c>
      <c r="F20" s="44">
        <v>28600</v>
      </c>
      <c r="G20" s="43">
        <v>28625</v>
      </c>
      <c r="H20" s="42">
        <f t="shared" si="1"/>
        <v>28612.5</v>
      </c>
      <c r="I20" s="44">
        <v>27860</v>
      </c>
      <c r="J20" s="43">
        <v>27910</v>
      </c>
      <c r="K20" s="42">
        <f t="shared" si="2"/>
        <v>27885</v>
      </c>
      <c r="L20" s="50">
        <v>28650</v>
      </c>
      <c r="M20" s="49">
        <v>1.2369000000000001</v>
      </c>
      <c r="N20" s="49">
        <v>1.0824</v>
      </c>
      <c r="O20" s="48">
        <v>129.09</v>
      </c>
      <c r="P20" s="41">
        <v>23162.75</v>
      </c>
      <c r="Q20" s="41">
        <v>23095.85</v>
      </c>
      <c r="R20" s="47">
        <f t="shared" si="3"/>
        <v>26468.957871396895</v>
      </c>
      <c r="S20" s="46">
        <v>1.2394000000000001</v>
      </c>
    </row>
    <row r="21" spans="2:19" x14ac:dyDescent="0.2">
      <c r="B21" s="45">
        <v>44945</v>
      </c>
      <c r="C21" s="44">
        <v>28645</v>
      </c>
      <c r="D21" s="43">
        <v>28650</v>
      </c>
      <c r="E21" s="42">
        <f t="shared" si="0"/>
        <v>28647.5</v>
      </c>
      <c r="F21" s="44">
        <v>28650</v>
      </c>
      <c r="G21" s="43">
        <v>28700</v>
      </c>
      <c r="H21" s="42">
        <f t="shared" si="1"/>
        <v>28675</v>
      </c>
      <c r="I21" s="44">
        <v>27960</v>
      </c>
      <c r="J21" s="43">
        <v>28010</v>
      </c>
      <c r="K21" s="42">
        <f t="shared" si="2"/>
        <v>27985</v>
      </c>
      <c r="L21" s="50">
        <v>28650</v>
      </c>
      <c r="M21" s="49">
        <v>1.2333000000000001</v>
      </c>
      <c r="N21" s="49">
        <v>1.0809</v>
      </c>
      <c r="O21" s="48">
        <v>128.63999999999999</v>
      </c>
      <c r="P21" s="41">
        <v>23230.36</v>
      </c>
      <c r="Q21" s="41">
        <v>23225.7</v>
      </c>
      <c r="R21" s="47">
        <f t="shared" si="3"/>
        <v>26505.689703025258</v>
      </c>
      <c r="S21" s="46">
        <v>1.2357</v>
      </c>
    </row>
    <row r="22" spans="2:19" x14ac:dyDescent="0.2">
      <c r="B22" s="45">
        <v>44946</v>
      </c>
      <c r="C22" s="44">
        <v>29225</v>
      </c>
      <c r="D22" s="43">
        <v>29275</v>
      </c>
      <c r="E22" s="42">
        <f t="shared" si="0"/>
        <v>29250</v>
      </c>
      <c r="F22" s="44">
        <v>29315</v>
      </c>
      <c r="G22" s="43">
        <v>29335</v>
      </c>
      <c r="H22" s="42">
        <f t="shared" si="1"/>
        <v>29325</v>
      </c>
      <c r="I22" s="44">
        <v>28605</v>
      </c>
      <c r="J22" s="43">
        <v>28655</v>
      </c>
      <c r="K22" s="42">
        <f t="shared" si="2"/>
        <v>28630</v>
      </c>
      <c r="L22" s="50">
        <v>29275</v>
      </c>
      <c r="M22" s="49">
        <v>1.2354000000000001</v>
      </c>
      <c r="N22" s="49">
        <v>1.0818000000000001</v>
      </c>
      <c r="O22" s="48">
        <v>130.12</v>
      </c>
      <c r="P22" s="41">
        <v>23696.78</v>
      </c>
      <c r="Q22" s="41">
        <v>23699.31</v>
      </c>
      <c r="R22" s="47">
        <f t="shared" si="3"/>
        <v>27061.379182843408</v>
      </c>
      <c r="S22" s="46">
        <v>1.2378</v>
      </c>
    </row>
    <row r="23" spans="2:19" x14ac:dyDescent="0.2">
      <c r="B23" s="45">
        <v>44949</v>
      </c>
      <c r="C23" s="44">
        <v>29800</v>
      </c>
      <c r="D23" s="43">
        <v>29900</v>
      </c>
      <c r="E23" s="42">
        <f t="shared" si="0"/>
        <v>29850</v>
      </c>
      <c r="F23" s="44">
        <v>29900</v>
      </c>
      <c r="G23" s="43">
        <v>29950</v>
      </c>
      <c r="H23" s="42">
        <f t="shared" si="1"/>
        <v>29925</v>
      </c>
      <c r="I23" s="44">
        <v>29195</v>
      </c>
      <c r="J23" s="43">
        <v>29245</v>
      </c>
      <c r="K23" s="42">
        <f t="shared" si="2"/>
        <v>29220</v>
      </c>
      <c r="L23" s="50">
        <v>29900</v>
      </c>
      <c r="M23" s="49">
        <v>1.2366999999999999</v>
      </c>
      <c r="N23" s="49">
        <v>1.0871</v>
      </c>
      <c r="O23" s="48">
        <v>130.25</v>
      </c>
      <c r="P23" s="41">
        <v>24177.25</v>
      </c>
      <c r="Q23" s="41">
        <v>24170.77</v>
      </c>
      <c r="R23" s="47">
        <f t="shared" si="3"/>
        <v>27504.369423236134</v>
      </c>
      <c r="S23" s="46">
        <v>1.2391000000000001</v>
      </c>
    </row>
    <row r="24" spans="2:19" x14ac:dyDescent="0.2">
      <c r="B24" s="45">
        <v>44950</v>
      </c>
      <c r="C24" s="44">
        <v>29900</v>
      </c>
      <c r="D24" s="43">
        <v>29950</v>
      </c>
      <c r="E24" s="42">
        <f t="shared" si="0"/>
        <v>29925</v>
      </c>
      <c r="F24" s="44">
        <v>29900</v>
      </c>
      <c r="G24" s="43">
        <v>29950</v>
      </c>
      <c r="H24" s="42">
        <f t="shared" si="1"/>
        <v>29925</v>
      </c>
      <c r="I24" s="44">
        <v>29225</v>
      </c>
      <c r="J24" s="43">
        <v>29275</v>
      </c>
      <c r="K24" s="42">
        <f t="shared" si="2"/>
        <v>29250</v>
      </c>
      <c r="L24" s="50">
        <v>29950</v>
      </c>
      <c r="M24" s="49">
        <v>1.2289000000000001</v>
      </c>
      <c r="N24" s="49">
        <v>1.0860000000000001</v>
      </c>
      <c r="O24" s="48">
        <v>130.27000000000001</v>
      </c>
      <c r="P24" s="41">
        <v>24371.39</v>
      </c>
      <c r="Q24" s="41">
        <v>24321.91</v>
      </c>
      <c r="R24" s="47">
        <f t="shared" si="3"/>
        <v>27578.268876611415</v>
      </c>
      <c r="S24" s="46">
        <v>1.2314000000000001</v>
      </c>
    </row>
    <row r="25" spans="2:19" x14ac:dyDescent="0.2">
      <c r="B25" s="45">
        <v>44951</v>
      </c>
      <c r="C25" s="44">
        <v>30275</v>
      </c>
      <c r="D25" s="43">
        <v>30325</v>
      </c>
      <c r="E25" s="42">
        <f t="shared" si="0"/>
        <v>30300</v>
      </c>
      <c r="F25" s="44">
        <v>30340</v>
      </c>
      <c r="G25" s="43">
        <v>30350</v>
      </c>
      <c r="H25" s="42">
        <f t="shared" si="1"/>
        <v>30345</v>
      </c>
      <c r="I25" s="44">
        <v>29645</v>
      </c>
      <c r="J25" s="43">
        <v>29695</v>
      </c>
      <c r="K25" s="42">
        <f t="shared" si="2"/>
        <v>29670</v>
      </c>
      <c r="L25" s="50">
        <v>30325</v>
      </c>
      <c r="M25" s="49">
        <v>1.2330000000000001</v>
      </c>
      <c r="N25" s="49">
        <v>1.0874999999999999</v>
      </c>
      <c r="O25" s="48">
        <v>129.71</v>
      </c>
      <c r="P25" s="41">
        <v>24594.48</v>
      </c>
      <c r="Q25" s="41">
        <v>24566.94</v>
      </c>
      <c r="R25" s="47">
        <f t="shared" si="3"/>
        <v>27885.057471264368</v>
      </c>
      <c r="S25" s="46">
        <v>1.2354000000000001</v>
      </c>
    </row>
    <row r="26" spans="2:19" x14ac:dyDescent="0.2">
      <c r="B26" s="45">
        <v>44952</v>
      </c>
      <c r="C26" s="44">
        <v>31400</v>
      </c>
      <c r="D26" s="43">
        <v>31450</v>
      </c>
      <c r="E26" s="42">
        <f t="shared" si="0"/>
        <v>31425</v>
      </c>
      <c r="F26" s="44">
        <v>31350</v>
      </c>
      <c r="G26" s="43">
        <v>31400</v>
      </c>
      <c r="H26" s="42">
        <f t="shared" si="1"/>
        <v>31375</v>
      </c>
      <c r="I26" s="44">
        <v>30655</v>
      </c>
      <c r="J26" s="43">
        <v>30705</v>
      </c>
      <c r="K26" s="42">
        <f t="shared" si="2"/>
        <v>30680</v>
      </c>
      <c r="L26" s="50">
        <v>31450</v>
      </c>
      <c r="M26" s="49">
        <v>1.2396</v>
      </c>
      <c r="N26" s="49">
        <v>1.0892999999999999</v>
      </c>
      <c r="O26" s="48">
        <v>129.76</v>
      </c>
      <c r="P26" s="41">
        <v>25371.09</v>
      </c>
      <c r="Q26" s="41">
        <v>25283.84</v>
      </c>
      <c r="R26" s="47">
        <f t="shared" si="3"/>
        <v>28871.752501606537</v>
      </c>
      <c r="S26" s="46">
        <v>1.2419</v>
      </c>
    </row>
    <row r="27" spans="2:19" x14ac:dyDescent="0.2">
      <c r="B27" s="45">
        <v>44953</v>
      </c>
      <c r="C27" s="44">
        <v>32000</v>
      </c>
      <c r="D27" s="43">
        <v>32050</v>
      </c>
      <c r="E27" s="42">
        <f t="shared" si="0"/>
        <v>32025</v>
      </c>
      <c r="F27" s="44">
        <v>32095</v>
      </c>
      <c r="G27" s="43">
        <v>32100</v>
      </c>
      <c r="H27" s="42">
        <f t="shared" si="1"/>
        <v>32097.5</v>
      </c>
      <c r="I27" s="44">
        <v>31390</v>
      </c>
      <c r="J27" s="43">
        <v>31440</v>
      </c>
      <c r="K27" s="42">
        <f t="shared" si="2"/>
        <v>31415</v>
      </c>
      <c r="L27" s="50">
        <v>32050</v>
      </c>
      <c r="M27" s="49">
        <v>1.2365999999999999</v>
      </c>
      <c r="N27" s="49">
        <v>1.0867</v>
      </c>
      <c r="O27" s="48">
        <v>129.86000000000001</v>
      </c>
      <c r="P27" s="41">
        <v>25917.84</v>
      </c>
      <c r="Q27" s="41">
        <v>25910.080000000002</v>
      </c>
      <c r="R27" s="47">
        <f t="shared" si="3"/>
        <v>29492.960338639918</v>
      </c>
      <c r="S27" s="46">
        <v>1.2388999999999999</v>
      </c>
    </row>
    <row r="28" spans="2:19" x14ac:dyDescent="0.2">
      <c r="B28" s="45">
        <v>44956</v>
      </c>
      <c r="C28" s="44">
        <v>29510</v>
      </c>
      <c r="D28" s="43">
        <v>29515</v>
      </c>
      <c r="E28" s="42">
        <f t="shared" si="0"/>
        <v>29512.5</v>
      </c>
      <c r="F28" s="44">
        <v>29650</v>
      </c>
      <c r="G28" s="43">
        <v>29700</v>
      </c>
      <c r="H28" s="42">
        <f t="shared" si="1"/>
        <v>29675</v>
      </c>
      <c r="I28" s="44">
        <v>29015</v>
      </c>
      <c r="J28" s="43">
        <v>29065</v>
      </c>
      <c r="K28" s="42">
        <f t="shared" si="2"/>
        <v>29040</v>
      </c>
      <c r="L28" s="50">
        <v>29515</v>
      </c>
      <c r="M28" s="49">
        <v>1.2391000000000001</v>
      </c>
      <c r="N28" s="49">
        <v>1.0904</v>
      </c>
      <c r="O28" s="48">
        <v>130.07</v>
      </c>
      <c r="P28" s="41">
        <v>23819.71</v>
      </c>
      <c r="Q28" s="41">
        <v>23922.67</v>
      </c>
      <c r="R28" s="47">
        <f t="shared" si="3"/>
        <v>27068.04842259721</v>
      </c>
      <c r="S28" s="46">
        <v>1.2415</v>
      </c>
    </row>
    <row r="29" spans="2:19" x14ac:dyDescent="0.2">
      <c r="B29" s="45">
        <v>44957</v>
      </c>
      <c r="C29" s="44">
        <v>29200</v>
      </c>
      <c r="D29" s="43">
        <v>29250</v>
      </c>
      <c r="E29" s="42">
        <f t="shared" si="0"/>
        <v>29225</v>
      </c>
      <c r="F29" s="44">
        <v>29200</v>
      </c>
      <c r="G29" s="43">
        <v>29300</v>
      </c>
      <c r="H29" s="42">
        <f t="shared" si="1"/>
        <v>29250</v>
      </c>
      <c r="I29" s="44">
        <v>28530</v>
      </c>
      <c r="J29" s="43">
        <v>28580</v>
      </c>
      <c r="K29" s="42">
        <f t="shared" si="2"/>
        <v>28555</v>
      </c>
      <c r="L29" s="50">
        <v>29250</v>
      </c>
      <c r="M29" s="49">
        <v>1.2302</v>
      </c>
      <c r="N29" s="49">
        <v>1.0827</v>
      </c>
      <c r="O29" s="48">
        <v>130.44</v>
      </c>
      <c r="P29" s="41">
        <v>23776.62</v>
      </c>
      <c r="Q29" s="41">
        <v>23770.89</v>
      </c>
      <c r="R29" s="47">
        <f t="shared" si="3"/>
        <v>27015.793848711553</v>
      </c>
      <c r="S29" s="46">
        <v>1.2325999999999999</v>
      </c>
    </row>
    <row r="30" spans="2:19" x14ac:dyDescent="0.2">
      <c r="B30" s="40" t="s">
        <v>11</v>
      </c>
      <c r="C30" s="39">
        <f>ROUND(AVERAGE(C9:C29),2)</f>
        <v>28035.95</v>
      </c>
      <c r="D30" s="38">
        <f>ROUND(AVERAGE(D9:D29),2)</f>
        <v>28080.71</v>
      </c>
      <c r="E30" s="37">
        <f>ROUND(AVERAGE(C30:D30),2)</f>
        <v>28058.33</v>
      </c>
      <c r="F30" s="39">
        <f>ROUND(AVERAGE(F9:F29),2)</f>
        <v>28109.52</v>
      </c>
      <c r="G30" s="38">
        <f>ROUND(AVERAGE(G9:G29),2)</f>
        <v>28146.19</v>
      </c>
      <c r="H30" s="37">
        <f>ROUND(AVERAGE(F30:G30),2)</f>
        <v>28127.86</v>
      </c>
      <c r="I30" s="39">
        <f>ROUND(AVERAGE(I9:I29),2)</f>
        <v>27375.24</v>
      </c>
      <c r="J30" s="38">
        <f>ROUND(AVERAGE(J9:J29),2)</f>
        <v>27425.24</v>
      </c>
      <c r="K30" s="37">
        <f>ROUND(AVERAGE(I30:J30),2)</f>
        <v>27400.240000000002</v>
      </c>
      <c r="L30" s="36">
        <f>ROUND(AVERAGE(L9:L29),2)</f>
        <v>28080.71</v>
      </c>
      <c r="M30" s="35">
        <f>ROUND(AVERAGE(M9:M29),4)</f>
        <v>1.2214</v>
      </c>
      <c r="N30" s="34">
        <f>ROUND(AVERAGE(N9:N29),4)</f>
        <v>1.077</v>
      </c>
      <c r="O30" s="167">
        <f>ROUND(AVERAGE(O9:O29),2)</f>
        <v>130.53</v>
      </c>
      <c r="P30" s="33">
        <f>AVERAGE(P9:P29)</f>
        <v>22974.323809523816</v>
      </c>
      <c r="Q30" s="33">
        <f>AVERAGE(Q9:Q29)</f>
        <v>22980.375238095239</v>
      </c>
      <c r="R30" s="33">
        <f>AVERAGE(R9:R29)</f>
        <v>26056.32656847695</v>
      </c>
      <c r="S30" s="32">
        <f>AVERAGE(S9:S29)</f>
        <v>1.2239714285714287</v>
      </c>
    </row>
    <row r="31" spans="2:19" x14ac:dyDescent="0.2">
      <c r="B31" s="31" t="s">
        <v>12</v>
      </c>
      <c r="C31" s="30">
        <f t="shared" ref="C31:S31" si="4">MAX(C9:C29)</f>
        <v>32000</v>
      </c>
      <c r="D31" s="29">
        <f t="shared" si="4"/>
        <v>32050</v>
      </c>
      <c r="E31" s="28">
        <f t="shared" si="4"/>
        <v>32025</v>
      </c>
      <c r="F31" s="30">
        <f t="shared" si="4"/>
        <v>32095</v>
      </c>
      <c r="G31" s="29">
        <f t="shared" si="4"/>
        <v>32100</v>
      </c>
      <c r="H31" s="28">
        <f t="shared" si="4"/>
        <v>32097.5</v>
      </c>
      <c r="I31" s="30">
        <f t="shared" si="4"/>
        <v>31390</v>
      </c>
      <c r="J31" s="29">
        <f t="shared" si="4"/>
        <v>31440</v>
      </c>
      <c r="K31" s="28">
        <f t="shared" si="4"/>
        <v>31415</v>
      </c>
      <c r="L31" s="27">
        <f t="shared" si="4"/>
        <v>32050</v>
      </c>
      <c r="M31" s="26">
        <f t="shared" si="4"/>
        <v>1.2396</v>
      </c>
      <c r="N31" s="25">
        <f t="shared" si="4"/>
        <v>1.0904</v>
      </c>
      <c r="O31" s="24">
        <f t="shared" si="4"/>
        <v>134.68</v>
      </c>
      <c r="P31" s="23">
        <f t="shared" si="4"/>
        <v>25917.84</v>
      </c>
      <c r="Q31" s="23">
        <f t="shared" si="4"/>
        <v>25910.080000000002</v>
      </c>
      <c r="R31" s="23">
        <f t="shared" si="4"/>
        <v>29492.960338639918</v>
      </c>
      <c r="S31" s="22">
        <f t="shared" si="4"/>
        <v>1.2419</v>
      </c>
    </row>
    <row r="32" spans="2:19" ht="13.5" thickBot="1" x14ac:dyDescent="0.25">
      <c r="B32" s="21" t="s">
        <v>13</v>
      </c>
      <c r="C32" s="20">
        <f t="shared" ref="C32:S32" si="5">MIN(C9:C29)</f>
        <v>25000</v>
      </c>
      <c r="D32" s="19">
        <f t="shared" si="5"/>
        <v>25050</v>
      </c>
      <c r="E32" s="18">
        <f t="shared" si="5"/>
        <v>25025</v>
      </c>
      <c r="F32" s="20">
        <f t="shared" si="5"/>
        <v>25115</v>
      </c>
      <c r="G32" s="19">
        <f t="shared" si="5"/>
        <v>25135</v>
      </c>
      <c r="H32" s="18">
        <f t="shared" si="5"/>
        <v>25125</v>
      </c>
      <c r="I32" s="20">
        <f t="shared" si="5"/>
        <v>24325</v>
      </c>
      <c r="J32" s="19">
        <f t="shared" si="5"/>
        <v>24375</v>
      </c>
      <c r="K32" s="18">
        <f t="shared" si="5"/>
        <v>24350</v>
      </c>
      <c r="L32" s="17">
        <f t="shared" si="5"/>
        <v>25050</v>
      </c>
      <c r="M32" s="16">
        <f t="shared" si="5"/>
        <v>1.1859999999999999</v>
      </c>
      <c r="N32" s="15">
        <f t="shared" si="5"/>
        <v>1.0495000000000001</v>
      </c>
      <c r="O32" s="14">
        <f t="shared" si="5"/>
        <v>128.44</v>
      </c>
      <c r="P32" s="13">
        <f t="shared" si="5"/>
        <v>20913.18</v>
      </c>
      <c r="Q32" s="13">
        <f t="shared" si="5"/>
        <v>20812.29</v>
      </c>
      <c r="R32" s="13">
        <f t="shared" si="5"/>
        <v>23681.479384847626</v>
      </c>
      <c r="S32" s="12">
        <f t="shared" si="5"/>
        <v>1.1888000000000001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25</v>
      </c>
    </row>
    <row r="6" spans="1:25" ht="13.5" thickBot="1" x14ac:dyDescent="0.25">
      <c r="B6" s="1">
        <v>44929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44929</v>
      </c>
      <c r="C9" s="44">
        <v>31150</v>
      </c>
      <c r="D9" s="43">
        <v>31200</v>
      </c>
      <c r="E9" s="42">
        <f t="shared" ref="E9:E29" si="0">AVERAGE(C9:D9)</f>
        <v>31175</v>
      </c>
      <c r="F9" s="44">
        <v>31300</v>
      </c>
      <c r="G9" s="43">
        <v>31350</v>
      </c>
      <c r="H9" s="42">
        <f t="shared" ref="H9:H29" si="1">AVERAGE(F9:G9)</f>
        <v>31325</v>
      </c>
      <c r="I9" s="44">
        <v>33030</v>
      </c>
      <c r="J9" s="43">
        <v>33080</v>
      </c>
      <c r="K9" s="42">
        <f t="shared" ref="K9:K29" si="2">AVERAGE(I9:J9)</f>
        <v>33055</v>
      </c>
      <c r="L9" s="44">
        <v>33980</v>
      </c>
      <c r="M9" s="43">
        <v>34030</v>
      </c>
      <c r="N9" s="42">
        <f t="shared" ref="N9:N29" si="3">AVERAGE(L9:M9)</f>
        <v>34005</v>
      </c>
      <c r="O9" s="44">
        <v>34940</v>
      </c>
      <c r="P9" s="43">
        <v>34990</v>
      </c>
      <c r="Q9" s="42">
        <f t="shared" ref="Q9:Q29" si="4">AVERAGE(O9:P9)</f>
        <v>34965</v>
      </c>
      <c r="R9" s="50">
        <v>31200</v>
      </c>
      <c r="S9" s="49">
        <v>1.1956</v>
      </c>
      <c r="T9" s="51">
        <v>1.0536000000000001</v>
      </c>
      <c r="U9" s="48">
        <v>130.97999999999999</v>
      </c>
      <c r="V9" s="41">
        <v>26095.68</v>
      </c>
      <c r="W9" s="41">
        <v>26164.25</v>
      </c>
      <c r="X9" s="47">
        <f t="shared" ref="X9:X29" si="5">R9/T9</f>
        <v>29612.756264236901</v>
      </c>
      <c r="Y9" s="46">
        <v>1.1981999999999999</v>
      </c>
    </row>
    <row r="10" spans="1:25" x14ac:dyDescent="0.2">
      <c r="B10" s="45">
        <v>44930</v>
      </c>
      <c r="C10" s="44">
        <v>29700</v>
      </c>
      <c r="D10" s="43">
        <v>29750</v>
      </c>
      <c r="E10" s="42">
        <f t="shared" si="0"/>
        <v>29725</v>
      </c>
      <c r="F10" s="44">
        <v>29950</v>
      </c>
      <c r="G10" s="43">
        <v>30000</v>
      </c>
      <c r="H10" s="42">
        <f t="shared" si="1"/>
        <v>29975</v>
      </c>
      <c r="I10" s="44">
        <v>31685</v>
      </c>
      <c r="J10" s="43">
        <v>31735</v>
      </c>
      <c r="K10" s="42">
        <f t="shared" si="2"/>
        <v>31710</v>
      </c>
      <c r="L10" s="44">
        <v>32635</v>
      </c>
      <c r="M10" s="43">
        <v>32685</v>
      </c>
      <c r="N10" s="42">
        <f t="shared" si="3"/>
        <v>32660</v>
      </c>
      <c r="O10" s="44">
        <v>33595</v>
      </c>
      <c r="P10" s="43">
        <v>33645</v>
      </c>
      <c r="Q10" s="42">
        <f t="shared" si="4"/>
        <v>33620</v>
      </c>
      <c r="R10" s="50">
        <v>29750</v>
      </c>
      <c r="S10" s="49">
        <v>1.2050000000000001</v>
      </c>
      <c r="T10" s="49">
        <v>1.0608</v>
      </c>
      <c r="U10" s="48">
        <v>130.82</v>
      </c>
      <c r="V10" s="41">
        <v>24688.799999999999</v>
      </c>
      <c r="W10" s="41">
        <v>24840.61</v>
      </c>
      <c r="X10" s="47">
        <f t="shared" si="5"/>
        <v>28044.871794871797</v>
      </c>
      <c r="Y10" s="46">
        <v>1.2077</v>
      </c>
    </row>
    <row r="11" spans="1:25" x14ac:dyDescent="0.2">
      <c r="B11" s="45">
        <v>44931</v>
      </c>
      <c r="C11" s="44">
        <v>28725</v>
      </c>
      <c r="D11" s="43">
        <v>28775</v>
      </c>
      <c r="E11" s="42">
        <f t="shared" si="0"/>
        <v>28750</v>
      </c>
      <c r="F11" s="44">
        <v>28850</v>
      </c>
      <c r="G11" s="43">
        <v>28860</v>
      </c>
      <c r="H11" s="42">
        <f t="shared" si="1"/>
        <v>28855</v>
      </c>
      <c r="I11" s="44">
        <v>30475</v>
      </c>
      <c r="J11" s="43">
        <v>30525</v>
      </c>
      <c r="K11" s="42">
        <f t="shared" si="2"/>
        <v>30500</v>
      </c>
      <c r="L11" s="44">
        <v>31350</v>
      </c>
      <c r="M11" s="43">
        <v>31400</v>
      </c>
      <c r="N11" s="42">
        <f t="shared" si="3"/>
        <v>31375</v>
      </c>
      <c r="O11" s="44">
        <v>32310</v>
      </c>
      <c r="P11" s="43">
        <v>32360</v>
      </c>
      <c r="Q11" s="42">
        <f t="shared" si="4"/>
        <v>32335</v>
      </c>
      <c r="R11" s="50">
        <v>28775</v>
      </c>
      <c r="S11" s="49">
        <v>1.2001999999999999</v>
      </c>
      <c r="T11" s="49">
        <v>1.0599000000000001</v>
      </c>
      <c r="U11" s="48">
        <v>132.76</v>
      </c>
      <c r="V11" s="41">
        <v>23975.17</v>
      </c>
      <c r="W11" s="41">
        <v>23990.02</v>
      </c>
      <c r="X11" s="47">
        <f t="shared" si="5"/>
        <v>27148.787621473723</v>
      </c>
      <c r="Y11" s="46">
        <v>1.2030000000000001</v>
      </c>
    </row>
    <row r="12" spans="1:25" x14ac:dyDescent="0.2">
      <c r="B12" s="45">
        <v>44932</v>
      </c>
      <c r="C12" s="44">
        <v>27455</v>
      </c>
      <c r="D12" s="43">
        <v>27465</v>
      </c>
      <c r="E12" s="42">
        <f t="shared" si="0"/>
        <v>27460</v>
      </c>
      <c r="F12" s="44">
        <v>27625</v>
      </c>
      <c r="G12" s="43">
        <v>27675</v>
      </c>
      <c r="H12" s="42">
        <f t="shared" si="1"/>
        <v>27650</v>
      </c>
      <c r="I12" s="44">
        <v>29245</v>
      </c>
      <c r="J12" s="43">
        <v>29295</v>
      </c>
      <c r="K12" s="42">
        <f t="shared" si="2"/>
        <v>29270</v>
      </c>
      <c r="L12" s="44">
        <v>30070</v>
      </c>
      <c r="M12" s="43">
        <v>30120</v>
      </c>
      <c r="N12" s="42">
        <f t="shared" si="3"/>
        <v>30095</v>
      </c>
      <c r="O12" s="44">
        <v>31030</v>
      </c>
      <c r="P12" s="43">
        <v>31080</v>
      </c>
      <c r="Q12" s="42">
        <f t="shared" si="4"/>
        <v>31055</v>
      </c>
      <c r="R12" s="50">
        <v>27465</v>
      </c>
      <c r="S12" s="49">
        <v>1.1859999999999999</v>
      </c>
      <c r="T12" s="49">
        <v>1.0495000000000001</v>
      </c>
      <c r="U12" s="48">
        <v>134.68</v>
      </c>
      <c r="V12" s="41">
        <v>23157.67</v>
      </c>
      <c r="W12" s="41">
        <v>23279.78</v>
      </c>
      <c r="X12" s="47">
        <f t="shared" si="5"/>
        <v>26169.604573606477</v>
      </c>
      <c r="Y12" s="46">
        <v>1.1888000000000001</v>
      </c>
    </row>
    <row r="13" spans="1:25" x14ac:dyDescent="0.2">
      <c r="B13" s="45">
        <v>44935</v>
      </c>
      <c r="C13" s="44">
        <v>27480</v>
      </c>
      <c r="D13" s="43">
        <v>27485</v>
      </c>
      <c r="E13" s="42">
        <f t="shared" si="0"/>
        <v>27482.5</v>
      </c>
      <c r="F13" s="44">
        <v>27700</v>
      </c>
      <c r="G13" s="43">
        <v>27750</v>
      </c>
      <c r="H13" s="42">
        <f t="shared" si="1"/>
        <v>27725</v>
      </c>
      <c r="I13" s="44">
        <v>29305</v>
      </c>
      <c r="J13" s="43">
        <v>29355</v>
      </c>
      <c r="K13" s="42">
        <f t="shared" si="2"/>
        <v>29330</v>
      </c>
      <c r="L13" s="44">
        <v>30155</v>
      </c>
      <c r="M13" s="43">
        <v>30205</v>
      </c>
      <c r="N13" s="42">
        <f t="shared" si="3"/>
        <v>30180</v>
      </c>
      <c r="O13" s="44">
        <v>31105</v>
      </c>
      <c r="P13" s="43">
        <v>31155</v>
      </c>
      <c r="Q13" s="42">
        <f t="shared" si="4"/>
        <v>31130</v>
      </c>
      <c r="R13" s="50">
        <v>27485</v>
      </c>
      <c r="S13" s="49">
        <v>1.2139</v>
      </c>
      <c r="T13" s="49">
        <v>1.0689</v>
      </c>
      <c r="U13" s="48">
        <v>132.29</v>
      </c>
      <c r="V13" s="41">
        <v>22641.9</v>
      </c>
      <c r="W13" s="41">
        <v>22809.47</v>
      </c>
      <c r="X13" s="47">
        <f t="shared" si="5"/>
        <v>25713.350173075123</v>
      </c>
      <c r="Y13" s="46">
        <v>1.2165999999999999</v>
      </c>
    </row>
    <row r="14" spans="1:25" x14ac:dyDescent="0.2">
      <c r="B14" s="45">
        <v>44936</v>
      </c>
      <c r="C14" s="44">
        <v>27650</v>
      </c>
      <c r="D14" s="43">
        <v>27700</v>
      </c>
      <c r="E14" s="42">
        <f t="shared" si="0"/>
        <v>27675</v>
      </c>
      <c r="F14" s="44">
        <v>27900</v>
      </c>
      <c r="G14" s="43">
        <v>27950</v>
      </c>
      <c r="H14" s="42">
        <f t="shared" si="1"/>
        <v>27925</v>
      </c>
      <c r="I14" s="44">
        <v>29510</v>
      </c>
      <c r="J14" s="43">
        <v>29560</v>
      </c>
      <c r="K14" s="42">
        <f t="shared" si="2"/>
        <v>29535</v>
      </c>
      <c r="L14" s="44">
        <v>30385</v>
      </c>
      <c r="M14" s="43">
        <v>30435</v>
      </c>
      <c r="N14" s="42">
        <f t="shared" si="3"/>
        <v>30410</v>
      </c>
      <c r="O14" s="44">
        <v>31345</v>
      </c>
      <c r="P14" s="43">
        <v>31395</v>
      </c>
      <c r="Q14" s="42">
        <f t="shared" si="4"/>
        <v>31370</v>
      </c>
      <c r="R14" s="50">
        <v>27700</v>
      </c>
      <c r="S14" s="49">
        <v>1.2128000000000001</v>
      </c>
      <c r="T14" s="49">
        <v>1.0719000000000001</v>
      </c>
      <c r="U14" s="48">
        <v>132.38999999999999</v>
      </c>
      <c r="V14" s="41">
        <v>22839.71</v>
      </c>
      <c r="W14" s="41">
        <v>22994.65</v>
      </c>
      <c r="X14" s="47">
        <f t="shared" si="5"/>
        <v>25841.962869670675</v>
      </c>
      <c r="Y14" s="46">
        <v>1.2155</v>
      </c>
    </row>
    <row r="15" spans="1:25" x14ac:dyDescent="0.2">
      <c r="B15" s="45">
        <v>44937</v>
      </c>
      <c r="C15" s="44">
        <v>27550</v>
      </c>
      <c r="D15" s="43">
        <v>27575</v>
      </c>
      <c r="E15" s="42">
        <f t="shared" si="0"/>
        <v>27562.5</v>
      </c>
      <c r="F15" s="44">
        <v>27850</v>
      </c>
      <c r="G15" s="43">
        <v>27880</v>
      </c>
      <c r="H15" s="42">
        <f t="shared" si="1"/>
        <v>27865</v>
      </c>
      <c r="I15" s="44">
        <v>29400</v>
      </c>
      <c r="J15" s="43">
        <v>29450</v>
      </c>
      <c r="K15" s="42">
        <f t="shared" si="2"/>
        <v>29425</v>
      </c>
      <c r="L15" s="44">
        <v>30275</v>
      </c>
      <c r="M15" s="43">
        <v>30325</v>
      </c>
      <c r="N15" s="42">
        <f t="shared" si="3"/>
        <v>30300</v>
      </c>
      <c r="O15" s="44">
        <v>31235</v>
      </c>
      <c r="P15" s="43">
        <v>31285</v>
      </c>
      <c r="Q15" s="42">
        <f t="shared" si="4"/>
        <v>31260</v>
      </c>
      <c r="R15" s="50">
        <v>27575</v>
      </c>
      <c r="S15" s="49">
        <v>1.2114</v>
      </c>
      <c r="T15" s="49">
        <v>1.0741000000000001</v>
      </c>
      <c r="U15" s="48">
        <v>132.78</v>
      </c>
      <c r="V15" s="41">
        <v>22762.92</v>
      </c>
      <c r="W15" s="41">
        <v>22963.51</v>
      </c>
      <c r="X15" s="47">
        <f t="shared" si="5"/>
        <v>25672.656177264686</v>
      </c>
      <c r="Y15" s="46">
        <v>1.2141</v>
      </c>
    </row>
    <row r="16" spans="1:25" x14ac:dyDescent="0.2">
      <c r="B16" s="45">
        <v>44938</v>
      </c>
      <c r="C16" s="44">
        <v>26425</v>
      </c>
      <c r="D16" s="43">
        <v>26475</v>
      </c>
      <c r="E16" s="42">
        <f t="shared" si="0"/>
        <v>26450</v>
      </c>
      <c r="F16" s="44">
        <v>26700</v>
      </c>
      <c r="G16" s="43">
        <v>26750</v>
      </c>
      <c r="H16" s="42">
        <f t="shared" si="1"/>
        <v>26725</v>
      </c>
      <c r="I16" s="44">
        <v>28260</v>
      </c>
      <c r="J16" s="43">
        <v>28310</v>
      </c>
      <c r="K16" s="42">
        <f t="shared" si="2"/>
        <v>28285</v>
      </c>
      <c r="L16" s="44">
        <v>29135</v>
      </c>
      <c r="M16" s="43">
        <v>29185</v>
      </c>
      <c r="N16" s="42">
        <f t="shared" si="3"/>
        <v>29160</v>
      </c>
      <c r="O16" s="44">
        <v>30095</v>
      </c>
      <c r="P16" s="43">
        <v>30145</v>
      </c>
      <c r="Q16" s="42">
        <f t="shared" si="4"/>
        <v>30120</v>
      </c>
      <c r="R16" s="50">
        <v>26475</v>
      </c>
      <c r="S16" s="49">
        <v>1.2133</v>
      </c>
      <c r="T16" s="49">
        <v>1.0763</v>
      </c>
      <c r="U16" s="48">
        <v>130.69</v>
      </c>
      <c r="V16" s="41">
        <v>21820.65</v>
      </c>
      <c r="W16" s="41">
        <v>21998.36</v>
      </c>
      <c r="X16" s="47">
        <f t="shared" si="5"/>
        <v>24598.160364210722</v>
      </c>
      <c r="Y16" s="46">
        <v>1.216</v>
      </c>
    </row>
    <row r="17" spans="2:25" x14ac:dyDescent="0.2">
      <c r="B17" s="45">
        <v>44939</v>
      </c>
      <c r="C17" s="44">
        <v>27125</v>
      </c>
      <c r="D17" s="43">
        <v>27175</v>
      </c>
      <c r="E17" s="42">
        <f t="shared" si="0"/>
        <v>27150</v>
      </c>
      <c r="F17" s="44">
        <v>27350</v>
      </c>
      <c r="G17" s="43">
        <v>27400</v>
      </c>
      <c r="H17" s="42">
        <f t="shared" si="1"/>
        <v>27375</v>
      </c>
      <c r="I17" s="44">
        <v>28975</v>
      </c>
      <c r="J17" s="43">
        <v>29025</v>
      </c>
      <c r="K17" s="42">
        <f t="shared" si="2"/>
        <v>29000</v>
      </c>
      <c r="L17" s="44">
        <v>29825</v>
      </c>
      <c r="M17" s="43">
        <v>29875</v>
      </c>
      <c r="N17" s="42">
        <f t="shared" si="3"/>
        <v>29850</v>
      </c>
      <c r="O17" s="44">
        <v>30780</v>
      </c>
      <c r="P17" s="43">
        <v>30830</v>
      </c>
      <c r="Q17" s="42">
        <f t="shared" si="4"/>
        <v>30805</v>
      </c>
      <c r="R17" s="50">
        <v>27175</v>
      </c>
      <c r="S17" s="49">
        <v>1.2177</v>
      </c>
      <c r="T17" s="49">
        <v>1.0811999999999999</v>
      </c>
      <c r="U17" s="48">
        <v>128.54</v>
      </c>
      <c r="V17" s="41">
        <v>22316.66</v>
      </c>
      <c r="W17" s="41">
        <v>22453.5</v>
      </c>
      <c r="X17" s="47">
        <f t="shared" si="5"/>
        <v>25134.110247872737</v>
      </c>
      <c r="Y17" s="46">
        <v>1.2202999999999999</v>
      </c>
    </row>
    <row r="18" spans="2:25" x14ac:dyDescent="0.2">
      <c r="B18" s="45">
        <v>44942</v>
      </c>
      <c r="C18" s="44">
        <v>27050</v>
      </c>
      <c r="D18" s="43">
        <v>27100</v>
      </c>
      <c r="E18" s="42">
        <f t="shared" si="0"/>
        <v>27075</v>
      </c>
      <c r="F18" s="44">
        <v>27150</v>
      </c>
      <c r="G18" s="43">
        <v>27160</v>
      </c>
      <c r="H18" s="42">
        <f t="shared" si="1"/>
        <v>27155</v>
      </c>
      <c r="I18" s="44">
        <v>28690</v>
      </c>
      <c r="J18" s="43">
        <v>28740</v>
      </c>
      <c r="K18" s="42">
        <f t="shared" si="2"/>
        <v>28715</v>
      </c>
      <c r="L18" s="44">
        <v>29540</v>
      </c>
      <c r="M18" s="43">
        <v>29590</v>
      </c>
      <c r="N18" s="42">
        <f t="shared" si="3"/>
        <v>29565</v>
      </c>
      <c r="O18" s="44">
        <v>30500</v>
      </c>
      <c r="P18" s="43">
        <v>30550</v>
      </c>
      <c r="Q18" s="42">
        <f t="shared" si="4"/>
        <v>30525</v>
      </c>
      <c r="R18" s="50">
        <v>27100</v>
      </c>
      <c r="S18" s="49">
        <v>1.2186999999999999</v>
      </c>
      <c r="T18" s="49">
        <v>1.0814999999999999</v>
      </c>
      <c r="U18" s="48">
        <v>128.44</v>
      </c>
      <c r="V18" s="41">
        <v>22236.81</v>
      </c>
      <c r="W18" s="41">
        <v>22238.6</v>
      </c>
      <c r="X18" s="47">
        <f t="shared" si="5"/>
        <v>25057.790106333799</v>
      </c>
      <c r="Y18" s="46">
        <v>1.2213000000000001</v>
      </c>
    </row>
    <row r="19" spans="2:25" x14ac:dyDescent="0.2">
      <c r="B19" s="45">
        <v>44943</v>
      </c>
      <c r="C19" s="44">
        <v>26700</v>
      </c>
      <c r="D19" s="43">
        <v>26750</v>
      </c>
      <c r="E19" s="42">
        <f t="shared" si="0"/>
        <v>26725</v>
      </c>
      <c r="F19" s="44">
        <v>26900</v>
      </c>
      <c r="G19" s="43">
        <v>26950</v>
      </c>
      <c r="H19" s="42">
        <f t="shared" si="1"/>
        <v>26925</v>
      </c>
      <c r="I19" s="44">
        <v>28475</v>
      </c>
      <c r="J19" s="43">
        <v>28525</v>
      </c>
      <c r="K19" s="42">
        <f t="shared" si="2"/>
        <v>28500</v>
      </c>
      <c r="L19" s="44">
        <v>29325</v>
      </c>
      <c r="M19" s="43">
        <v>29375</v>
      </c>
      <c r="N19" s="42">
        <f t="shared" si="3"/>
        <v>29350</v>
      </c>
      <c r="O19" s="44">
        <v>30285</v>
      </c>
      <c r="P19" s="43">
        <v>30335</v>
      </c>
      <c r="Q19" s="42">
        <f t="shared" si="4"/>
        <v>30310</v>
      </c>
      <c r="R19" s="50">
        <v>26750</v>
      </c>
      <c r="S19" s="49">
        <v>1.2257</v>
      </c>
      <c r="T19" s="49">
        <v>1.0851999999999999</v>
      </c>
      <c r="U19" s="48">
        <v>128.57</v>
      </c>
      <c r="V19" s="41">
        <v>21824.26</v>
      </c>
      <c r="W19" s="41">
        <v>21942.68</v>
      </c>
      <c r="X19" s="47">
        <f t="shared" si="5"/>
        <v>24649.834131957243</v>
      </c>
      <c r="Y19" s="46">
        <v>1.2282</v>
      </c>
    </row>
    <row r="20" spans="2:25" x14ac:dyDescent="0.2">
      <c r="B20" s="45">
        <v>44944</v>
      </c>
      <c r="C20" s="44">
        <v>27500</v>
      </c>
      <c r="D20" s="43">
        <v>27510</v>
      </c>
      <c r="E20" s="42">
        <f t="shared" si="0"/>
        <v>27505</v>
      </c>
      <c r="F20" s="44">
        <v>27750</v>
      </c>
      <c r="G20" s="43">
        <v>27800</v>
      </c>
      <c r="H20" s="42">
        <f t="shared" si="1"/>
        <v>27775</v>
      </c>
      <c r="I20" s="44">
        <v>29325</v>
      </c>
      <c r="J20" s="43">
        <v>29375</v>
      </c>
      <c r="K20" s="42">
        <f t="shared" si="2"/>
        <v>29350</v>
      </c>
      <c r="L20" s="44">
        <v>30175</v>
      </c>
      <c r="M20" s="43">
        <v>30225</v>
      </c>
      <c r="N20" s="42">
        <f t="shared" si="3"/>
        <v>30200</v>
      </c>
      <c r="O20" s="44">
        <v>31135</v>
      </c>
      <c r="P20" s="43">
        <v>31185</v>
      </c>
      <c r="Q20" s="42">
        <f t="shared" si="4"/>
        <v>31160</v>
      </c>
      <c r="R20" s="50">
        <v>27510</v>
      </c>
      <c r="S20" s="49">
        <v>1.2369000000000001</v>
      </c>
      <c r="T20" s="49">
        <v>1.0824</v>
      </c>
      <c r="U20" s="48">
        <v>129.09</v>
      </c>
      <c r="V20" s="41">
        <v>22241.09</v>
      </c>
      <c r="W20" s="41">
        <v>22430.21</v>
      </c>
      <c r="X20" s="47">
        <f t="shared" si="5"/>
        <v>25415.742793791575</v>
      </c>
      <c r="Y20" s="46">
        <v>1.2394000000000001</v>
      </c>
    </row>
    <row r="21" spans="2:25" x14ac:dyDescent="0.2">
      <c r="B21" s="45">
        <v>44945</v>
      </c>
      <c r="C21" s="44">
        <v>28170</v>
      </c>
      <c r="D21" s="43">
        <v>28175</v>
      </c>
      <c r="E21" s="42">
        <f t="shared" si="0"/>
        <v>28172.5</v>
      </c>
      <c r="F21" s="44">
        <v>28380</v>
      </c>
      <c r="G21" s="43">
        <v>28410</v>
      </c>
      <c r="H21" s="42">
        <f t="shared" si="1"/>
        <v>28395</v>
      </c>
      <c r="I21" s="44">
        <v>29950</v>
      </c>
      <c r="J21" s="43">
        <v>30000</v>
      </c>
      <c r="K21" s="42">
        <f t="shared" si="2"/>
        <v>29975</v>
      </c>
      <c r="L21" s="44">
        <v>30800</v>
      </c>
      <c r="M21" s="43">
        <v>30850</v>
      </c>
      <c r="N21" s="42">
        <f t="shared" si="3"/>
        <v>30825</v>
      </c>
      <c r="O21" s="44">
        <v>31760</v>
      </c>
      <c r="P21" s="43">
        <v>31810</v>
      </c>
      <c r="Q21" s="42">
        <f t="shared" si="4"/>
        <v>31785</v>
      </c>
      <c r="R21" s="50">
        <v>28175</v>
      </c>
      <c r="S21" s="49">
        <v>1.2333000000000001</v>
      </c>
      <c r="T21" s="49">
        <v>1.0809</v>
      </c>
      <c r="U21" s="48">
        <v>128.63999999999999</v>
      </c>
      <c r="V21" s="41">
        <v>22845.21</v>
      </c>
      <c r="W21" s="41">
        <v>22991.02</v>
      </c>
      <c r="X21" s="47">
        <f t="shared" si="5"/>
        <v>26066.241095383477</v>
      </c>
      <c r="Y21" s="46">
        <v>1.2357</v>
      </c>
    </row>
    <row r="22" spans="2:25" x14ac:dyDescent="0.2">
      <c r="B22" s="45">
        <v>44946</v>
      </c>
      <c r="C22" s="44">
        <v>28600</v>
      </c>
      <c r="D22" s="43">
        <v>28650</v>
      </c>
      <c r="E22" s="42">
        <f t="shared" si="0"/>
        <v>28625</v>
      </c>
      <c r="F22" s="44">
        <v>28800</v>
      </c>
      <c r="G22" s="43">
        <v>28825</v>
      </c>
      <c r="H22" s="42">
        <f t="shared" si="1"/>
        <v>28812.5</v>
      </c>
      <c r="I22" s="44">
        <v>30385</v>
      </c>
      <c r="J22" s="43">
        <v>30435</v>
      </c>
      <c r="K22" s="42">
        <f t="shared" si="2"/>
        <v>30410</v>
      </c>
      <c r="L22" s="44">
        <v>31235</v>
      </c>
      <c r="M22" s="43">
        <v>31285</v>
      </c>
      <c r="N22" s="42">
        <f t="shared" si="3"/>
        <v>31260</v>
      </c>
      <c r="O22" s="44">
        <v>32190</v>
      </c>
      <c r="P22" s="43">
        <v>32240</v>
      </c>
      <c r="Q22" s="42">
        <f t="shared" si="4"/>
        <v>32215</v>
      </c>
      <c r="R22" s="50">
        <v>28650</v>
      </c>
      <c r="S22" s="49">
        <v>1.2354000000000001</v>
      </c>
      <c r="T22" s="49">
        <v>1.0818000000000001</v>
      </c>
      <c r="U22" s="48">
        <v>130.12</v>
      </c>
      <c r="V22" s="41">
        <v>23190.87</v>
      </c>
      <c r="W22" s="41">
        <v>23287.279999999999</v>
      </c>
      <c r="X22" s="47">
        <f t="shared" si="5"/>
        <v>26483.638380476979</v>
      </c>
      <c r="Y22" s="46">
        <v>1.2378</v>
      </c>
    </row>
    <row r="23" spans="2:25" x14ac:dyDescent="0.2">
      <c r="B23" s="45">
        <v>44949</v>
      </c>
      <c r="C23" s="44">
        <v>27625</v>
      </c>
      <c r="D23" s="43">
        <v>27650</v>
      </c>
      <c r="E23" s="42">
        <f t="shared" si="0"/>
        <v>27637.5</v>
      </c>
      <c r="F23" s="44">
        <v>27950</v>
      </c>
      <c r="G23" s="43">
        <v>27975</v>
      </c>
      <c r="H23" s="42">
        <f t="shared" si="1"/>
        <v>27962.5</v>
      </c>
      <c r="I23" s="44">
        <v>29515</v>
      </c>
      <c r="J23" s="43">
        <v>29565</v>
      </c>
      <c r="K23" s="42">
        <f t="shared" si="2"/>
        <v>29540</v>
      </c>
      <c r="L23" s="44">
        <v>30365</v>
      </c>
      <c r="M23" s="43">
        <v>30415</v>
      </c>
      <c r="N23" s="42">
        <f t="shared" si="3"/>
        <v>30390</v>
      </c>
      <c r="O23" s="44">
        <v>31320</v>
      </c>
      <c r="P23" s="43">
        <v>31370</v>
      </c>
      <c r="Q23" s="42">
        <f t="shared" si="4"/>
        <v>31345</v>
      </c>
      <c r="R23" s="50">
        <v>27650</v>
      </c>
      <c r="S23" s="49">
        <v>1.2366999999999999</v>
      </c>
      <c r="T23" s="49">
        <v>1.0871</v>
      </c>
      <c r="U23" s="48">
        <v>130.25</v>
      </c>
      <c r="V23" s="41">
        <v>22357.89</v>
      </c>
      <c r="W23" s="41">
        <v>22576.87</v>
      </c>
      <c r="X23" s="47">
        <f t="shared" si="5"/>
        <v>25434.642627173213</v>
      </c>
      <c r="Y23" s="46">
        <v>1.2391000000000001</v>
      </c>
    </row>
    <row r="24" spans="2:25" x14ac:dyDescent="0.2">
      <c r="B24" s="45">
        <v>44950</v>
      </c>
      <c r="C24" s="44">
        <v>28105</v>
      </c>
      <c r="D24" s="43">
        <v>28110</v>
      </c>
      <c r="E24" s="42">
        <f t="shared" si="0"/>
        <v>28107.5</v>
      </c>
      <c r="F24" s="44">
        <v>28500</v>
      </c>
      <c r="G24" s="43">
        <v>28525</v>
      </c>
      <c r="H24" s="42">
        <f t="shared" si="1"/>
        <v>28512.5</v>
      </c>
      <c r="I24" s="44">
        <v>30065</v>
      </c>
      <c r="J24" s="43">
        <v>30115</v>
      </c>
      <c r="K24" s="42">
        <f t="shared" si="2"/>
        <v>30090</v>
      </c>
      <c r="L24" s="44">
        <v>30915</v>
      </c>
      <c r="M24" s="43">
        <v>30965</v>
      </c>
      <c r="N24" s="42">
        <f t="shared" si="3"/>
        <v>30940</v>
      </c>
      <c r="O24" s="44">
        <v>31870</v>
      </c>
      <c r="P24" s="43">
        <v>31920</v>
      </c>
      <c r="Q24" s="42">
        <f t="shared" si="4"/>
        <v>31895</v>
      </c>
      <c r="R24" s="50">
        <v>28110</v>
      </c>
      <c r="S24" s="49">
        <v>1.2289000000000001</v>
      </c>
      <c r="T24" s="49">
        <v>1.0860000000000001</v>
      </c>
      <c r="U24" s="48">
        <v>130.27000000000001</v>
      </c>
      <c r="V24" s="41">
        <v>22874.12</v>
      </c>
      <c r="W24" s="41">
        <v>23164.69</v>
      </c>
      <c r="X24" s="47">
        <f t="shared" si="5"/>
        <v>25883.977900552483</v>
      </c>
      <c r="Y24" s="46">
        <v>1.2314000000000001</v>
      </c>
    </row>
    <row r="25" spans="2:25" x14ac:dyDescent="0.2">
      <c r="B25" s="45">
        <v>44951</v>
      </c>
      <c r="C25" s="44">
        <v>28750</v>
      </c>
      <c r="D25" s="43">
        <v>28755</v>
      </c>
      <c r="E25" s="42">
        <f t="shared" si="0"/>
        <v>28752.5</v>
      </c>
      <c r="F25" s="44">
        <v>29000</v>
      </c>
      <c r="G25" s="43">
        <v>29050</v>
      </c>
      <c r="H25" s="42">
        <f t="shared" si="1"/>
        <v>29025</v>
      </c>
      <c r="I25" s="44">
        <v>30560</v>
      </c>
      <c r="J25" s="43">
        <v>30610</v>
      </c>
      <c r="K25" s="42">
        <f t="shared" si="2"/>
        <v>30585</v>
      </c>
      <c r="L25" s="44">
        <v>31410</v>
      </c>
      <c r="M25" s="43">
        <v>31460</v>
      </c>
      <c r="N25" s="42">
        <f t="shared" si="3"/>
        <v>31435</v>
      </c>
      <c r="O25" s="44">
        <v>32365</v>
      </c>
      <c r="P25" s="43">
        <v>32415</v>
      </c>
      <c r="Q25" s="42">
        <f t="shared" si="4"/>
        <v>32390</v>
      </c>
      <c r="R25" s="50">
        <v>28755</v>
      </c>
      <c r="S25" s="49">
        <v>1.2330000000000001</v>
      </c>
      <c r="T25" s="49">
        <v>1.0874999999999999</v>
      </c>
      <c r="U25" s="48">
        <v>129.71</v>
      </c>
      <c r="V25" s="41">
        <v>23321.17</v>
      </c>
      <c r="W25" s="41">
        <v>23514.65</v>
      </c>
      <c r="X25" s="47">
        <f t="shared" si="5"/>
        <v>26441.37931034483</v>
      </c>
      <c r="Y25" s="46">
        <v>1.2354000000000001</v>
      </c>
    </row>
    <row r="26" spans="2:25" x14ac:dyDescent="0.2">
      <c r="B26" s="45">
        <v>44952</v>
      </c>
      <c r="C26" s="44">
        <v>28745</v>
      </c>
      <c r="D26" s="43">
        <v>28750</v>
      </c>
      <c r="E26" s="42">
        <f t="shared" si="0"/>
        <v>28747.5</v>
      </c>
      <c r="F26" s="44">
        <v>29025</v>
      </c>
      <c r="G26" s="43">
        <v>29075</v>
      </c>
      <c r="H26" s="42">
        <f t="shared" si="1"/>
        <v>29050</v>
      </c>
      <c r="I26" s="44">
        <v>30630</v>
      </c>
      <c r="J26" s="43">
        <v>30680</v>
      </c>
      <c r="K26" s="42">
        <f t="shared" si="2"/>
        <v>30655</v>
      </c>
      <c r="L26" s="44">
        <v>31480</v>
      </c>
      <c r="M26" s="43">
        <v>31530</v>
      </c>
      <c r="N26" s="42">
        <f t="shared" si="3"/>
        <v>31505</v>
      </c>
      <c r="O26" s="44">
        <v>32435</v>
      </c>
      <c r="P26" s="43">
        <v>32485</v>
      </c>
      <c r="Q26" s="42">
        <f t="shared" si="4"/>
        <v>32460</v>
      </c>
      <c r="R26" s="50">
        <v>28750</v>
      </c>
      <c r="S26" s="49">
        <v>1.2396</v>
      </c>
      <c r="T26" s="49">
        <v>1.0892999999999999</v>
      </c>
      <c r="U26" s="48">
        <v>129.76</v>
      </c>
      <c r="V26" s="41">
        <v>23192.97</v>
      </c>
      <c r="W26" s="41">
        <v>23411.71</v>
      </c>
      <c r="X26" s="47">
        <f t="shared" si="5"/>
        <v>26393.096483980538</v>
      </c>
      <c r="Y26" s="46">
        <v>1.2419</v>
      </c>
    </row>
    <row r="27" spans="2:25" x14ac:dyDescent="0.2">
      <c r="B27" s="45">
        <v>44953</v>
      </c>
      <c r="C27" s="44">
        <v>29060</v>
      </c>
      <c r="D27" s="43">
        <v>29065</v>
      </c>
      <c r="E27" s="42">
        <f t="shared" si="0"/>
        <v>29062.5</v>
      </c>
      <c r="F27" s="44">
        <v>29500</v>
      </c>
      <c r="G27" s="43">
        <v>29550</v>
      </c>
      <c r="H27" s="42">
        <f t="shared" si="1"/>
        <v>29525</v>
      </c>
      <c r="I27" s="44">
        <v>31090</v>
      </c>
      <c r="J27" s="43">
        <v>31140</v>
      </c>
      <c r="K27" s="42">
        <f t="shared" si="2"/>
        <v>31115</v>
      </c>
      <c r="L27" s="44">
        <v>31940</v>
      </c>
      <c r="M27" s="43">
        <v>31990</v>
      </c>
      <c r="N27" s="42">
        <f t="shared" si="3"/>
        <v>31965</v>
      </c>
      <c r="O27" s="44">
        <v>32900</v>
      </c>
      <c r="P27" s="43">
        <v>32950</v>
      </c>
      <c r="Q27" s="42">
        <f t="shared" si="4"/>
        <v>32925</v>
      </c>
      <c r="R27" s="50">
        <v>29065</v>
      </c>
      <c r="S27" s="49">
        <v>1.2365999999999999</v>
      </c>
      <c r="T27" s="49">
        <v>1.0867</v>
      </c>
      <c r="U27" s="48">
        <v>129.86000000000001</v>
      </c>
      <c r="V27" s="41">
        <v>23503.96</v>
      </c>
      <c r="W27" s="41">
        <v>23851.8</v>
      </c>
      <c r="X27" s="47">
        <f t="shared" si="5"/>
        <v>26746.112082451458</v>
      </c>
      <c r="Y27" s="46">
        <v>1.2388999999999999</v>
      </c>
    </row>
    <row r="28" spans="2:25" x14ac:dyDescent="0.2">
      <c r="B28" s="45">
        <v>44956</v>
      </c>
      <c r="C28" s="44">
        <v>29530</v>
      </c>
      <c r="D28" s="43">
        <v>29535</v>
      </c>
      <c r="E28" s="42">
        <f t="shared" si="0"/>
        <v>29532.5</v>
      </c>
      <c r="F28" s="44">
        <v>29840</v>
      </c>
      <c r="G28" s="43">
        <v>29845</v>
      </c>
      <c r="H28" s="42">
        <f t="shared" si="1"/>
        <v>29842.5</v>
      </c>
      <c r="I28" s="44">
        <v>31365</v>
      </c>
      <c r="J28" s="43">
        <v>31415</v>
      </c>
      <c r="K28" s="42">
        <f t="shared" si="2"/>
        <v>31390</v>
      </c>
      <c r="L28" s="44">
        <v>32215</v>
      </c>
      <c r="M28" s="43">
        <v>32265</v>
      </c>
      <c r="N28" s="42">
        <f t="shared" si="3"/>
        <v>32240</v>
      </c>
      <c r="O28" s="44">
        <v>33170</v>
      </c>
      <c r="P28" s="43">
        <v>33220</v>
      </c>
      <c r="Q28" s="42">
        <f t="shared" si="4"/>
        <v>33195</v>
      </c>
      <c r="R28" s="50">
        <v>29535</v>
      </c>
      <c r="S28" s="49">
        <v>1.2391000000000001</v>
      </c>
      <c r="T28" s="49">
        <v>1.0904</v>
      </c>
      <c r="U28" s="48">
        <v>130.07</v>
      </c>
      <c r="V28" s="41">
        <v>23835.85</v>
      </c>
      <c r="W28" s="41">
        <v>24039.47</v>
      </c>
      <c r="X28" s="47">
        <f t="shared" si="5"/>
        <v>27086.390315480556</v>
      </c>
      <c r="Y28" s="46">
        <v>1.2415</v>
      </c>
    </row>
    <row r="29" spans="2:25" x14ac:dyDescent="0.2">
      <c r="B29" s="45">
        <v>44957</v>
      </c>
      <c r="C29" s="44">
        <v>29350</v>
      </c>
      <c r="D29" s="43">
        <v>29400</v>
      </c>
      <c r="E29" s="42">
        <f t="shared" si="0"/>
        <v>29375</v>
      </c>
      <c r="F29" s="44">
        <v>29630</v>
      </c>
      <c r="G29" s="43">
        <v>29670</v>
      </c>
      <c r="H29" s="42">
        <f t="shared" si="1"/>
        <v>29650</v>
      </c>
      <c r="I29" s="44">
        <v>31135</v>
      </c>
      <c r="J29" s="43">
        <v>31185</v>
      </c>
      <c r="K29" s="42">
        <f t="shared" si="2"/>
        <v>31160</v>
      </c>
      <c r="L29" s="44">
        <v>31985</v>
      </c>
      <c r="M29" s="43">
        <v>32035</v>
      </c>
      <c r="N29" s="42">
        <f t="shared" si="3"/>
        <v>32010</v>
      </c>
      <c r="O29" s="44">
        <v>32940</v>
      </c>
      <c r="P29" s="43">
        <v>32990</v>
      </c>
      <c r="Q29" s="42">
        <f t="shared" si="4"/>
        <v>32965</v>
      </c>
      <c r="R29" s="50">
        <v>29400</v>
      </c>
      <c r="S29" s="49">
        <v>1.2302</v>
      </c>
      <c r="T29" s="49">
        <v>1.0827</v>
      </c>
      <c r="U29" s="48">
        <v>130.44</v>
      </c>
      <c r="V29" s="41">
        <v>23898.55</v>
      </c>
      <c r="W29" s="41">
        <v>24071.07</v>
      </c>
      <c r="X29" s="47">
        <f t="shared" si="5"/>
        <v>27154.336381269051</v>
      </c>
      <c r="Y29" s="46">
        <v>1.2325999999999999</v>
      </c>
    </row>
    <row r="30" spans="2:25" x14ac:dyDescent="0.2">
      <c r="B30" s="40" t="s">
        <v>11</v>
      </c>
      <c r="C30" s="39">
        <f>ROUND(AVERAGE(C9:C29),2)</f>
        <v>28211.67</v>
      </c>
      <c r="D30" s="38">
        <f>ROUND(AVERAGE(D9:D29),2)</f>
        <v>28240.48</v>
      </c>
      <c r="E30" s="37">
        <f>ROUND(AVERAGE(C30:D30),2)</f>
        <v>28226.080000000002</v>
      </c>
      <c r="F30" s="39">
        <f>ROUND(AVERAGE(F9:F29),2)</f>
        <v>28459.52</v>
      </c>
      <c r="G30" s="38">
        <f>ROUND(AVERAGE(G9:G29),2)</f>
        <v>28497.62</v>
      </c>
      <c r="H30" s="37">
        <f>ROUND(AVERAGE(F30:G30),2)</f>
        <v>28478.57</v>
      </c>
      <c r="I30" s="39">
        <f>ROUND(AVERAGE(I9:I29),2)</f>
        <v>30050.95</v>
      </c>
      <c r="J30" s="38">
        <f>ROUND(AVERAGE(J9:J29),2)</f>
        <v>30100.95</v>
      </c>
      <c r="K30" s="37">
        <f>ROUND(AVERAGE(I30:J30),2)</f>
        <v>30075.95</v>
      </c>
      <c r="L30" s="39">
        <f>ROUND(AVERAGE(L9:L29),2)</f>
        <v>30914.05</v>
      </c>
      <c r="M30" s="38">
        <f>ROUND(AVERAGE(M9:M29),2)</f>
        <v>30964.05</v>
      </c>
      <c r="N30" s="37">
        <f>ROUND(AVERAGE(L30:M30),2)</f>
        <v>30939.05</v>
      </c>
      <c r="O30" s="39">
        <f>ROUND(AVERAGE(O9:O29),2)</f>
        <v>31871.67</v>
      </c>
      <c r="P30" s="38">
        <f>ROUND(AVERAGE(P9:P29),2)</f>
        <v>31921.67</v>
      </c>
      <c r="Q30" s="37">
        <f>ROUND(AVERAGE(O30:P30),2)</f>
        <v>31896.67</v>
      </c>
      <c r="R30" s="36">
        <f>ROUND(AVERAGE(R9:R29),2)</f>
        <v>28240.48</v>
      </c>
      <c r="S30" s="35">
        <f>ROUND(AVERAGE(S9:S29),4)</f>
        <v>1.2214</v>
      </c>
      <c r="T30" s="34">
        <f>ROUND(AVERAGE(T9:T29),4)</f>
        <v>1.077</v>
      </c>
      <c r="U30" s="167">
        <f>ROUND(AVERAGE(U9:U29),2)</f>
        <v>130.53</v>
      </c>
      <c r="V30" s="33">
        <f>AVERAGE(V9:V29)</f>
        <v>23124.852857142858</v>
      </c>
      <c r="W30" s="33">
        <f>AVERAGE(W9:W29)</f>
        <v>23286.390476190481</v>
      </c>
      <c r="X30" s="33">
        <f>AVERAGE(X9:X29)</f>
        <v>26226.163890260861</v>
      </c>
      <c r="Y30" s="32">
        <f>AVERAGE(Y9:Y29)</f>
        <v>1.2239714285714287</v>
      </c>
    </row>
    <row r="31" spans="2:25" x14ac:dyDescent="0.2">
      <c r="B31" s="31" t="s">
        <v>12</v>
      </c>
      <c r="C31" s="30">
        <f t="shared" ref="C31:Y31" si="6">MAX(C9:C29)</f>
        <v>31150</v>
      </c>
      <c r="D31" s="29">
        <f t="shared" si="6"/>
        <v>31200</v>
      </c>
      <c r="E31" s="28">
        <f t="shared" si="6"/>
        <v>31175</v>
      </c>
      <c r="F31" s="30">
        <f t="shared" si="6"/>
        <v>31300</v>
      </c>
      <c r="G31" s="29">
        <f t="shared" si="6"/>
        <v>31350</v>
      </c>
      <c r="H31" s="28">
        <f t="shared" si="6"/>
        <v>31325</v>
      </c>
      <c r="I31" s="30">
        <f t="shared" si="6"/>
        <v>33030</v>
      </c>
      <c r="J31" s="29">
        <f t="shared" si="6"/>
        <v>33080</v>
      </c>
      <c r="K31" s="28">
        <f t="shared" si="6"/>
        <v>33055</v>
      </c>
      <c r="L31" s="30">
        <f t="shared" si="6"/>
        <v>33980</v>
      </c>
      <c r="M31" s="29">
        <f t="shared" si="6"/>
        <v>34030</v>
      </c>
      <c r="N31" s="28">
        <f t="shared" si="6"/>
        <v>34005</v>
      </c>
      <c r="O31" s="30">
        <f t="shared" si="6"/>
        <v>34940</v>
      </c>
      <c r="P31" s="29">
        <f t="shared" si="6"/>
        <v>34990</v>
      </c>
      <c r="Q31" s="28">
        <f t="shared" si="6"/>
        <v>34965</v>
      </c>
      <c r="R31" s="27">
        <f t="shared" si="6"/>
        <v>31200</v>
      </c>
      <c r="S31" s="26">
        <f t="shared" si="6"/>
        <v>1.2396</v>
      </c>
      <c r="T31" s="25">
        <f t="shared" si="6"/>
        <v>1.0904</v>
      </c>
      <c r="U31" s="24">
        <f t="shared" si="6"/>
        <v>134.68</v>
      </c>
      <c r="V31" s="23">
        <f t="shared" si="6"/>
        <v>26095.68</v>
      </c>
      <c r="W31" s="23">
        <f t="shared" si="6"/>
        <v>26164.25</v>
      </c>
      <c r="X31" s="23">
        <f t="shared" si="6"/>
        <v>29612.756264236901</v>
      </c>
      <c r="Y31" s="22">
        <f t="shared" si="6"/>
        <v>1.2419</v>
      </c>
    </row>
    <row r="32" spans="2:25" ht="13.5" thickBot="1" x14ac:dyDescent="0.25">
      <c r="B32" s="21" t="s">
        <v>13</v>
      </c>
      <c r="C32" s="20">
        <f t="shared" ref="C32:Y32" si="7">MIN(C9:C29)</f>
        <v>26425</v>
      </c>
      <c r="D32" s="19">
        <f t="shared" si="7"/>
        <v>26475</v>
      </c>
      <c r="E32" s="18">
        <f t="shared" si="7"/>
        <v>26450</v>
      </c>
      <c r="F32" s="20">
        <f t="shared" si="7"/>
        <v>26700</v>
      </c>
      <c r="G32" s="19">
        <f t="shared" si="7"/>
        <v>26750</v>
      </c>
      <c r="H32" s="18">
        <f t="shared" si="7"/>
        <v>26725</v>
      </c>
      <c r="I32" s="20">
        <f t="shared" si="7"/>
        <v>28260</v>
      </c>
      <c r="J32" s="19">
        <f t="shared" si="7"/>
        <v>28310</v>
      </c>
      <c r="K32" s="18">
        <f t="shared" si="7"/>
        <v>28285</v>
      </c>
      <c r="L32" s="20">
        <f t="shared" si="7"/>
        <v>29135</v>
      </c>
      <c r="M32" s="19">
        <f t="shared" si="7"/>
        <v>29185</v>
      </c>
      <c r="N32" s="18">
        <f t="shared" si="7"/>
        <v>29160</v>
      </c>
      <c r="O32" s="20">
        <f t="shared" si="7"/>
        <v>30095</v>
      </c>
      <c r="P32" s="19">
        <f t="shared" si="7"/>
        <v>30145</v>
      </c>
      <c r="Q32" s="18">
        <f t="shared" si="7"/>
        <v>30120</v>
      </c>
      <c r="R32" s="17">
        <f t="shared" si="7"/>
        <v>26475</v>
      </c>
      <c r="S32" s="16">
        <f t="shared" si="7"/>
        <v>1.1859999999999999</v>
      </c>
      <c r="T32" s="15">
        <f t="shared" si="7"/>
        <v>1.0495000000000001</v>
      </c>
      <c r="U32" s="14">
        <f t="shared" si="7"/>
        <v>128.44</v>
      </c>
      <c r="V32" s="13">
        <f t="shared" si="7"/>
        <v>21820.65</v>
      </c>
      <c r="W32" s="13">
        <f t="shared" si="7"/>
        <v>21942.68</v>
      </c>
      <c r="X32" s="13">
        <f t="shared" si="7"/>
        <v>24598.160364210722</v>
      </c>
      <c r="Y32" s="12">
        <f t="shared" si="7"/>
        <v>1.1888000000000001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33</v>
      </c>
    </row>
    <row r="6" spans="1:19" ht="13.5" thickBot="1" x14ac:dyDescent="0.25">
      <c r="B6" s="1">
        <v>44929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44929</v>
      </c>
      <c r="C9" s="44">
        <v>51000</v>
      </c>
      <c r="D9" s="43">
        <v>51500</v>
      </c>
      <c r="E9" s="42">
        <f t="shared" ref="E9:E29" si="0">AVERAGE(C9:D9)</f>
        <v>51250</v>
      </c>
      <c r="F9" s="44">
        <v>51455</v>
      </c>
      <c r="G9" s="43">
        <v>51955</v>
      </c>
      <c r="H9" s="42">
        <f t="shared" ref="H9:H29" si="1">AVERAGE(F9:G9)</f>
        <v>51705</v>
      </c>
      <c r="I9" s="44">
        <v>53075</v>
      </c>
      <c r="J9" s="43">
        <v>54075</v>
      </c>
      <c r="K9" s="42">
        <f t="shared" ref="K9:K29" si="2">AVERAGE(I9:J9)</f>
        <v>53575</v>
      </c>
      <c r="L9" s="50">
        <v>51500</v>
      </c>
      <c r="M9" s="49">
        <v>1.1956</v>
      </c>
      <c r="N9" s="51">
        <v>1.0536000000000001</v>
      </c>
      <c r="O9" s="48">
        <v>130.97999999999999</v>
      </c>
      <c r="P9" s="41">
        <v>43074.61</v>
      </c>
      <c r="Q9" s="41">
        <v>43360.87</v>
      </c>
      <c r="R9" s="47">
        <f t="shared" ref="R9:R29" si="3">L9/N9</f>
        <v>48880.030372057699</v>
      </c>
      <c r="S9" s="46">
        <v>1.1981999999999999</v>
      </c>
    </row>
    <row r="10" spans="1:19" x14ac:dyDescent="0.2">
      <c r="B10" s="45">
        <v>44930</v>
      </c>
      <c r="C10" s="44">
        <v>49500</v>
      </c>
      <c r="D10" s="43">
        <v>50000</v>
      </c>
      <c r="E10" s="42">
        <f t="shared" si="0"/>
        <v>49750</v>
      </c>
      <c r="F10" s="44">
        <v>49955</v>
      </c>
      <c r="G10" s="43">
        <v>50455</v>
      </c>
      <c r="H10" s="42">
        <f t="shared" si="1"/>
        <v>50205</v>
      </c>
      <c r="I10" s="44">
        <v>51570</v>
      </c>
      <c r="J10" s="43">
        <v>52570</v>
      </c>
      <c r="K10" s="42">
        <f t="shared" si="2"/>
        <v>52070</v>
      </c>
      <c r="L10" s="50">
        <v>50000</v>
      </c>
      <c r="M10" s="49">
        <v>1.2050000000000001</v>
      </c>
      <c r="N10" s="49">
        <v>1.0608</v>
      </c>
      <c r="O10" s="48">
        <v>130.82</v>
      </c>
      <c r="P10" s="41">
        <v>41493.78</v>
      </c>
      <c r="Q10" s="41">
        <v>41777.760000000002</v>
      </c>
      <c r="R10" s="47">
        <f t="shared" si="3"/>
        <v>47134.238310708897</v>
      </c>
      <c r="S10" s="46">
        <v>1.2077</v>
      </c>
    </row>
    <row r="11" spans="1:19" x14ac:dyDescent="0.2">
      <c r="B11" s="45">
        <v>44931</v>
      </c>
      <c r="C11" s="44">
        <v>49515</v>
      </c>
      <c r="D11" s="43">
        <v>50015</v>
      </c>
      <c r="E11" s="42">
        <f t="shared" si="0"/>
        <v>49765</v>
      </c>
      <c r="F11" s="44">
        <v>49955</v>
      </c>
      <c r="G11" s="43">
        <v>50455</v>
      </c>
      <c r="H11" s="42">
        <f t="shared" si="1"/>
        <v>50205</v>
      </c>
      <c r="I11" s="44">
        <v>51565</v>
      </c>
      <c r="J11" s="43">
        <v>52565</v>
      </c>
      <c r="K11" s="42">
        <f t="shared" si="2"/>
        <v>52065</v>
      </c>
      <c r="L11" s="50">
        <v>50015</v>
      </c>
      <c r="M11" s="49">
        <v>1.2001999999999999</v>
      </c>
      <c r="N11" s="49">
        <v>1.0599000000000001</v>
      </c>
      <c r="O11" s="48">
        <v>132.76</v>
      </c>
      <c r="P11" s="41">
        <v>41672.22</v>
      </c>
      <c r="Q11" s="41">
        <v>41940.980000000003</v>
      </c>
      <c r="R11" s="47">
        <f t="shared" si="3"/>
        <v>47188.414001320874</v>
      </c>
      <c r="S11" s="46">
        <v>1.2030000000000001</v>
      </c>
    </row>
    <row r="12" spans="1:19" x14ac:dyDescent="0.2">
      <c r="B12" s="45">
        <v>44932</v>
      </c>
      <c r="C12" s="44">
        <v>49060</v>
      </c>
      <c r="D12" s="43">
        <v>49560</v>
      </c>
      <c r="E12" s="42">
        <f t="shared" si="0"/>
        <v>49310</v>
      </c>
      <c r="F12" s="44">
        <v>49500</v>
      </c>
      <c r="G12" s="43">
        <v>50000</v>
      </c>
      <c r="H12" s="42">
        <f t="shared" si="1"/>
        <v>49750</v>
      </c>
      <c r="I12" s="44">
        <v>51105</v>
      </c>
      <c r="J12" s="43">
        <v>52105</v>
      </c>
      <c r="K12" s="42">
        <f t="shared" si="2"/>
        <v>51605</v>
      </c>
      <c r="L12" s="50">
        <v>49560</v>
      </c>
      <c r="M12" s="49">
        <v>1.1859999999999999</v>
      </c>
      <c r="N12" s="49">
        <v>1.0495000000000001</v>
      </c>
      <c r="O12" s="48">
        <v>134.68</v>
      </c>
      <c r="P12" s="41">
        <v>41787.519999999997</v>
      </c>
      <c r="Q12" s="41">
        <v>42059.22</v>
      </c>
      <c r="R12" s="47">
        <f t="shared" si="3"/>
        <v>47222.486898523101</v>
      </c>
      <c r="S12" s="46">
        <v>1.1888000000000001</v>
      </c>
    </row>
    <row r="13" spans="1:19" x14ac:dyDescent="0.2">
      <c r="B13" s="45">
        <v>44935</v>
      </c>
      <c r="C13" s="44">
        <v>48045</v>
      </c>
      <c r="D13" s="43">
        <v>48545</v>
      </c>
      <c r="E13" s="42">
        <f t="shared" si="0"/>
        <v>48295</v>
      </c>
      <c r="F13" s="44">
        <v>48500</v>
      </c>
      <c r="G13" s="43">
        <v>49000</v>
      </c>
      <c r="H13" s="42">
        <f t="shared" si="1"/>
        <v>48750</v>
      </c>
      <c r="I13" s="44">
        <v>50085</v>
      </c>
      <c r="J13" s="43">
        <v>51085</v>
      </c>
      <c r="K13" s="42">
        <f t="shared" si="2"/>
        <v>50585</v>
      </c>
      <c r="L13" s="50">
        <v>48545</v>
      </c>
      <c r="M13" s="49">
        <v>1.2139</v>
      </c>
      <c r="N13" s="49">
        <v>1.0689</v>
      </c>
      <c r="O13" s="48">
        <v>132.29</v>
      </c>
      <c r="P13" s="41">
        <v>39990.94</v>
      </c>
      <c r="Q13" s="41">
        <v>40276.18</v>
      </c>
      <c r="R13" s="47">
        <f t="shared" si="3"/>
        <v>45415.8480681074</v>
      </c>
      <c r="S13" s="46">
        <v>1.2165999999999999</v>
      </c>
    </row>
    <row r="14" spans="1:19" x14ac:dyDescent="0.2">
      <c r="B14" s="45">
        <v>44936</v>
      </c>
      <c r="C14" s="44">
        <v>48050</v>
      </c>
      <c r="D14" s="43">
        <v>48550</v>
      </c>
      <c r="E14" s="42">
        <f t="shared" si="0"/>
        <v>48300</v>
      </c>
      <c r="F14" s="44">
        <v>48500</v>
      </c>
      <c r="G14" s="43">
        <v>49000</v>
      </c>
      <c r="H14" s="42">
        <f t="shared" si="1"/>
        <v>48750</v>
      </c>
      <c r="I14" s="44">
        <v>50085</v>
      </c>
      <c r="J14" s="43">
        <v>51085</v>
      </c>
      <c r="K14" s="42">
        <f t="shared" si="2"/>
        <v>50585</v>
      </c>
      <c r="L14" s="50">
        <v>48550</v>
      </c>
      <c r="M14" s="49">
        <v>1.2128000000000001</v>
      </c>
      <c r="N14" s="49">
        <v>1.0719000000000001</v>
      </c>
      <c r="O14" s="48">
        <v>132.38999999999999</v>
      </c>
      <c r="P14" s="41">
        <v>40031.33</v>
      </c>
      <c r="Q14" s="41">
        <v>40312.629999999997</v>
      </c>
      <c r="R14" s="47">
        <f t="shared" si="3"/>
        <v>45293.404235469723</v>
      </c>
      <c r="S14" s="46">
        <v>1.2155</v>
      </c>
    </row>
    <row r="15" spans="1:19" x14ac:dyDescent="0.2">
      <c r="B15" s="45">
        <v>44937</v>
      </c>
      <c r="C15" s="44">
        <v>48055</v>
      </c>
      <c r="D15" s="43">
        <v>48555</v>
      </c>
      <c r="E15" s="42">
        <f t="shared" si="0"/>
        <v>48305</v>
      </c>
      <c r="F15" s="44">
        <v>48500</v>
      </c>
      <c r="G15" s="43">
        <v>49000</v>
      </c>
      <c r="H15" s="42">
        <f t="shared" si="1"/>
        <v>48750</v>
      </c>
      <c r="I15" s="44">
        <v>50085</v>
      </c>
      <c r="J15" s="43">
        <v>51085</v>
      </c>
      <c r="K15" s="42">
        <f t="shared" si="2"/>
        <v>50585</v>
      </c>
      <c r="L15" s="50">
        <v>48555</v>
      </c>
      <c r="M15" s="49">
        <v>1.2114</v>
      </c>
      <c r="N15" s="49">
        <v>1.0741000000000001</v>
      </c>
      <c r="O15" s="48">
        <v>132.78</v>
      </c>
      <c r="P15" s="41">
        <v>40081.72</v>
      </c>
      <c r="Q15" s="41">
        <v>40359.11</v>
      </c>
      <c r="R15" s="47">
        <f t="shared" si="3"/>
        <v>45205.288148217107</v>
      </c>
      <c r="S15" s="46">
        <v>1.2141</v>
      </c>
    </row>
    <row r="16" spans="1:19" x14ac:dyDescent="0.2">
      <c r="B16" s="45">
        <v>44938</v>
      </c>
      <c r="C16" s="44">
        <v>48070</v>
      </c>
      <c r="D16" s="43">
        <v>48570</v>
      </c>
      <c r="E16" s="42">
        <f t="shared" si="0"/>
        <v>48320</v>
      </c>
      <c r="F16" s="44">
        <v>48500</v>
      </c>
      <c r="G16" s="43">
        <v>49000</v>
      </c>
      <c r="H16" s="42">
        <f t="shared" si="1"/>
        <v>48750</v>
      </c>
      <c r="I16" s="44">
        <v>50080</v>
      </c>
      <c r="J16" s="43">
        <v>51080</v>
      </c>
      <c r="K16" s="42">
        <f t="shared" si="2"/>
        <v>50580</v>
      </c>
      <c r="L16" s="50">
        <v>48570</v>
      </c>
      <c r="M16" s="49">
        <v>1.2133</v>
      </c>
      <c r="N16" s="49">
        <v>1.0763</v>
      </c>
      <c r="O16" s="48">
        <v>130.69</v>
      </c>
      <c r="P16" s="41">
        <v>40031.32</v>
      </c>
      <c r="Q16" s="41">
        <v>40296.050000000003</v>
      </c>
      <c r="R16" s="47">
        <f t="shared" si="3"/>
        <v>45126.823376382046</v>
      </c>
      <c r="S16" s="46">
        <v>1.216</v>
      </c>
    </row>
    <row r="17" spans="2:19" x14ac:dyDescent="0.2">
      <c r="B17" s="45">
        <v>44939</v>
      </c>
      <c r="C17" s="44">
        <v>48070</v>
      </c>
      <c r="D17" s="43">
        <v>48570</v>
      </c>
      <c r="E17" s="42">
        <f t="shared" si="0"/>
        <v>48320</v>
      </c>
      <c r="F17" s="44">
        <v>48500</v>
      </c>
      <c r="G17" s="43">
        <v>49000</v>
      </c>
      <c r="H17" s="42">
        <f t="shared" si="1"/>
        <v>48750</v>
      </c>
      <c r="I17" s="44">
        <v>50075</v>
      </c>
      <c r="J17" s="43">
        <v>51075</v>
      </c>
      <c r="K17" s="42">
        <f t="shared" si="2"/>
        <v>50575</v>
      </c>
      <c r="L17" s="50">
        <v>48570</v>
      </c>
      <c r="M17" s="49">
        <v>1.2177</v>
      </c>
      <c r="N17" s="49">
        <v>1.0811999999999999</v>
      </c>
      <c r="O17" s="48">
        <v>128.54</v>
      </c>
      <c r="P17" s="41">
        <v>39886.67</v>
      </c>
      <c r="Q17" s="41">
        <v>40154.06</v>
      </c>
      <c r="R17" s="47">
        <f t="shared" si="3"/>
        <v>44922.30854605994</v>
      </c>
      <c r="S17" s="46">
        <v>1.2202999999999999</v>
      </c>
    </row>
    <row r="18" spans="2:19" x14ac:dyDescent="0.2">
      <c r="B18" s="45">
        <v>44942</v>
      </c>
      <c r="C18" s="44">
        <v>48055</v>
      </c>
      <c r="D18" s="43">
        <v>48555</v>
      </c>
      <c r="E18" s="42">
        <f t="shared" si="0"/>
        <v>48305</v>
      </c>
      <c r="F18" s="44">
        <v>48500</v>
      </c>
      <c r="G18" s="43">
        <v>49000</v>
      </c>
      <c r="H18" s="42">
        <f t="shared" si="1"/>
        <v>48750</v>
      </c>
      <c r="I18" s="44">
        <v>50060</v>
      </c>
      <c r="J18" s="43">
        <v>51060</v>
      </c>
      <c r="K18" s="42">
        <f t="shared" si="2"/>
        <v>50560</v>
      </c>
      <c r="L18" s="50">
        <v>48555</v>
      </c>
      <c r="M18" s="49">
        <v>1.2186999999999999</v>
      </c>
      <c r="N18" s="49">
        <v>1.0814999999999999</v>
      </c>
      <c r="O18" s="48">
        <v>128.44</v>
      </c>
      <c r="P18" s="41">
        <v>39841.629999999997</v>
      </c>
      <c r="Q18" s="41">
        <v>40121.18</v>
      </c>
      <c r="R18" s="47">
        <f t="shared" si="3"/>
        <v>44895.977808599171</v>
      </c>
      <c r="S18" s="46">
        <v>1.2213000000000001</v>
      </c>
    </row>
    <row r="19" spans="2:19" x14ac:dyDescent="0.2">
      <c r="B19" s="45">
        <v>44943</v>
      </c>
      <c r="C19" s="44">
        <v>48060</v>
      </c>
      <c r="D19" s="43">
        <v>48560</v>
      </c>
      <c r="E19" s="42">
        <f t="shared" si="0"/>
        <v>48310</v>
      </c>
      <c r="F19" s="44">
        <v>48500</v>
      </c>
      <c r="G19" s="43">
        <v>49000</v>
      </c>
      <c r="H19" s="42">
        <f t="shared" si="1"/>
        <v>48750</v>
      </c>
      <c r="I19" s="44">
        <v>50060</v>
      </c>
      <c r="J19" s="43">
        <v>51060</v>
      </c>
      <c r="K19" s="42">
        <f t="shared" si="2"/>
        <v>50560</v>
      </c>
      <c r="L19" s="50">
        <v>48560</v>
      </c>
      <c r="M19" s="49">
        <v>1.2257</v>
      </c>
      <c r="N19" s="49">
        <v>1.0851999999999999</v>
      </c>
      <c r="O19" s="48">
        <v>128.57</v>
      </c>
      <c r="P19" s="41">
        <v>39618.18</v>
      </c>
      <c r="Q19" s="41">
        <v>39895.78</v>
      </c>
      <c r="R19" s="47">
        <f t="shared" si="3"/>
        <v>44747.511979358649</v>
      </c>
      <c r="S19" s="46">
        <v>1.2282</v>
      </c>
    </row>
    <row r="20" spans="2:19" x14ac:dyDescent="0.2">
      <c r="B20" s="45">
        <v>44944</v>
      </c>
      <c r="C20" s="44">
        <v>48060</v>
      </c>
      <c r="D20" s="43">
        <v>48560</v>
      </c>
      <c r="E20" s="42">
        <f t="shared" si="0"/>
        <v>48310</v>
      </c>
      <c r="F20" s="44">
        <v>48500</v>
      </c>
      <c r="G20" s="43">
        <v>49000</v>
      </c>
      <c r="H20" s="42">
        <f t="shared" si="1"/>
        <v>48750</v>
      </c>
      <c r="I20" s="44">
        <v>50055</v>
      </c>
      <c r="J20" s="43">
        <v>51055</v>
      </c>
      <c r="K20" s="42">
        <f t="shared" si="2"/>
        <v>50555</v>
      </c>
      <c r="L20" s="50">
        <v>48560</v>
      </c>
      <c r="M20" s="49">
        <v>1.2369000000000001</v>
      </c>
      <c r="N20" s="49">
        <v>1.0824</v>
      </c>
      <c r="O20" s="48">
        <v>129.09</v>
      </c>
      <c r="P20" s="41">
        <v>39259.440000000002</v>
      </c>
      <c r="Q20" s="41">
        <v>39535.26</v>
      </c>
      <c r="R20" s="47">
        <f t="shared" si="3"/>
        <v>44863.266814486327</v>
      </c>
      <c r="S20" s="46">
        <v>1.2394000000000001</v>
      </c>
    </row>
    <row r="21" spans="2:19" x14ac:dyDescent="0.2">
      <c r="B21" s="45">
        <v>44945</v>
      </c>
      <c r="C21" s="44">
        <v>48075</v>
      </c>
      <c r="D21" s="43">
        <v>48575</v>
      </c>
      <c r="E21" s="42">
        <f t="shared" si="0"/>
        <v>48325</v>
      </c>
      <c r="F21" s="44">
        <v>48500</v>
      </c>
      <c r="G21" s="43">
        <v>49000</v>
      </c>
      <c r="H21" s="42">
        <f t="shared" si="1"/>
        <v>48750</v>
      </c>
      <c r="I21" s="44">
        <v>50050</v>
      </c>
      <c r="J21" s="43">
        <v>51050</v>
      </c>
      <c r="K21" s="42">
        <f t="shared" si="2"/>
        <v>50550</v>
      </c>
      <c r="L21" s="50">
        <v>48575</v>
      </c>
      <c r="M21" s="49">
        <v>1.2333000000000001</v>
      </c>
      <c r="N21" s="49">
        <v>1.0809</v>
      </c>
      <c r="O21" s="48">
        <v>128.63999999999999</v>
      </c>
      <c r="P21" s="41">
        <v>39386.199999999997</v>
      </c>
      <c r="Q21" s="41">
        <v>39653.64</v>
      </c>
      <c r="R21" s="47">
        <f t="shared" si="3"/>
        <v>44939.402349893608</v>
      </c>
      <c r="S21" s="46">
        <v>1.2357</v>
      </c>
    </row>
    <row r="22" spans="2:19" x14ac:dyDescent="0.2">
      <c r="B22" s="45">
        <v>44946</v>
      </c>
      <c r="C22" s="44">
        <v>48075</v>
      </c>
      <c r="D22" s="43">
        <v>48575</v>
      </c>
      <c r="E22" s="42">
        <f t="shared" si="0"/>
        <v>48325</v>
      </c>
      <c r="F22" s="44">
        <v>48500</v>
      </c>
      <c r="G22" s="43">
        <v>49000</v>
      </c>
      <c r="H22" s="42">
        <f t="shared" si="1"/>
        <v>48750</v>
      </c>
      <c r="I22" s="44">
        <v>50045</v>
      </c>
      <c r="J22" s="43">
        <v>51045</v>
      </c>
      <c r="K22" s="42">
        <f t="shared" si="2"/>
        <v>50545</v>
      </c>
      <c r="L22" s="50">
        <v>48575</v>
      </c>
      <c r="M22" s="49">
        <v>1.2354000000000001</v>
      </c>
      <c r="N22" s="49">
        <v>1.0818000000000001</v>
      </c>
      <c r="O22" s="48">
        <v>130.12</v>
      </c>
      <c r="P22" s="41">
        <v>39319.25</v>
      </c>
      <c r="Q22" s="41">
        <v>39586.36</v>
      </c>
      <c r="R22" s="47">
        <f t="shared" si="3"/>
        <v>44902.01515991865</v>
      </c>
      <c r="S22" s="46">
        <v>1.2378</v>
      </c>
    </row>
    <row r="23" spans="2:19" x14ac:dyDescent="0.2">
      <c r="B23" s="45">
        <v>44949</v>
      </c>
      <c r="C23" s="44">
        <v>48060</v>
      </c>
      <c r="D23" s="43">
        <v>48560</v>
      </c>
      <c r="E23" s="42">
        <f t="shared" si="0"/>
        <v>48310</v>
      </c>
      <c r="F23" s="44">
        <v>48500</v>
      </c>
      <c r="G23" s="43">
        <v>49000</v>
      </c>
      <c r="H23" s="42">
        <f t="shared" si="1"/>
        <v>48750</v>
      </c>
      <c r="I23" s="44">
        <v>50025</v>
      </c>
      <c r="J23" s="43">
        <v>51025</v>
      </c>
      <c r="K23" s="42">
        <f t="shared" si="2"/>
        <v>50525</v>
      </c>
      <c r="L23" s="50">
        <v>48560</v>
      </c>
      <c r="M23" s="49">
        <v>1.2366999999999999</v>
      </c>
      <c r="N23" s="49">
        <v>1.0871</v>
      </c>
      <c r="O23" s="48">
        <v>130.25</v>
      </c>
      <c r="P23" s="41">
        <v>39265.79</v>
      </c>
      <c r="Q23" s="41">
        <v>39544.83</v>
      </c>
      <c r="R23" s="47">
        <f t="shared" si="3"/>
        <v>44669.303651917951</v>
      </c>
      <c r="S23" s="46">
        <v>1.2391000000000001</v>
      </c>
    </row>
    <row r="24" spans="2:19" x14ac:dyDescent="0.2">
      <c r="B24" s="45">
        <v>44950</v>
      </c>
      <c r="C24" s="44">
        <v>48065</v>
      </c>
      <c r="D24" s="43">
        <v>48565</v>
      </c>
      <c r="E24" s="42">
        <f t="shared" si="0"/>
        <v>48315</v>
      </c>
      <c r="F24" s="44">
        <v>48500</v>
      </c>
      <c r="G24" s="43">
        <v>49000</v>
      </c>
      <c r="H24" s="42">
        <f t="shared" si="1"/>
        <v>48750</v>
      </c>
      <c r="I24" s="44">
        <v>50025</v>
      </c>
      <c r="J24" s="43">
        <v>51025</v>
      </c>
      <c r="K24" s="42">
        <f t="shared" si="2"/>
        <v>50525</v>
      </c>
      <c r="L24" s="50">
        <v>48565</v>
      </c>
      <c r="M24" s="49">
        <v>1.2289000000000001</v>
      </c>
      <c r="N24" s="49">
        <v>1.0860000000000001</v>
      </c>
      <c r="O24" s="48">
        <v>130.27000000000001</v>
      </c>
      <c r="P24" s="41">
        <v>39519.08</v>
      </c>
      <c r="Q24" s="41">
        <v>39792.11</v>
      </c>
      <c r="R24" s="47">
        <f t="shared" si="3"/>
        <v>44719.152854511965</v>
      </c>
      <c r="S24" s="46">
        <v>1.2314000000000001</v>
      </c>
    </row>
    <row r="25" spans="2:19" x14ac:dyDescent="0.2">
      <c r="B25" s="45">
        <v>44951</v>
      </c>
      <c r="C25" s="44">
        <v>48065</v>
      </c>
      <c r="D25" s="43">
        <v>48565</v>
      </c>
      <c r="E25" s="42">
        <f t="shared" si="0"/>
        <v>48315</v>
      </c>
      <c r="F25" s="44">
        <v>48500</v>
      </c>
      <c r="G25" s="43">
        <v>49000</v>
      </c>
      <c r="H25" s="42">
        <f t="shared" si="1"/>
        <v>48750</v>
      </c>
      <c r="I25" s="44">
        <v>49970</v>
      </c>
      <c r="J25" s="43">
        <v>50970</v>
      </c>
      <c r="K25" s="42">
        <f t="shared" si="2"/>
        <v>50470</v>
      </c>
      <c r="L25" s="50">
        <v>48565</v>
      </c>
      <c r="M25" s="49">
        <v>1.2330000000000001</v>
      </c>
      <c r="N25" s="49">
        <v>1.0874999999999999</v>
      </c>
      <c r="O25" s="48">
        <v>129.71</v>
      </c>
      <c r="P25" s="41">
        <v>39387.67</v>
      </c>
      <c r="Q25" s="41">
        <v>39663.269999999997</v>
      </c>
      <c r="R25" s="47">
        <f t="shared" si="3"/>
        <v>44657.471264367821</v>
      </c>
      <c r="S25" s="46">
        <v>1.2354000000000001</v>
      </c>
    </row>
    <row r="26" spans="2:19" x14ac:dyDescent="0.2">
      <c r="B26" s="45">
        <v>44952</v>
      </c>
      <c r="C26" s="44">
        <v>48075</v>
      </c>
      <c r="D26" s="43">
        <v>48575</v>
      </c>
      <c r="E26" s="42">
        <f t="shared" si="0"/>
        <v>48325</v>
      </c>
      <c r="F26" s="44">
        <v>48500</v>
      </c>
      <c r="G26" s="43">
        <v>49000</v>
      </c>
      <c r="H26" s="42">
        <f t="shared" si="1"/>
        <v>48750</v>
      </c>
      <c r="I26" s="44">
        <v>50015</v>
      </c>
      <c r="J26" s="43">
        <v>51015</v>
      </c>
      <c r="K26" s="42">
        <f t="shared" si="2"/>
        <v>50515</v>
      </c>
      <c r="L26" s="50">
        <v>48575</v>
      </c>
      <c r="M26" s="49">
        <v>1.2396</v>
      </c>
      <c r="N26" s="49">
        <v>1.0892999999999999</v>
      </c>
      <c r="O26" s="48">
        <v>129.76</v>
      </c>
      <c r="P26" s="41">
        <v>39186.03</v>
      </c>
      <c r="Q26" s="41">
        <v>39455.67</v>
      </c>
      <c r="R26" s="47">
        <f t="shared" si="3"/>
        <v>44592.85779858625</v>
      </c>
      <c r="S26" s="46">
        <v>1.2419</v>
      </c>
    </row>
    <row r="27" spans="2:19" x14ac:dyDescent="0.2">
      <c r="B27" s="45">
        <v>44953</v>
      </c>
      <c r="C27" s="44">
        <v>48075</v>
      </c>
      <c r="D27" s="43">
        <v>48575</v>
      </c>
      <c r="E27" s="42">
        <f t="shared" si="0"/>
        <v>48325</v>
      </c>
      <c r="F27" s="44">
        <v>48500</v>
      </c>
      <c r="G27" s="43">
        <v>49000</v>
      </c>
      <c r="H27" s="42">
        <f t="shared" si="1"/>
        <v>48750</v>
      </c>
      <c r="I27" s="44">
        <v>50010</v>
      </c>
      <c r="J27" s="43">
        <v>51010</v>
      </c>
      <c r="K27" s="42">
        <f t="shared" si="2"/>
        <v>50510</v>
      </c>
      <c r="L27" s="50">
        <v>48575</v>
      </c>
      <c r="M27" s="49">
        <v>1.2365999999999999</v>
      </c>
      <c r="N27" s="49">
        <v>1.0867</v>
      </c>
      <c r="O27" s="48">
        <v>129.86000000000001</v>
      </c>
      <c r="P27" s="41">
        <v>39281.089999999997</v>
      </c>
      <c r="Q27" s="41">
        <v>39551.21</v>
      </c>
      <c r="R27" s="47">
        <f t="shared" si="3"/>
        <v>44699.549093586087</v>
      </c>
      <c r="S27" s="46">
        <v>1.2388999999999999</v>
      </c>
    </row>
    <row r="28" spans="2:19" x14ac:dyDescent="0.2">
      <c r="B28" s="45">
        <v>44956</v>
      </c>
      <c r="C28" s="44">
        <v>48075</v>
      </c>
      <c r="D28" s="43">
        <v>48575</v>
      </c>
      <c r="E28" s="42">
        <f t="shared" si="0"/>
        <v>48325</v>
      </c>
      <c r="F28" s="44">
        <v>48500</v>
      </c>
      <c r="G28" s="43">
        <v>49000</v>
      </c>
      <c r="H28" s="42">
        <f t="shared" si="1"/>
        <v>48750</v>
      </c>
      <c r="I28" s="44">
        <v>50005</v>
      </c>
      <c r="J28" s="43">
        <v>51005</v>
      </c>
      <c r="K28" s="42">
        <f t="shared" si="2"/>
        <v>50505</v>
      </c>
      <c r="L28" s="50">
        <v>48575</v>
      </c>
      <c r="M28" s="49">
        <v>1.2391000000000001</v>
      </c>
      <c r="N28" s="49">
        <v>1.0904</v>
      </c>
      <c r="O28" s="48">
        <v>130.07</v>
      </c>
      <c r="P28" s="41">
        <v>39201.839999999997</v>
      </c>
      <c r="Q28" s="41">
        <v>39468.39</v>
      </c>
      <c r="R28" s="47">
        <f t="shared" si="3"/>
        <v>44547.872340425529</v>
      </c>
      <c r="S28" s="46">
        <v>1.2415</v>
      </c>
    </row>
    <row r="29" spans="2:19" x14ac:dyDescent="0.2">
      <c r="B29" s="45">
        <v>44957</v>
      </c>
      <c r="C29" s="44">
        <v>48080</v>
      </c>
      <c r="D29" s="43">
        <v>48580</v>
      </c>
      <c r="E29" s="42">
        <f t="shared" si="0"/>
        <v>48330</v>
      </c>
      <c r="F29" s="44">
        <v>48500</v>
      </c>
      <c r="G29" s="43">
        <v>49000</v>
      </c>
      <c r="H29" s="42">
        <f t="shared" si="1"/>
        <v>48750</v>
      </c>
      <c r="I29" s="44">
        <v>50005</v>
      </c>
      <c r="J29" s="43">
        <v>51005</v>
      </c>
      <c r="K29" s="42">
        <f t="shared" si="2"/>
        <v>50505</v>
      </c>
      <c r="L29" s="50">
        <v>48580</v>
      </c>
      <c r="M29" s="49">
        <v>1.2302</v>
      </c>
      <c r="N29" s="49">
        <v>1.0827</v>
      </c>
      <c r="O29" s="48">
        <v>130.44</v>
      </c>
      <c r="P29" s="41">
        <v>39489.51</v>
      </c>
      <c r="Q29" s="41">
        <v>39753.370000000003</v>
      </c>
      <c r="R29" s="47">
        <f t="shared" si="3"/>
        <v>44869.308210954099</v>
      </c>
      <c r="S29" s="46">
        <v>1.2325999999999999</v>
      </c>
    </row>
    <row r="30" spans="2:19" x14ac:dyDescent="0.2">
      <c r="B30" s="40" t="s">
        <v>11</v>
      </c>
      <c r="C30" s="39">
        <f>ROUND(AVERAGE(C9:C29),2)</f>
        <v>48389.760000000002</v>
      </c>
      <c r="D30" s="38">
        <f>ROUND(AVERAGE(D9:D29),2)</f>
        <v>48889.760000000002</v>
      </c>
      <c r="E30" s="37">
        <f>ROUND(AVERAGE(C30:D30),2)</f>
        <v>48639.76</v>
      </c>
      <c r="F30" s="39">
        <f>ROUND(AVERAGE(F9:F29),2)</f>
        <v>48826.9</v>
      </c>
      <c r="G30" s="38">
        <f>ROUND(AVERAGE(G9:G29),2)</f>
        <v>49326.9</v>
      </c>
      <c r="H30" s="37">
        <f>ROUND(AVERAGE(F30:G30),2)</f>
        <v>49076.9</v>
      </c>
      <c r="I30" s="39">
        <f>ROUND(AVERAGE(I9:I29),2)</f>
        <v>50383.33</v>
      </c>
      <c r="J30" s="38">
        <f>ROUND(AVERAGE(J9:J29),2)</f>
        <v>51383.33</v>
      </c>
      <c r="K30" s="37">
        <f>ROUND(AVERAGE(I30:J30),2)</f>
        <v>50883.33</v>
      </c>
      <c r="L30" s="36">
        <f>ROUND(AVERAGE(L9:L29),2)</f>
        <v>48889.760000000002</v>
      </c>
      <c r="M30" s="35">
        <f>ROUND(AVERAGE(M9:M29),4)</f>
        <v>1.2214</v>
      </c>
      <c r="N30" s="34">
        <f>ROUND(AVERAGE(N9:N29),4)</f>
        <v>1.077</v>
      </c>
      <c r="O30" s="167">
        <f>ROUND(AVERAGE(O9:O29),2)</f>
        <v>130.53</v>
      </c>
      <c r="P30" s="33">
        <f>AVERAGE(P9:P29)</f>
        <v>40038.37238095238</v>
      </c>
      <c r="Q30" s="33">
        <f>AVERAGE(Q9:Q29)</f>
        <v>40312.282380952376</v>
      </c>
      <c r="R30" s="33">
        <f>AVERAGE(R9:R29)</f>
        <v>45404.406251592991</v>
      </c>
      <c r="S30" s="32">
        <f>AVERAGE(S9:S29)</f>
        <v>1.2239714285714287</v>
      </c>
    </row>
    <row r="31" spans="2:19" x14ac:dyDescent="0.2">
      <c r="B31" s="31" t="s">
        <v>12</v>
      </c>
      <c r="C31" s="30">
        <f t="shared" ref="C31:S31" si="4">MAX(C9:C29)</f>
        <v>51000</v>
      </c>
      <c r="D31" s="29">
        <f t="shared" si="4"/>
        <v>51500</v>
      </c>
      <c r="E31" s="28">
        <f t="shared" si="4"/>
        <v>51250</v>
      </c>
      <c r="F31" s="30">
        <f t="shared" si="4"/>
        <v>51455</v>
      </c>
      <c r="G31" s="29">
        <f t="shared" si="4"/>
        <v>51955</v>
      </c>
      <c r="H31" s="28">
        <f t="shared" si="4"/>
        <v>51705</v>
      </c>
      <c r="I31" s="30">
        <f t="shared" si="4"/>
        <v>53075</v>
      </c>
      <c r="J31" s="29">
        <f t="shared" si="4"/>
        <v>54075</v>
      </c>
      <c r="K31" s="28">
        <f t="shared" si="4"/>
        <v>53575</v>
      </c>
      <c r="L31" s="27">
        <f t="shared" si="4"/>
        <v>51500</v>
      </c>
      <c r="M31" s="26">
        <f t="shared" si="4"/>
        <v>1.2396</v>
      </c>
      <c r="N31" s="25">
        <f t="shared" si="4"/>
        <v>1.0904</v>
      </c>
      <c r="O31" s="24">
        <f t="shared" si="4"/>
        <v>134.68</v>
      </c>
      <c r="P31" s="23">
        <f t="shared" si="4"/>
        <v>43074.61</v>
      </c>
      <c r="Q31" s="23">
        <f t="shared" si="4"/>
        <v>43360.87</v>
      </c>
      <c r="R31" s="23">
        <f t="shared" si="4"/>
        <v>48880.030372057699</v>
      </c>
      <c r="S31" s="22">
        <f t="shared" si="4"/>
        <v>1.2419</v>
      </c>
    </row>
    <row r="32" spans="2:19" ht="13.5" thickBot="1" x14ac:dyDescent="0.25">
      <c r="B32" s="21" t="s">
        <v>13</v>
      </c>
      <c r="C32" s="20">
        <f t="shared" ref="C32:S32" si="5">MIN(C9:C29)</f>
        <v>48045</v>
      </c>
      <c r="D32" s="19">
        <f t="shared" si="5"/>
        <v>48545</v>
      </c>
      <c r="E32" s="18">
        <f t="shared" si="5"/>
        <v>48295</v>
      </c>
      <c r="F32" s="20">
        <f t="shared" si="5"/>
        <v>48500</v>
      </c>
      <c r="G32" s="19">
        <f t="shared" si="5"/>
        <v>49000</v>
      </c>
      <c r="H32" s="18">
        <f t="shared" si="5"/>
        <v>48750</v>
      </c>
      <c r="I32" s="20">
        <f t="shared" si="5"/>
        <v>49970</v>
      </c>
      <c r="J32" s="19">
        <f t="shared" si="5"/>
        <v>50970</v>
      </c>
      <c r="K32" s="18">
        <f t="shared" si="5"/>
        <v>50470</v>
      </c>
      <c r="L32" s="17">
        <f t="shared" si="5"/>
        <v>48545</v>
      </c>
      <c r="M32" s="16">
        <f t="shared" si="5"/>
        <v>1.1859999999999999</v>
      </c>
      <c r="N32" s="15">
        <f t="shared" si="5"/>
        <v>1.0495000000000001</v>
      </c>
      <c r="O32" s="14">
        <f t="shared" si="5"/>
        <v>128.44</v>
      </c>
      <c r="P32" s="13">
        <f t="shared" si="5"/>
        <v>39186.03</v>
      </c>
      <c r="Q32" s="13">
        <f t="shared" si="5"/>
        <v>39455.67</v>
      </c>
      <c r="R32" s="13">
        <f t="shared" si="5"/>
        <v>44547.872340425529</v>
      </c>
      <c r="S32" s="12">
        <f t="shared" si="5"/>
        <v>1.1888000000000001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Anwender</cp:lastModifiedBy>
  <cp:lastPrinted>2011-08-25T10:07:39Z</cp:lastPrinted>
  <dcterms:created xsi:type="dcterms:W3CDTF">2012-05-31T12:49:12Z</dcterms:created>
  <dcterms:modified xsi:type="dcterms:W3CDTF">2023-02-01T06:53:17Z</dcterms:modified>
</cp:coreProperties>
</file>