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2\"/>
    </mc:Choice>
  </mc:AlternateContent>
  <xr:revisionPtr revIDLastSave="0" documentId="8_{0C1868E3-7C27-4CC9-8126-268F4CB4C72C}" xr6:coauthVersionLast="47" xr6:coauthVersionMax="47" xr10:uidLastSave="{00000000-0000-0000-0000-000000000000}"/>
  <bookViews>
    <workbookView xWindow="960" yWindow="1050" windowWidth="13740" windowHeight="13635" tabRatio="993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31" i="12"/>
  <c r="G31" i="12"/>
  <c r="D31" i="12"/>
  <c r="J30" i="12"/>
  <c r="G30" i="12"/>
  <c r="D30" i="12"/>
  <c r="J29" i="12"/>
  <c r="E11" i="13" s="1"/>
  <c r="G29" i="12"/>
  <c r="D11" i="13" s="1"/>
  <c r="D29" i="12"/>
  <c r="C11" i="13" s="1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2" i="10"/>
  <c r="Q32" i="10"/>
  <c r="P32" i="10"/>
  <c r="O32" i="10"/>
  <c r="N32" i="10"/>
  <c r="M32" i="10"/>
  <c r="L32" i="10"/>
  <c r="J32" i="10"/>
  <c r="I32" i="10"/>
  <c r="G32" i="10"/>
  <c r="F32" i="10"/>
  <c r="D32" i="10"/>
  <c r="C32" i="10"/>
  <c r="S31" i="10"/>
  <c r="Q31" i="10"/>
  <c r="P31" i="10"/>
  <c r="O31" i="10"/>
  <c r="N31" i="10"/>
  <c r="M31" i="10"/>
  <c r="L31" i="10"/>
  <c r="J31" i="10"/>
  <c r="I31" i="10"/>
  <c r="G31" i="10"/>
  <c r="F31" i="10"/>
  <c r="D31" i="10"/>
  <c r="C31" i="10"/>
  <c r="S30" i="10"/>
  <c r="Q30" i="10"/>
  <c r="P30" i="10"/>
  <c r="O30" i="10"/>
  <c r="N30" i="10"/>
  <c r="M30" i="10"/>
  <c r="L30" i="10"/>
  <c r="J30" i="10"/>
  <c r="I30" i="10"/>
  <c r="K30" i="10" s="1"/>
  <c r="G30" i="10"/>
  <c r="F30" i="10"/>
  <c r="H30" i="10" s="1"/>
  <c r="D30" i="10"/>
  <c r="E30" i="10" s="1"/>
  <c r="C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R32" i="10" s="1"/>
  <c r="K10" i="10"/>
  <c r="K32" i="10" s="1"/>
  <c r="H10" i="10"/>
  <c r="E10" i="10"/>
  <c r="R9" i="10"/>
  <c r="K9" i="10"/>
  <c r="H9" i="10"/>
  <c r="E9" i="10"/>
  <c r="Y32" i="8"/>
  <c r="W32" i="8"/>
  <c r="V32" i="8"/>
  <c r="U32" i="8"/>
  <c r="T32" i="8"/>
  <c r="S32" i="8"/>
  <c r="R32" i="8"/>
  <c r="P32" i="8"/>
  <c r="O32" i="8"/>
  <c r="M32" i="8"/>
  <c r="L32" i="8"/>
  <c r="J32" i="8"/>
  <c r="I32" i="8"/>
  <c r="G32" i="8"/>
  <c r="F32" i="8"/>
  <c r="D32" i="8"/>
  <c r="C32" i="8"/>
  <c r="Y31" i="8"/>
  <c r="X31" i="8"/>
  <c r="W31" i="8"/>
  <c r="V31" i="8"/>
  <c r="U31" i="8"/>
  <c r="T31" i="8"/>
  <c r="S31" i="8"/>
  <c r="R31" i="8"/>
  <c r="P31" i="8"/>
  <c r="O31" i="8"/>
  <c r="M31" i="8"/>
  <c r="L31" i="8"/>
  <c r="J31" i="8"/>
  <c r="I31" i="8"/>
  <c r="G31" i="8"/>
  <c r="F31" i="8"/>
  <c r="D31" i="8"/>
  <c r="C31" i="8"/>
  <c r="Y30" i="8"/>
  <c r="W30" i="8"/>
  <c r="V30" i="8"/>
  <c r="U30" i="8"/>
  <c r="T30" i="8"/>
  <c r="S30" i="8"/>
  <c r="R30" i="8"/>
  <c r="P30" i="8"/>
  <c r="O30" i="8"/>
  <c r="M30" i="8"/>
  <c r="L30" i="8"/>
  <c r="N30" i="8" s="1"/>
  <c r="J30" i="8"/>
  <c r="I30" i="8"/>
  <c r="G30" i="8"/>
  <c r="F30" i="8"/>
  <c r="H30" i="8" s="1"/>
  <c r="D30" i="8"/>
  <c r="C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H10" i="8"/>
  <c r="E10" i="8"/>
  <c r="X9" i="8"/>
  <c r="X32" i="8" s="1"/>
  <c r="Q9" i="8"/>
  <c r="N9" i="8"/>
  <c r="K9" i="8"/>
  <c r="K32" i="8" s="1"/>
  <c r="H9" i="8"/>
  <c r="H31" i="8" s="1"/>
  <c r="E9" i="8"/>
  <c r="S32" i="7"/>
  <c r="Q32" i="7"/>
  <c r="P32" i="7"/>
  <c r="O32" i="7"/>
  <c r="N32" i="7"/>
  <c r="M32" i="7"/>
  <c r="L32" i="7"/>
  <c r="J32" i="7"/>
  <c r="I32" i="7"/>
  <c r="G32" i="7"/>
  <c r="F32" i="7"/>
  <c r="D32" i="7"/>
  <c r="C32" i="7"/>
  <c r="S31" i="7"/>
  <c r="Q31" i="7"/>
  <c r="P31" i="7"/>
  <c r="O31" i="7"/>
  <c r="N31" i="7"/>
  <c r="M31" i="7"/>
  <c r="L31" i="7"/>
  <c r="J31" i="7"/>
  <c r="I31" i="7"/>
  <c r="G31" i="7"/>
  <c r="F31" i="7"/>
  <c r="D31" i="7"/>
  <c r="C31" i="7"/>
  <c r="S30" i="7"/>
  <c r="Q30" i="7"/>
  <c r="P30" i="7"/>
  <c r="O30" i="7"/>
  <c r="N30" i="7"/>
  <c r="M30" i="7"/>
  <c r="L30" i="7"/>
  <c r="J30" i="7"/>
  <c r="I30" i="7"/>
  <c r="G30" i="7"/>
  <c r="F30" i="7"/>
  <c r="H30" i="7" s="1"/>
  <c r="D30" i="7"/>
  <c r="E30" i="7" s="1"/>
  <c r="C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R31" i="7" s="1"/>
  <c r="K9" i="7"/>
  <c r="K31" i="7" s="1"/>
  <c r="H9" i="7"/>
  <c r="H32" i="7" s="1"/>
  <c r="E9" i="7"/>
  <c r="Y32" i="6"/>
  <c r="W32" i="6"/>
  <c r="V32" i="6"/>
  <c r="U32" i="6"/>
  <c r="T32" i="6"/>
  <c r="S32" i="6"/>
  <c r="R32" i="6"/>
  <c r="P32" i="6"/>
  <c r="O32" i="6"/>
  <c r="M32" i="6"/>
  <c r="L32" i="6"/>
  <c r="J32" i="6"/>
  <c r="I32" i="6"/>
  <c r="G32" i="6"/>
  <c r="F32" i="6"/>
  <c r="D32" i="6"/>
  <c r="C32" i="6"/>
  <c r="Y31" i="6"/>
  <c r="W31" i="6"/>
  <c r="V31" i="6"/>
  <c r="U31" i="6"/>
  <c r="T31" i="6"/>
  <c r="S31" i="6"/>
  <c r="R31" i="6"/>
  <c r="P31" i="6"/>
  <c r="O31" i="6"/>
  <c r="M31" i="6"/>
  <c r="L31" i="6"/>
  <c r="J31" i="6"/>
  <c r="I31" i="6"/>
  <c r="G31" i="6"/>
  <c r="F31" i="6"/>
  <c r="D31" i="6"/>
  <c r="C31" i="6"/>
  <c r="Y30" i="6"/>
  <c r="W30" i="6"/>
  <c r="V30" i="6"/>
  <c r="U30" i="6"/>
  <c r="T30" i="6"/>
  <c r="S30" i="6"/>
  <c r="R30" i="6"/>
  <c r="P30" i="6"/>
  <c r="O30" i="6"/>
  <c r="N30" i="6"/>
  <c r="M30" i="6"/>
  <c r="L30" i="6"/>
  <c r="J30" i="6"/>
  <c r="I30" i="6"/>
  <c r="G30" i="6"/>
  <c r="F30" i="6"/>
  <c r="D30" i="6"/>
  <c r="C30" i="6"/>
  <c r="E30" i="6" s="1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X32" i="6" s="1"/>
  <c r="Q10" i="6"/>
  <c r="N10" i="6"/>
  <c r="K10" i="6"/>
  <c r="H10" i="6"/>
  <c r="H31" i="6" s="1"/>
  <c r="E10" i="6"/>
  <c r="E32" i="6" s="1"/>
  <c r="X9" i="6"/>
  <c r="Q9" i="6"/>
  <c r="Q32" i="6" s="1"/>
  <c r="N9" i="6"/>
  <c r="N32" i="6" s="1"/>
  <c r="K9" i="6"/>
  <c r="K32" i="6" s="1"/>
  <c r="H9" i="6"/>
  <c r="E9" i="6"/>
  <c r="Y32" i="5"/>
  <c r="W32" i="5"/>
  <c r="V32" i="5"/>
  <c r="U32" i="5"/>
  <c r="T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W31" i="5"/>
  <c r="V31" i="5"/>
  <c r="U31" i="5"/>
  <c r="T31" i="5"/>
  <c r="S31" i="5"/>
  <c r="R31" i="5"/>
  <c r="P31" i="5"/>
  <c r="O31" i="5"/>
  <c r="M31" i="5"/>
  <c r="L31" i="5"/>
  <c r="J31" i="5"/>
  <c r="I31" i="5"/>
  <c r="H31" i="5"/>
  <c r="G31" i="5"/>
  <c r="F31" i="5"/>
  <c r="D31" i="5"/>
  <c r="C31" i="5"/>
  <c r="Y30" i="5"/>
  <c r="W30" i="5"/>
  <c r="V30" i="5"/>
  <c r="U30" i="5"/>
  <c r="T30" i="5"/>
  <c r="S30" i="5"/>
  <c r="R30" i="5"/>
  <c r="Q30" i="5"/>
  <c r="P30" i="5"/>
  <c r="O30" i="5"/>
  <c r="M30" i="5"/>
  <c r="N30" i="5" s="1"/>
  <c r="L30" i="5"/>
  <c r="J30" i="5"/>
  <c r="I30" i="5"/>
  <c r="G30" i="5"/>
  <c r="F30" i="5"/>
  <c r="H30" i="5" s="1"/>
  <c r="D30" i="5"/>
  <c r="C30" i="5"/>
  <c r="E30" i="5" s="1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N31" i="5" s="1"/>
  <c r="K10" i="5"/>
  <c r="H10" i="5"/>
  <c r="H32" i="5" s="1"/>
  <c r="E10" i="5"/>
  <c r="X9" i="5"/>
  <c r="X30" i="5" s="1"/>
  <c r="Q9" i="5"/>
  <c r="N9" i="5"/>
  <c r="K9" i="5"/>
  <c r="K31" i="5" s="1"/>
  <c r="H9" i="5"/>
  <c r="E9" i="5"/>
  <c r="Y32" i="4"/>
  <c r="W32" i="4"/>
  <c r="V32" i="4"/>
  <c r="U32" i="4"/>
  <c r="T32" i="4"/>
  <c r="S32" i="4"/>
  <c r="R32" i="4"/>
  <c r="P32" i="4"/>
  <c r="O32" i="4"/>
  <c r="M32" i="4"/>
  <c r="L32" i="4"/>
  <c r="J32" i="4"/>
  <c r="I32" i="4"/>
  <c r="G32" i="4"/>
  <c r="F32" i="4"/>
  <c r="D32" i="4"/>
  <c r="C32" i="4"/>
  <c r="Y31" i="4"/>
  <c r="W31" i="4"/>
  <c r="V31" i="4"/>
  <c r="U31" i="4"/>
  <c r="T31" i="4"/>
  <c r="S31" i="4"/>
  <c r="R31" i="4"/>
  <c r="P31" i="4"/>
  <c r="O31" i="4"/>
  <c r="M31" i="4"/>
  <c r="L31" i="4"/>
  <c r="J31" i="4"/>
  <c r="I31" i="4"/>
  <c r="G31" i="4"/>
  <c r="F31" i="4"/>
  <c r="D31" i="4"/>
  <c r="C31" i="4"/>
  <c r="Y30" i="4"/>
  <c r="W30" i="4"/>
  <c r="V30" i="4"/>
  <c r="U30" i="4"/>
  <c r="T30" i="4"/>
  <c r="S30" i="4"/>
  <c r="R30" i="4"/>
  <c r="P30" i="4"/>
  <c r="O30" i="4"/>
  <c r="M30" i="4"/>
  <c r="L30" i="4"/>
  <c r="N30" i="4" s="1"/>
  <c r="J30" i="4"/>
  <c r="I30" i="4"/>
  <c r="G30" i="4"/>
  <c r="F30" i="4"/>
  <c r="H30" i="4" s="1"/>
  <c r="D30" i="4"/>
  <c r="C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E10" i="4"/>
  <c r="X9" i="4"/>
  <c r="X32" i="4" s="1"/>
  <c r="Q9" i="4"/>
  <c r="N9" i="4"/>
  <c r="K9" i="4"/>
  <c r="K32" i="4" s="1"/>
  <c r="H9" i="4"/>
  <c r="H31" i="4" s="1"/>
  <c r="E9" i="4"/>
  <c r="E31" i="4" s="1"/>
  <c r="S32" i="3"/>
  <c r="Q32" i="3"/>
  <c r="P32" i="3"/>
  <c r="O32" i="3"/>
  <c r="N32" i="3"/>
  <c r="M32" i="3"/>
  <c r="L32" i="3"/>
  <c r="J32" i="3"/>
  <c r="I32" i="3"/>
  <c r="G32" i="3"/>
  <c r="F32" i="3"/>
  <c r="D32" i="3"/>
  <c r="C32" i="3"/>
  <c r="S31" i="3"/>
  <c r="Q31" i="3"/>
  <c r="P31" i="3"/>
  <c r="O31" i="3"/>
  <c r="N31" i="3"/>
  <c r="M31" i="3"/>
  <c r="L31" i="3"/>
  <c r="J31" i="3"/>
  <c r="I31" i="3"/>
  <c r="G31" i="3"/>
  <c r="F31" i="3"/>
  <c r="D31" i="3"/>
  <c r="C31" i="3"/>
  <c r="S30" i="3"/>
  <c r="Q30" i="3"/>
  <c r="P30" i="3"/>
  <c r="O30" i="3"/>
  <c r="N30" i="3"/>
  <c r="M30" i="3"/>
  <c r="L30" i="3"/>
  <c r="J30" i="3"/>
  <c r="I30" i="3"/>
  <c r="K30" i="3" s="1"/>
  <c r="G30" i="3"/>
  <c r="F30" i="3"/>
  <c r="H30" i="3" s="1"/>
  <c r="D30" i="3"/>
  <c r="E30" i="3" s="1"/>
  <c r="C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K9" i="3"/>
  <c r="H9" i="3"/>
  <c r="H32" i="3" s="1"/>
  <c r="E9" i="3"/>
  <c r="S32" i="2"/>
  <c r="Q32" i="2"/>
  <c r="P32" i="2"/>
  <c r="O32" i="2"/>
  <c r="N32" i="2"/>
  <c r="M32" i="2"/>
  <c r="L32" i="2"/>
  <c r="J32" i="2"/>
  <c r="I32" i="2"/>
  <c r="G32" i="2"/>
  <c r="F32" i="2"/>
  <c r="D32" i="2"/>
  <c r="C32" i="2"/>
  <c r="S31" i="2"/>
  <c r="Q31" i="2"/>
  <c r="P31" i="2"/>
  <c r="O31" i="2"/>
  <c r="N31" i="2"/>
  <c r="M31" i="2"/>
  <c r="L31" i="2"/>
  <c r="J31" i="2"/>
  <c r="I31" i="2"/>
  <c r="G31" i="2"/>
  <c r="F31" i="2"/>
  <c r="D31" i="2"/>
  <c r="C31" i="2"/>
  <c r="S30" i="2"/>
  <c r="Q30" i="2"/>
  <c r="P30" i="2"/>
  <c r="O30" i="2"/>
  <c r="N30" i="2"/>
  <c r="M30" i="2"/>
  <c r="L30" i="2"/>
  <c r="J30" i="2"/>
  <c r="I30" i="2"/>
  <c r="G30" i="2"/>
  <c r="F30" i="2"/>
  <c r="H30" i="2" s="1"/>
  <c r="D30" i="2"/>
  <c r="E30" i="2" s="1"/>
  <c r="C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K31" i="2" s="1"/>
  <c r="H10" i="2"/>
  <c r="E10" i="2"/>
  <c r="E31" i="2" s="1"/>
  <c r="R9" i="2"/>
  <c r="R30" i="2" s="1"/>
  <c r="K9" i="2"/>
  <c r="H9" i="2"/>
  <c r="H32" i="2" s="1"/>
  <c r="E9" i="2"/>
  <c r="Y32" i="1"/>
  <c r="W32" i="1"/>
  <c r="V32" i="1"/>
  <c r="U32" i="1"/>
  <c r="T32" i="1"/>
  <c r="S32" i="1"/>
  <c r="R32" i="1"/>
  <c r="P32" i="1"/>
  <c r="O32" i="1"/>
  <c r="M32" i="1"/>
  <c r="L32" i="1"/>
  <c r="J32" i="1"/>
  <c r="I32" i="1"/>
  <c r="G32" i="1"/>
  <c r="F32" i="1"/>
  <c r="D32" i="1"/>
  <c r="C32" i="1"/>
  <c r="Y31" i="1"/>
  <c r="W31" i="1"/>
  <c r="V31" i="1"/>
  <c r="U31" i="1"/>
  <c r="T31" i="1"/>
  <c r="S31" i="1"/>
  <c r="R31" i="1"/>
  <c r="P31" i="1"/>
  <c r="O31" i="1"/>
  <c r="M31" i="1"/>
  <c r="L31" i="1"/>
  <c r="J31" i="1"/>
  <c r="I31" i="1"/>
  <c r="G31" i="1"/>
  <c r="F31" i="1"/>
  <c r="D31" i="1"/>
  <c r="C31" i="1"/>
  <c r="Y30" i="1"/>
  <c r="W30" i="1"/>
  <c r="V30" i="1"/>
  <c r="U30" i="1"/>
  <c r="T30" i="1"/>
  <c r="S30" i="1"/>
  <c r="R30" i="1"/>
  <c r="P30" i="1"/>
  <c r="Q30" i="1" s="1"/>
  <c r="O30" i="1"/>
  <c r="M30" i="1"/>
  <c r="L30" i="1"/>
  <c r="J30" i="1"/>
  <c r="I30" i="1"/>
  <c r="K30" i="1" s="1"/>
  <c r="G30" i="1"/>
  <c r="F30" i="1"/>
  <c r="H30" i="1" s="1"/>
  <c r="D30" i="1"/>
  <c r="C30" i="1"/>
  <c r="E30" i="1" s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X32" i="1" s="1"/>
  <c r="Q10" i="1"/>
  <c r="N10" i="1"/>
  <c r="N31" i="1" s="1"/>
  <c r="K10" i="1"/>
  <c r="H10" i="1"/>
  <c r="E10" i="1"/>
  <c r="X9" i="1"/>
  <c r="Q9" i="1"/>
  <c r="N9" i="1"/>
  <c r="K9" i="1"/>
  <c r="K32" i="1" s="1"/>
  <c r="H9" i="1"/>
  <c r="H32" i="1" s="1"/>
  <c r="E9" i="1"/>
  <c r="H31" i="3" l="1"/>
  <c r="N31" i="4"/>
  <c r="E31" i="5"/>
  <c r="N31" i="6"/>
  <c r="N31" i="8"/>
  <c r="E32" i="10"/>
  <c r="Q31" i="1"/>
  <c r="X30" i="1"/>
  <c r="H31" i="1"/>
  <c r="Q32" i="4"/>
  <c r="Q30" i="4"/>
  <c r="K30" i="6"/>
  <c r="Q31" i="6"/>
  <c r="Q31" i="8"/>
  <c r="Q30" i="8"/>
  <c r="H31" i="10"/>
  <c r="X31" i="4"/>
  <c r="N32" i="5"/>
  <c r="K32" i="5"/>
  <c r="R30" i="10"/>
  <c r="K31" i="1"/>
  <c r="K30" i="2"/>
  <c r="E32" i="3"/>
  <c r="E30" i="4"/>
  <c r="K31" i="4"/>
  <c r="Q31" i="5"/>
  <c r="E32" i="7"/>
  <c r="E30" i="8"/>
  <c r="K31" i="8"/>
  <c r="E31" i="10"/>
  <c r="R31" i="2"/>
  <c r="K31" i="3"/>
  <c r="Q30" i="6"/>
  <c r="E31" i="1"/>
  <c r="H31" i="2"/>
  <c r="E31" i="3"/>
  <c r="K30" i="4"/>
  <c r="X30" i="4"/>
  <c r="X31" i="6"/>
  <c r="E31" i="7"/>
  <c r="K30" i="8"/>
  <c r="X30" i="8"/>
  <c r="K30" i="7"/>
  <c r="E32" i="8"/>
  <c r="H31" i="7"/>
  <c r="K32" i="3"/>
  <c r="K32" i="7"/>
  <c r="R31" i="3"/>
  <c r="N30" i="1"/>
  <c r="N32" i="1"/>
  <c r="E32" i="2"/>
  <c r="X32" i="5"/>
  <c r="K30" i="5"/>
  <c r="K31" i="6"/>
  <c r="H30" i="6"/>
  <c r="R31" i="10"/>
  <c r="R32" i="2"/>
  <c r="K31" i="10"/>
  <c r="E32" i="1"/>
  <c r="Q32" i="1"/>
  <c r="H32" i="4"/>
  <c r="E32" i="5"/>
  <c r="Q32" i="5"/>
  <c r="X30" i="6"/>
  <c r="H32" i="8"/>
  <c r="H32" i="10"/>
  <c r="E31" i="6"/>
  <c r="Q31" i="4"/>
  <c r="E31" i="8"/>
  <c r="R32" i="3"/>
  <c r="R32" i="7"/>
  <c r="K32" i="2"/>
  <c r="R30" i="3"/>
  <c r="N32" i="4"/>
  <c r="H32" i="6"/>
  <c r="N32" i="8"/>
  <c r="R30" i="7"/>
  <c r="X31" i="1"/>
  <c r="X31" i="5"/>
  <c r="E32" i="4"/>
  <c r="Q32" i="8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<sst xmlns="http://schemas.openxmlformats.org/spreadsheetml/2006/main" count="429" uniqueCount="99">
  <si>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</si>
  <si>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</si>
  <si>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</si>
  <si>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</si>
  <si>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</si>
  <si>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</si>
  <si>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</si>
  <si>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</si>
  <si>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</si>
  <si>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</si>
  <si>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</si>
  <si>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</si>
  <si>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</si>
  <si>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</si>
  <si>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</si>
  <si>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</si>
  <si>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</si>
  <si>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</si>
  <si>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</si>
  <si>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</si>
  <si>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</si>
  <si>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</si>
  <si>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</si>
  <si>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</si>
  <si>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</si>
  <si>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</si>
  <si>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</si>
  <si>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</si>
  <si>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</si>
  <si>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</si>
  <si>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</si>
  <si>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</si>
  <si>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</si>
  <si>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</si>
  <si>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</si>
  <si>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</si>
  <si>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</si>
  <si>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</si>
  <si>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</si>
  <si>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</si>
  <si>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</si>
  <si>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</si>
  <si>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</si>
  <si>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</si>
  <si>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</si>
  <si>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</si>
  <si>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</si>
  <si>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</si>
  <si>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</si>
  <si>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</si>
  <si>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</si>
  <si>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</si>
  <si>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</si>
  <si>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</si>
  <si>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</si>
  <si>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</si>
  <si>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</si>
  <si>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</si>
  <si>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</si>
  <si>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</si>
  <si>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</si>
  <si>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</si>
  <si>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</si>
  <si>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</si>
  <si>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</si>
  <si>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</si>
  <si>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</si>
  <si>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</si>
  <si>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</si>
  <si>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</si>
  <si>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</si>
  <si>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</si>
  <si>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</si>
  <si>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</si>
  <si>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</si>
  <si>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</si>
  <si>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</si>
  <si>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</si>
  <si>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</si>
  <si>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</si>
  <si>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</si>
  <si>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</si>
  <si>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</si>
  <si>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</si>
  <si>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</si>
  <si>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</si>
  <si>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</si>
  <si>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</si>
  <si>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</si>
  <si>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</si>
  <si>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</si>
  <si>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</si>
  <si>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</si>
  <si>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</si>
  <si>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</si>
  <si>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OCTOBER 2022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</si>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</sst>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7" fontId="6" fillId="0" borderId="0" xfId="0" applyNumberFormat="1" applyFont="1" applyBorder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5" fontId="5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Fill="1" applyProtection="1"/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center"/>
    </xf>
    <xf numFmtId="168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/>
    </xf>
    <xf numFmtId="168" fontId="4" fillId="0" borderId="20" xfId="0" applyNumberFormat="1" applyFont="1" applyFill="1" applyBorder="1" applyAlignment="1" applyProtection="1">
      <alignment horizontal="center"/>
    </xf>
    <xf numFmtId="168" fontId="4" fillId="0" borderId="7" xfId="0" applyNumberFormat="1" applyFont="1" applyFill="1" applyBorder="1" applyAlignment="1" applyProtection="1">
      <alignment horizontal="center"/>
    </xf>
    <xf numFmtId="170" fontId="4" fillId="0" borderId="9" xfId="0" applyNumberFormat="1" applyFont="1" applyFill="1" applyBorder="1" applyAlignment="1" applyProtection="1">
      <alignment horizontal="center"/>
    </xf>
    <xf numFmtId="170" fontId="4" fillId="0" borderId="19" xfId="0" applyNumberFormat="1" applyFont="1" applyBorder="1" applyAlignment="1" applyProtection="1">
      <alignment horizontal="center"/>
    </xf>
    <xf numFmtId="170" fontId="4" fillId="0" borderId="8" xfId="0" applyNumberFormat="1" applyFont="1" applyBorder="1" applyAlignment="1" applyProtection="1">
      <alignment horizontal="center"/>
    </xf>
    <xf numFmtId="170" fontId="4" fillId="0" borderId="6" xfId="0" applyNumberFormat="1" applyFont="1" applyBorder="1" applyAlignment="1" applyProtection="1">
      <alignment horizontal="center"/>
    </xf>
    <xf numFmtId="165" fontId="6" fillId="0" borderId="6" xfId="0" applyNumberFormat="1" applyFont="1" applyBorder="1" applyAlignment="1" applyProtection="1">
      <alignment horizontal="center"/>
    </xf>
    <xf numFmtId="168" fontId="4" fillId="0" borderId="12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>
      <alignment horizontal="center"/>
    </xf>
    <xf numFmtId="168" fontId="4" fillId="0" borderId="18" xfId="0" applyNumberFormat="1" applyFont="1" applyFill="1" applyBorder="1" applyAlignment="1" applyProtection="1">
      <alignment horizontal="center"/>
    </xf>
    <xf numFmtId="168" fontId="4" fillId="0" borderId="2" xfId="0" applyNumberFormat="1" applyFont="1" applyFill="1" applyBorder="1" applyAlignment="1" applyProtection="1">
      <alignment horizontal="center"/>
    </xf>
    <xf numFmtId="170" fontId="4" fillId="0" borderId="11" xfId="0" applyNumberFormat="1" applyFont="1" applyFill="1" applyBorder="1" applyAlignment="1" applyProtection="1">
      <alignment horizontal="center"/>
    </xf>
    <xf numFmtId="170" fontId="4" fillId="0" borderId="12" xfId="0" applyNumberFormat="1" applyFont="1" applyBorder="1" applyAlignment="1" applyProtection="1">
      <alignment horizontal="center"/>
    </xf>
    <xf numFmtId="170" fontId="4" fillId="0" borderId="18" xfId="0" applyNumberFormat="1" applyFont="1" applyBorder="1" applyAlignment="1" applyProtection="1">
      <alignment horizontal="center"/>
    </xf>
    <xf numFmtId="170" fontId="4" fillId="0" borderId="17" xfId="0" applyNumberFormat="1" applyFont="1" applyBorder="1" applyAlignment="1" applyProtection="1">
      <alignment horizontal="center"/>
    </xf>
    <xf numFmtId="165" fontId="6" fillId="0" borderId="10" xfId="0" applyNumberFormat="1" applyFont="1" applyBorder="1" applyAlignment="1" applyProtection="1">
      <alignment horizontal="center"/>
    </xf>
    <xf numFmtId="168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168" fontId="4" fillId="0" borderId="15" xfId="0" applyNumberFormat="1" applyFont="1" applyFill="1" applyBorder="1" applyAlignment="1" applyProtection="1">
      <alignment horizontal="center"/>
    </xf>
    <xf numFmtId="168" fontId="4" fillId="0" borderId="21" xfId="0" applyNumberFormat="1" applyFont="1" applyFill="1" applyBorder="1" applyAlignment="1" applyProtection="1">
      <alignment horizontal="center"/>
    </xf>
    <xf numFmtId="170" fontId="4" fillId="0" borderId="16" xfId="0" applyNumberFormat="1" applyFont="1" applyFill="1" applyBorder="1" applyAlignment="1" applyProtection="1">
      <alignment horizontal="center"/>
    </xf>
    <xf numFmtId="170" fontId="4" fillId="0" borderId="14" xfId="0" applyNumberFormat="1" applyFont="1" applyBorder="1" applyAlignment="1" applyProtection="1">
      <alignment horizontal="center"/>
    </xf>
    <xf numFmtId="170" fontId="4" fillId="0" borderId="13" xfId="0" applyNumberFormat="1" applyFont="1" applyBorder="1" applyAlignment="1" applyProtection="1">
      <alignment horizontal="center"/>
    </xf>
    <xf numFmtId="170" fontId="4" fillId="0" borderId="4" xfId="0" applyNumberFormat="1" applyFont="1" applyBorder="1" applyAlignment="1" applyProtection="1">
      <alignment horizontal="center"/>
    </xf>
    <xf numFmtId="165" fontId="6" fillId="0" borderId="4" xfId="0" applyNumberFormat="1" applyFont="1" applyBorder="1" applyAlignment="1" applyProtection="1">
      <alignment horizontal="center"/>
    </xf>
    <xf numFmtId="4" fontId="8" fillId="0" borderId="11" xfId="0" applyNumberFormat="1" applyFont="1" applyFill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Border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168" fontId="8" fillId="0" borderId="0" xfId="0" applyNumberFormat="1" applyFont="1" applyFill="1" applyBorder="1" applyAlignment="1" applyProtection="1">
      <alignment horizontal="center"/>
      <protection locked="0"/>
    </xf>
    <xf numFmtId="167" fontId="8" fillId="0" borderId="11" xfId="0" applyNumberFormat="1" applyFont="1" applyFill="1" applyBorder="1" applyAlignment="1">
      <alignment horizontal="center"/>
    </xf>
    <xf numFmtId="168" fontId="8" fillId="0" borderId="1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 applyBorder="1"/>
    <xf numFmtId="166" fontId="2" fillId="0" borderId="19" xfId="0" applyNumberFormat="1" applyFont="1" applyBorder="1" applyAlignment="1" applyProtection="1">
      <alignment horizontal="right"/>
    </xf>
    <xf numFmtId="165" fontId="1" fillId="0" borderId="24" xfId="0" applyNumberFormat="1" applyFont="1" applyBorder="1" applyAlignment="1" applyProtection="1">
      <alignment horizontal="center"/>
    </xf>
    <xf numFmtId="166" fontId="2" fillId="0" borderId="12" xfId="0" applyNumberFormat="1" applyFont="1" applyBorder="1" applyAlignment="1" applyProtection="1">
      <alignment horizontal="right"/>
    </xf>
    <xf numFmtId="165" fontId="1" fillId="0" borderId="17" xfId="0" applyNumberFormat="1" applyFont="1" applyBorder="1" applyAlignment="1" applyProtection="1">
      <alignment horizontal="center"/>
    </xf>
    <xf numFmtId="166" fontId="2" fillId="0" borderId="14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 applyProtection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0" fontId="6" fillId="0" borderId="0" xfId="0" applyFont="1" applyBorder="1"/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Border="1"/>
    <xf numFmtId="0" fontId="0" fillId="2" borderId="0" xfId="0" applyFill="1" applyBorder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 applyBorder="1"/>
    <xf numFmtId="172" fontId="2" fillId="2" borderId="0" xfId="0" applyNumberFormat="1" applyFont="1" applyFill="1" applyBorder="1" applyAlignment="1">
      <alignment horizontal="left"/>
    </xf>
    <xf numFmtId="168" fontId="2" fillId="2" borderId="43" xfId="0" applyNumberFormat="1" applyFont="1" applyFill="1" applyBorder="1" applyAlignment="1"/>
    <xf numFmtId="2" fontId="2" fillId="2" borderId="43" xfId="0" applyNumberFormat="1" applyFont="1" applyFill="1" applyBorder="1" applyAlignment="1"/>
    <xf numFmtId="175" fontId="2" fillId="2" borderId="43" xfId="0" applyNumberFormat="1" applyFont="1" applyFill="1" applyBorder="1" applyAlignment="1"/>
    <xf numFmtId="0" fontId="2" fillId="2" borderId="43" xfId="0" applyFont="1" applyFill="1" applyBorder="1" applyAlignment="1"/>
    <xf numFmtId="0" fontId="6" fillId="2" borderId="43" xfId="0" applyFont="1" applyFill="1" applyBorder="1" applyAlignment="1"/>
    <xf numFmtId="0" fontId="13" fillId="2" borderId="43" xfId="0" applyFont="1" applyFill="1" applyBorder="1" applyAlignment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17" fontId="6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2" borderId="0" xfId="0" applyFont="1" applyFill="1" applyBorder="1"/>
    <xf numFmtId="0" fontId="6" fillId="2" borderId="0" xfId="0" applyFont="1" applyFill="1" applyBorder="1" applyAlignment="1"/>
    <xf numFmtId="177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2" fontId="8" fillId="0" borderId="14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/>
    <xf numFmtId="0" fontId="0" fillId="0" borderId="44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5"/>
  <sheetViews>
    <sheetView tabSelected="1" workbookViewId="0">
      <pane ySplit="8" topLeftCell="A9" activePane="bottomLeft" state="frozen"/>
      <selection activeCell="C46" sqref="C46"/>
      <selection pane="bottomLeft" activeCell="J43" sqref="J43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32</v>
      </c>
    </row>
    <row r="6" spans="1:25" ht="13.5" thickBot="1" x14ac:dyDescent="0.25">
      <c r="B6" s="1">
        <v>44837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44837</v>
      </c>
      <c r="C9" s="46">
        <v>7522</v>
      </c>
      <c r="D9" s="45">
        <v>7524</v>
      </c>
      <c r="E9" s="44">
        <f t="shared" ref="E9:E29" si="0">AVERAGE(C9:D9)</f>
        <v>7523</v>
      </c>
      <c r="F9" s="46">
        <v>7408</v>
      </c>
      <c r="G9" s="45">
        <v>7410</v>
      </c>
      <c r="H9" s="44">
        <f t="shared" ref="H9:H29" si="1">AVERAGE(F9:G9)</f>
        <v>7409</v>
      </c>
      <c r="I9" s="46">
        <v>7320</v>
      </c>
      <c r="J9" s="45">
        <v>7330</v>
      </c>
      <c r="K9" s="44">
        <f t="shared" ref="K9:K29" si="2">AVERAGE(I9:J9)</f>
        <v>7325</v>
      </c>
      <c r="L9" s="46">
        <v>7315</v>
      </c>
      <c r="M9" s="45">
        <v>7325</v>
      </c>
      <c r="N9" s="44">
        <f t="shared" ref="N9:N29" si="3">AVERAGE(L9:M9)</f>
        <v>7320</v>
      </c>
      <c r="O9" s="46">
        <v>7305</v>
      </c>
      <c r="P9" s="45">
        <v>7315</v>
      </c>
      <c r="Q9" s="44">
        <f t="shared" ref="Q9:Q29" si="4">AVERAGE(O9:P9)</f>
        <v>7310</v>
      </c>
      <c r="R9" s="52">
        <v>7524</v>
      </c>
      <c r="S9" s="51">
        <v>1.1217999999999999</v>
      </c>
      <c r="T9" s="53">
        <v>0.97689999999999999</v>
      </c>
      <c r="U9" s="50">
        <v>144.86000000000001</v>
      </c>
      <c r="V9" s="43">
        <v>6707.08</v>
      </c>
      <c r="W9" s="43">
        <v>6592.53</v>
      </c>
      <c r="X9" s="49">
        <f t="shared" ref="X9:X29" si="5">R9/T9</f>
        <v>7701.9142184461052</v>
      </c>
      <c r="Y9" s="48">
        <v>1.1240000000000001</v>
      </c>
    </row>
    <row r="10" spans="1:25" x14ac:dyDescent="0.2">
      <c r="B10" s="47">
        <v>44838</v>
      </c>
      <c r="C10" s="46">
        <v>7595.5</v>
      </c>
      <c r="D10" s="45">
        <v>7596</v>
      </c>
      <c r="E10" s="44">
        <f t="shared" si="0"/>
        <v>7595.75</v>
      </c>
      <c r="F10" s="46">
        <v>7544</v>
      </c>
      <c r="G10" s="45">
        <v>7545</v>
      </c>
      <c r="H10" s="44">
        <f t="shared" si="1"/>
        <v>7544.5</v>
      </c>
      <c r="I10" s="46">
        <v>7475</v>
      </c>
      <c r="J10" s="45">
        <v>7485</v>
      </c>
      <c r="K10" s="44">
        <f t="shared" si="2"/>
        <v>7480</v>
      </c>
      <c r="L10" s="46">
        <v>7485</v>
      </c>
      <c r="M10" s="45">
        <v>7495</v>
      </c>
      <c r="N10" s="44">
        <f t="shared" si="3"/>
        <v>7490</v>
      </c>
      <c r="O10" s="46">
        <v>7500</v>
      </c>
      <c r="P10" s="45">
        <v>7510</v>
      </c>
      <c r="Q10" s="44">
        <f t="shared" si="4"/>
        <v>7505</v>
      </c>
      <c r="R10" s="52">
        <v>7596</v>
      </c>
      <c r="S10" s="51">
        <v>1.1332</v>
      </c>
      <c r="T10" s="51">
        <v>0.98919999999999997</v>
      </c>
      <c r="U10" s="50">
        <v>144.82</v>
      </c>
      <c r="V10" s="43">
        <v>6703.14</v>
      </c>
      <c r="W10" s="43">
        <v>6643.48</v>
      </c>
      <c r="X10" s="49">
        <f t="shared" si="5"/>
        <v>7678.9324706833804</v>
      </c>
      <c r="Y10" s="48">
        <v>1.1356999999999999</v>
      </c>
    </row>
    <row r="11" spans="1:25" x14ac:dyDescent="0.2">
      <c r="B11" s="47">
        <v>44839</v>
      </c>
      <c r="C11" s="46">
        <v>7660</v>
      </c>
      <c r="D11" s="45">
        <v>7661</v>
      </c>
      <c r="E11" s="44">
        <f t="shared" si="0"/>
        <v>7660.5</v>
      </c>
      <c r="F11" s="46">
        <v>7605</v>
      </c>
      <c r="G11" s="45">
        <v>7607</v>
      </c>
      <c r="H11" s="44">
        <f t="shared" si="1"/>
        <v>7606</v>
      </c>
      <c r="I11" s="46">
        <v>7540</v>
      </c>
      <c r="J11" s="45">
        <v>7550</v>
      </c>
      <c r="K11" s="44">
        <f t="shared" si="2"/>
        <v>7545</v>
      </c>
      <c r="L11" s="46">
        <v>7545</v>
      </c>
      <c r="M11" s="45">
        <v>7555</v>
      </c>
      <c r="N11" s="44">
        <f t="shared" si="3"/>
        <v>7550</v>
      </c>
      <c r="O11" s="46">
        <v>7560</v>
      </c>
      <c r="P11" s="45">
        <v>7570</v>
      </c>
      <c r="Q11" s="44">
        <f t="shared" si="4"/>
        <v>7565</v>
      </c>
      <c r="R11" s="52">
        <v>7661</v>
      </c>
      <c r="S11" s="51">
        <v>1.1332</v>
      </c>
      <c r="T11" s="51">
        <v>0.99050000000000005</v>
      </c>
      <c r="U11" s="50">
        <v>144.52000000000001</v>
      </c>
      <c r="V11" s="43">
        <v>6760.5</v>
      </c>
      <c r="W11" s="43">
        <v>6698.66</v>
      </c>
      <c r="X11" s="49">
        <f t="shared" si="5"/>
        <v>7734.4775365976775</v>
      </c>
      <c r="Y11" s="48">
        <v>1.1355999999999999</v>
      </c>
    </row>
    <row r="12" spans="1:25" x14ac:dyDescent="0.2">
      <c r="B12" s="47">
        <v>44840</v>
      </c>
      <c r="C12" s="46">
        <v>7743</v>
      </c>
      <c r="D12" s="45">
        <v>7744</v>
      </c>
      <c r="E12" s="44">
        <f t="shared" si="0"/>
        <v>7743.5</v>
      </c>
      <c r="F12" s="46">
        <v>7705</v>
      </c>
      <c r="G12" s="45">
        <v>7706</v>
      </c>
      <c r="H12" s="44">
        <f t="shared" si="1"/>
        <v>7705.5</v>
      </c>
      <c r="I12" s="46">
        <v>7660</v>
      </c>
      <c r="J12" s="45">
        <v>7670</v>
      </c>
      <c r="K12" s="44">
        <f t="shared" si="2"/>
        <v>7665</v>
      </c>
      <c r="L12" s="46">
        <v>7675</v>
      </c>
      <c r="M12" s="45">
        <v>7685</v>
      </c>
      <c r="N12" s="44">
        <f t="shared" si="3"/>
        <v>7680</v>
      </c>
      <c r="O12" s="46">
        <v>7695</v>
      </c>
      <c r="P12" s="45">
        <v>7705</v>
      </c>
      <c r="Q12" s="44">
        <f t="shared" si="4"/>
        <v>7700</v>
      </c>
      <c r="R12" s="52">
        <v>7744</v>
      </c>
      <c r="S12" s="51">
        <v>1.1257999999999999</v>
      </c>
      <c r="T12" s="51">
        <v>0.9869</v>
      </c>
      <c r="U12" s="50">
        <v>144.69999999999999</v>
      </c>
      <c r="V12" s="43">
        <v>6878.66</v>
      </c>
      <c r="W12" s="43">
        <v>6832.77</v>
      </c>
      <c r="X12" s="49">
        <f t="shared" si="5"/>
        <v>7846.7929881446953</v>
      </c>
      <c r="Y12" s="48">
        <v>1.1277999999999999</v>
      </c>
    </row>
    <row r="13" spans="1:25" x14ac:dyDescent="0.2">
      <c r="B13" s="47">
        <v>44841</v>
      </c>
      <c r="C13" s="46">
        <v>7574.5</v>
      </c>
      <c r="D13" s="45">
        <v>7575.5</v>
      </c>
      <c r="E13" s="44">
        <f t="shared" si="0"/>
        <v>7575</v>
      </c>
      <c r="F13" s="46">
        <v>7553</v>
      </c>
      <c r="G13" s="45">
        <v>7554</v>
      </c>
      <c r="H13" s="44">
        <f t="shared" si="1"/>
        <v>7553.5</v>
      </c>
      <c r="I13" s="46">
        <v>7525</v>
      </c>
      <c r="J13" s="45">
        <v>7535</v>
      </c>
      <c r="K13" s="44">
        <f t="shared" si="2"/>
        <v>7530</v>
      </c>
      <c r="L13" s="46">
        <v>7535</v>
      </c>
      <c r="M13" s="45">
        <v>7545</v>
      </c>
      <c r="N13" s="44">
        <f t="shared" si="3"/>
        <v>7540</v>
      </c>
      <c r="O13" s="46">
        <v>7565</v>
      </c>
      <c r="P13" s="45">
        <v>7575</v>
      </c>
      <c r="Q13" s="44">
        <f t="shared" si="4"/>
        <v>7570</v>
      </c>
      <c r="R13" s="52">
        <v>7575.5</v>
      </c>
      <c r="S13" s="51">
        <v>1.1194999999999999</v>
      </c>
      <c r="T13" s="51">
        <v>0.97870000000000001</v>
      </c>
      <c r="U13" s="50">
        <v>144.94</v>
      </c>
      <c r="V13" s="43">
        <v>6766.86</v>
      </c>
      <c r="W13" s="43">
        <v>6735.02</v>
      </c>
      <c r="X13" s="49">
        <f t="shared" si="5"/>
        <v>7740.3698784101362</v>
      </c>
      <c r="Y13" s="48">
        <v>1.1215999999999999</v>
      </c>
    </row>
    <row r="14" spans="1:25" x14ac:dyDescent="0.2">
      <c r="B14" s="47">
        <v>44844</v>
      </c>
      <c r="C14" s="46">
        <v>7650</v>
      </c>
      <c r="D14" s="45">
        <v>7655</v>
      </c>
      <c r="E14" s="44">
        <f t="shared" si="0"/>
        <v>7652.5</v>
      </c>
      <c r="F14" s="46">
        <v>7585.5</v>
      </c>
      <c r="G14" s="45">
        <v>7586.5</v>
      </c>
      <c r="H14" s="44">
        <f t="shared" si="1"/>
        <v>7586</v>
      </c>
      <c r="I14" s="46">
        <v>7540</v>
      </c>
      <c r="J14" s="45">
        <v>7550</v>
      </c>
      <c r="K14" s="44">
        <f t="shared" si="2"/>
        <v>7545</v>
      </c>
      <c r="L14" s="46">
        <v>7530</v>
      </c>
      <c r="M14" s="45">
        <v>7540</v>
      </c>
      <c r="N14" s="44">
        <f t="shared" si="3"/>
        <v>7535</v>
      </c>
      <c r="O14" s="46">
        <v>7560</v>
      </c>
      <c r="P14" s="45">
        <v>7570</v>
      </c>
      <c r="Q14" s="44">
        <f t="shared" si="4"/>
        <v>7565</v>
      </c>
      <c r="R14" s="52">
        <v>7655</v>
      </c>
      <c r="S14" s="51">
        <v>1.1066</v>
      </c>
      <c r="T14" s="51">
        <v>0.96970000000000001</v>
      </c>
      <c r="U14" s="50">
        <v>145.55000000000001</v>
      </c>
      <c r="V14" s="43">
        <v>6917.59</v>
      </c>
      <c r="W14" s="43">
        <v>6842.7</v>
      </c>
      <c r="X14" s="49">
        <f t="shared" si="5"/>
        <v>7894.1940806434977</v>
      </c>
      <c r="Y14" s="48">
        <v>1.1087</v>
      </c>
    </row>
    <row r="15" spans="1:25" x14ac:dyDescent="0.2">
      <c r="B15" s="47">
        <v>44845</v>
      </c>
      <c r="C15" s="46">
        <v>7585</v>
      </c>
      <c r="D15" s="45">
        <v>7587</v>
      </c>
      <c r="E15" s="44">
        <f t="shared" si="0"/>
        <v>7586</v>
      </c>
      <c r="F15" s="46">
        <v>7524</v>
      </c>
      <c r="G15" s="45">
        <v>7525</v>
      </c>
      <c r="H15" s="44">
        <f t="shared" si="1"/>
        <v>7524.5</v>
      </c>
      <c r="I15" s="46">
        <v>7475</v>
      </c>
      <c r="J15" s="45">
        <v>7485</v>
      </c>
      <c r="K15" s="44">
        <f t="shared" si="2"/>
        <v>7480</v>
      </c>
      <c r="L15" s="46">
        <v>7485</v>
      </c>
      <c r="M15" s="45">
        <v>7495</v>
      </c>
      <c r="N15" s="44">
        <f t="shared" si="3"/>
        <v>7490</v>
      </c>
      <c r="O15" s="46">
        <v>7515</v>
      </c>
      <c r="P15" s="45">
        <v>7525</v>
      </c>
      <c r="Q15" s="44">
        <f t="shared" si="4"/>
        <v>7520</v>
      </c>
      <c r="R15" s="52">
        <v>7587</v>
      </c>
      <c r="S15" s="51">
        <v>1.109</v>
      </c>
      <c r="T15" s="51">
        <v>0.97230000000000005</v>
      </c>
      <c r="U15" s="50">
        <v>145.59</v>
      </c>
      <c r="V15" s="43">
        <v>6841.3</v>
      </c>
      <c r="W15" s="43">
        <v>6771.35</v>
      </c>
      <c r="X15" s="49">
        <f t="shared" si="5"/>
        <v>7803.1471767972844</v>
      </c>
      <c r="Y15" s="48">
        <v>1.1113</v>
      </c>
    </row>
    <row r="16" spans="1:25" x14ac:dyDescent="0.2">
      <c r="B16" s="47">
        <v>44846</v>
      </c>
      <c r="C16" s="46">
        <v>7625</v>
      </c>
      <c r="D16" s="45">
        <v>7625.5</v>
      </c>
      <c r="E16" s="44">
        <f t="shared" si="0"/>
        <v>7625.25</v>
      </c>
      <c r="F16" s="46">
        <v>7560</v>
      </c>
      <c r="G16" s="45">
        <v>7565</v>
      </c>
      <c r="H16" s="44">
        <f t="shared" si="1"/>
        <v>7562.5</v>
      </c>
      <c r="I16" s="46">
        <v>7490</v>
      </c>
      <c r="J16" s="45">
        <v>7500</v>
      </c>
      <c r="K16" s="44">
        <f t="shared" si="2"/>
        <v>7495</v>
      </c>
      <c r="L16" s="46">
        <v>7490</v>
      </c>
      <c r="M16" s="45">
        <v>7500</v>
      </c>
      <c r="N16" s="44">
        <f t="shared" si="3"/>
        <v>7495</v>
      </c>
      <c r="O16" s="46">
        <v>7520</v>
      </c>
      <c r="P16" s="45">
        <v>7530</v>
      </c>
      <c r="Q16" s="44">
        <f t="shared" si="4"/>
        <v>7525</v>
      </c>
      <c r="R16" s="52">
        <v>7625.5</v>
      </c>
      <c r="S16" s="51">
        <v>1.1052</v>
      </c>
      <c r="T16" s="51">
        <v>0.9708</v>
      </c>
      <c r="U16" s="50">
        <v>146.61000000000001</v>
      </c>
      <c r="V16" s="43">
        <v>6899.66</v>
      </c>
      <c r="W16" s="43">
        <v>6830.7</v>
      </c>
      <c r="X16" s="49">
        <f t="shared" si="5"/>
        <v>7854.8619695096831</v>
      </c>
      <c r="Y16" s="48">
        <v>1.1074999999999999</v>
      </c>
    </row>
    <row r="17" spans="2:25" x14ac:dyDescent="0.2">
      <c r="B17" s="47">
        <v>44847</v>
      </c>
      <c r="C17" s="46">
        <v>7662</v>
      </c>
      <c r="D17" s="45">
        <v>7663</v>
      </c>
      <c r="E17" s="44">
        <f t="shared" si="0"/>
        <v>7662.5</v>
      </c>
      <c r="F17" s="46">
        <v>7570</v>
      </c>
      <c r="G17" s="45">
        <v>7575</v>
      </c>
      <c r="H17" s="44">
        <f t="shared" si="1"/>
        <v>7572.5</v>
      </c>
      <c r="I17" s="46">
        <v>7495</v>
      </c>
      <c r="J17" s="45">
        <v>7505</v>
      </c>
      <c r="K17" s="44">
        <f t="shared" si="2"/>
        <v>7500</v>
      </c>
      <c r="L17" s="46">
        <v>7485</v>
      </c>
      <c r="M17" s="45">
        <v>7495</v>
      </c>
      <c r="N17" s="44">
        <f t="shared" si="3"/>
        <v>7490</v>
      </c>
      <c r="O17" s="46">
        <v>7510</v>
      </c>
      <c r="P17" s="45">
        <v>7520</v>
      </c>
      <c r="Q17" s="44">
        <f t="shared" si="4"/>
        <v>7515</v>
      </c>
      <c r="R17" s="52">
        <v>7663</v>
      </c>
      <c r="S17" s="51">
        <v>1.1262000000000001</v>
      </c>
      <c r="T17" s="51">
        <v>0.97450000000000003</v>
      </c>
      <c r="U17" s="50">
        <v>146.71</v>
      </c>
      <c r="V17" s="43">
        <v>6804.3</v>
      </c>
      <c r="W17" s="43">
        <v>6711.26</v>
      </c>
      <c r="X17" s="49">
        <f t="shared" si="5"/>
        <v>7863.5197537198565</v>
      </c>
      <c r="Y17" s="48">
        <v>1.1287</v>
      </c>
    </row>
    <row r="18" spans="2:25" x14ac:dyDescent="0.2">
      <c r="B18" s="47">
        <v>44848</v>
      </c>
      <c r="C18" s="46">
        <v>7687.5</v>
      </c>
      <c r="D18" s="45">
        <v>7688</v>
      </c>
      <c r="E18" s="44">
        <f t="shared" si="0"/>
        <v>7687.75</v>
      </c>
      <c r="F18" s="46">
        <v>7585</v>
      </c>
      <c r="G18" s="45">
        <v>7585.5</v>
      </c>
      <c r="H18" s="44">
        <f t="shared" si="1"/>
        <v>7585.25</v>
      </c>
      <c r="I18" s="46">
        <v>7485</v>
      </c>
      <c r="J18" s="45">
        <v>7495</v>
      </c>
      <c r="K18" s="44">
        <f t="shared" si="2"/>
        <v>7490</v>
      </c>
      <c r="L18" s="46">
        <v>7480</v>
      </c>
      <c r="M18" s="45">
        <v>7490</v>
      </c>
      <c r="N18" s="44">
        <f t="shared" si="3"/>
        <v>7485</v>
      </c>
      <c r="O18" s="46">
        <v>7505</v>
      </c>
      <c r="P18" s="45">
        <v>7515</v>
      </c>
      <c r="Q18" s="44">
        <f t="shared" si="4"/>
        <v>7510</v>
      </c>
      <c r="R18" s="52">
        <v>7688</v>
      </c>
      <c r="S18" s="51">
        <v>1.1194</v>
      </c>
      <c r="T18" s="51">
        <v>0.97199999999999998</v>
      </c>
      <c r="U18" s="50">
        <v>147.82</v>
      </c>
      <c r="V18" s="43">
        <v>6867.96</v>
      </c>
      <c r="W18" s="43">
        <v>6761.3</v>
      </c>
      <c r="X18" s="49">
        <f t="shared" si="5"/>
        <v>7909.4650205761318</v>
      </c>
      <c r="Y18" s="48">
        <v>1.1218999999999999</v>
      </c>
    </row>
    <row r="19" spans="2:25" x14ac:dyDescent="0.2">
      <c r="B19" s="47">
        <v>44851</v>
      </c>
      <c r="C19" s="46">
        <v>7710</v>
      </c>
      <c r="D19" s="45">
        <v>7715</v>
      </c>
      <c r="E19" s="44">
        <f t="shared" si="0"/>
        <v>7712.5</v>
      </c>
      <c r="F19" s="46">
        <v>7614</v>
      </c>
      <c r="G19" s="45">
        <v>7615</v>
      </c>
      <c r="H19" s="44">
        <f t="shared" si="1"/>
        <v>7614.5</v>
      </c>
      <c r="I19" s="46">
        <v>7505</v>
      </c>
      <c r="J19" s="45">
        <v>7515</v>
      </c>
      <c r="K19" s="44">
        <f t="shared" si="2"/>
        <v>7510</v>
      </c>
      <c r="L19" s="46">
        <v>7475</v>
      </c>
      <c r="M19" s="45">
        <v>7485</v>
      </c>
      <c r="N19" s="44">
        <f t="shared" si="3"/>
        <v>7480</v>
      </c>
      <c r="O19" s="46">
        <v>7505</v>
      </c>
      <c r="P19" s="45">
        <v>7515</v>
      </c>
      <c r="Q19" s="44">
        <f t="shared" si="4"/>
        <v>7510</v>
      </c>
      <c r="R19" s="52">
        <v>7715</v>
      </c>
      <c r="S19" s="51">
        <v>1.1294999999999999</v>
      </c>
      <c r="T19" s="51">
        <v>0.97409999999999997</v>
      </c>
      <c r="U19" s="50">
        <v>148.85</v>
      </c>
      <c r="V19" s="43">
        <v>6830.46</v>
      </c>
      <c r="W19" s="43">
        <v>6725.84</v>
      </c>
      <c r="X19" s="49">
        <f t="shared" si="5"/>
        <v>7920.1314033466797</v>
      </c>
      <c r="Y19" s="48">
        <v>1.1322000000000001</v>
      </c>
    </row>
    <row r="20" spans="2:25" x14ac:dyDescent="0.2">
      <c r="B20" s="47">
        <v>44852</v>
      </c>
      <c r="C20" s="46">
        <v>7535</v>
      </c>
      <c r="D20" s="45">
        <v>7536</v>
      </c>
      <c r="E20" s="44">
        <f t="shared" si="0"/>
        <v>7535.5</v>
      </c>
      <c r="F20" s="46">
        <v>7489</v>
      </c>
      <c r="G20" s="45">
        <v>7490</v>
      </c>
      <c r="H20" s="44">
        <f t="shared" si="1"/>
        <v>7489.5</v>
      </c>
      <c r="I20" s="46">
        <v>7410</v>
      </c>
      <c r="J20" s="45">
        <v>7420</v>
      </c>
      <c r="K20" s="44">
        <f t="shared" si="2"/>
        <v>7415</v>
      </c>
      <c r="L20" s="46">
        <v>7395</v>
      </c>
      <c r="M20" s="45">
        <v>7405</v>
      </c>
      <c r="N20" s="44">
        <f t="shared" si="3"/>
        <v>7400</v>
      </c>
      <c r="O20" s="46">
        <v>7420</v>
      </c>
      <c r="P20" s="45">
        <v>7430</v>
      </c>
      <c r="Q20" s="44">
        <f t="shared" si="4"/>
        <v>7425</v>
      </c>
      <c r="R20" s="52">
        <v>7536</v>
      </c>
      <c r="S20" s="51">
        <v>1.1309</v>
      </c>
      <c r="T20" s="51">
        <v>0.98319999999999996</v>
      </c>
      <c r="U20" s="50">
        <v>149.12</v>
      </c>
      <c r="V20" s="43">
        <v>6663.72</v>
      </c>
      <c r="W20" s="43">
        <v>6607.85</v>
      </c>
      <c r="X20" s="49">
        <f t="shared" si="5"/>
        <v>7664.7681041497153</v>
      </c>
      <c r="Y20" s="48">
        <v>1.1335</v>
      </c>
    </row>
    <row r="21" spans="2:25" x14ac:dyDescent="0.2">
      <c r="B21" s="47">
        <v>44853</v>
      </c>
      <c r="C21" s="46">
        <v>7415</v>
      </c>
      <c r="D21" s="45">
        <v>7420</v>
      </c>
      <c r="E21" s="44">
        <f t="shared" si="0"/>
        <v>7417.5</v>
      </c>
      <c r="F21" s="46">
        <v>7365</v>
      </c>
      <c r="G21" s="45">
        <v>7370</v>
      </c>
      <c r="H21" s="44">
        <f t="shared" si="1"/>
        <v>7367.5</v>
      </c>
      <c r="I21" s="46">
        <v>7295</v>
      </c>
      <c r="J21" s="45">
        <v>7305</v>
      </c>
      <c r="K21" s="44">
        <f t="shared" si="2"/>
        <v>7300</v>
      </c>
      <c r="L21" s="46">
        <v>7300</v>
      </c>
      <c r="M21" s="45">
        <v>7310</v>
      </c>
      <c r="N21" s="44">
        <f t="shared" si="3"/>
        <v>7305</v>
      </c>
      <c r="O21" s="46">
        <v>7330</v>
      </c>
      <c r="P21" s="45">
        <v>7340</v>
      </c>
      <c r="Q21" s="44">
        <f t="shared" si="4"/>
        <v>7335</v>
      </c>
      <c r="R21" s="52">
        <v>7420</v>
      </c>
      <c r="S21" s="51">
        <v>1.1248</v>
      </c>
      <c r="T21" s="51">
        <v>0.97840000000000005</v>
      </c>
      <c r="U21" s="50">
        <v>149.62</v>
      </c>
      <c r="V21" s="43">
        <v>6596.73</v>
      </c>
      <c r="W21" s="43">
        <v>6536.01</v>
      </c>
      <c r="X21" s="49">
        <f t="shared" si="5"/>
        <v>7583.81030253475</v>
      </c>
      <c r="Y21" s="48">
        <v>1.1275999999999999</v>
      </c>
    </row>
    <row r="22" spans="2:25" x14ac:dyDescent="0.2">
      <c r="B22" s="47">
        <v>44854</v>
      </c>
      <c r="C22" s="46">
        <v>7585</v>
      </c>
      <c r="D22" s="45">
        <v>7585.5</v>
      </c>
      <c r="E22" s="44">
        <f t="shared" si="0"/>
        <v>7585.25</v>
      </c>
      <c r="F22" s="46">
        <v>7505</v>
      </c>
      <c r="G22" s="45">
        <v>7505.5</v>
      </c>
      <c r="H22" s="44">
        <f t="shared" si="1"/>
        <v>7505.25</v>
      </c>
      <c r="I22" s="46">
        <v>7430</v>
      </c>
      <c r="J22" s="45">
        <v>7440</v>
      </c>
      <c r="K22" s="44">
        <f t="shared" si="2"/>
        <v>7435</v>
      </c>
      <c r="L22" s="46">
        <v>7430</v>
      </c>
      <c r="M22" s="45">
        <v>7440</v>
      </c>
      <c r="N22" s="44">
        <f t="shared" si="3"/>
        <v>7435</v>
      </c>
      <c r="O22" s="46">
        <v>7455</v>
      </c>
      <c r="P22" s="45">
        <v>7465</v>
      </c>
      <c r="Q22" s="44">
        <f t="shared" si="4"/>
        <v>7460</v>
      </c>
      <c r="R22" s="52">
        <v>7585.5</v>
      </c>
      <c r="S22" s="51">
        <v>1.1252</v>
      </c>
      <c r="T22" s="51">
        <v>0.98129999999999995</v>
      </c>
      <c r="U22" s="50">
        <v>149.81</v>
      </c>
      <c r="V22" s="43">
        <v>6741.47</v>
      </c>
      <c r="W22" s="43">
        <v>6652.63</v>
      </c>
      <c r="X22" s="49">
        <f t="shared" si="5"/>
        <v>7730.0519718740452</v>
      </c>
      <c r="Y22" s="48">
        <v>1.1282000000000001</v>
      </c>
    </row>
    <row r="23" spans="2:25" x14ac:dyDescent="0.2">
      <c r="B23" s="47">
        <v>44855</v>
      </c>
      <c r="C23" s="46">
        <v>7541</v>
      </c>
      <c r="D23" s="45">
        <v>7545</v>
      </c>
      <c r="E23" s="44">
        <f t="shared" si="0"/>
        <v>7543</v>
      </c>
      <c r="F23" s="46">
        <v>7455</v>
      </c>
      <c r="G23" s="45">
        <v>7457</v>
      </c>
      <c r="H23" s="44">
        <f t="shared" si="1"/>
        <v>7456</v>
      </c>
      <c r="I23" s="46">
        <v>7365</v>
      </c>
      <c r="J23" s="45">
        <v>7375</v>
      </c>
      <c r="K23" s="44">
        <f t="shared" si="2"/>
        <v>7370</v>
      </c>
      <c r="L23" s="46">
        <v>7355</v>
      </c>
      <c r="M23" s="45">
        <v>7365</v>
      </c>
      <c r="N23" s="44">
        <f t="shared" si="3"/>
        <v>7360</v>
      </c>
      <c r="O23" s="46">
        <v>7385</v>
      </c>
      <c r="P23" s="45">
        <v>7395</v>
      </c>
      <c r="Q23" s="44">
        <f t="shared" si="4"/>
        <v>7390</v>
      </c>
      <c r="R23" s="52">
        <v>7545</v>
      </c>
      <c r="S23" s="51">
        <v>1.111</v>
      </c>
      <c r="T23" s="51">
        <v>0.97450000000000003</v>
      </c>
      <c r="U23" s="50">
        <v>151.53</v>
      </c>
      <c r="V23" s="43">
        <v>6791.18</v>
      </c>
      <c r="W23" s="43">
        <v>6695.1</v>
      </c>
      <c r="X23" s="49">
        <f t="shared" si="5"/>
        <v>7742.4320164186756</v>
      </c>
      <c r="Y23" s="48">
        <v>1.1137999999999999</v>
      </c>
    </row>
    <row r="24" spans="2:25" x14ac:dyDescent="0.2">
      <c r="B24" s="47">
        <v>44858</v>
      </c>
      <c r="C24" s="46">
        <v>7660.5</v>
      </c>
      <c r="D24" s="45">
        <v>7661</v>
      </c>
      <c r="E24" s="44">
        <f t="shared" si="0"/>
        <v>7660.75</v>
      </c>
      <c r="F24" s="46">
        <v>7560</v>
      </c>
      <c r="G24" s="45">
        <v>7562</v>
      </c>
      <c r="H24" s="44">
        <f t="shared" si="1"/>
        <v>7561</v>
      </c>
      <c r="I24" s="46">
        <v>7470</v>
      </c>
      <c r="J24" s="45">
        <v>7480</v>
      </c>
      <c r="K24" s="44">
        <f t="shared" si="2"/>
        <v>7475</v>
      </c>
      <c r="L24" s="46">
        <v>7460</v>
      </c>
      <c r="M24" s="45">
        <v>7470</v>
      </c>
      <c r="N24" s="44">
        <f t="shared" si="3"/>
        <v>7465</v>
      </c>
      <c r="O24" s="46">
        <v>7460</v>
      </c>
      <c r="P24" s="45">
        <v>7470</v>
      </c>
      <c r="Q24" s="44">
        <f t="shared" si="4"/>
        <v>7465</v>
      </c>
      <c r="R24" s="52">
        <v>7661</v>
      </c>
      <c r="S24" s="51">
        <v>1.1309</v>
      </c>
      <c r="T24" s="51">
        <v>0.98360000000000003</v>
      </c>
      <c r="U24" s="50">
        <v>149.02000000000001</v>
      </c>
      <c r="V24" s="43">
        <v>6774.25</v>
      </c>
      <c r="W24" s="43">
        <v>6668.43</v>
      </c>
      <c r="X24" s="49">
        <f t="shared" si="5"/>
        <v>7788.735258235055</v>
      </c>
      <c r="Y24" s="48">
        <v>1.1339999999999999</v>
      </c>
    </row>
    <row r="25" spans="2:25" x14ac:dyDescent="0.2">
      <c r="B25" s="47">
        <v>44859</v>
      </c>
      <c r="C25" s="46">
        <v>7534</v>
      </c>
      <c r="D25" s="45">
        <v>7536</v>
      </c>
      <c r="E25" s="44">
        <f t="shared" si="0"/>
        <v>7535</v>
      </c>
      <c r="F25" s="46">
        <v>7445</v>
      </c>
      <c r="G25" s="45">
        <v>7450</v>
      </c>
      <c r="H25" s="44">
        <f t="shared" si="1"/>
        <v>7447.5</v>
      </c>
      <c r="I25" s="46">
        <v>7340</v>
      </c>
      <c r="J25" s="45">
        <v>7350</v>
      </c>
      <c r="K25" s="44">
        <f t="shared" si="2"/>
        <v>7345</v>
      </c>
      <c r="L25" s="46">
        <v>7325</v>
      </c>
      <c r="M25" s="45">
        <v>7335</v>
      </c>
      <c r="N25" s="44">
        <f t="shared" si="3"/>
        <v>7330</v>
      </c>
      <c r="O25" s="46">
        <v>7315</v>
      </c>
      <c r="P25" s="45">
        <v>7325</v>
      </c>
      <c r="Q25" s="44">
        <f t="shared" si="4"/>
        <v>7320</v>
      </c>
      <c r="R25" s="52">
        <v>7536</v>
      </c>
      <c r="S25" s="51">
        <v>1.1313</v>
      </c>
      <c r="T25" s="51">
        <v>0.98670000000000002</v>
      </c>
      <c r="U25" s="50">
        <v>148.91</v>
      </c>
      <c r="V25" s="43">
        <v>6661.36</v>
      </c>
      <c r="W25" s="43">
        <v>6567.35</v>
      </c>
      <c r="X25" s="49">
        <f t="shared" si="5"/>
        <v>7637.5798114928548</v>
      </c>
      <c r="Y25" s="48">
        <v>1.1344000000000001</v>
      </c>
    </row>
    <row r="26" spans="2:25" x14ac:dyDescent="0.2">
      <c r="B26" s="47">
        <v>44860</v>
      </c>
      <c r="C26" s="46">
        <v>7762</v>
      </c>
      <c r="D26" s="45">
        <v>7762.5</v>
      </c>
      <c r="E26" s="44">
        <f t="shared" si="0"/>
        <v>7762.25</v>
      </c>
      <c r="F26" s="46">
        <v>7666</v>
      </c>
      <c r="G26" s="45">
        <v>7668</v>
      </c>
      <c r="H26" s="44">
        <f t="shared" si="1"/>
        <v>7667</v>
      </c>
      <c r="I26" s="46">
        <v>7570</v>
      </c>
      <c r="J26" s="45">
        <v>7580</v>
      </c>
      <c r="K26" s="44">
        <f t="shared" si="2"/>
        <v>7575</v>
      </c>
      <c r="L26" s="46">
        <v>7555</v>
      </c>
      <c r="M26" s="45">
        <v>7565</v>
      </c>
      <c r="N26" s="44">
        <f t="shared" si="3"/>
        <v>7560</v>
      </c>
      <c r="O26" s="46">
        <v>7545</v>
      </c>
      <c r="P26" s="45">
        <v>7555</v>
      </c>
      <c r="Q26" s="44">
        <f t="shared" si="4"/>
        <v>7550</v>
      </c>
      <c r="R26" s="52">
        <v>7762.5</v>
      </c>
      <c r="S26" s="51">
        <v>1.1564000000000001</v>
      </c>
      <c r="T26" s="51">
        <v>1.0021</v>
      </c>
      <c r="U26" s="50">
        <v>147.1</v>
      </c>
      <c r="V26" s="43">
        <v>6712.64</v>
      </c>
      <c r="W26" s="43">
        <v>6611.48</v>
      </c>
      <c r="X26" s="49">
        <f t="shared" si="5"/>
        <v>7746.2329108871372</v>
      </c>
      <c r="Y26" s="48">
        <v>1.1597999999999999</v>
      </c>
    </row>
    <row r="27" spans="2:25" x14ac:dyDescent="0.2">
      <c r="B27" s="47">
        <v>44861</v>
      </c>
      <c r="C27" s="46">
        <v>7775</v>
      </c>
      <c r="D27" s="45">
        <v>7777</v>
      </c>
      <c r="E27" s="44">
        <f t="shared" si="0"/>
        <v>7776</v>
      </c>
      <c r="F27" s="46">
        <v>7705</v>
      </c>
      <c r="G27" s="45">
        <v>7707</v>
      </c>
      <c r="H27" s="44">
        <f t="shared" si="1"/>
        <v>7706</v>
      </c>
      <c r="I27" s="46">
        <v>7620</v>
      </c>
      <c r="J27" s="45">
        <v>7630</v>
      </c>
      <c r="K27" s="44">
        <f t="shared" si="2"/>
        <v>7625</v>
      </c>
      <c r="L27" s="46">
        <v>7605</v>
      </c>
      <c r="M27" s="45">
        <v>7615</v>
      </c>
      <c r="N27" s="44">
        <f t="shared" si="3"/>
        <v>7610</v>
      </c>
      <c r="O27" s="46">
        <v>7595</v>
      </c>
      <c r="P27" s="45">
        <v>7605</v>
      </c>
      <c r="Q27" s="44">
        <f t="shared" si="4"/>
        <v>7600</v>
      </c>
      <c r="R27" s="52">
        <v>7777</v>
      </c>
      <c r="S27" s="51">
        <v>1.1584000000000001</v>
      </c>
      <c r="T27" s="51">
        <v>1.0049999999999999</v>
      </c>
      <c r="U27" s="50">
        <v>146.66999999999999</v>
      </c>
      <c r="V27" s="43">
        <v>6713.57</v>
      </c>
      <c r="W27" s="43">
        <v>6633.67</v>
      </c>
      <c r="X27" s="49">
        <f t="shared" si="5"/>
        <v>7738.3084577114432</v>
      </c>
      <c r="Y27" s="48">
        <v>1.1617999999999999</v>
      </c>
    </row>
    <row r="28" spans="2:25" x14ac:dyDescent="0.2">
      <c r="B28" s="47">
        <v>44862</v>
      </c>
      <c r="C28" s="46">
        <v>7663</v>
      </c>
      <c r="D28" s="45">
        <v>7663.5</v>
      </c>
      <c r="E28" s="44">
        <f t="shared" si="0"/>
        <v>7663.25</v>
      </c>
      <c r="F28" s="46">
        <v>7605</v>
      </c>
      <c r="G28" s="45">
        <v>7610</v>
      </c>
      <c r="H28" s="44">
        <f t="shared" si="1"/>
        <v>7607.5</v>
      </c>
      <c r="I28" s="46">
        <v>7530</v>
      </c>
      <c r="J28" s="45">
        <v>7540</v>
      </c>
      <c r="K28" s="44">
        <f t="shared" si="2"/>
        <v>7535</v>
      </c>
      <c r="L28" s="46">
        <v>7525</v>
      </c>
      <c r="M28" s="45">
        <v>7535</v>
      </c>
      <c r="N28" s="44">
        <f t="shared" si="3"/>
        <v>7530</v>
      </c>
      <c r="O28" s="46">
        <v>7515</v>
      </c>
      <c r="P28" s="45">
        <v>7525</v>
      </c>
      <c r="Q28" s="44">
        <f t="shared" si="4"/>
        <v>7520</v>
      </c>
      <c r="R28" s="52">
        <v>7663.5</v>
      </c>
      <c r="S28" s="51">
        <v>1.1553</v>
      </c>
      <c r="T28" s="51">
        <v>0.99539999999999995</v>
      </c>
      <c r="U28" s="50">
        <v>147.49</v>
      </c>
      <c r="V28" s="43">
        <v>6633.34</v>
      </c>
      <c r="W28" s="43">
        <v>6567.14</v>
      </c>
      <c r="X28" s="49">
        <f t="shared" si="5"/>
        <v>7698.9150090415915</v>
      </c>
      <c r="Y28" s="48">
        <v>1.1588000000000001</v>
      </c>
    </row>
    <row r="29" spans="2:25" x14ac:dyDescent="0.2">
      <c r="B29" s="47">
        <v>44865</v>
      </c>
      <c r="C29" s="46">
        <v>7520</v>
      </c>
      <c r="D29" s="45">
        <v>7525</v>
      </c>
      <c r="E29" s="44">
        <f t="shared" si="0"/>
        <v>7522.5</v>
      </c>
      <c r="F29" s="46">
        <v>7437</v>
      </c>
      <c r="G29" s="45">
        <v>7442</v>
      </c>
      <c r="H29" s="44">
        <f t="shared" si="1"/>
        <v>7439.5</v>
      </c>
      <c r="I29" s="46">
        <v>7375</v>
      </c>
      <c r="J29" s="45">
        <v>7385</v>
      </c>
      <c r="K29" s="44">
        <f t="shared" si="2"/>
        <v>7380</v>
      </c>
      <c r="L29" s="46">
        <v>7365</v>
      </c>
      <c r="M29" s="45">
        <v>7375</v>
      </c>
      <c r="N29" s="44">
        <f t="shared" si="3"/>
        <v>7370</v>
      </c>
      <c r="O29" s="46">
        <v>7360</v>
      </c>
      <c r="P29" s="45">
        <v>7370</v>
      </c>
      <c r="Q29" s="44">
        <f t="shared" si="4"/>
        <v>7365</v>
      </c>
      <c r="R29" s="52">
        <v>7525</v>
      </c>
      <c r="S29" s="51">
        <v>1.1506000000000001</v>
      </c>
      <c r="T29" s="51">
        <v>0.9909</v>
      </c>
      <c r="U29" s="50">
        <v>148.75</v>
      </c>
      <c r="V29" s="43">
        <v>6540.07</v>
      </c>
      <c r="W29" s="43">
        <v>6448.31</v>
      </c>
      <c r="X29" s="49">
        <f t="shared" si="5"/>
        <v>7594.1063679483295</v>
      </c>
      <c r="Y29" s="48">
        <v>1.1540999999999999</v>
      </c>
    </row>
    <row r="30" spans="2:25" s="10" customFormat="1" x14ac:dyDescent="0.2">
      <c r="B30" s="42" t="s">
        <v>11</v>
      </c>
      <c r="C30" s="41">
        <f>ROUND(AVERAGE(C9:C29),2)</f>
        <v>7619.29</v>
      </c>
      <c r="D30" s="40">
        <f>ROUND(AVERAGE(D9:D29),2)</f>
        <v>7621.21</v>
      </c>
      <c r="E30" s="39">
        <f>ROUND(AVERAGE(C30:D30),2)</f>
        <v>7620.25</v>
      </c>
      <c r="F30" s="41">
        <f>ROUND(AVERAGE(F9:F29),2)</f>
        <v>7546.93</v>
      </c>
      <c r="G30" s="40">
        <f>ROUND(AVERAGE(G9:G29),2)</f>
        <v>7549.31</v>
      </c>
      <c r="H30" s="39">
        <f>ROUND(AVERAGE(F30:G30),2)</f>
        <v>7548.12</v>
      </c>
      <c r="I30" s="41">
        <f>ROUND(AVERAGE(I9:I29),2)</f>
        <v>7472.14</v>
      </c>
      <c r="J30" s="40">
        <f>ROUND(AVERAGE(J9:J29),2)</f>
        <v>7482.14</v>
      </c>
      <c r="K30" s="39">
        <f>ROUND(AVERAGE(I30:J30),2)</f>
        <v>7477.14</v>
      </c>
      <c r="L30" s="41">
        <f>ROUND(AVERAGE(L9:L29),2)</f>
        <v>7467.38</v>
      </c>
      <c r="M30" s="40">
        <f>ROUND(AVERAGE(M9:M29),2)</f>
        <v>7477.38</v>
      </c>
      <c r="N30" s="39">
        <f>ROUND(AVERAGE(L30:M30),2)</f>
        <v>7472.38</v>
      </c>
      <c r="O30" s="41">
        <f>ROUND(AVERAGE(O9:O29),2)</f>
        <v>7481.9</v>
      </c>
      <c r="P30" s="40">
        <f>ROUND(AVERAGE(P9:P29),2)</f>
        <v>7491.9</v>
      </c>
      <c r="Q30" s="39">
        <f>ROUND(AVERAGE(O30:P30),2)</f>
        <v>7486.9</v>
      </c>
      <c r="R30" s="38">
        <f>ROUND(AVERAGE(R9:R29),2)</f>
        <v>7621.21</v>
      </c>
      <c r="S30" s="37">
        <f>ROUND(AVERAGE(S9:S29),4)</f>
        <v>1.1288</v>
      </c>
      <c r="T30" s="36">
        <f>ROUND(AVERAGE(T9:T29),4)</f>
        <v>0.98270000000000002</v>
      </c>
      <c r="U30" s="175">
        <f>ROUND(AVERAGE(U9:U29),2)</f>
        <v>147.29</v>
      </c>
      <c r="V30" s="35">
        <f>AVERAGE(V9:V29)</f>
        <v>6752.6590476190486</v>
      </c>
      <c r="W30" s="35">
        <f>AVERAGE(W9:W29)</f>
        <v>6673.0276190476197</v>
      </c>
      <c r="X30" s="35">
        <f>AVERAGE(X9:X29)</f>
        <v>7755.8450812937472</v>
      </c>
      <c r="Y30" s="34">
        <f>AVERAGE(Y9:Y29)</f>
        <v>1.1314761904761905</v>
      </c>
    </row>
    <row r="31" spans="2:25" s="5" customFormat="1" x14ac:dyDescent="0.2">
      <c r="B31" s="33" t="s">
        <v>12</v>
      </c>
      <c r="C31" s="32">
        <f t="shared" ref="C31:Y31" si="6">MAX(C9:C29)</f>
        <v>7775</v>
      </c>
      <c r="D31" s="31">
        <f t="shared" si="6"/>
        <v>7777</v>
      </c>
      <c r="E31" s="30">
        <f t="shared" si="6"/>
        <v>7776</v>
      </c>
      <c r="F31" s="32">
        <f t="shared" si="6"/>
        <v>7705</v>
      </c>
      <c r="G31" s="31">
        <f t="shared" si="6"/>
        <v>7707</v>
      </c>
      <c r="H31" s="30">
        <f t="shared" si="6"/>
        <v>7706</v>
      </c>
      <c r="I31" s="32">
        <f t="shared" si="6"/>
        <v>7660</v>
      </c>
      <c r="J31" s="31">
        <f t="shared" si="6"/>
        <v>7670</v>
      </c>
      <c r="K31" s="30">
        <f t="shared" si="6"/>
        <v>7665</v>
      </c>
      <c r="L31" s="32">
        <f t="shared" si="6"/>
        <v>7675</v>
      </c>
      <c r="M31" s="31">
        <f t="shared" si="6"/>
        <v>7685</v>
      </c>
      <c r="N31" s="30">
        <f t="shared" si="6"/>
        <v>7680</v>
      </c>
      <c r="O31" s="32">
        <f t="shared" si="6"/>
        <v>7695</v>
      </c>
      <c r="P31" s="31">
        <f t="shared" si="6"/>
        <v>7705</v>
      </c>
      <c r="Q31" s="30">
        <f t="shared" si="6"/>
        <v>7700</v>
      </c>
      <c r="R31" s="29">
        <f t="shared" si="6"/>
        <v>7777</v>
      </c>
      <c r="S31" s="28">
        <f t="shared" si="6"/>
        <v>1.1584000000000001</v>
      </c>
      <c r="T31" s="27">
        <f t="shared" si="6"/>
        <v>1.0049999999999999</v>
      </c>
      <c r="U31" s="26">
        <f t="shared" si="6"/>
        <v>151.53</v>
      </c>
      <c r="V31" s="25">
        <f t="shared" si="6"/>
        <v>6917.59</v>
      </c>
      <c r="W31" s="25">
        <f t="shared" si="6"/>
        <v>6842.7</v>
      </c>
      <c r="X31" s="25">
        <f t="shared" si="6"/>
        <v>7920.1314033466797</v>
      </c>
      <c r="Y31" s="24">
        <f t="shared" si="6"/>
        <v>1.1617999999999999</v>
      </c>
    </row>
    <row r="32" spans="2:25" s="5" customFormat="1" ht="13.5" thickBot="1" x14ac:dyDescent="0.25">
      <c r="B32" s="23" t="s">
        <v>13</v>
      </c>
      <c r="C32" s="22">
        <f t="shared" ref="C32:Y32" si="7">MIN(C9:C29)</f>
        <v>7415</v>
      </c>
      <c r="D32" s="21">
        <f t="shared" si="7"/>
        <v>7420</v>
      </c>
      <c r="E32" s="20">
        <f t="shared" si="7"/>
        <v>7417.5</v>
      </c>
      <c r="F32" s="22">
        <f t="shared" si="7"/>
        <v>7365</v>
      </c>
      <c r="G32" s="21">
        <f t="shared" si="7"/>
        <v>7370</v>
      </c>
      <c r="H32" s="20">
        <f t="shared" si="7"/>
        <v>7367.5</v>
      </c>
      <c r="I32" s="22">
        <f t="shared" si="7"/>
        <v>7295</v>
      </c>
      <c r="J32" s="21">
        <f t="shared" si="7"/>
        <v>7305</v>
      </c>
      <c r="K32" s="20">
        <f t="shared" si="7"/>
        <v>7300</v>
      </c>
      <c r="L32" s="22">
        <f t="shared" si="7"/>
        <v>7300</v>
      </c>
      <c r="M32" s="21">
        <f t="shared" si="7"/>
        <v>7310</v>
      </c>
      <c r="N32" s="20">
        <f t="shared" si="7"/>
        <v>7305</v>
      </c>
      <c r="O32" s="22">
        <f t="shared" si="7"/>
        <v>7305</v>
      </c>
      <c r="P32" s="21">
        <f t="shared" si="7"/>
        <v>7315</v>
      </c>
      <c r="Q32" s="20">
        <f t="shared" si="7"/>
        <v>7310</v>
      </c>
      <c r="R32" s="19">
        <f t="shared" si="7"/>
        <v>7420</v>
      </c>
      <c r="S32" s="18">
        <f t="shared" si="7"/>
        <v>1.1052</v>
      </c>
      <c r="T32" s="17">
        <f t="shared" si="7"/>
        <v>0.96970000000000001</v>
      </c>
      <c r="U32" s="16">
        <f t="shared" si="7"/>
        <v>144.52000000000001</v>
      </c>
      <c r="V32" s="15">
        <f t="shared" si="7"/>
        <v>6540.07</v>
      </c>
      <c r="W32" s="15">
        <f t="shared" si="7"/>
        <v>6448.31</v>
      </c>
      <c r="X32" s="15">
        <f t="shared" si="7"/>
        <v>7583.81030253475</v>
      </c>
      <c r="Y32" s="14">
        <f t="shared" si="7"/>
        <v>1.1074999999999999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J34"/>
  <sheetViews>
    <sheetView workbookViewId="0">
      <selection activeCell="F44" sqref="F44"/>
    </sheetView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6" t="s">
        <v>39</v>
      </c>
    </row>
    <row r="3" spans="2:10" ht="13.5" thickBot="1" x14ac:dyDescent="0.25"/>
    <row r="4" spans="2:10" x14ac:dyDescent="0.2">
      <c r="C4" s="189" t="s">
        <v>38</v>
      </c>
      <c r="D4" s="190"/>
      <c r="F4" s="189" t="s">
        <v>37</v>
      </c>
      <c r="G4" s="190"/>
      <c r="I4" s="189" t="s">
        <v>36</v>
      </c>
      <c r="J4" s="190"/>
    </row>
    <row r="5" spans="2:10" x14ac:dyDescent="0.2">
      <c r="C5" s="75">
        <v>44865</v>
      </c>
      <c r="D5" s="74"/>
      <c r="F5" s="75">
        <v>44865</v>
      </c>
      <c r="G5" s="74"/>
      <c r="I5" s="75">
        <v>44865</v>
      </c>
      <c r="J5" s="74"/>
    </row>
    <row r="6" spans="2:10" x14ac:dyDescent="0.2">
      <c r="C6" s="73"/>
      <c r="D6" s="72" t="s">
        <v>35</v>
      </c>
      <c r="F6" s="73"/>
      <c r="G6" s="72" t="s">
        <v>35</v>
      </c>
      <c r="I6" s="73"/>
      <c r="J6" s="72" t="s">
        <v>35</v>
      </c>
    </row>
    <row r="7" spans="2:10" x14ac:dyDescent="0.2">
      <c r="C7" s="71"/>
      <c r="D7" s="70"/>
      <c r="F7" s="71"/>
      <c r="G7" s="70"/>
      <c r="I7" s="71"/>
      <c r="J7" s="70"/>
    </row>
    <row r="8" spans="2:10" x14ac:dyDescent="0.2">
      <c r="C8" s="69">
        <v>44837</v>
      </c>
      <c r="D8" s="68">
        <v>7473.26</v>
      </c>
      <c r="F8" s="69">
        <f t="shared" ref="F8:F28" si="0">C8</f>
        <v>44837</v>
      </c>
      <c r="G8" s="68">
        <v>2145.6799999999998</v>
      </c>
      <c r="I8" s="69">
        <f t="shared" ref="I8:I28" si="1">C8</f>
        <v>44837</v>
      </c>
      <c r="J8" s="68">
        <v>2947.34</v>
      </c>
    </row>
    <row r="9" spans="2:10" x14ac:dyDescent="0.2">
      <c r="C9" s="69">
        <v>44838</v>
      </c>
      <c r="D9" s="68">
        <v>7645.53</v>
      </c>
      <c r="F9" s="69">
        <f t="shared" si="0"/>
        <v>44838</v>
      </c>
      <c r="G9" s="68">
        <v>2271.5500000000002</v>
      </c>
      <c r="I9" s="69">
        <f t="shared" si="1"/>
        <v>44838</v>
      </c>
      <c r="J9" s="68">
        <v>2974.25</v>
      </c>
    </row>
    <row r="10" spans="2:10" x14ac:dyDescent="0.2">
      <c r="C10" s="69">
        <v>44839</v>
      </c>
      <c r="D10" s="68">
        <v>7735.63</v>
      </c>
      <c r="F10" s="69">
        <f t="shared" si="0"/>
        <v>44839</v>
      </c>
      <c r="G10" s="68">
        <v>2372.16</v>
      </c>
      <c r="I10" s="69">
        <f t="shared" si="1"/>
        <v>44839</v>
      </c>
      <c r="J10" s="68">
        <v>3063</v>
      </c>
    </row>
    <row r="11" spans="2:10" x14ac:dyDescent="0.2">
      <c r="C11" s="69">
        <v>44840</v>
      </c>
      <c r="D11" s="68">
        <v>7855.36</v>
      </c>
      <c r="F11" s="69">
        <f t="shared" si="0"/>
        <v>44840</v>
      </c>
      <c r="G11" s="68">
        <v>2402.0100000000002</v>
      </c>
      <c r="I11" s="69">
        <f t="shared" si="1"/>
        <v>44840</v>
      </c>
      <c r="J11" s="68">
        <v>3162.84</v>
      </c>
    </row>
    <row r="12" spans="2:10" x14ac:dyDescent="0.2">
      <c r="C12" s="69">
        <v>44841</v>
      </c>
      <c r="D12" s="68">
        <v>7529.01</v>
      </c>
      <c r="F12" s="69">
        <f t="shared" si="0"/>
        <v>44841</v>
      </c>
      <c r="G12" s="68">
        <v>2332.15</v>
      </c>
      <c r="I12" s="69">
        <f t="shared" si="1"/>
        <v>44841</v>
      </c>
      <c r="J12" s="68">
        <v>3065.47</v>
      </c>
    </row>
    <row r="13" spans="2:10" x14ac:dyDescent="0.2">
      <c r="C13" s="69">
        <v>44844</v>
      </c>
      <c r="D13" s="68">
        <v>7494.39</v>
      </c>
      <c r="F13" s="69">
        <f t="shared" si="0"/>
        <v>44844</v>
      </c>
      <c r="G13" s="68">
        <v>2261.0500000000002</v>
      </c>
      <c r="I13" s="69">
        <f t="shared" si="1"/>
        <v>44844</v>
      </c>
      <c r="J13" s="68">
        <v>2970.03</v>
      </c>
    </row>
    <row r="14" spans="2:10" x14ac:dyDescent="0.2">
      <c r="C14" s="69">
        <v>44845</v>
      </c>
      <c r="D14" s="68">
        <v>7534.05</v>
      </c>
      <c r="F14" s="69">
        <f t="shared" si="0"/>
        <v>44845</v>
      </c>
      <c r="G14" s="68">
        <v>2238.83</v>
      </c>
      <c r="I14" s="69">
        <f t="shared" si="1"/>
        <v>44845</v>
      </c>
      <c r="J14" s="68">
        <v>2942.34</v>
      </c>
    </row>
    <row r="15" spans="2:10" x14ac:dyDescent="0.2">
      <c r="C15" s="69">
        <v>44846</v>
      </c>
      <c r="D15" s="68">
        <v>7586.89</v>
      </c>
      <c r="F15" s="69">
        <f t="shared" si="0"/>
        <v>44846</v>
      </c>
      <c r="G15" s="68">
        <v>2230.5</v>
      </c>
      <c r="I15" s="69">
        <f t="shared" si="1"/>
        <v>44846</v>
      </c>
      <c r="J15" s="68">
        <v>2930.57</v>
      </c>
    </row>
    <row r="16" spans="2:10" x14ac:dyDescent="0.2">
      <c r="C16" s="69">
        <v>44847</v>
      </c>
      <c r="D16" s="68">
        <v>7501.5</v>
      </c>
      <c r="F16" s="69">
        <f t="shared" si="0"/>
        <v>44847</v>
      </c>
      <c r="G16" s="68">
        <v>2291</v>
      </c>
      <c r="I16" s="69">
        <f t="shared" si="1"/>
        <v>44847</v>
      </c>
      <c r="J16" s="68">
        <v>2917</v>
      </c>
    </row>
    <row r="17" spans="2:10" x14ac:dyDescent="0.2">
      <c r="C17" s="69">
        <v>44848</v>
      </c>
      <c r="D17" s="68">
        <v>7658.62</v>
      </c>
      <c r="F17" s="69">
        <f t="shared" si="0"/>
        <v>44848</v>
      </c>
      <c r="G17" s="68">
        <v>2376</v>
      </c>
      <c r="I17" s="69">
        <f t="shared" si="1"/>
        <v>44848</v>
      </c>
      <c r="J17" s="68">
        <v>2971.5</v>
      </c>
    </row>
    <row r="18" spans="2:10" x14ac:dyDescent="0.2">
      <c r="C18" s="69">
        <v>44851</v>
      </c>
      <c r="D18" s="68">
        <v>7559.33</v>
      </c>
      <c r="F18" s="69">
        <f t="shared" si="0"/>
        <v>44851</v>
      </c>
      <c r="G18" s="68">
        <v>2275.14</v>
      </c>
      <c r="I18" s="69">
        <f t="shared" si="1"/>
        <v>44851</v>
      </c>
      <c r="J18" s="68">
        <v>2912.14</v>
      </c>
    </row>
    <row r="19" spans="2:10" x14ac:dyDescent="0.2">
      <c r="C19" s="69">
        <v>44852</v>
      </c>
      <c r="D19" s="68">
        <v>7530.35</v>
      </c>
      <c r="F19" s="69">
        <f t="shared" si="0"/>
        <v>44852</v>
      </c>
      <c r="G19" s="68">
        <v>2241.58</v>
      </c>
      <c r="I19" s="69">
        <f t="shared" si="1"/>
        <v>44852</v>
      </c>
      <c r="J19" s="68">
        <v>2883.34</v>
      </c>
    </row>
    <row r="20" spans="2:10" x14ac:dyDescent="0.2">
      <c r="C20" s="69">
        <v>44853</v>
      </c>
      <c r="D20" s="68">
        <v>7410.23</v>
      </c>
      <c r="F20" s="69">
        <f t="shared" si="0"/>
        <v>44853</v>
      </c>
      <c r="G20" s="68">
        <v>2191.37</v>
      </c>
      <c r="I20" s="69">
        <f t="shared" si="1"/>
        <v>44853</v>
      </c>
      <c r="J20" s="68">
        <v>2882</v>
      </c>
    </row>
    <row r="21" spans="2:10" x14ac:dyDescent="0.2">
      <c r="C21" s="69">
        <v>44854</v>
      </c>
      <c r="D21" s="68">
        <v>7411.25</v>
      </c>
      <c r="F21" s="69">
        <f t="shared" si="0"/>
        <v>44854</v>
      </c>
      <c r="G21" s="68">
        <v>2204.69</v>
      </c>
      <c r="I21" s="69">
        <f t="shared" si="1"/>
        <v>44854</v>
      </c>
      <c r="J21" s="68">
        <v>2911.17</v>
      </c>
    </row>
    <row r="22" spans="2:10" x14ac:dyDescent="0.2">
      <c r="C22" s="69">
        <v>44855</v>
      </c>
      <c r="D22" s="68">
        <v>7466.02</v>
      </c>
      <c r="F22" s="69">
        <f t="shared" si="0"/>
        <v>44855</v>
      </c>
      <c r="G22" s="68">
        <v>2210</v>
      </c>
      <c r="I22" s="69">
        <f t="shared" si="1"/>
        <v>44855</v>
      </c>
      <c r="J22" s="68">
        <v>2954.85</v>
      </c>
    </row>
    <row r="23" spans="2:10" x14ac:dyDescent="0.2">
      <c r="C23" s="69">
        <v>44858</v>
      </c>
      <c r="D23" s="68">
        <v>7583.84</v>
      </c>
      <c r="F23" s="69">
        <f t="shared" si="0"/>
        <v>44858</v>
      </c>
      <c r="G23" s="68">
        <v>2211.9499999999998</v>
      </c>
      <c r="I23" s="69">
        <f t="shared" si="1"/>
        <v>44858</v>
      </c>
      <c r="J23" s="68">
        <v>2987.82</v>
      </c>
    </row>
    <row r="24" spans="2:10" x14ac:dyDescent="0.2">
      <c r="C24" s="69">
        <v>44859</v>
      </c>
      <c r="D24" s="68">
        <v>7545.57</v>
      </c>
      <c r="F24" s="69">
        <f t="shared" si="0"/>
        <v>44859</v>
      </c>
      <c r="G24" s="68">
        <v>2194.7399999999998</v>
      </c>
      <c r="I24" s="69">
        <f t="shared" si="1"/>
        <v>44859</v>
      </c>
      <c r="J24" s="68">
        <v>2973.5</v>
      </c>
    </row>
    <row r="25" spans="2:10" x14ac:dyDescent="0.2">
      <c r="C25" s="69">
        <v>44860</v>
      </c>
      <c r="D25" s="68">
        <v>7564.92</v>
      </c>
      <c r="F25" s="69">
        <f t="shared" si="0"/>
        <v>44860</v>
      </c>
      <c r="G25" s="68">
        <v>2253.0100000000002</v>
      </c>
      <c r="I25" s="69">
        <f t="shared" si="1"/>
        <v>44860</v>
      </c>
      <c r="J25" s="68">
        <v>2913.9</v>
      </c>
    </row>
    <row r="26" spans="2:10" x14ac:dyDescent="0.2">
      <c r="C26" s="69">
        <v>44861</v>
      </c>
      <c r="D26" s="68">
        <v>7712.45</v>
      </c>
      <c r="F26" s="69">
        <f t="shared" si="0"/>
        <v>44861</v>
      </c>
      <c r="G26" s="68">
        <v>2309.79</v>
      </c>
      <c r="I26" s="69">
        <f t="shared" si="1"/>
        <v>44861</v>
      </c>
      <c r="J26" s="68">
        <v>2963.5</v>
      </c>
    </row>
    <row r="27" spans="2:10" x14ac:dyDescent="0.2">
      <c r="C27" s="69">
        <v>44862</v>
      </c>
      <c r="D27" s="68">
        <v>7622.15</v>
      </c>
      <c r="F27" s="69">
        <f t="shared" si="0"/>
        <v>44862</v>
      </c>
      <c r="G27" s="68">
        <v>2248.09</v>
      </c>
      <c r="I27" s="69">
        <f t="shared" si="1"/>
        <v>44862</v>
      </c>
      <c r="J27" s="68">
        <v>2877.92</v>
      </c>
    </row>
    <row r="28" spans="2:10" ht="13.5" thickBot="1" x14ac:dyDescent="0.25">
      <c r="C28" s="69">
        <v>44865</v>
      </c>
      <c r="D28" s="68">
        <v>7489.45</v>
      </c>
      <c r="F28" s="69">
        <f t="shared" si="0"/>
        <v>44865</v>
      </c>
      <c r="G28" s="68">
        <v>2193.67</v>
      </c>
      <c r="I28" s="69">
        <f t="shared" si="1"/>
        <v>44865</v>
      </c>
      <c r="J28" s="68">
        <v>2720.81</v>
      </c>
    </row>
    <row r="29" spans="2:10" x14ac:dyDescent="0.2">
      <c r="B29" s="5"/>
      <c r="C29" s="67" t="s">
        <v>11</v>
      </c>
      <c r="D29" s="66">
        <f>ROUND(AVERAGE(D8:D28),2)</f>
        <v>7567.13</v>
      </c>
      <c r="F29" s="67" t="s">
        <v>11</v>
      </c>
      <c r="G29" s="66">
        <f>ROUND(AVERAGE(G8:G28),2)</f>
        <v>2259.7600000000002</v>
      </c>
      <c r="I29" s="67" t="s">
        <v>11</v>
      </c>
      <c r="J29" s="66">
        <f>ROUND(AVERAGE(J8:J28),2)</f>
        <v>2948.82</v>
      </c>
    </row>
    <row r="30" spans="2:10" x14ac:dyDescent="0.2">
      <c r="B30" s="5"/>
      <c r="C30" s="65" t="s">
        <v>12</v>
      </c>
      <c r="D30" s="64">
        <f>MAX(D8:D28)</f>
        <v>7855.36</v>
      </c>
      <c r="F30" s="65" t="s">
        <v>12</v>
      </c>
      <c r="G30" s="64">
        <f>MAX(G8:G28)</f>
        <v>2402.0100000000002</v>
      </c>
      <c r="I30" s="65" t="s">
        <v>12</v>
      </c>
      <c r="J30" s="64">
        <f>MAX(J8:J28)</f>
        <v>3162.84</v>
      </c>
    </row>
    <row r="31" spans="2:10" x14ac:dyDescent="0.2">
      <c r="B31" s="5"/>
      <c r="C31" s="63" t="s">
        <v>13</v>
      </c>
      <c r="D31" s="62">
        <f>MIN(D8:D28)</f>
        <v>7410.23</v>
      </c>
      <c r="F31" s="63" t="s">
        <v>13</v>
      </c>
      <c r="G31" s="62">
        <f>MIN(G8:G28)</f>
        <v>2145.6799999999998</v>
      </c>
      <c r="I31" s="63" t="s">
        <v>13</v>
      </c>
      <c r="J31" s="62">
        <f>MIN(J8:J28)</f>
        <v>2720.81</v>
      </c>
    </row>
    <row r="34" spans="2:2" x14ac:dyDescent="0.2">
      <c r="B34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35"/>
    <col min="2" max="2" width="15.5703125" style="135" customWidth="1"/>
    <col min="3" max="10" width="12.7109375" style="135" customWidth="1"/>
    <col min="11" max="16384" width="9.140625" style="135"/>
  </cols>
  <sheetData>
    <row r="3" spans="2:9" ht="15.75" x14ac:dyDescent="0.25">
      <c r="B3" s="174" t="s">
        <v>94</v>
      </c>
      <c r="C3" s="147"/>
      <c r="D3" s="173"/>
      <c r="G3" s="159"/>
      <c r="H3" s="159"/>
      <c r="I3" s="172"/>
    </row>
    <row r="4" spans="2:9" x14ac:dyDescent="0.2">
      <c r="B4" s="171" t="s">
        <v>93</v>
      </c>
      <c r="C4" s="170"/>
      <c r="D4" s="169"/>
      <c r="G4" s="168"/>
      <c r="H4" s="167"/>
      <c r="I4" s="159"/>
    </row>
    <row r="5" spans="2:9" x14ac:dyDescent="0.2">
      <c r="B5" s="166" t="s">
        <v>95</v>
      </c>
      <c r="C5" s="147"/>
      <c r="D5" s="165"/>
      <c r="G5" s="164"/>
      <c r="H5" s="159"/>
      <c r="I5" s="147"/>
    </row>
    <row r="6" spans="2:9" x14ac:dyDescent="0.2">
      <c r="B6" s="147"/>
      <c r="C6" s="147"/>
      <c r="D6" s="147"/>
      <c r="E6" s="147"/>
      <c r="F6" s="147"/>
      <c r="G6" s="147"/>
      <c r="H6" s="147"/>
      <c r="I6" s="147"/>
    </row>
    <row r="7" spans="2:9" x14ac:dyDescent="0.2">
      <c r="B7" s="158"/>
      <c r="C7" s="163" t="s">
        <v>92</v>
      </c>
      <c r="D7" s="163" t="s">
        <v>92</v>
      </c>
      <c r="E7" s="163" t="s">
        <v>92</v>
      </c>
    </row>
    <row r="8" spans="2:9" x14ac:dyDescent="0.2">
      <c r="B8" s="161"/>
      <c r="C8" s="162" t="s">
        <v>55</v>
      </c>
      <c r="D8" s="162" t="s">
        <v>82</v>
      </c>
      <c r="E8" s="162" t="s">
        <v>80</v>
      </c>
    </row>
    <row r="9" spans="2:9" x14ac:dyDescent="0.2">
      <c r="B9" s="161"/>
      <c r="C9" s="160" t="s">
        <v>79</v>
      </c>
      <c r="D9" s="160" t="s">
        <v>79</v>
      </c>
      <c r="E9" s="160" t="s">
        <v>79</v>
      </c>
    </row>
    <row r="10" spans="2:9" x14ac:dyDescent="0.2">
      <c r="B10" s="158"/>
      <c r="C10" s="157"/>
      <c r="D10" s="157"/>
      <c r="E10" s="157"/>
    </row>
    <row r="11" spans="2:9" x14ac:dyDescent="0.2">
      <c r="B11" s="156" t="s">
        <v>91</v>
      </c>
      <c r="C11" s="155">
        <f>ABR!D29</f>
        <v>7567.13</v>
      </c>
      <c r="D11" s="155">
        <f>ABR!G29</f>
        <v>2259.7600000000002</v>
      </c>
      <c r="E11" s="155">
        <f>ABR!J29</f>
        <v>2948.82</v>
      </c>
    </row>
    <row r="15" spans="2:9" x14ac:dyDescent="0.2">
      <c r="B15" s="153" t="s">
        <v>48</v>
      </c>
      <c r="C15" s="154"/>
    </row>
    <row r="16" spans="2:9" x14ac:dyDescent="0.2">
      <c r="B16" s="153" t="s">
        <v>46</v>
      </c>
      <c r="C16" s="152"/>
    </row>
    <row r="17" spans="2:9" x14ac:dyDescent="0.2">
      <c r="B17" s="151" t="s">
        <v>10</v>
      </c>
      <c r="C17" s="149">
        <f>'Averages Inc. Euro Eq'!F66</f>
        <v>1.1288</v>
      </c>
    </row>
    <row r="18" spans="2:9" x14ac:dyDescent="0.2">
      <c r="B18" s="151" t="s">
        <v>43</v>
      </c>
      <c r="C18" s="150">
        <f>'Averages Inc. Euro Eq'!F67</f>
        <v>147.29</v>
      </c>
    </row>
    <row r="19" spans="2:9" x14ac:dyDescent="0.2">
      <c r="B19" s="151" t="s">
        <v>41</v>
      </c>
      <c r="C19" s="149">
        <f>'Averages Inc. Euro Eq'!F68</f>
        <v>0.98270000000000002</v>
      </c>
    </row>
    <row r="21" spans="2:9" x14ac:dyDescent="0.2">
      <c r="B21" s="148" t="s">
        <v>40</v>
      </c>
    </row>
    <row r="24" spans="2:9" x14ac:dyDescent="0.2">
      <c r="B24" s="146" t="s">
        <v>14</v>
      </c>
      <c r="C24" s="145"/>
      <c r="D24" s="144"/>
      <c r="E24" s="143"/>
      <c r="F24" s="142"/>
      <c r="G24" s="141"/>
      <c r="H24" s="140"/>
      <c r="I24" s="139"/>
    </row>
    <row r="25" spans="2:9" x14ac:dyDescent="0.2">
      <c r="B25" s="138" t="s">
        <v>96</v>
      </c>
      <c r="C25" s="137"/>
      <c r="D25" s="137"/>
      <c r="E25" s="137"/>
      <c r="F25" s="137"/>
      <c r="G25" s="137"/>
      <c r="H25" s="137"/>
      <c r="I25" s="136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34"/>
      <c r="C5" s="2"/>
      <c r="D5" s="133"/>
      <c r="F5" s="132" t="s">
        <v>90</v>
      </c>
      <c r="G5" s="128"/>
      <c r="H5" s="128"/>
      <c r="I5" s="131"/>
    </row>
    <row r="6" spans="2:13" x14ac:dyDescent="0.2">
      <c r="B6" s="130"/>
      <c r="C6" s="130"/>
      <c r="D6" s="76"/>
      <c r="F6" s="129" t="s">
        <v>89</v>
      </c>
      <c r="G6" s="128"/>
      <c r="H6" s="127"/>
      <c r="I6" s="119"/>
    </row>
    <row r="7" spans="2:13" x14ac:dyDescent="0.2">
      <c r="B7" s="2"/>
      <c r="C7" s="2"/>
      <c r="D7" s="126"/>
      <c r="F7" s="106" t="s">
        <v>95</v>
      </c>
      <c r="G7" s="125"/>
      <c r="H7" s="119"/>
      <c r="I7" s="2"/>
    </row>
    <row r="8" spans="2:13" ht="13.5" thickBot="1" x14ac:dyDescent="0.25"/>
    <row r="9" spans="2:13" x14ac:dyDescent="0.2">
      <c r="B9" s="124"/>
      <c r="C9" s="123" t="s">
        <v>88</v>
      </c>
      <c r="D9" s="122" t="s">
        <v>82</v>
      </c>
      <c r="E9" s="122" t="s">
        <v>55</v>
      </c>
      <c r="F9" s="122" t="s">
        <v>54</v>
      </c>
      <c r="G9" s="122" t="s">
        <v>53</v>
      </c>
      <c r="H9" s="122" t="s">
        <v>52</v>
      </c>
      <c r="I9" s="122" t="s">
        <v>87</v>
      </c>
      <c r="J9" s="122" t="s">
        <v>86</v>
      </c>
      <c r="K9" s="122" t="s">
        <v>85</v>
      </c>
      <c r="L9" s="122" t="s">
        <v>84</v>
      </c>
      <c r="M9" s="121" t="s">
        <v>83</v>
      </c>
    </row>
    <row r="10" spans="2:13" x14ac:dyDescent="0.2">
      <c r="B10" s="118"/>
      <c r="C10" s="120" t="s">
        <v>82</v>
      </c>
      <c r="D10" s="119" t="s">
        <v>81</v>
      </c>
      <c r="E10" s="119"/>
      <c r="F10" s="119"/>
      <c r="G10" s="119"/>
      <c r="H10" s="119"/>
      <c r="I10" s="119"/>
      <c r="J10" s="119"/>
      <c r="K10" s="119"/>
      <c r="L10" s="119"/>
      <c r="M10" s="3"/>
    </row>
    <row r="11" spans="2:13" x14ac:dyDescent="0.2">
      <c r="B11" s="118"/>
      <c r="C11" s="117" t="s">
        <v>79</v>
      </c>
      <c r="D11" s="117" t="s">
        <v>79</v>
      </c>
      <c r="E11" s="117" t="s">
        <v>79</v>
      </c>
      <c r="F11" s="117" t="s">
        <v>79</v>
      </c>
      <c r="G11" s="117" t="s">
        <v>79</v>
      </c>
      <c r="H11" s="117" t="s">
        <v>79</v>
      </c>
      <c r="I11" s="117" t="s">
        <v>79</v>
      </c>
      <c r="J11" s="117" t="s">
        <v>79</v>
      </c>
      <c r="K11" s="117" t="s">
        <v>79</v>
      </c>
      <c r="L11" s="117" t="s">
        <v>79</v>
      </c>
      <c r="M11" s="116" t="s">
        <v>79</v>
      </c>
    </row>
    <row r="12" spans="2:13" x14ac:dyDescent="0.2">
      <c r="B12" s="9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3"/>
    </row>
    <row r="13" spans="2:13" x14ac:dyDescent="0.2">
      <c r="B13" s="114" t="s">
        <v>78</v>
      </c>
      <c r="C13" s="113">
        <v>2242.5500000000002</v>
      </c>
      <c r="D13" s="113">
        <v>1713.81</v>
      </c>
      <c r="E13" s="113">
        <v>7619.29</v>
      </c>
      <c r="F13" s="113">
        <v>1986.55</v>
      </c>
      <c r="G13" s="113">
        <v>21913.33</v>
      </c>
      <c r="H13" s="113">
        <v>19375.71</v>
      </c>
      <c r="I13" s="113">
        <v>2958.33</v>
      </c>
      <c r="J13" s="113">
        <v>2432.9</v>
      </c>
      <c r="K13" s="113">
        <v>0.5</v>
      </c>
      <c r="L13" s="113">
        <v>51010</v>
      </c>
      <c r="M13" s="112">
        <v>0.5</v>
      </c>
    </row>
    <row r="14" spans="2:13" x14ac:dyDescent="0.2">
      <c r="B14" s="99" t="s">
        <v>77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"/>
    </row>
    <row r="15" spans="2:13" x14ac:dyDescent="0.2">
      <c r="B15" s="114" t="s">
        <v>76</v>
      </c>
      <c r="C15" s="113">
        <v>2243.29</v>
      </c>
      <c r="D15" s="113">
        <v>1723.81</v>
      </c>
      <c r="E15" s="113">
        <v>7621.21</v>
      </c>
      <c r="F15" s="113">
        <v>1988.1</v>
      </c>
      <c r="G15" s="113">
        <v>21935.71</v>
      </c>
      <c r="H15" s="113">
        <v>19406.189999999999</v>
      </c>
      <c r="I15" s="113">
        <v>2959.76</v>
      </c>
      <c r="J15" s="113">
        <v>2442.9</v>
      </c>
      <c r="K15" s="113">
        <v>1</v>
      </c>
      <c r="L15" s="113">
        <v>51510</v>
      </c>
      <c r="M15" s="112">
        <v>1</v>
      </c>
    </row>
    <row r="16" spans="2:13" x14ac:dyDescent="0.2">
      <c r="B16" s="99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"/>
    </row>
    <row r="17" spans="2:13" x14ac:dyDescent="0.2">
      <c r="B17" s="114" t="s">
        <v>75</v>
      </c>
      <c r="C17" s="113">
        <v>2242.92</v>
      </c>
      <c r="D17" s="113">
        <v>1718.81</v>
      </c>
      <c r="E17" s="113">
        <v>7620.25</v>
      </c>
      <c r="F17" s="113">
        <v>1987.32</v>
      </c>
      <c r="G17" s="113">
        <v>21924.52</v>
      </c>
      <c r="H17" s="113">
        <v>19390.95</v>
      </c>
      <c r="I17" s="113">
        <v>2959.05</v>
      </c>
      <c r="J17" s="113">
        <v>2437.9</v>
      </c>
      <c r="K17" s="113">
        <v>0.75</v>
      </c>
      <c r="L17" s="113">
        <v>51260</v>
      </c>
      <c r="M17" s="112">
        <v>0.75</v>
      </c>
    </row>
    <row r="18" spans="2:13" x14ac:dyDescent="0.2">
      <c r="B18" s="9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3"/>
    </row>
    <row r="19" spans="2:13" x14ac:dyDescent="0.2">
      <c r="B19" s="114" t="s">
        <v>97</v>
      </c>
      <c r="C19" s="113">
        <v>2248.48</v>
      </c>
      <c r="D19" s="113">
        <v>1713.81</v>
      </c>
      <c r="E19" s="113">
        <v>7546.93</v>
      </c>
      <c r="F19" s="113">
        <v>1960.95</v>
      </c>
      <c r="G19" s="113">
        <v>22015.71</v>
      </c>
      <c r="H19" s="113">
        <v>19332.14</v>
      </c>
      <c r="I19" s="113">
        <v>2928.29</v>
      </c>
      <c r="J19" s="113">
        <v>2447.81</v>
      </c>
      <c r="K19" s="113">
        <v>0.5</v>
      </c>
      <c r="L19" s="113">
        <v>51455</v>
      </c>
      <c r="M19" s="112">
        <v>0.5</v>
      </c>
    </row>
    <row r="20" spans="2:13" x14ac:dyDescent="0.2">
      <c r="B20" s="9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"/>
    </row>
    <row r="21" spans="2:13" x14ac:dyDescent="0.2">
      <c r="B21" s="114" t="s">
        <v>74</v>
      </c>
      <c r="C21" s="113">
        <v>2249.62</v>
      </c>
      <c r="D21" s="113">
        <v>1723.81</v>
      </c>
      <c r="E21" s="113">
        <v>7549.31</v>
      </c>
      <c r="F21" s="113">
        <v>1962.36</v>
      </c>
      <c r="G21" s="113">
        <v>22045.95</v>
      </c>
      <c r="H21" s="113">
        <v>19372.62</v>
      </c>
      <c r="I21" s="113">
        <v>2929.81</v>
      </c>
      <c r="J21" s="113">
        <v>2457.81</v>
      </c>
      <c r="K21" s="113">
        <v>1</v>
      </c>
      <c r="L21" s="113">
        <v>51955</v>
      </c>
      <c r="M21" s="112">
        <v>1</v>
      </c>
    </row>
    <row r="22" spans="2:13" x14ac:dyDescent="0.2">
      <c r="B22" s="99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3"/>
    </row>
    <row r="23" spans="2:13" x14ac:dyDescent="0.2">
      <c r="B23" s="114" t="s">
        <v>73</v>
      </c>
      <c r="C23" s="113">
        <v>2249.0500000000002</v>
      </c>
      <c r="D23" s="113">
        <v>1718.81</v>
      </c>
      <c r="E23" s="113">
        <v>7548.12</v>
      </c>
      <c r="F23" s="113">
        <v>1961.65</v>
      </c>
      <c r="G23" s="113">
        <v>22030.83</v>
      </c>
      <c r="H23" s="113">
        <v>19352.38</v>
      </c>
      <c r="I23" s="113">
        <v>2929.05</v>
      </c>
      <c r="J23" s="113">
        <v>2452.81</v>
      </c>
      <c r="K23" s="113">
        <v>0.75</v>
      </c>
      <c r="L23" s="113">
        <v>51705</v>
      </c>
      <c r="M23" s="112">
        <v>0.75</v>
      </c>
    </row>
    <row r="24" spans="2:13" x14ac:dyDescent="0.2">
      <c r="B24" s="99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3"/>
    </row>
    <row r="25" spans="2:13" x14ac:dyDescent="0.2">
      <c r="B25" s="114" t="s">
        <v>72</v>
      </c>
      <c r="C25" s="113">
        <v>2330.7600000000002</v>
      </c>
      <c r="D25" s="113">
        <v>1713.81</v>
      </c>
      <c r="E25" s="113">
        <v>7472.14</v>
      </c>
      <c r="F25" s="113">
        <v>1943.86</v>
      </c>
      <c r="G25" s="113">
        <v>22679.52</v>
      </c>
      <c r="H25" s="113"/>
      <c r="I25" s="113">
        <v>2699.14</v>
      </c>
      <c r="J25" s="113">
        <v>2447.62</v>
      </c>
      <c r="K25" s="113"/>
      <c r="L25" s="113"/>
      <c r="M25" s="112"/>
    </row>
    <row r="26" spans="2:13" x14ac:dyDescent="0.2">
      <c r="B26" s="9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3"/>
    </row>
    <row r="27" spans="2:13" x14ac:dyDescent="0.2">
      <c r="B27" s="114" t="s">
        <v>71</v>
      </c>
      <c r="C27" s="113">
        <v>2335.7600000000002</v>
      </c>
      <c r="D27" s="113">
        <v>1723.81</v>
      </c>
      <c r="E27" s="113">
        <v>7482.14</v>
      </c>
      <c r="F27" s="113">
        <v>1948.86</v>
      </c>
      <c r="G27" s="113">
        <v>22729.52</v>
      </c>
      <c r="H27" s="113"/>
      <c r="I27" s="113">
        <v>2704.14</v>
      </c>
      <c r="J27" s="113">
        <v>2457.62</v>
      </c>
      <c r="K27" s="113"/>
      <c r="L27" s="113"/>
      <c r="M27" s="112"/>
    </row>
    <row r="28" spans="2:13" x14ac:dyDescent="0.2">
      <c r="B28" s="99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3"/>
    </row>
    <row r="29" spans="2:13" x14ac:dyDescent="0.2">
      <c r="B29" s="114" t="s">
        <v>70</v>
      </c>
      <c r="C29" s="113">
        <v>2333.2600000000002</v>
      </c>
      <c r="D29" s="113">
        <v>1718.81</v>
      </c>
      <c r="E29" s="113">
        <v>7477.14</v>
      </c>
      <c r="F29" s="113">
        <v>1946.36</v>
      </c>
      <c r="G29" s="113">
        <v>22704.52</v>
      </c>
      <c r="H29" s="113"/>
      <c r="I29" s="113">
        <v>2701.64</v>
      </c>
      <c r="J29" s="113">
        <v>2452.62</v>
      </c>
      <c r="K29" s="113"/>
      <c r="L29" s="113"/>
      <c r="M29" s="112"/>
    </row>
    <row r="30" spans="2:13" x14ac:dyDescent="0.2">
      <c r="B30" s="9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3"/>
    </row>
    <row r="31" spans="2:13" x14ac:dyDescent="0.2">
      <c r="B31" s="114" t="s">
        <v>98</v>
      </c>
      <c r="C31" s="113">
        <v>2420.7600000000002</v>
      </c>
      <c r="D31" s="113"/>
      <c r="E31" s="113">
        <v>7467.38</v>
      </c>
      <c r="F31" s="113">
        <v>1934.86</v>
      </c>
      <c r="G31" s="113">
        <v>23562.14</v>
      </c>
      <c r="H31" s="113"/>
      <c r="I31" s="113">
        <v>2461.71</v>
      </c>
      <c r="J31" s="113"/>
      <c r="K31" s="113"/>
      <c r="L31" s="113"/>
      <c r="M31" s="112"/>
    </row>
    <row r="32" spans="2:13" x14ac:dyDescent="0.2">
      <c r="B32" s="99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"/>
    </row>
    <row r="33" spans="2:13" x14ac:dyDescent="0.2">
      <c r="B33" s="114" t="s">
        <v>69</v>
      </c>
      <c r="C33" s="113">
        <v>2425.7600000000002</v>
      </c>
      <c r="D33" s="113"/>
      <c r="E33" s="113">
        <v>7477.38</v>
      </c>
      <c r="F33" s="113">
        <v>1939.86</v>
      </c>
      <c r="G33" s="113">
        <v>23612.14</v>
      </c>
      <c r="H33" s="113"/>
      <c r="I33" s="113">
        <v>2466.71</v>
      </c>
      <c r="J33" s="113"/>
      <c r="K33" s="113"/>
      <c r="L33" s="113"/>
      <c r="M33" s="112"/>
    </row>
    <row r="34" spans="2:13" x14ac:dyDescent="0.2">
      <c r="B34" s="99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"/>
    </row>
    <row r="35" spans="2:13" x14ac:dyDescent="0.2">
      <c r="B35" s="114" t="s">
        <v>68</v>
      </c>
      <c r="C35" s="113">
        <v>2423.2600000000002</v>
      </c>
      <c r="D35" s="113"/>
      <c r="E35" s="113">
        <v>7472.38</v>
      </c>
      <c r="F35" s="113">
        <v>1937.36</v>
      </c>
      <c r="G35" s="113">
        <v>23587.14</v>
      </c>
      <c r="H35" s="113"/>
      <c r="I35" s="113">
        <v>2464.21</v>
      </c>
      <c r="J35" s="113"/>
      <c r="K35" s="113"/>
      <c r="L35" s="113"/>
      <c r="M35" s="112"/>
    </row>
    <row r="36" spans="2:13" x14ac:dyDescent="0.2">
      <c r="B36" s="9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3"/>
    </row>
    <row r="37" spans="2:13" x14ac:dyDescent="0.2">
      <c r="B37" s="114" t="s">
        <v>67</v>
      </c>
      <c r="C37" s="113">
        <v>2515.86</v>
      </c>
      <c r="D37" s="113"/>
      <c r="E37" s="113">
        <v>7481.9</v>
      </c>
      <c r="F37" s="113">
        <v>1918.38</v>
      </c>
      <c r="G37" s="113">
        <v>24399.52</v>
      </c>
      <c r="H37" s="113"/>
      <c r="I37" s="113">
        <v>2226.48</v>
      </c>
      <c r="J37" s="113"/>
      <c r="K37" s="113"/>
      <c r="L37" s="113"/>
      <c r="M37" s="112"/>
    </row>
    <row r="38" spans="2:13" x14ac:dyDescent="0.2">
      <c r="B38" s="99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"/>
    </row>
    <row r="39" spans="2:13" x14ac:dyDescent="0.2">
      <c r="B39" s="114" t="s">
        <v>66</v>
      </c>
      <c r="C39" s="113">
        <v>2520.86</v>
      </c>
      <c r="D39" s="113"/>
      <c r="E39" s="113">
        <v>7491.9</v>
      </c>
      <c r="F39" s="113">
        <v>1923.38</v>
      </c>
      <c r="G39" s="113">
        <v>24449.52</v>
      </c>
      <c r="H39" s="113"/>
      <c r="I39" s="113">
        <v>2231.48</v>
      </c>
      <c r="J39" s="113"/>
      <c r="K39" s="113"/>
      <c r="L39" s="113"/>
      <c r="M39" s="112"/>
    </row>
    <row r="40" spans="2:13" x14ac:dyDescent="0.2">
      <c r="B40" s="99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3"/>
    </row>
    <row r="41" spans="2:13" x14ac:dyDescent="0.2">
      <c r="B41" s="114" t="s">
        <v>65</v>
      </c>
      <c r="C41" s="113">
        <v>2518.36</v>
      </c>
      <c r="D41" s="113"/>
      <c r="E41" s="113">
        <v>7486.9</v>
      </c>
      <c r="F41" s="113">
        <v>1920.88</v>
      </c>
      <c r="G41" s="113">
        <v>24424.52</v>
      </c>
      <c r="H41" s="113"/>
      <c r="I41" s="113">
        <v>2228.98</v>
      </c>
      <c r="J41" s="113"/>
      <c r="K41" s="113"/>
      <c r="L41" s="113"/>
      <c r="M41" s="112"/>
    </row>
    <row r="42" spans="2:13" x14ac:dyDescent="0.2">
      <c r="B42" s="99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3"/>
    </row>
    <row r="43" spans="2:13" x14ac:dyDescent="0.2">
      <c r="B43" s="114" t="s">
        <v>64</v>
      </c>
      <c r="C43" s="113"/>
      <c r="D43" s="113"/>
      <c r="E43" s="113"/>
      <c r="F43" s="113"/>
      <c r="G43" s="113"/>
      <c r="H43" s="113">
        <v>18654.52</v>
      </c>
      <c r="I43" s="113"/>
      <c r="J43" s="113"/>
      <c r="K43" s="113">
        <v>0.5</v>
      </c>
      <c r="L43" s="113">
        <v>53015.71</v>
      </c>
      <c r="M43" s="112">
        <v>0.5</v>
      </c>
    </row>
    <row r="44" spans="2:13" x14ac:dyDescent="0.2">
      <c r="B44" s="9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3"/>
    </row>
    <row r="45" spans="2:13" x14ac:dyDescent="0.2">
      <c r="B45" s="114" t="s">
        <v>63</v>
      </c>
      <c r="C45" s="113"/>
      <c r="D45" s="113"/>
      <c r="E45" s="113"/>
      <c r="F45" s="113"/>
      <c r="G45" s="113"/>
      <c r="H45" s="113">
        <v>18704.52</v>
      </c>
      <c r="I45" s="113"/>
      <c r="J45" s="113"/>
      <c r="K45" s="113">
        <v>1</v>
      </c>
      <c r="L45" s="113">
        <v>54015.71</v>
      </c>
      <c r="M45" s="112">
        <v>1</v>
      </c>
    </row>
    <row r="46" spans="2:13" x14ac:dyDescent="0.2">
      <c r="B46" s="9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3"/>
    </row>
    <row r="47" spans="2:13" x14ac:dyDescent="0.2">
      <c r="B47" s="111" t="s">
        <v>62</v>
      </c>
      <c r="C47" s="110"/>
      <c r="D47" s="110"/>
      <c r="E47" s="110"/>
      <c r="F47" s="110"/>
      <c r="G47" s="110"/>
      <c r="H47" s="110">
        <v>18679.52</v>
      </c>
      <c r="I47" s="110"/>
      <c r="J47" s="110"/>
      <c r="K47" s="110">
        <v>0.75</v>
      </c>
      <c r="L47" s="110">
        <v>53515.71</v>
      </c>
      <c r="M47" s="109">
        <v>0.75</v>
      </c>
    </row>
    <row r="49" spans="2:5" x14ac:dyDescent="0.2">
      <c r="B49" s="108" t="s">
        <v>61</v>
      </c>
    </row>
    <row r="50" spans="2:5" x14ac:dyDescent="0.2">
      <c r="B50" s="107" t="s">
        <v>95</v>
      </c>
    </row>
    <row r="52" spans="2:5" x14ac:dyDescent="0.2">
      <c r="B52" s="105" t="s">
        <v>60</v>
      </c>
      <c r="C52" s="104" t="s">
        <v>59</v>
      </c>
    </row>
    <row r="53" spans="2:5" x14ac:dyDescent="0.2">
      <c r="B53" s="103"/>
      <c r="C53" s="102" t="s">
        <v>58</v>
      </c>
    </row>
    <row r="54" spans="2:5" x14ac:dyDescent="0.2">
      <c r="B54" s="100" t="s">
        <v>57</v>
      </c>
      <c r="C54" s="101">
        <v>2282.96</v>
      </c>
    </row>
    <row r="55" spans="2:5" x14ac:dyDescent="0.2">
      <c r="B55" s="100" t="s">
        <v>56</v>
      </c>
      <c r="C55" s="101">
        <v>1754.8</v>
      </c>
    </row>
    <row r="56" spans="2:5" x14ac:dyDescent="0.2">
      <c r="B56" s="100" t="s">
        <v>55</v>
      </c>
      <c r="C56" s="101">
        <v>7755.85</v>
      </c>
    </row>
    <row r="57" spans="2:5" x14ac:dyDescent="0.2">
      <c r="B57" s="100" t="s">
        <v>54</v>
      </c>
      <c r="C57" s="101">
        <v>2023.8</v>
      </c>
    </row>
    <row r="58" spans="2:5" x14ac:dyDescent="0.2">
      <c r="B58" s="100" t="s">
        <v>53</v>
      </c>
      <c r="C58" s="101">
        <v>22323.09</v>
      </c>
    </row>
    <row r="59" spans="2:5" x14ac:dyDescent="0.2">
      <c r="B59" s="100" t="s">
        <v>52</v>
      </c>
      <c r="C59" s="101">
        <v>19754.09</v>
      </c>
    </row>
    <row r="60" spans="2:5" x14ac:dyDescent="0.2">
      <c r="B60" s="100" t="s">
        <v>51</v>
      </c>
      <c r="C60" s="101">
        <v>3012.22</v>
      </c>
    </row>
    <row r="61" spans="2:5" x14ac:dyDescent="0.2">
      <c r="B61" s="98" t="s">
        <v>50</v>
      </c>
      <c r="C61" s="97">
        <v>2486.41</v>
      </c>
    </row>
    <row r="63" spans="2:5" x14ac:dyDescent="0.2">
      <c r="B63" s="89" t="s">
        <v>49</v>
      </c>
    </row>
    <row r="64" spans="2:5" x14ac:dyDescent="0.2">
      <c r="E64" s="96" t="s">
        <v>48</v>
      </c>
    </row>
    <row r="65" spans="2:9" x14ac:dyDescent="0.2">
      <c r="B65" s="93" t="s">
        <v>47</v>
      </c>
      <c r="D65" s="92">
        <v>6752.66</v>
      </c>
      <c r="E65" s="96" t="s">
        <v>46</v>
      </c>
    </row>
    <row r="66" spans="2:9" x14ac:dyDescent="0.2">
      <c r="B66" s="93" t="s">
        <v>45</v>
      </c>
      <c r="D66" s="92">
        <v>6673.03</v>
      </c>
      <c r="E66" s="95" t="s">
        <v>10</v>
      </c>
      <c r="F66" s="90">
        <v>1.1288</v>
      </c>
    </row>
    <row r="67" spans="2:9" x14ac:dyDescent="0.2">
      <c r="B67" s="93" t="s">
        <v>44</v>
      </c>
      <c r="D67" s="92">
        <v>1762.11</v>
      </c>
      <c r="E67" s="95" t="s">
        <v>43</v>
      </c>
      <c r="F67" s="94">
        <v>147.29</v>
      </c>
    </row>
    <row r="68" spans="2:9" x14ac:dyDescent="0.2">
      <c r="B68" s="93" t="s">
        <v>42</v>
      </c>
      <c r="D68" s="92">
        <v>1735.06</v>
      </c>
      <c r="E68" s="91" t="s">
        <v>41</v>
      </c>
      <c r="F68" s="90">
        <v>0.98270000000000002</v>
      </c>
    </row>
    <row r="69" spans="2:9" x14ac:dyDescent="0.2">
      <c r="H69" s="88" t="s">
        <v>40</v>
      </c>
    </row>
    <row r="70" spans="2:9" x14ac:dyDescent="0.2">
      <c r="B70" s="87" t="s">
        <v>14</v>
      </c>
      <c r="C70" s="86"/>
      <c r="D70" s="85"/>
      <c r="E70" s="84"/>
      <c r="F70" s="83"/>
      <c r="G70" s="82"/>
      <c r="H70" s="81"/>
      <c r="I70" s="80"/>
    </row>
    <row r="71" spans="2:9" x14ac:dyDescent="0.2">
      <c r="B71" s="79" t="s">
        <v>96</v>
      </c>
      <c r="C71" s="78"/>
      <c r="D71" s="78"/>
      <c r="E71" s="78"/>
      <c r="F71" s="78"/>
      <c r="G71" s="78"/>
      <c r="H71" s="78"/>
      <c r="I71" s="77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31</v>
      </c>
    </row>
    <row r="6" spans="1:19" ht="13.5" thickBot="1" x14ac:dyDescent="0.25">
      <c r="B6" s="1">
        <v>44837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44837</v>
      </c>
      <c r="C9" s="46">
        <v>1750</v>
      </c>
      <c r="D9" s="45">
        <v>1760</v>
      </c>
      <c r="E9" s="44">
        <f t="shared" ref="E9:E29" si="0">AVERAGE(C9:D9)</f>
        <v>1755</v>
      </c>
      <c r="F9" s="46">
        <v>1750</v>
      </c>
      <c r="G9" s="45">
        <v>1760</v>
      </c>
      <c r="H9" s="44">
        <f t="shared" ref="H9:H29" si="1">AVERAGE(F9:G9)</f>
        <v>1755</v>
      </c>
      <c r="I9" s="46">
        <v>1750</v>
      </c>
      <c r="J9" s="45">
        <v>1760</v>
      </c>
      <c r="K9" s="44">
        <f t="shared" ref="K9:K29" si="2">AVERAGE(I9:J9)</f>
        <v>1755</v>
      </c>
      <c r="L9" s="52">
        <v>1760</v>
      </c>
      <c r="M9" s="51">
        <v>1.1217999999999999</v>
      </c>
      <c r="N9" s="53">
        <v>0.97689999999999999</v>
      </c>
      <c r="O9" s="50">
        <v>144.86000000000001</v>
      </c>
      <c r="P9" s="43">
        <v>1568.91</v>
      </c>
      <c r="Q9" s="43">
        <v>1565.84</v>
      </c>
      <c r="R9" s="49">
        <f t="shared" ref="R9:R29" si="3">L9/N9</f>
        <v>1801.6173610400247</v>
      </c>
      <c r="S9" s="48">
        <v>1.1240000000000001</v>
      </c>
    </row>
    <row r="10" spans="1:19" x14ac:dyDescent="0.2">
      <c r="B10" s="47">
        <v>44838</v>
      </c>
      <c r="C10" s="46">
        <v>1750</v>
      </c>
      <c r="D10" s="45">
        <v>1760</v>
      </c>
      <c r="E10" s="44">
        <f t="shared" si="0"/>
        <v>1755</v>
      </c>
      <c r="F10" s="46">
        <v>1750</v>
      </c>
      <c r="G10" s="45">
        <v>1760</v>
      </c>
      <c r="H10" s="44">
        <f t="shared" si="1"/>
        <v>1755</v>
      </c>
      <c r="I10" s="46">
        <v>1750</v>
      </c>
      <c r="J10" s="45">
        <v>1760</v>
      </c>
      <c r="K10" s="44">
        <f t="shared" si="2"/>
        <v>1755</v>
      </c>
      <c r="L10" s="52">
        <v>1760</v>
      </c>
      <c r="M10" s="51">
        <v>1.1332</v>
      </c>
      <c r="N10" s="51">
        <v>0.98919999999999997</v>
      </c>
      <c r="O10" s="50">
        <v>144.82</v>
      </c>
      <c r="P10" s="43">
        <v>1553.12</v>
      </c>
      <c r="Q10" s="43">
        <v>1549.71</v>
      </c>
      <c r="R10" s="49">
        <f t="shared" si="3"/>
        <v>1779.2155276991509</v>
      </c>
      <c r="S10" s="48">
        <v>1.1356999999999999</v>
      </c>
    </row>
    <row r="11" spans="1:19" x14ac:dyDescent="0.2">
      <c r="B11" s="47">
        <v>44839</v>
      </c>
      <c r="C11" s="46">
        <v>1750</v>
      </c>
      <c r="D11" s="45">
        <v>1760</v>
      </c>
      <c r="E11" s="44">
        <f t="shared" si="0"/>
        <v>1755</v>
      </c>
      <c r="F11" s="46">
        <v>1750</v>
      </c>
      <c r="G11" s="45">
        <v>1760</v>
      </c>
      <c r="H11" s="44">
        <f t="shared" si="1"/>
        <v>1755</v>
      </c>
      <c r="I11" s="46">
        <v>1750</v>
      </c>
      <c r="J11" s="45">
        <v>1760</v>
      </c>
      <c r="K11" s="44">
        <f t="shared" si="2"/>
        <v>1755</v>
      </c>
      <c r="L11" s="52">
        <v>1760</v>
      </c>
      <c r="M11" s="51">
        <v>1.1332</v>
      </c>
      <c r="N11" s="51">
        <v>0.99050000000000005</v>
      </c>
      <c r="O11" s="50">
        <v>144.52000000000001</v>
      </c>
      <c r="P11" s="43">
        <v>1553.12</v>
      </c>
      <c r="Q11" s="43">
        <v>1549.84</v>
      </c>
      <c r="R11" s="49">
        <f t="shared" si="3"/>
        <v>1776.8803634528015</v>
      </c>
      <c r="S11" s="48">
        <v>1.1355999999999999</v>
      </c>
    </row>
    <row r="12" spans="1:19" x14ac:dyDescent="0.2">
      <c r="B12" s="47">
        <v>44840</v>
      </c>
      <c r="C12" s="46">
        <v>1750</v>
      </c>
      <c r="D12" s="45">
        <v>1760</v>
      </c>
      <c r="E12" s="44">
        <f t="shared" si="0"/>
        <v>1755</v>
      </c>
      <c r="F12" s="46">
        <v>1750</v>
      </c>
      <c r="G12" s="45">
        <v>1760</v>
      </c>
      <c r="H12" s="44">
        <f t="shared" si="1"/>
        <v>1755</v>
      </c>
      <c r="I12" s="46">
        <v>1750</v>
      </c>
      <c r="J12" s="45">
        <v>1760</v>
      </c>
      <c r="K12" s="44">
        <f t="shared" si="2"/>
        <v>1755</v>
      </c>
      <c r="L12" s="52">
        <v>1760</v>
      </c>
      <c r="M12" s="51">
        <v>1.1257999999999999</v>
      </c>
      <c r="N12" s="51">
        <v>0.9869</v>
      </c>
      <c r="O12" s="50">
        <v>144.69999999999999</v>
      </c>
      <c r="P12" s="43">
        <v>1563.33</v>
      </c>
      <c r="Q12" s="43">
        <v>1560.56</v>
      </c>
      <c r="R12" s="49">
        <f t="shared" si="3"/>
        <v>1783.3620427601581</v>
      </c>
      <c r="S12" s="48">
        <v>1.1277999999999999</v>
      </c>
    </row>
    <row r="13" spans="1:19" x14ac:dyDescent="0.2">
      <c r="B13" s="47">
        <v>44841</v>
      </c>
      <c r="C13" s="46">
        <v>1750</v>
      </c>
      <c r="D13" s="45">
        <v>1760</v>
      </c>
      <c r="E13" s="44">
        <f t="shared" si="0"/>
        <v>1755</v>
      </c>
      <c r="F13" s="46">
        <v>1750</v>
      </c>
      <c r="G13" s="45">
        <v>1760</v>
      </c>
      <c r="H13" s="44">
        <f t="shared" si="1"/>
        <v>1755</v>
      </c>
      <c r="I13" s="46">
        <v>1750</v>
      </c>
      <c r="J13" s="45">
        <v>1760</v>
      </c>
      <c r="K13" s="44">
        <f t="shared" si="2"/>
        <v>1755</v>
      </c>
      <c r="L13" s="52">
        <v>1760</v>
      </c>
      <c r="M13" s="51">
        <v>1.1194999999999999</v>
      </c>
      <c r="N13" s="51">
        <v>0.97870000000000001</v>
      </c>
      <c r="O13" s="50">
        <v>144.94</v>
      </c>
      <c r="P13" s="43">
        <v>1572.13</v>
      </c>
      <c r="Q13" s="43">
        <v>1569.19</v>
      </c>
      <c r="R13" s="49">
        <f t="shared" si="3"/>
        <v>1798.3038724839073</v>
      </c>
      <c r="S13" s="48">
        <v>1.1215999999999999</v>
      </c>
    </row>
    <row r="14" spans="1:19" x14ac:dyDescent="0.2">
      <c r="B14" s="47">
        <v>44844</v>
      </c>
      <c r="C14" s="46">
        <v>1750</v>
      </c>
      <c r="D14" s="45">
        <v>1760</v>
      </c>
      <c r="E14" s="44">
        <f t="shared" si="0"/>
        <v>1755</v>
      </c>
      <c r="F14" s="46">
        <v>1750</v>
      </c>
      <c r="G14" s="45">
        <v>1760</v>
      </c>
      <c r="H14" s="44">
        <f t="shared" si="1"/>
        <v>1755</v>
      </c>
      <c r="I14" s="46">
        <v>1750</v>
      </c>
      <c r="J14" s="45">
        <v>1760</v>
      </c>
      <c r="K14" s="44">
        <f t="shared" si="2"/>
        <v>1755</v>
      </c>
      <c r="L14" s="52">
        <v>1760</v>
      </c>
      <c r="M14" s="51">
        <v>1.1066</v>
      </c>
      <c r="N14" s="51">
        <v>0.96970000000000001</v>
      </c>
      <c r="O14" s="50">
        <v>145.55000000000001</v>
      </c>
      <c r="P14" s="43">
        <v>1590.46</v>
      </c>
      <c r="Q14" s="43">
        <v>1587.44</v>
      </c>
      <c r="R14" s="49">
        <f t="shared" si="3"/>
        <v>1814.9943281427245</v>
      </c>
      <c r="S14" s="48">
        <v>1.1087</v>
      </c>
    </row>
    <row r="15" spans="1:19" x14ac:dyDescent="0.2">
      <c r="B15" s="47">
        <v>44845</v>
      </c>
      <c r="C15" s="46">
        <v>1750</v>
      </c>
      <c r="D15" s="45">
        <v>1760</v>
      </c>
      <c r="E15" s="44">
        <f t="shared" si="0"/>
        <v>1755</v>
      </c>
      <c r="F15" s="46">
        <v>1750</v>
      </c>
      <c r="G15" s="45">
        <v>1760</v>
      </c>
      <c r="H15" s="44">
        <f t="shared" si="1"/>
        <v>1755</v>
      </c>
      <c r="I15" s="46">
        <v>1750</v>
      </c>
      <c r="J15" s="45">
        <v>1760</v>
      </c>
      <c r="K15" s="44">
        <f t="shared" si="2"/>
        <v>1755</v>
      </c>
      <c r="L15" s="52">
        <v>1760</v>
      </c>
      <c r="M15" s="51">
        <v>1.109</v>
      </c>
      <c r="N15" s="51">
        <v>0.97230000000000005</v>
      </c>
      <c r="O15" s="50">
        <v>145.59</v>
      </c>
      <c r="P15" s="43">
        <v>1587.02</v>
      </c>
      <c r="Q15" s="43">
        <v>1583.73</v>
      </c>
      <c r="R15" s="49">
        <f t="shared" si="3"/>
        <v>1810.140903013473</v>
      </c>
      <c r="S15" s="48">
        <v>1.1113</v>
      </c>
    </row>
    <row r="16" spans="1:19" x14ac:dyDescent="0.2">
      <c r="B16" s="47">
        <v>44846</v>
      </c>
      <c r="C16" s="46">
        <v>1750</v>
      </c>
      <c r="D16" s="45">
        <v>1760</v>
      </c>
      <c r="E16" s="44">
        <f t="shared" si="0"/>
        <v>1755</v>
      </c>
      <c r="F16" s="46">
        <v>1750</v>
      </c>
      <c r="G16" s="45">
        <v>1760</v>
      </c>
      <c r="H16" s="44">
        <f t="shared" si="1"/>
        <v>1755</v>
      </c>
      <c r="I16" s="46">
        <v>1750</v>
      </c>
      <c r="J16" s="45">
        <v>1760</v>
      </c>
      <c r="K16" s="44">
        <f t="shared" si="2"/>
        <v>1755</v>
      </c>
      <c r="L16" s="52">
        <v>1760</v>
      </c>
      <c r="M16" s="51">
        <v>1.1052</v>
      </c>
      <c r="N16" s="51">
        <v>0.9708</v>
      </c>
      <c r="O16" s="50">
        <v>146.61000000000001</v>
      </c>
      <c r="P16" s="43">
        <v>1592.47</v>
      </c>
      <c r="Q16" s="43">
        <v>1589.16</v>
      </c>
      <c r="R16" s="49">
        <f t="shared" si="3"/>
        <v>1812.9377832715286</v>
      </c>
      <c r="S16" s="48">
        <v>1.1074999999999999</v>
      </c>
    </row>
    <row r="17" spans="2:19" x14ac:dyDescent="0.2">
      <c r="B17" s="47">
        <v>44847</v>
      </c>
      <c r="C17" s="46">
        <v>1750</v>
      </c>
      <c r="D17" s="45">
        <v>1760</v>
      </c>
      <c r="E17" s="44">
        <f t="shared" si="0"/>
        <v>1755</v>
      </c>
      <c r="F17" s="46">
        <v>1750</v>
      </c>
      <c r="G17" s="45">
        <v>1760</v>
      </c>
      <c r="H17" s="44">
        <f t="shared" si="1"/>
        <v>1755</v>
      </c>
      <c r="I17" s="46">
        <v>1750</v>
      </c>
      <c r="J17" s="45">
        <v>1760</v>
      </c>
      <c r="K17" s="44">
        <f t="shared" si="2"/>
        <v>1755</v>
      </c>
      <c r="L17" s="52">
        <v>1760</v>
      </c>
      <c r="M17" s="51">
        <v>1.1262000000000001</v>
      </c>
      <c r="N17" s="51">
        <v>0.97450000000000003</v>
      </c>
      <c r="O17" s="50">
        <v>146.71</v>
      </c>
      <c r="P17" s="43">
        <v>1562.78</v>
      </c>
      <c r="Q17" s="43">
        <v>1559.32</v>
      </c>
      <c r="R17" s="49">
        <f t="shared" si="3"/>
        <v>1806.0543868650589</v>
      </c>
      <c r="S17" s="48">
        <v>1.1287</v>
      </c>
    </row>
    <row r="18" spans="2:19" x14ac:dyDescent="0.2">
      <c r="B18" s="47">
        <v>44848</v>
      </c>
      <c r="C18" s="46">
        <v>1750</v>
      </c>
      <c r="D18" s="45">
        <v>1760</v>
      </c>
      <c r="E18" s="44">
        <f t="shared" si="0"/>
        <v>1755</v>
      </c>
      <c r="F18" s="46">
        <v>1750</v>
      </c>
      <c r="G18" s="45">
        <v>1760</v>
      </c>
      <c r="H18" s="44">
        <f t="shared" si="1"/>
        <v>1755</v>
      </c>
      <c r="I18" s="46">
        <v>1750</v>
      </c>
      <c r="J18" s="45">
        <v>1760</v>
      </c>
      <c r="K18" s="44">
        <f t="shared" si="2"/>
        <v>1755</v>
      </c>
      <c r="L18" s="52">
        <v>1760</v>
      </c>
      <c r="M18" s="51">
        <v>1.1194</v>
      </c>
      <c r="N18" s="51">
        <v>0.97199999999999998</v>
      </c>
      <c r="O18" s="50">
        <v>147.82</v>
      </c>
      <c r="P18" s="43">
        <v>1572.27</v>
      </c>
      <c r="Q18" s="43">
        <v>1568.77</v>
      </c>
      <c r="R18" s="49">
        <f t="shared" si="3"/>
        <v>1810.6995884773662</v>
      </c>
      <c r="S18" s="48">
        <v>1.1218999999999999</v>
      </c>
    </row>
    <row r="19" spans="2:19" x14ac:dyDescent="0.2">
      <c r="B19" s="47">
        <v>44851</v>
      </c>
      <c r="C19" s="46">
        <v>1750</v>
      </c>
      <c r="D19" s="45">
        <v>1760</v>
      </c>
      <c r="E19" s="44">
        <f t="shared" si="0"/>
        <v>1755</v>
      </c>
      <c r="F19" s="46">
        <v>1750</v>
      </c>
      <c r="G19" s="45">
        <v>1760</v>
      </c>
      <c r="H19" s="44">
        <f t="shared" si="1"/>
        <v>1755</v>
      </c>
      <c r="I19" s="46">
        <v>1750</v>
      </c>
      <c r="J19" s="45">
        <v>1760</v>
      </c>
      <c r="K19" s="44">
        <f t="shared" si="2"/>
        <v>1755</v>
      </c>
      <c r="L19" s="52">
        <v>1760</v>
      </c>
      <c r="M19" s="51">
        <v>1.1294999999999999</v>
      </c>
      <c r="N19" s="51">
        <v>0.97409999999999997</v>
      </c>
      <c r="O19" s="50">
        <v>148.85</v>
      </c>
      <c r="P19" s="43">
        <v>1558.21</v>
      </c>
      <c r="Q19" s="43">
        <v>1554.5</v>
      </c>
      <c r="R19" s="49">
        <f t="shared" si="3"/>
        <v>1806.7960168360539</v>
      </c>
      <c r="S19" s="48">
        <v>1.1322000000000001</v>
      </c>
    </row>
    <row r="20" spans="2:19" x14ac:dyDescent="0.2">
      <c r="B20" s="47">
        <v>44852</v>
      </c>
      <c r="C20" s="46">
        <v>1750</v>
      </c>
      <c r="D20" s="45">
        <v>1760</v>
      </c>
      <c r="E20" s="44">
        <f t="shared" si="0"/>
        <v>1755</v>
      </c>
      <c r="F20" s="46">
        <v>1750</v>
      </c>
      <c r="G20" s="45">
        <v>1760</v>
      </c>
      <c r="H20" s="44">
        <f t="shared" si="1"/>
        <v>1755</v>
      </c>
      <c r="I20" s="46">
        <v>1750</v>
      </c>
      <c r="J20" s="45">
        <v>1760</v>
      </c>
      <c r="K20" s="44">
        <f t="shared" si="2"/>
        <v>1755</v>
      </c>
      <c r="L20" s="52">
        <v>1760</v>
      </c>
      <c r="M20" s="51">
        <v>1.1309</v>
      </c>
      <c r="N20" s="51">
        <v>0.98319999999999996</v>
      </c>
      <c r="O20" s="50">
        <v>149.12</v>
      </c>
      <c r="P20" s="43">
        <v>1556.28</v>
      </c>
      <c r="Q20" s="43">
        <v>1552.71</v>
      </c>
      <c r="R20" s="49">
        <f t="shared" si="3"/>
        <v>1790.073230268511</v>
      </c>
      <c r="S20" s="48">
        <v>1.1335</v>
      </c>
    </row>
    <row r="21" spans="2:19" x14ac:dyDescent="0.2">
      <c r="B21" s="47">
        <v>44853</v>
      </c>
      <c r="C21" s="46">
        <v>1750</v>
      </c>
      <c r="D21" s="45">
        <v>1760</v>
      </c>
      <c r="E21" s="44">
        <f t="shared" si="0"/>
        <v>1755</v>
      </c>
      <c r="F21" s="46">
        <v>1750</v>
      </c>
      <c r="G21" s="45">
        <v>1760</v>
      </c>
      <c r="H21" s="44">
        <f t="shared" si="1"/>
        <v>1755</v>
      </c>
      <c r="I21" s="46">
        <v>1750</v>
      </c>
      <c r="J21" s="45">
        <v>1760</v>
      </c>
      <c r="K21" s="44">
        <f t="shared" si="2"/>
        <v>1755</v>
      </c>
      <c r="L21" s="52">
        <v>1760</v>
      </c>
      <c r="M21" s="51">
        <v>1.1248</v>
      </c>
      <c r="N21" s="51">
        <v>0.97840000000000005</v>
      </c>
      <c r="O21" s="50">
        <v>149.62</v>
      </c>
      <c r="P21" s="43">
        <v>1564.72</v>
      </c>
      <c r="Q21" s="43">
        <v>1560.84</v>
      </c>
      <c r="R21" s="49">
        <f t="shared" si="3"/>
        <v>1798.8552739165984</v>
      </c>
      <c r="S21" s="48">
        <v>1.1275999999999999</v>
      </c>
    </row>
    <row r="22" spans="2:19" x14ac:dyDescent="0.2">
      <c r="B22" s="47">
        <v>44854</v>
      </c>
      <c r="C22" s="46">
        <v>1750</v>
      </c>
      <c r="D22" s="45">
        <v>1760</v>
      </c>
      <c r="E22" s="44">
        <f t="shared" si="0"/>
        <v>1755</v>
      </c>
      <c r="F22" s="46">
        <v>1750</v>
      </c>
      <c r="G22" s="45">
        <v>1760</v>
      </c>
      <c r="H22" s="44">
        <f t="shared" si="1"/>
        <v>1755</v>
      </c>
      <c r="I22" s="46">
        <v>1750</v>
      </c>
      <c r="J22" s="45">
        <v>1760</v>
      </c>
      <c r="K22" s="44">
        <f t="shared" si="2"/>
        <v>1755</v>
      </c>
      <c r="L22" s="52">
        <v>1760</v>
      </c>
      <c r="M22" s="51">
        <v>1.1252</v>
      </c>
      <c r="N22" s="51">
        <v>0.98129999999999995</v>
      </c>
      <c r="O22" s="50">
        <v>149.81</v>
      </c>
      <c r="P22" s="43">
        <v>1564.17</v>
      </c>
      <c r="Q22" s="43">
        <v>1560.01</v>
      </c>
      <c r="R22" s="49">
        <f t="shared" si="3"/>
        <v>1793.5391827168044</v>
      </c>
      <c r="S22" s="48">
        <v>1.1282000000000001</v>
      </c>
    </row>
    <row r="23" spans="2:19" x14ac:dyDescent="0.2">
      <c r="B23" s="47">
        <v>44855</v>
      </c>
      <c r="C23" s="46">
        <v>1750</v>
      </c>
      <c r="D23" s="45">
        <v>1760</v>
      </c>
      <c r="E23" s="44">
        <f t="shared" si="0"/>
        <v>1755</v>
      </c>
      <c r="F23" s="46">
        <v>1750</v>
      </c>
      <c r="G23" s="45">
        <v>1760</v>
      </c>
      <c r="H23" s="44">
        <f t="shared" si="1"/>
        <v>1755</v>
      </c>
      <c r="I23" s="46">
        <v>1750</v>
      </c>
      <c r="J23" s="45">
        <v>1760</v>
      </c>
      <c r="K23" s="44">
        <f t="shared" si="2"/>
        <v>1755</v>
      </c>
      <c r="L23" s="52">
        <v>1760</v>
      </c>
      <c r="M23" s="51">
        <v>1.111</v>
      </c>
      <c r="N23" s="51">
        <v>0.97450000000000003</v>
      </c>
      <c r="O23" s="50">
        <v>151.53</v>
      </c>
      <c r="P23" s="43">
        <v>1584.16</v>
      </c>
      <c r="Q23" s="43">
        <v>1580.18</v>
      </c>
      <c r="R23" s="49">
        <f t="shared" si="3"/>
        <v>1806.0543868650589</v>
      </c>
      <c r="S23" s="48">
        <v>1.1137999999999999</v>
      </c>
    </row>
    <row r="24" spans="2:19" x14ac:dyDescent="0.2">
      <c r="B24" s="47">
        <v>44858</v>
      </c>
      <c r="C24" s="46">
        <v>1690</v>
      </c>
      <c r="D24" s="45">
        <v>1700</v>
      </c>
      <c r="E24" s="44">
        <f t="shared" si="0"/>
        <v>1695</v>
      </c>
      <c r="F24" s="46">
        <v>1690</v>
      </c>
      <c r="G24" s="45">
        <v>1700</v>
      </c>
      <c r="H24" s="44">
        <f t="shared" si="1"/>
        <v>1695</v>
      </c>
      <c r="I24" s="46">
        <v>1690</v>
      </c>
      <c r="J24" s="45">
        <v>1700</v>
      </c>
      <c r="K24" s="44">
        <f t="shared" si="2"/>
        <v>1695</v>
      </c>
      <c r="L24" s="52">
        <v>1700</v>
      </c>
      <c r="M24" s="51">
        <v>1.1309</v>
      </c>
      <c r="N24" s="51">
        <v>0.98360000000000003</v>
      </c>
      <c r="O24" s="50">
        <v>149.02000000000001</v>
      </c>
      <c r="P24" s="43">
        <v>1503.23</v>
      </c>
      <c r="Q24" s="43">
        <v>1499.12</v>
      </c>
      <c r="R24" s="49">
        <f t="shared" si="3"/>
        <v>1728.3448556323708</v>
      </c>
      <c r="S24" s="48">
        <v>1.1339999999999999</v>
      </c>
    </row>
    <row r="25" spans="2:19" x14ac:dyDescent="0.2">
      <c r="B25" s="47">
        <v>44859</v>
      </c>
      <c r="C25" s="46">
        <v>1640</v>
      </c>
      <c r="D25" s="45">
        <v>1650</v>
      </c>
      <c r="E25" s="44">
        <f t="shared" si="0"/>
        <v>1645</v>
      </c>
      <c r="F25" s="46">
        <v>1640</v>
      </c>
      <c r="G25" s="45">
        <v>1650</v>
      </c>
      <c r="H25" s="44">
        <f t="shared" si="1"/>
        <v>1645</v>
      </c>
      <c r="I25" s="46">
        <v>1640</v>
      </c>
      <c r="J25" s="45">
        <v>1650</v>
      </c>
      <c r="K25" s="44">
        <f t="shared" si="2"/>
        <v>1645</v>
      </c>
      <c r="L25" s="52">
        <v>1650</v>
      </c>
      <c r="M25" s="51">
        <v>1.1313</v>
      </c>
      <c r="N25" s="51">
        <v>0.98670000000000002</v>
      </c>
      <c r="O25" s="50">
        <v>148.91</v>
      </c>
      <c r="P25" s="43">
        <v>1458.5</v>
      </c>
      <c r="Q25" s="43">
        <v>1454.51</v>
      </c>
      <c r="R25" s="49">
        <f t="shared" si="3"/>
        <v>1672.2408026755852</v>
      </c>
      <c r="S25" s="48">
        <v>1.1344000000000001</v>
      </c>
    </row>
    <row r="26" spans="2:19" x14ac:dyDescent="0.2">
      <c r="B26" s="47">
        <v>44860</v>
      </c>
      <c r="C26" s="46">
        <v>1640</v>
      </c>
      <c r="D26" s="45">
        <v>1650</v>
      </c>
      <c r="E26" s="44">
        <f t="shared" si="0"/>
        <v>1645</v>
      </c>
      <c r="F26" s="46">
        <v>1640</v>
      </c>
      <c r="G26" s="45">
        <v>1650</v>
      </c>
      <c r="H26" s="44">
        <f t="shared" si="1"/>
        <v>1645</v>
      </c>
      <c r="I26" s="46">
        <v>1640</v>
      </c>
      <c r="J26" s="45">
        <v>1650</v>
      </c>
      <c r="K26" s="44">
        <f t="shared" si="2"/>
        <v>1645</v>
      </c>
      <c r="L26" s="52">
        <v>1650</v>
      </c>
      <c r="M26" s="51">
        <v>1.1564000000000001</v>
      </c>
      <c r="N26" s="51">
        <v>1.0021</v>
      </c>
      <c r="O26" s="50">
        <v>147.1</v>
      </c>
      <c r="P26" s="43">
        <v>1426.84</v>
      </c>
      <c r="Q26" s="43">
        <v>1422.66</v>
      </c>
      <c r="R26" s="49">
        <f t="shared" si="3"/>
        <v>1646.5422612513721</v>
      </c>
      <c r="S26" s="48">
        <v>1.1597999999999999</v>
      </c>
    </row>
    <row r="27" spans="2:19" x14ac:dyDescent="0.2">
      <c r="B27" s="47">
        <v>44861</v>
      </c>
      <c r="C27" s="46">
        <v>1590</v>
      </c>
      <c r="D27" s="45">
        <v>1600</v>
      </c>
      <c r="E27" s="44">
        <f t="shared" si="0"/>
        <v>1595</v>
      </c>
      <c r="F27" s="46">
        <v>1590</v>
      </c>
      <c r="G27" s="45">
        <v>1600</v>
      </c>
      <c r="H27" s="44">
        <f t="shared" si="1"/>
        <v>1595</v>
      </c>
      <c r="I27" s="46">
        <v>1590</v>
      </c>
      <c r="J27" s="45">
        <v>1600</v>
      </c>
      <c r="K27" s="44">
        <f t="shared" si="2"/>
        <v>1595</v>
      </c>
      <c r="L27" s="52">
        <v>1600</v>
      </c>
      <c r="M27" s="51">
        <v>1.1584000000000001</v>
      </c>
      <c r="N27" s="51">
        <v>1.0049999999999999</v>
      </c>
      <c r="O27" s="50">
        <v>146.66999999999999</v>
      </c>
      <c r="P27" s="43">
        <v>1381.22</v>
      </c>
      <c r="Q27" s="43">
        <v>1377.17</v>
      </c>
      <c r="R27" s="49">
        <f t="shared" si="3"/>
        <v>1592.039800995025</v>
      </c>
      <c r="S27" s="48">
        <v>1.1617999999999999</v>
      </c>
    </row>
    <row r="28" spans="2:19" x14ac:dyDescent="0.2">
      <c r="B28" s="47">
        <v>44862</v>
      </c>
      <c r="C28" s="46">
        <v>1590</v>
      </c>
      <c r="D28" s="45">
        <v>1600</v>
      </c>
      <c r="E28" s="44">
        <f t="shared" si="0"/>
        <v>1595</v>
      </c>
      <c r="F28" s="46">
        <v>1590</v>
      </c>
      <c r="G28" s="45">
        <v>1600</v>
      </c>
      <c r="H28" s="44">
        <f t="shared" si="1"/>
        <v>1595</v>
      </c>
      <c r="I28" s="46">
        <v>1590</v>
      </c>
      <c r="J28" s="45">
        <v>1600</v>
      </c>
      <c r="K28" s="44">
        <f t="shared" si="2"/>
        <v>1595</v>
      </c>
      <c r="L28" s="52">
        <v>1600</v>
      </c>
      <c r="M28" s="51">
        <v>1.1553</v>
      </c>
      <c r="N28" s="51">
        <v>0.99539999999999995</v>
      </c>
      <c r="O28" s="50">
        <v>147.49</v>
      </c>
      <c r="P28" s="43">
        <v>1384.92</v>
      </c>
      <c r="Q28" s="43">
        <v>1380.74</v>
      </c>
      <c r="R28" s="49">
        <f t="shared" si="3"/>
        <v>1607.3940124573037</v>
      </c>
      <c r="S28" s="48">
        <v>1.1588000000000001</v>
      </c>
    </row>
    <row r="29" spans="2:19" x14ac:dyDescent="0.2">
      <c r="B29" s="47">
        <v>44865</v>
      </c>
      <c r="C29" s="46">
        <v>1590</v>
      </c>
      <c r="D29" s="45">
        <v>1600</v>
      </c>
      <c r="E29" s="44">
        <f t="shared" si="0"/>
        <v>1595</v>
      </c>
      <c r="F29" s="46">
        <v>1590</v>
      </c>
      <c r="G29" s="45">
        <v>1600</v>
      </c>
      <c r="H29" s="44">
        <f t="shared" si="1"/>
        <v>1595</v>
      </c>
      <c r="I29" s="46">
        <v>1590</v>
      </c>
      <c r="J29" s="45">
        <v>1600</v>
      </c>
      <c r="K29" s="44">
        <f t="shared" si="2"/>
        <v>1595</v>
      </c>
      <c r="L29" s="52">
        <v>1600</v>
      </c>
      <c r="M29" s="51">
        <v>1.1506000000000001</v>
      </c>
      <c r="N29" s="51">
        <v>0.9909</v>
      </c>
      <c r="O29" s="50">
        <v>148.75</v>
      </c>
      <c r="P29" s="43">
        <v>1390.58</v>
      </c>
      <c r="Q29" s="43">
        <v>1386.36</v>
      </c>
      <c r="R29" s="49">
        <f t="shared" si="3"/>
        <v>1614.6937127863559</v>
      </c>
      <c r="S29" s="48">
        <v>1.1540999999999999</v>
      </c>
    </row>
    <row r="30" spans="2:19" s="10" customFormat="1" x14ac:dyDescent="0.2">
      <c r="B30" s="42" t="s">
        <v>11</v>
      </c>
      <c r="C30" s="41">
        <f>ROUND(AVERAGE(C9:C29),2)</f>
        <v>1713.81</v>
      </c>
      <c r="D30" s="40">
        <f>ROUND(AVERAGE(D9:D29),2)</f>
        <v>1723.81</v>
      </c>
      <c r="E30" s="39">
        <f>ROUND(AVERAGE(C30:D30),2)</f>
        <v>1718.81</v>
      </c>
      <c r="F30" s="41">
        <f>ROUND(AVERAGE(F9:F29),2)</f>
        <v>1713.81</v>
      </c>
      <c r="G30" s="40">
        <f>ROUND(AVERAGE(G9:G29),2)</f>
        <v>1723.81</v>
      </c>
      <c r="H30" s="39">
        <f>ROUND(AVERAGE(F30:G30),2)</f>
        <v>1718.81</v>
      </c>
      <c r="I30" s="41">
        <f>ROUND(AVERAGE(I9:I29),2)</f>
        <v>1713.81</v>
      </c>
      <c r="J30" s="40">
        <f>ROUND(AVERAGE(J9:J29),2)</f>
        <v>1723.81</v>
      </c>
      <c r="K30" s="39">
        <f>ROUND(AVERAGE(I30:J30),2)</f>
        <v>1718.81</v>
      </c>
      <c r="L30" s="38">
        <f>ROUND(AVERAGE(L9:L29),2)</f>
        <v>1723.81</v>
      </c>
      <c r="M30" s="37">
        <f>ROUND(AVERAGE(M9:M29),4)</f>
        <v>1.1288</v>
      </c>
      <c r="N30" s="36">
        <f>ROUND(AVERAGE(N9:N29),4)</f>
        <v>0.98270000000000002</v>
      </c>
      <c r="O30" s="175">
        <f>ROUND(AVERAGE(O9:O29),2)</f>
        <v>147.29</v>
      </c>
      <c r="P30" s="35">
        <f>AVERAGE(P9:P29)</f>
        <v>1528.0209523809524</v>
      </c>
      <c r="Q30" s="35">
        <f>AVERAGE(Q9:Q29)</f>
        <v>1524.398095238095</v>
      </c>
      <c r="R30" s="35">
        <f>AVERAGE(R9:R29)</f>
        <v>1754.7990330289158</v>
      </c>
      <c r="S30" s="34">
        <f>AVERAGE(S9:S29)</f>
        <v>1.1314761904761905</v>
      </c>
    </row>
    <row r="31" spans="2:19" s="5" customFormat="1" x14ac:dyDescent="0.2">
      <c r="B31" s="33" t="s">
        <v>12</v>
      </c>
      <c r="C31" s="32">
        <f t="shared" ref="C31:S31" si="4">MAX(C9:C29)</f>
        <v>1750</v>
      </c>
      <c r="D31" s="31">
        <f t="shared" si="4"/>
        <v>1760</v>
      </c>
      <c r="E31" s="30">
        <f t="shared" si="4"/>
        <v>1755</v>
      </c>
      <c r="F31" s="32">
        <f t="shared" si="4"/>
        <v>1750</v>
      </c>
      <c r="G31" s="31">
        <f t="shared" si="4"/>
        <v>1760</v>
      </c>
      <c r="H31" s="30">
        <f t="shared" si="4"/>
        <v>1755</v>
      </c>
      <c r="I31" s="32">
        <f t="shared" si="4"/>
        <v>1750</v>
      </c>
      <c r="J31" s="31">
        <f t="shared" si="4"/>
        <v>1760</v>
      </c>
      <c r="K31" s="30">
        <f t="shared" si="4"/>
        <v>1755</v>
      </c>
      <c r="L31" s="29">
        <f t="shared" si="4"/>
        <v>1760</v>
      </c>
      <c r="M31" s="28">
        <f t="shared" si="4"/>
        <v>1.1584000000000001</v>
      </c>
      <c r="N31" s="27">
        <f t="shared" si="4"/>
        <v>1.0049999999999999</v>
      </c>
      <c r="O31" s="26">
        <f t="shared" si="4"/>
        <v>151.53</v>
      </c>
      <c r="P31" s="25">
        <f t="shared" si="4"/>
        <v>1592.47</v>
      </c>
      <c r="Q31" s="25">
        <f t="shared" si="4"/>
        <v>1589.16</v>
      </c>
      <c r="R31" s="25">
        <f t="shared" si="4"/>
        <v>1814.9943281427245</v>
      </c>
      <c r="S31" s="24">
        <f t="shared" si="4"/>
        <v>1.1617999999999999</v>
      </c>
    </row>
    <row r="32" spans="2:19" s="5" customFormat="1" ht="13.5" thickBot="1" x14ac:dyDescent="0.25">
      <c r="B32" s="23" t="s">
        <v>13</v>
      </c>
      <c r="C32" s="22">
        <f t="shared" ref="C32:S32" si="5">MIN(C9:C29)</f>
        <v>1590</v>
      </c>
      <c r="D32" s="21">
        <f t="shared" si="5"/>
        <v>1600</v>
      </c>
      <c r="E32" s="20">
        <f t="shared" si="5"/>
        <v>1595</v>
      </c>
      <c r="F32" s="22">
        <f t="shared" si="5"/>
        <v>1590</v>
      </c>
      <c r="G32" s="21">
        <f t="shared" si="5"/>
        <v>1600</v>
      </c>
      <c r="H32" s="20">
        <f t="shared" si="5"/>
        <v>1595</v>
      </c>
      <c r="I32" s="22">
        <f t="shared" si="5"/>
        <v>1590</v>
      </c>
      <c r="J32" s="21">
        <f t="shared" si="5"/>
        <v>1600</v>
      </c>
      <c r="K32" s="20">
        <f t="shared" si="5"/>
        <v>1595</v>
      </c>
      <c r="L32" s="19">
        <f t="shared" si="5"/>
        <v>1600</v>
      </c>
      <c r="M32" s="18">
        <f t="shared" si="5"/>
        <v>1.1052</v>
      </c>
      <c r="N32" s="17">
        <f t="shared" si="5"/>
        <v>0.96970000000000001</v>
      </c>
      <c r="O32" s="16">
        <f t="shared" si="5"/>
        <v>144.52000000000001</v>
      </c>
      <c r="P32" s="15">
        <f t="shared" si="5"/>
        <v>1381.22</v>
      </c>
      <c r="Q32" s="15">
        <f t="shared" si="5"/>
        <v>1377.17</v>
      </c>
      <c r="R32" s="15">
        <f t="shared" si="5"/>
        <v>1592.039800995025</v>
      </c>
      <c r="S32" s="14">
        <f t="shared" si="5"/>
        <v>1.1074999999999999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30</v>
      </c>
    </row>
    <row r="6" spans="1:19" ht="13.5" thickBot="1" x14ac:dyDescent="0.25">
      <c r="B6" s="1">
        <v>44837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44837</v>
      </c>
      <c r="C9" s="46">
        <v>2465</v>
      </c>
      <c r="D9" s="45">
        <v>2475</v>
      </c>
      <c r="E9" s="44">
        <f t="shared" ref="E9:E29" si="0">AVERAGE(C9:D9)</f>
        <v>2470</v>
      </c>
      <c r="F9" s="46">
        <v>2485</v>
      </c>
      <c r="G9" s="45">
        <v>2495</v>
      </c>
      <c r="H9" s="44">
        <f t="shared" ref="H9:H29" si="1">AVERAGE(F9:G9)</f>
        <v>2490</v>
      </c>
      <c r="I9" s="46">
        <v>2485</v>
      </c>
      <c r="J9" s="45">
        <v>2495</v>
      </c>
      <c r="K9" s="44">
        <f t="shared" ref="K9:K29" si="2">AVERAGE(I9:J9)</f>
        <v>2490</v>
      </c>
      <c r="L9" s="52">
        <v>2475</v>
      </c>
      <c r="M9" s="51">
        <v>1.1217999999999999</v>
      </c>
      <c r="N9" s="53">
        <v>0.97689999999999999</v>
      </c>
      <c r="O9" s="50">
        <v>144.86000000000001</v>
      </c>
      <c r="P9" s="43">
        <v>2206.2800000000002</v>
      </c>
      <c r="Q9" s="43">
        <v>2219.75</v>
      </c>
      <c r="R9" s="49">
        <f t="shared" ref="R9:R29" si="3">L9/N9</f>
        <v>2533.5244139625347</v>
      </c>
      <c r="S9" s="48">
        <v>1.1240000000000001</v>
      </c>
    </row>
    <row r="10" spans="1:19" x14ac:dyDescent="0.2">
      <c r="B10" s="47">
        <v>44838</v>
      </c>
      <c r="C10" s="46">
        <v>2466</v>
      </c>
      <c r="D10" s="45">
        <v>2476</v>
      </c>
      <c r="E10" s="44">
        <f t="shared" si="0"/>
        <v>2471</v>
      </c>
      <c r="F10" s="46">
        <v>2485</v>
      </c>
      <c r="G10" s="45">
        <v>2495</v>
      </c>
      <c r="H10" s="44">
        <f t="shared" si="1"/>
        <v>2490</v>
      </c>
      <c r="I10" s="46">
        <v>2485</v>
      </c>
      <c r="J10" s="45">
        <v>2495</v>
      </c>
      <c r="K10" s="44">
        <f t="shared" si="2"/>
        <v>2490</v>
      </c>
      <c r="L10" s="52">
        <v>2476</v>
      </c>
      <c r="M10" s="51">
        <v>1.1332</v>
      </c>
      <c r="N10" s="51">
        <v>0.98919999999999997</v>
      </c>
      <c r="O10" s="50">
        <v>144.82</v>
      </c>
      <c r="P10" s="43">
        <v>2184.96</v>
      </c>
      <c r="Q10" s="43">
        <v>2196.88</v>
      </c>
      <c r="R10" s="49">
        <f t="shared" si="3"/>
        <v>2503.0327537403964</v>
      </c>
      <c r="S10" s="48">
        <v>1.1356999999999999</v>
      </c>
    </row>
    <row r="11" spans="1:19" x14ac:dyDescent="0.2">
      <c r="B11" s="47">
        <v>44839</v>
      </c>
      <c r="C11" s="46">
        <v>2466</v>
      </c>
      <c r="D11" s="45">
        <v>2476</v>
      </c>
      <c r="E11" s="44">
        <f t="shared" si="0"/>
        <v>2471</v>
      </c>
      <c r="F11" s="46">
        <v>2485</v>
      </c>
      <c r="G11" s="45">
        <v>2495</v>
      </c>
      <c r="H11" s="44">
        <f t="shared" si="1"/>
        <v>2490</v>
      </c>
      <c r="I11" s="46">
        <v>2485</v>
      </c>
      <c r="J11" s="45">
        <v>2495</v>
      </c>
      <c r="K11" s="44">
        <f t="shared" si="2"/>
        <v>2490</v>
      </c>
      <c r="L11" s="52">
        <v>2476</v>
      </c>
      <c r="M11" s="51">
        <v>1.1332</v>
      </c>
      <c r="N11" s="51">
        <v>0.99050000000000005</v>
      </c>
      <c r="O11" s="50">
        <v>144.52000000000001</v>
      </c>
      <c r="P11" s="43">
        <v>2184.96</v>
      </c>
      <c r="Q11" s="43">
        <v>2197.08</v>
      </c>
      <c r="R11" s="49">
        <f t="shared" si="3"/>
        <v>2499.7476022211004</v>
      </c>
      <c r="S11" s="48">
        <v>1.1355999999999999</v>
      </c>
    </row>
    <row r="12" spans="1:19" x14ac:dyDescent="0.2">
      <c r="B12" s="47">
        <v>44840</v>
      </c>
      <c r="C12" s="46">
        <v>2467</v>
      </c>
      <c r="D12" s="45">
        <v>2477</v>
      </c>
      <c r="E12" s="44">
        <f t="shared" si="0"/>
        <v>2472</v>
      </c>
      <c r="F12" s="46">
        <v>2485</v>
      </c>
      <c r="G12" s="45">
        <v>2495</v>
      </c>
      <c r="H12" s="44">
        <f t="shared" si="1"/>
        <v>2490</v>
      </c>
      <c r="I12" s="46">
        <v>2485</v>
      </c>
      <c r="J12" s="45">
        <v>2495</v>
      </c>
      <c r="K12" s="44">
        <f t="shared" si="2"/>
        <v>2490</v>
      </c>
      <c r="L12" s="52">
        <v>2477</v>
      </c>
      <c r="M12" s="51">
        <v>1.1257999999999999</v>
      </c>
      <c r="N12" s="51">
        <v>0.9869</v>
      </c>
      <c r="O12" s="50">
        <v>144.69999999999999</v>
      </c>
      <c r="P12" s="43">
        <v>2200.21</v>
      </c>
      <c r="Q12" s="43">
        <v>2212.27</v>
      </c>
      <c r="R12" s="49">
        <f t="shared" si="3"/>
        <v>2509.8794204073361</v>
      </c>
      <c r="S12" s="48">
        <v>1.1277999999999999</v>
      </c>
    </row>
    <row r="13" spans="1:19" x14ac:dyDescent="0.2">
      <c r="B13" s="47">
        <v>44841</v>
      </c>
      <c r="C13" s="46">
        <v>2467</v>
      </c>
      <c r="D13" s="45">
        <v>2477</v>
      </c>
      <c r="E13" s="44">
        <f t="shared" si="0"/>
        <v>2472</v>
      </c>
      <c r="F13" s="46">
        <v>2485</v>
      </c>
      <c r="G13" s="45">
        <v>2495</v>
      </c>
      <c r="H13" s="44">
        <f t="shared" si="1"/>
        <v>2490</v>
      </c>
      <c r="I13" s="46">
        <v>2485</v>
      </c>
      <c r="J13" s="45">
        <v>2495</v>
      </c>
      <c r="K13" s="44">
        <f t="shared" si="2"/>
        <v>2490</v>
      </c>
      <c r="L13" s="52">
        <v>2477</v>
      </c>
      <c r="M13" s="51">
        <v>1.1194999999999999</v>
      </c>
      <c r="N13" s="51">
        <v>0.97870000000000001</v>
      </c>
      <c r="O13" s="50">
        <v>144.94</v>
      </c>
      <c r="P13" s="43">
        <v>2212.59</v>
      </c>
      <c r="Q13" s="43">
        <v>2224.5</v>
      </c>
      <c r="R13" s="49">
        <f t="shared" si="3"/>
        <v>2530.9083478083171</v>
      </c>
      <c r="S13" s="48">
        <v>1.1215999999999999</v>
      </c>
    </row>
    <row r="14" spans="1:19" x14ac:dyDescent="0.2">
      <c r="B14" s="47">
        <v>44844</v>
      </c>
      <c r="C14" s="46">
        <v>2468</v>
      </c>
      <c r="D14" s="45">
        <v>2478</v>
      </c>
      <c r="E14" s="44">
        <f t="shared" si="0"/>
        <v>2473</v>
      </c>
      <c r="F14" s="46">
        <v>2485</v>
      </c>
      <c r="G14" s="45">
        <v>2495</v>
      </c>
      <c r="H14" s="44">
        <f t="shared" si="1"/>
        <v>2490</v>
      </c>
      <c r="I14" s="46">
        <v>2485</v>
      </c>
      <c r="J14" s="45">
        <v>2495</v>
      </c>
      <c r="K14" s="44">
        <f t="shared" si="2"/>
        <v>2490</v>
      </c>
      <c r="L14" s="52">
        <v>2478</v>
      </c>
      <c r="M14" s="51">
        <v>1.1066</v>
      </c>
      <c r="N14" s="51">
        <v>0.96970000000000001</v>
      </c>
      <c r="O14" s="50">
        <v>145.55000000000001</v>
      </c>
      <c r="P14" s="43">
        <v>2239.29</v>
      </c>
      <c r="Q14" s="43">
        <v>2250.38</v>
      </c>
      <c r="R14" s="49">
        <f t="shared" si="3"/>
        <v>2555.4295142827677</v>
      </c>
      <c r="S14" s="48">
        <v>1.1087</v>
      </c>
    </row>
    <row r="15" spans="1:19" x14ac:dyDescent="0.2">
      <c r="B15" s="47">
        <v>44845</v>
      </c>
      <c r="C15" s="46">
        <v>2474</v>
      </c>
      <c r="D15" s="45">
        <v>2484</v>
      </c>
      <c r="E15" s="44">
        <f t="shared" si="0"/>
        <v>2479</v>
      </c>
      <c r="F15" s="46">
        <v>2485</v>
      </c>
      <c r="G15" s="45">
        <v>2495</v>
      </c>
      <c r="H15" s="44">
        <f t="shared" si="1"/>
        <v>2490</v>
      </c>
      <c r="I15" s="46">
        <v>2485</v>
      </c>
      <c r="J15" s="45">
        <v>2495</v>
      </c>
      <c r="K15" s="44">
        <f t="shared" si="2"/>
        <v>2490</v>
      </c>
      <c r="L15" s="52">
        <v>2484</v>
      </c>
      <c r="M15" s="51">
        <v>1.109</v>
      </c>
      <c r="N15" s="51">
        <v>0.97230000000000005</v>
      </c>
      <c r="O15" s="50">
        <v>145.59</v>
      </c>
      <c r="P15" s="43">
        <v>2239.86</v>
      </c>
      <c r="Q15" s="43">
        <v>2245.12</v>
      </c>
      <c r="R15" s="49">
        <f t="shared" si="3"/>
        <v>2554.767047207652</v>
      </c>
      <c r="S15" s="48">
        <v>1.1113</v>
      </c>
    </row>
    <row r="16" spans="1:19" x14ac:dyDescent="0.2">
      <c r="B16" s="47">
        <v>44846</v>
      </c>
      <c r="C16" s="46">
        <v>2469</v>
      </c>
      <c r="D16" s="45">
        <v>2479</v>
      </c>
      <c r="E16" s="44">
        <f t="shared" si="0"/>
        <v>2474</v>
      </c>
      <c r="F16" s="46">
        <v>2485</v>
      </c>
      <c r="G16" s="45">
        <v>2495</v>
      </c>
      <c r="H16" s="44">
        <f t="shared" si="1"/>
        <v>2490</v>
      </c>
      <c r="I16" s="46">
        <v>2485</v>
      </c>
      <c r="J16" s="45">
        <v>2495</v>
      </c>
      <c r="K16" s="44">
        <f t="shared" si="2"/>
        <v>2490</v>
      </c>
      <c r="L16" s="52">
        <v>2479</v>
      </c>
      <c r="M16" s="51">
        <v>1.1052</v>
      </c>
      <c r="N16" s="51">
        <v>0.9708</v>
      </c>
      <c r="O16" s="50">
        <v>146.61000000000001</v>
      </c>
      <c r="P16" s="43">
        <v>2243.0300000000002</v>
      </c>
      <c r="Q16" s="43">
        <v>2252.8200000000002</v>
      </c>
      <c r="R16" s="49">
        <f t="shared" si="3"/>
        <v>2553.5640708693859</v>
      </c>
      <c r="S16" s="48">
        <v>1.1074999999999999</v>
      </c>
    </row>
    <row r="17" spans="2:19" x14ac:dyDescent="0.2">
      <c r="B17" s="47">
        <v>44847</v>
      </c>
      <c r="C17" s="46">
        <v>2495</v>
      </c>
      <c r="D17" s="45">
        <v>2505</v>
      </c>
      <c r="E17" s="44">
        <f t="shared" si="0"/>
        <v>2500</v>
      </c>
      <c r="F17" s="46">
        <v>2511</v>
      </c>
      <c r="G17" s="45">
        <v>2521</v>
      </c>
      <c r="H17" s="44">
        <f t="shared" si="1"/>
        <v>2516</v>
      </c>
      <c r="I17" s="46">
        <v>2510</v>
      </c>
      <c r="J17" s="45">
        <v>2520</v>
      </c>
      <c r="K17" s="44">
        <f t="shared" si="2"/>
        <v>2515</v>
      </c>
      <c r="L17" s="52">
        <v>2505</v>
      </c>
      <c r="M17" s="51">
        <v>1.1262000000000001</v>
      </c>
      <c r="N17" s="51">
        <v>0.97450000000000003</v>
      </c>
      <c r="O17" s="50">
        <v>146.71</v>
      </c>
      <c r="P17" s="43">
        <v>2224.29</v>
      </c>
      <c r="Q17" s="43">
        <v>2233.54</v>
      </c>
      <c r="R17" s="49">
        <f t="shared" si="3"/>
        <v>2570.5489994869163</v>
      </c>
      <c r="S17" s="48">
        <v>1.1287</v>
      </c>
    </row>
    <row r="18" spans="2:19" x14ac:dyDescent="0.2">
      <c r="B18" s="47">
        <v>44848</v>
      </c>
      <c r="C18" s="46">
        <v>2440</v>
      </c>
      <c r="D18" s="45">
        <v>2450</v>
      </c>
      <c r="E18" s="44">
        <f t="shared" si="0"/>
        <v>2445</v>
      </c>
      <c r="F18" s="46">
        <v>2456</v>
      </c>
      <c r="G18" s="45">
        <v>2466</v>
      </c>
      <c r="H18" s="44">
        <f t="shared" si="1"/>
        <v>2461</v>
      </c>
      <c r="I18" s="46">
        <v>2455</v>
      </c>
      <c r="J18" s="45">
        <v>2465</v>
      </c>
      <c r="K18" s="44">
        <f t="shared" si="2"/>
        <v>2460</v>
      </c>
      <c r="L18" s="52">
        <v>2450</v>
      </c>
      <c r="M18" s="51">
        <v>1.1194</v>
      </c>
      <c r="N18" s="51">
        <v>0.97199999999999998</v>
      </c>
      <c r="O18" s="50">
        <v>147.82</v>
      </c>
      <c r="P18" s="43">
        <v>2188.67</v>
      </c>
      <c r="Q18" s="43">
        <v>2198.06</v>
      </c>
      <c r="R18" s="49">
        <f t="shared" si="3"/>
        <v>2520.5761316872427</v>
      </c>
      <c r="S18" s="48">
        <v>1.1218999999999999</v>
      </c>
    </row>
    <row r="19" spans="2:19" x14ac:dyDescent="0.2">
      <c r="B19" s="47">
        <v>44851</v>
      </c>
      <c r="C19" s="46">
        <v>2440</v>
      </c>
      <c r="D19" s="45">
        <v>2450</v>
      </c>
      <c r="E19" s="44">
        <f t="shared" si="0"/>
        <v>2445</v>
      </c>
      <c r="F19" s="46">
        <v>2456</v>
      </c>
      <c r="G19" s="45">
        <v>2466</v>
      </c>
      <c r="H19" s="44">
        <f t="shared" si="1"/>
        <v>2461</v>
      </c>
      <c r="I19" s="46">
        <v>2455</v>
      </c>
      <c r="J19" s="45">
        <v>2465</v>
      </c>
      <c r="K19" s="44">
        <f t="shared" si="2"/>
        <v>2460</v>
      </c>
      <c r="L19" s="52">
        <v>2450</v>
      </c>
      <c r="M19" s="51">
        <v>1.1294999999999999</v>
      </c>
      <c r="N19" s="51">
        <v>0.97409999999999997</v>
      </c>
      <c r="O19" s="50">
        <v>148.85</v>
      </c>
      <c r="P19" s="43">
        <v>2169.1</v>
      </c>
      <c r="Q19" s="43">
        <v>2178.06</v>
      </c>
      <c r="R19" s="49">
        <f t="shared" si="3"/>
        <v>2515.1421825274615</v>
      </c>
      <c r="S19" s="48">
        <v>1.1322000000000001</v>
      </c>
    </row>
    <row r="20" spans="2:19" x14ac:dyDescent="0.2">
      <c r="B20" s="47">
        <v>44852</v>
      </c>
      <c r="C20" s="46">
        <v>2440</v>
      </c>
      <c r="D20" s="45">
        <v>2450</v>
      </c>
      <c r="E20" s="44">
        <f t="shared" si="0"/>
        <v>2445</v>
      </c>
      <c r="F20" s="46">
        <v>2456</v>
      </c>
      <c r="G20" s="45">
        <v>2466</v>
      </c>
      <c r="H20" s="44">
        <f t="shared" si="1"/>
        <v>2461</v>
      </c>
      <c r="I20" s="46">
        <v>2455</v>
      </c>
      <c r="J20" s="45">
        <v>2465</v>
      </c>
      <c r="K20" s="44">
        <f t="shared" si="2"/>
        <v>2460</v>
      </c>
      <c r="L20" s="52">
        <v>2450</v>
      </c>
      <c r="M20" s="51">
        <v>1.1309</v>
      </c>
      <c r="N20" s="51">
        <v>0.98319999999999996</v>
      </c>
      <c r="O20" s="50">
        <v>149.12</v>
      </c>
      <c r="P20" s="43">
        <v>2166.42</v>
      </c>
      <c r="Q20" s="43">
        <v>2175.56</v>
      </c>
      <c r="R20" s="49">
        <f t="shared" si="3"/>
        <v>2491.8633034987797</v>
      </c>
      <c r="S20" s="48">
        <v>1.1335</v>
      </c>
    </row>
    <row r="21" spans="2:19" x14ac:dyDescent="0.2">
      <c r="B21" s="47">
        <v>44853</v>
      </c>
      <c r="C21" s="46">
        <v>2435</v>
      </c>
      <c r="D21" s="45">
        <v>2445</v>
      </c>
      <c r="E21" s="44">
        <f t="shared" si="0"/>
        <v>2440</v>
      </c>
      <c r="F21" s="46">
        <v>2450</v>
      </c>
      <c r="G21" s="45">
        <v>2460</v>
      </c>
      <c r="H21" s="44">
        <f t="shared" si="1"/>
        <v>2455</v>
      </c>
      <c r="I21" s="46">
        <v>2450</v>
      </c>
      <c r="J21" s="45">
        <v>2460</v>
      </c>
      <c r="K21" s="44">
        <f t="shared" si="2"/>
        <v>2455</v>
      </c>
      <c r="L21" s="52">
        <v>2445</v>
      </c>
      <c r="M21" s="51">
        <v>1.1248</v>
      </c>
      <c r="N21" s="51">
        <v>0.97840000000000005</v>
      </c>
      <c r="O21" s="50">
        <v>149.62</v>
      </c>
      <c r="P21" s="43">
        <v>2173.7199999999998</v>
      </c>
      <c r="Q21" s="43">
        <v>2181.62</v>
      </c>
      <c r="R21" s="49">
        <f t="shared" si="3"/>
        <v>2498.9779231398202</v>
      </c>
      <c r="S21" s="48">
        <v>1.1275999999999999</v>
      </c>
    </row>
    <row r="22" spans="2:19" x14ac:dyDescent="0.2">
      <c r="B22" s="47">
        <v>44854</v>
      </c>
      <c r="C22" s="46">
        <v>2430</v>
      </c>
      <c r="D22" s="45">
        <v>2440</v>
      </c>
      <c r="E22" s="44">
        <f t="shared" si="0"/>
        <v>2435</v>
      </c>
      <c r="F22" s="46">
        <v>2440</v>
      </c>
      <c r="G22" s="45">
        <v>2450</v>
      </c>
      <c r="H22" s="44">
        <f t="shared" si="1"/>
        <v>2445</v>
      </c>
      <c r="I22" s="46">
        <v>2440</v>
      </c>
      <c r="J22" s="45">
        <v>2450</v>
      </c>
      <c r="K22" s="44">
        <f t="shared" si="2"/>
        <v>2445</v>
      </c>
      <c r="L22" s="52">
        <v>2440</v>
      </c>
      <c r="M22" s="51">
        <v>1.1252</v>
      </c>
      <c r="N22" s="51">
        <v>0.98129999999999995</v>
      </c>
      <c r="O22" s="50">
        <v>149.81</v>
      </c>
      <c r="P22" s="43">
        <v>2168.5</v>
      </c>
      <c r="Q22" s="43">
        <v>2171.6</v>
      </c>
      <c r="R22" s="49">
        <f t="shared" si="3"/>
        <v>2486.4975033119331</v>
      </c>
      <c r="S22" s="48">
        <v>1.1282000000000001</v>
      </c>
    </row>
    <row r="23" spans="2:19" x14ac:dyDescent="0.2">
      <c r="B23" s="47">
        <v>44855</v>
      </c>
      <c r="C23" s="46">
        <v>2403</v>
      </c>
      <c r="D23" s="45">
        <v>2413</v>
      </c>
      <c r="E23" s="44">
        <f t="shared" si="0"/>
        <v>2408</v>
      </c>
      <c r="F23" s="46">
        <v>2415</v>
      </c>
      <c r="G23" s="45">
        <v>2425</v>
      </c>
      <c r="H23" s="44">
        <f t="shared" si="1"/>
        <v>2420</v>
      </c>
      <c r="I23" s="46">
        <v>2415</v>
      </c>
      <c r="J23" s="45">
        <v>2425</v>
      </c>
      <c r="K23" s="44">
        <f t="shared" si="2"/>
        <v>2420</v>
      </c>
      <c r="L23" s="52">
        <v>2413</v>
      </c>
      <c r="M23" s="51">
        <v>1.111</v>
      </c>
      <c r="N23" s="51">
        <v>0.97450000000000003</v>
      </c>
      <c r="O23" s="50">
        <v>151.53</v>
      </c>
      <c r="P23" s="43">
        <v>2171.92</v>
      </c>
      <c r="Q23" s="43">
        <v>2177.23</v>
      </c>
      <c r="R23" s="49">
        <f t="shared" si="3"/>
        <v>2476.1416110826062</v>
      </c>
      <c r="S23" s="48">
        <v>1.1137999999999999</v>
      </c>
    </row>
    <row r="24" spans="2:19" x14ac:dyDescent="0.2">
      <c r="B24" s="47">
        <v>44858</v>
      </c>
      <c r="C24" s="46">
        <v>2376</v>
      </c>
      <c r="D24" s="45">
        <v>2386</v>
      </c>
      <c r="E24" s="44">
        <f t="shared" si="0"/>
        <v>2381</v>
      </c>
      <c r="F24" s="46">
        <v>2390</v>
      </c>
      <c r="G24" s="45">
        <v>2400</v>
      </c>
      <c r="H24" s="44">
        <f t="shared" si="1"/>
        <v>2395</v>
      </c>
      <c r="I24" s="46">
        <v>2390</v>
      </c>
      <c r="J24" s="45">
        <v>2400</v>
      </c>
      <c r="K24" s="44">
        <f t="shared" si="2"/>
        <v>2395</v>
      </c>
      <c r="L24" s="52">
        <v>2386</v>
      </c>
      <c r="M24" s="51">
        <v>1.1309</v>
      </c>
      <c r="N24" s="51">
        <v>0.98360000000000003</v>
      </c>
      <c r="O24" s="50">
        <v>149.02000000000001</v>
      </c>
      <c r="P24" s="43">
        <v>2109.8200000000002</v>
      </c>
      <c r="Q24" s="43">
        <v>2116.4</v>
      </c>
      <c r="R24" s="49">
        <f t="shared" si="3"/>
        <v>2425.7828385522571</v>
      </c>
      <c r="S24" s="48">
        <v>1.1339999999999999</v>
      </c>
    </row>
    <row r="25" spans="2:19" x14ac:dyDescent="0.2">
      <c r="B25" s="47">
        <v>44859</v>
      </c>
      <c r="C25" s="46">
        <v>2377</v>
      </c>
      <c r="D25" s="45">
        <v>2387</v>
      </c>
      <c r="E25" s="44">
        <f t="shared" si="0"/>
        <v>2382</v>
      </c>
      <c r="F25" s="46">
        <v>2390</v>
      </c>
      <c r="G25" s="45">
        <v>2400</v>
      </c>
      <c r="H25" s="44">
        <f t="shared" si="1"/>
        <v>2395</v>
      </c>
      <c r="I25" s="46">
        <v>2390</v>
      </c>
      <c r="J25" s="45">
        <v>2400</v>
      </c>
      <c r="K25" s="44">
        <f t="shared" si="2"/>
        <v>2395</v>
      </c>
      <c r="L25" s="52">
        <v>2387</v>
      </c>
      <c r="M25" s="51">
        <v>1.1313</v>
      </c>
      <c r="N25" s="51">
        <v>0.98670000000000002</v>
      </c>
      <c r="O25" s="50">
        <v>148.91</v>
      </c>
      <c r="P25" s="43">
        <v>2109.96</v>
      </c>
      <c r="Q25" s="43">
        <v>2115.66</v>
      </c>
      <c r="R25" s="49">
        <f t="shared" si="3"/>
        <v>2419.17502787068</v>
      </c>
      <c r="S25" s="48">
        <v>1.1344000000000001</v>
      </c>
    </row>
    <row r="26" spans="2:19" x14ac:dyDescent="0.2">
      <c r="B26" s="47">
        <v>44860</v>
      </c>
      <c r="C26" s="46">
        <v>2377</v>
      </c>
      <c r="D26" s="45">
        <v>2387</v>
      </c>
      <c r="E26" s="44">
        <f t="shared" si="0"/>
        <v>2382</v>
      </c>
      <c r="F26" s="46">
        <v>2390</v>
      </c>
      <c r="G26" s="45">
        <v>2400</v>
      </c>
      <c r="H26" s="44">
        <f t="shared" si="1"/>
        <v>2395</v>
      </c>
      <c r="I26" s="46">
        <v>2390</v>
      </c>
      <c r="J26" s="45">
        <v>2400</v>
      </c>
      <c r="K26" s="44">
        <f t="shared" si="2"/>
        <v>2395</v>
      </c>
      <c r="L26" s="52">
        <v>2387</v>
      </c>
      <c r="M26" s="51">
        <v>1.1564000000000001</v>
      </c>
      <c r="N26" s="51">
        <v>1.0021</v>
      </c>
      <c r="O26" s="50">
        <v>147.1</v>
      </c>
      <c r="P26" s="43">
        <v>2064.16</v>
      </c>
      <c r="Q26" s="43">
        <v>2069.3200000000002</v>
      </c>
      <c r="R26" s="49">
        <f t="shared" si="3"/>
        <v>2381.9978046103183</v>
      </c>
      <c r="S26" s="48">
        <v>1.1597999999999999</v>
      </c>
    </row>
    <row r="27" spans="2:19" x14ac:dyDescent="0.2">
      <c r="B27" s="47">
        <v>44861</v>
      </c>
      <c r="C27" s="46">
        <v>2378</v>
      </c>
      <c r="D27" s="45">
        <v>2388</v>
      </c>
      <c r="E27" s="44">
        <f t="shared" si="0"/>
        <v>2383</v>
      </c>
      <c r="F27" s="46">
        <v>2390</v>
      </c>
      <c r="G27" s="45">
        <v>2400</v>
      </c>
      <c r="H27" s="44">
        <f t="shared" si="1"/>
        <v>2395</v>
      </c>
      <c r="I27" s="46">
        <v>2390</v>
      </c>
      <c r="J27" s="45">
        <v>2400</v>
      </c>
      <c r="K27" s="44">
        <f t="shared" si="2"/>
        <v>2395</v>
      </c>
      <c r="L27" s="52">
        <v>2388</v>
      </c>
      <c r="M27" s="51">
        <v>1.1584000000000001</v>
      </c>
      <c r="N27" s="51">
        <v>1.0049999999999999</v>
      </c>
      <c r="O27" s="50">
        <v>146.66999999999999</v>
      </c>
      <c r="P27" s="43">
        <v>2061.46</v>
      </c>
      <c r="Q27" s="43">
        <v>2065.7600000000002</v>
      </c>
      <c r="R27" s="49">
        <f t="shared" si="3"/>
        <v>2376.1194029850749</v>
      </c>
      <c r="S27" s="48">
        <v>1.1617999999999999</v>
      </c>
    </row>
    <row r="28" spans="2:19" x14ac:dyDescent="0.2">
      <c r="B28" s="47">
        <v>44862</v>
      </c>
      <c r="C28" s="46">
        <v>2379</v>
      </c>
      <c r="D28" s="45">
        <v>2389</v>
      </c>
      <c r="E28" s="44">
        <f t="shared" si="0"/>
        <v>2384</v>
      </c>
      <c r="F28" s="46">
        <v>2390</v>
      </c>
      <c r="G28" s="45">
        <v>2400</v>
      </c>
      <c r="H28" s="44">
        <f t="shared" si="1"/>
        <v>2395</v>
      </c>
      <c r="I28" s="46">
        <v>2390</v>
      </c>
      <c r="J28" s="45">
        <v>2400</v>
      </c>
      <c r="K28" s="44">
        <f t="shared" si="2"/>
        <v>2395</v>
      </c>
      <c r="L28" s="52">
        <v>2389</v>
      </c>
      <c r="M28" s="51">
        <v>1.1553</v>
      </c>
      <c r="N28" s="51">
        <v>0.99539999999999995</v>
      </c>
      <c r="O28" s="50">
        <v>147.49</v>
      </c>
      <c r="P28" s="43">
        <v>2067.86</v>
      </c>
      <c r="Q28" s="43">
        <v>2071.11</v>
      </c>
      <c r="R28" s="49">
        <f t="shared" si="3"/>
        <v>2400.0401848503116</v>
      </c>
      <c r="S28" s="48">
        <v>1.1588000000000001</v>
      </c>
    </row>
    <row r="29" spans="2:19" x14ac:dyDescent="0.2">
      <c r="B29" s="47">
        <v>44865</v>
      </c>
      <c r="C29" s="46">
        <v>2379</v>
      </c>
      <c r="D29" s="45">
        <v>2389</v>
      </c>
      <c r="E29" s="44">
        <f t="shared" si="0"/>
        <v>2384</v>
      </c>
      <c r="F29" s="46">
        <v>2390</v>
      </c>
      <c r="G29" s="45">
        <v>2400</v>
      </c>
      <c r="H29" s="44">
        <f t="shared" si="1"/>
        <v>2395</v>
      </c>
      <c r="I29" s="46">
        <v>2390</v>
      </c>
      <c r="J29" s="45">
        <v>2400</v>
      </c>
      <c r="K29" s="44">
        <f t="shared" si="2"/>
        <v>2395</v>
      </c>
      <c r="L29" s="52">
        <v>2389</v>
      </c>
      <c r="M29" s="51">
        <v>1.1506000000000001</v>
      </c>
      <c r="N29" s="51">
        <v>0.9909</v>
      </c>
      <c r="O29" s="50">
        <v>148.75</v>
      </c>
      <c r="P29" s="43">
        <v>2076.31</v>
      </c>
      <c r="Q29" s="43">
        <v>2079.54</v>
      </c>
      <c r="R29" s="49">
        <f t="shared" si="3"/>
        <v>2410.9395499041275</v>
      </c>
      <c r="S29" s="48">
        <v>1.1540999999999999</v>
      </c>
    </row>
    <row r="30" spans="2:19" s="10" customFormat="1" x14ac:dyDescent="0.2">
      <c r="B30" s="42" t="s">
        <v>11</v>
      </c>
      <c r="C30" s="41">
        <f>ROUND(AVERAGE(C9:C29),2)</f>
        <v>2432.9</v>
      </c>
      <c r="D30" s="40">
        <f>ROUND(AVERAGE(D9:D29),2)</f>
        <v>2442.9</v>
      </c>
      <c r="E30" s="39">
        <f>ROUND(AVERAGE(C30:D30),2)</f>
        <v>2437.9</v>
      </c>
      <c r="F30" s="41">
        <f>ROUND(AVERAGE(F9:F29),2)</f>
        <v>2447.81</v>
      </c>
      <c r="G30" s="40">
        <f>ROUND(AVERAGE(G9:G29),2)</f>
        <v>2457.81</v>
      </c>
      <c r="H30" s="39">
        <f>ROUND(AVERAGE(F30:G30),2)</f>
        <v>2452.81</v>
      </c>
      <c r="I30" s="41">
        <f>ROUND(AVERAGE(I9:I29),2)</f>
        <v>2447.62</v>
      </c>
      <c r="J30" s="40">
        <f>ROUND(AVERAGE(J9:J29),2)</f>
        <v>2457.62</v>
      </c>
      <c r="K30" s="39">
        <f>ROUND(AVERAGE(I30:J30),2)</f>
        <v>2452.62</v>
      </c>
      <c r="L30" s="38">
        <f>ROUND(AVERAGE(L9:L29),2)</f>
        <v>2442.9</v>
      </c>
      <c r="M30" s="37">
        <f>ROUND(AVERAGE(M9:M29),4)</f>
        <v>1.1288</v>
      </c>
      <c r="N30" s="36">
        <f>ROUND(AVERAGE(N9:N29),4)</f>
        <v>0.98270000000000002</v>
      </c>
      <c r="O30" s="175">
        <f>ROUND(AVERAGE(O9:O29),2)</f>
        <v>147.29</v>
      </c>
      <c r="P30" s="35">
        <f>AVERAGE(P9:P29)</f>
        <v>2164.9223809523805</v>
      </c>
      <c r="Q30" s="35">
        <f>AVERAGE(Q9:Q29)</f>
        <v>2172.9647619047619</v>
      </c>
      <c r="R30" s="35">
        <f>AVERAGE(R9:R29)</f>
        <v>2486.4121730479537</v>
      </c>
      <c r="S30" s="34">
        <f>AVERAGE(S9:S29)</f>
        <v>1.1314761904761905</v>
      </c>
    </row>
    <row r="31" spans="2:19" s="5" customFormat="1" x14ac:dyDescent="0.2">
      <c r="B31" s="33" t="s">
        <v>12</v>
      </c>
      <c r="C31" s="32">
        <f t="shared" ref="C31:S31" si="4">MAX(C9:C29)</f>
        <v>2495</v>
      </c>
      <c r="D31" s="31">
        <f t="shared" si="4"/>
        <v>2505</v>
      </c>
      <c r="E31" s="30">
        <f t="shared" si="4"/>
        <v>2500</v>
      </c>
      <c r="F31" s="32">
        <f t="shared" si="4"/>
        <v>2511</v>
      </c>
      <c r="G31" s="31">
        <f t="shared" si="4"/>
        <v>2521</v>
      </c>
      <c r="H31" s="30">
        <f t="shared" si="4"/>
        <v>2516</v>
      </c>
      <c r="I31" s="32">
        <f t="shared" si="4"/>
        <v>2510</v>
      </c>
      <c r="J31" s="31">
        <f t="shared" si="4"/>
        <v>2520</v>
      </c>
      <c r="K31" s="30">
        <f t="shared" si="4"/>
        <v>2515</v>
      </c>
      <c r="L31" s="29">
        <f t="shared" si="4"/>
        <v>2505</v>
      </c>
      <c r="M31" s="28">
        <f t="shared" si="4"/>
        <v>1.1584000000000001</v>
      </c>
      <c r="N31" s="27">
        <f t="shared" si="4"/>
        <v>1.0049999999999999</v>
      </c>
      <c r="O31" s="26">
        <f t="shared" si="4"/>
        <v>151.53</v>
      </c>
      <c r="P31" s="25">
        <f t="shared" si="4"/>
        <v>2243.0300000000002</v>
      </c>
      <c r="Q31" s="25">
        <f t="shared" si="4"/>
        <v>2252.8200000000002</v>
      </c>
      <c r="R31" s="25">
        <f t="shared" si="4"/>
        <v>2570.5489994869163</v>
      </c>
      <c r="S31" s="24">
        <f t="shared" si="4"/>
        <v>1.1617999999999999</v>
      </c>
    </row>
    <row r="32" spans="2:19" s="5" customFormat="1" ht="13.5" thickBot="1" x14ac:dyDescent="0.25">
      <c r="B32" s="23" t="s">
        <v>13</v>
      </c>
      <c r="C32" s="22">
        <f t="shared" ref="C32:S32" si="5">MIN(C9:C29)</f>
        <v>2376</v>
      </c>
      <c r="D32" s="21">
        <f t="shared" si="5"/>
        <v>2386</v>
      </c>
      <c r="E32" s="20">
        <f t="shared" si="5"/>
        <v>2381</v>
      </c>
      <c r="F32" s="22">
        <f t="shared" si="5"/>
        <v>2390</v>
      </c>
      <c r="G32" s="21">
        <f t="shared" si="5"/>
        <v>2400</v>
      </c>
      <c r="H32" s="20">
        <f t="shared" si="5"/>
        <v>2395</v>
      </c>
      <c r="I32" s="22">
        <f t="shared" si="5"/>
        <v>2390</v>
      </c>
      <c r="J32" s="21">
        <f t="shared" si="5"/>
        <v>2400</v>
      </c>
      <c r="K32" s="20">
        <f t="shared" si="5"/>
        <v>2395</v>
      </c>
      <c r="L32" s="19">
        <f t="shared" si="5"/>
        <v>2386</v>
      </c>
      <c r="M32" s="18">
        <f t="shared" si="5"/>
        <v>1.1052</v>
      </c>
      <c r="N32" s="17">
        <f t="shared" si="5"/>
        <v>0.96970000000000001</v>
      </c>
      <c r="O32" s="16">
        <f t="shared" si="5"/>
        <v>144.52000000000001</v>
      </c>
      <c r="P32" s="15">
        <f t="shared" si="5"/>
        <v>2061.46</v>
      </c>
      <c r="Q32" s="15">
        <f t="shared" si="5"/>
        <v>2065.7600000000002</v>
      </c>
      <c r="R32" s="15">
        <f t="shared" si="5"/>
        <v>2376.1194029850749</v>
      </c>
      <c r="S32" s="14">
        <f t="shared" si="5"/>
        <v>1.1074999999999999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26</v>
      </c>
    </row>
    <row r="6" spans="1:25" ht="13.5" thickBot="1" x14ac:dyDescent="0.25">
      <c r="B6" s="1">
        <v>44837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44837</v>
      </c>
      <c r="C9" s="46">
        <v>2163</v>
      </c>
      <c r="D9" s="45">
        <v>2164</v>
      </c>
      <c r="E9" s="44">
        <f t="shared" ref="E9:E29" si="0">AVERAGE(C9:D9)</f>
        <v>2163.5</v>
      </c>
      <c r="F9" s="46">
        <v>2168</v>
      </c>
      <c r="G9" s="45">
        <v>2169</v>
      </c>
      <c r="H9" s="44">
        <f t="shared" ref="H9:H29" si="1">AVERAGE(F9:G9)</f>
        <v>2168.5</v>
      </c>
      <c r="I9" s="46">
        <v>2270</v>
      </c>
      <c r="J9" s="45">
        <v>2275</v>
      </c>
      <c r="K9" s="44">
        <f t="shared" ref="K9:K29" si="2">AVERAGE(I9:J9)</f>
        <v>2272.5</v>
      </c>
      <c r="L9" s="46">
        <v>2390</v>
      </c>
      <c r="M9" s="45">
        <v>2395</v>
      </c>
      <c r="N9" s="44">
        <f t="shared" ref="N9:N29" si="3">AVERAGE(L9:M9)</f>
        <v>2392.5</v>
      </c>
      <c r="O9" s="46">
        <v>2510</v>
      </c>
      <c r="P9" s="45">
        <v>2515</v>
      </c>
      <c r="Q9" s="44">
        <f t="shared" ref="Q9:Q29" si="4">AVERAGE(O9:P9)</f>
        <v>2512.5</v>
      </c>
      <c r="R9" s="52">
        <v>2164</v>
      </c>
      <c r="S9" s="51">
        <v>1.1217999999999999</v>
      </c>
      <c r="T9" s="53">
        <v>0.97689999999999999</v>
      </c>
      <c r="U9" s="50">
        <v>144.86000000000001</v>
      </c>
      <c r="V9" s="43">
        <v>1929.04</v>
      </c>
      <c r="W9" s="43">
        <v>1929.72</v>
      </c>
      <c r="X9" s="49">
        <f t="shared" ref="X9:X29" si="5">R9/T9</f>
        <v>2215.1704370969392</v>
      </c>
      <c r="Y9" s="48">
        <v>1.1240000000000001</v>
      </c>
    </row>
    <row r="10" spans="1:25" x14ac:dyDescent="0.2">
      <c r="B10" s="47">
        <v>44838</v>
      </c>
      <c r="C10" s="46">
        <v>2261</v>
      </c>
      <c r="D10" s="45">
        <v>2261.5</v>
      </c>
      <c r="E10" s="44">
        <f t="shared" si="0"/>
        <v>2261.25</v>
      </c>
      <c r="F10" s="46">
        <v>2270</v>
      </c>
      <c r="G10" s="45">
        <v>2272</v>
      </c>
      <c r="H10" s="44">
        <f t="shared" si="1"/>
        <v>2271</v>
      </c>
      <c r="I10" s="46">
        <v>2368</v>
      </c>
      <c r="J10" s="45">
        <v>2373</v>
      </c>
      <c r="K10" s="44">
        <f t="shared" si="2"/>
        <v>2370.5</v>
      </c>
      <c r="L10" s="46">
        <v>2473</v>
      </c>
      <c r="M10" s="45">
        <v>2478</v>
      </c>
      <c r="N10" s="44">
        <f t="shared" si="3"/>
        <v>2475.5</v>
      </c>
      <c r="O10" s="46">
        <v>2585</v>
      </c>
      <c r="P10" s="45">
        <v>2590</v>
      </c>
      <c r="Q10" s="44">
        <f t="shared" si="4"/>
        <v>2587.5</v>
      </c>
      <c r="R10" s="52">
        <v>2261.5</v>
      </c>
      <c r="S10" s="51">
        <v>1.1332</v>
      </c>
      <c r="T10" s="51">
        <v>0.98919999999999997</v>
      </c>
      <c r="U10" s="50">
        <v>144.82</v>
      </c>
      <c r="V10" s="43">
        <v>1995.68</v>
      </c>
      <c r="W10" s="43">
        <v>2000.53</v>
      </c>
      <c r="X10" s="49">
        <f t="shared" si="5"/>
        <v>2286.1908613020623</v>
      </c>
      <c r="Y10" s="48">
        <v>1.1356999999999999</v>
      </c>
    </row>
    <row r="11" spans="1:25" x14ac:dyDescent="0.2">
      <c r="B11" s="47">
        <v>44839</v>
      </c>
      <c r="C11" s="46">
        <v>2288</v>
      </c>
      <c r="D11" s="45">
        <v>2289</v>
      </c>
      <c r="E11" s="44">
        <f t="shared" si="0"/>
        <v>2288.5</v>
      </c>
      <c r="F11" s="46">
        <v>2297</v>
      </c>
      <c r="G11" s="45">
        <v>2299</v>
      </c>
      <c r="H11" s="44">
        <f t="shared" si="1"/>
        <v>2298</v>
      </c>
      <c r="I11" s="46">
        <v>2390</v>
      </c>
      <c r="J11" s="45">
        <v>2395</v>
      </c>
      <c r="K11" s="44">
        <f t="shared" si="2"/>
        <v>2392.5</v>
      </c>
      <c r="L11" s="46">
        <v>2490</v>
      </c>
      <c r="M11" s="45">
        <v>2495</v>
      </c>
      <c r="N11" s="44">
        <f t="shared" si="3"/>
        <v>2492.5</v>
      </c>
      <c r="O11" s="46">
        <v>2595</v>
      </c>
      <c r="P11" s="45">
        <v>2600</v>
      </c>
      <c r="Q11" s="44">
        <f t="shared" si="4"/>
        <v>2597.5</v>
      </c>
      <c r="R11" s="52">
        <v>2289</v>
      </c>
      <c r="S11" s="51">
        <v>1.1332</v>
      </c>
      <c r="T11" s="51">
        <v>0.99050000000000005</v>
      </c>
      <c r="U11" s="50">
        <v>144.52000000000001</v>
      </c>
      <c r="V11" s="43">
        <v>2019.94</v>
      </c>
      <c r="W11" s="43">
        <v>2024.48</v>
      </c>
      <c r="X11" s="49">
        <f t="shared" si="5"/>
        <v>2310.9540636042402</v>
      </c>
      <c r="Y11" s="48">
        <v>1.1355999999999999</v>
      </c>
    </row>
    <row r="12" spans="1:25" x14ac:dyDescent="0.2">
      <c r="B12" s="47">
        <v>44840</v>
      </c>
      <c r="C12" s="46">
        <v>2354.5</v>
      </c>
      <c r="D12" s="45">
        <v>2355</v>
      </c>
      <c r="E12" s="44">
        <f t="shared" si="0"/>
        <v>2354.75</v>
      </c>
      <c r="F12" s="46">
        <v>2359</v>
      </c>
      <c r="G12" s="45">
        <v>2360</v>
      </c>
      <c r="H12" s="44">
        <f t="shared" si="1"/>
        <v>2359.5</v>
      </c>
      <c r="I12" s="46">
        <v>2452</v>
      </c>
      <c r="J12" s="45">
        <v>2457</v>
      </c>
      <c r="K12" s="44">
        <f t="shared" si="2"/>
        <v>2454.5</v>
      </c>
      <c r="L12" s="46">
        <v>2553</v>
      </c>
      <c r="M12" s="45">
        <v>2558</v>
      </c>
      <c r="N12" s="44">
        <f t="shared" si="3"/>
        <v>2555.5</v>
      </c>
      <c r="O12" s="46">
        <v>2658</v>
      </c>
      <c r="P12" s="45">
        <v>2663</v>
      </c>
      <c r="Q12" s="44">
        <f t="shared" si="4"/>
        <v>2660.5</v>
      </c>
      <c r="R12" s="52">
        <v>2355</v>
      </c>
      <c r="S12" s="51">
        <v>1.1257999999999999</v>
      </c>
      <c r="T12" s="51">
        <v>0.9869</v>
      </c>
      <c r="U12" s="50">
        <v>144.69999999999999</v>
      </c>
      <c r="V12" s="43">
        <v>2091.85</v>
      </c>
      <c r="W12" s="43">
        <v>2092.5700000000002</v>
      </c>
      <c r="X12" s="49">
        <f t="shared" si="5"/>
        <v>2386.2600060796435</v>
      </c>
      <c r="Y12" s="48">
        <v>1.1277999999999999</v>
      </c>
    </row>
    <row r="13" spans="1:25" x14ac:dyDescent="0.2">
      <c r="B13" s="47">
        <v>44841</v>
      </c>
      <c r="C13" s="46">
        <v>2341</v>
      </c>
      <c r="D13" s="45">
        <v>2342</v>
      </c>
      <c r="E13" s="44">
        <f t="shared" si="0"/>
        <v>2341.5</v>
      </c>
      <c r="F13" s="46">
        <v>2344.5</v>
      </c>
      <c r="G13" s="45">
        <v>2345.5</v>
      </c>
      <c r="H13" s="44">
        <f t="shared" si="1"/>
        <v>2345</v>
      </c>
      <c r="I13" s="46">
        <v>2433</v>
      </c>
      <c r="J13" s="45">
        <v>2438</v>
      </c>
      <c r="K13" s="44">
        <f t="shared" si="2"/>
        <v>2435.5</v>
      </c>
      <c r="L13" s="46">
        <v>2528</v>
      </c>
      <c r="M13" s="45">
        <v>2533</v>
      </c>
      <c r="N13" s="44">
        <f t="shared" si="3"/>
        <v>2530.5</v>
      </c>
      <c r="O13" s="46">
        <v>2628</v>
      </c>
      <c r="P13" s="45">
        <v>2633</v>
      </c>
      <c r="Q13" s="44">
        <f t="shared" si="4"/>
        <v>2630.5</v>
      </c>
      <c r="R13" s="52">
        <v>2342</v>
      </c>
      <c r="S13" s="51">
        <v>1.1194999999999999</v>
      </c>
      <c r="T13" s="51">
        <v>0.97870000000000001</v>
      </c>
      <c r="U13" s="50">
        <v>144.94</v>
      </c>
      <c r="V13" s="43">
        <v>2092.0100000000002</v>
      </c>
      <c r="W13" s="43">
        <v>2091.21</v>
      </c>
      <c r="X13" s="49">
        <f t="shared" si="5"/>
        <v>2392.97026668029</v>
      </c>
      <c r="Y13" s="48">
        <v>1.1215999999999999</v>
      </c>
    </row>
    <row r="14" spans="1:25" x14ac:dyDescent="0.2">
      <c r="B14" s="47">
        <v>44844</v>
      </c>
      <c r="C14" s="46">
        <v>2273.5</v>
      </c>
      <c r="D14" s="45">
        <v>2274</v>
      </c>
      <c r="E14" s="44">
        <f t="shared" si="0"/>
        <v>2273.75</v>
      </c>
      <c r="F14" s="46">
        <v>2277</v>
      </c>
      <c r="G14" s="45">
        <v>2278</v>
      </c>
      <c r="H14" s="44">
        <f t="shared" si="1"/>
        <v>2277.5</v>
      </c>
      <c r="I14" s="46">
        <v>2363</v>
      </c>
      <c r="J14" s="45">
        <v>2368</v>
      </c>
      <c r="K14" s="44">
        <f t="shared" si="2"/>
        <v>2365.5</v>
      </c>
      <c r="L14" s="46">
        <v>2458</v>
      </c>
      <c r="M14" s="45">
        <v>2463</v>
      </c>
      <c r="N14" s="44">
        <f t="shared" si="3"/>
        <v>2460.5</v>
      </c>
      <c r="O14" s="46">
        <v>2553</v>
      </c>
      <c r="P14" s="45">
        <v>2558</v>
      </c>
      <c r="Q14" s="44">
        <f t="shared" si="4"/>
        <v>2555.5</v>
      </c>
      <c r="R14" s="52">
        <v>2274</v>
      </c>
      <c r="S14" s="51">
        <v>1.1066</v>
      </c>
      <c r="T14" s="51">
        <v>0.96970000000000001</v>
      </c>
      <c r="U14" s="50">
        <v>145.55000000000001</v>
      </c>
      <c r="V14" s="43">
        <v>2054.94</v>
      </c>
      <c r="W14" s="43">
        <v>2054.66</v>
      </c>
      <c r="X14" s="49">
        <f t="shared" si="5"/>
        <v>2345.0551717025883</v>
      </c>
      <c r="Y14" s="48">
        <v>1.1087</v>
      </c>
    </row>
    <row r="15" spans="1:25" x14ac:dyDescent="0.2">
      <c r="B15" s="47">
        <v>44845</v>
      </c>
      <c r="C15" s="46">
        <v>2218</v>
      </c>
      <c r="D15" s="45">
        <v>2218.5</v>
      </c>
      <c r="E15" s="44">
        <f t="shared" si="0"/>
        <v>2218.25</v>
      </c>
      <c r="F15" s="46">
        <v>2215</v>
      </c>
      <c r="G15" s="45">
        <v>2215.5</v>
      </c>
      <c r="H15" s="44">
        <f t="shared" si="1"/>
        <v>2215.25</v>
      </c>
      <c r="I15" s="46">
        <v>2297</v>
      </c>
      <c r="J15" s="45">
        <v>2302</v>
      </c>
      <c r="K15" s="44">
        <f t="shared" si="2"/>
        <v>2299.5</v>
      </c>
      <c r="L15" s="46">
        <v>2393</v>
      </c>
      <c r="M15" s="45">
        <v>2398</v>
      </c>
      <c r="N15" s="44">
        <f t="shared" si="3"/>
        <v>2395.5</v>
      </c>
      <c r="O15" s="46">
        <v>2488</v>
      </c>
      <c r="P15" s="45">
        <v>2493</v>
      </c>
      <c r="Q15" s="44">
        <f t="shared" si="4"/>
        <v>2490.5</v>
      </c>
      <c r="R15" s="52">
        <v>2218.5</v>
      </c>
      <c r="S15" s="51">
        <v>1.109</v>
      </c>
      <c r="T15" s="51">
        <v>0.97230000000000005</v>
      </c>
      <c r="U15" s="50">
        <v>145.59</v>
      </c>
      <c r="V15" s="43">
        <v>2000.45</v>
      </c>
      <c r="W15" s="43">
        <v>1993.61</v>
      </c>
      <c r="X15" s="49">
        <f t="shared" si="5"/>
        <v>2281.7031780314715</v>
      </c>
      <c r="Y15" s="48">
        <v>1.1113</v>
      </c>
    </row>
    <row r="16" spans="1:25" x14ac:dyDescent="0.2">
      <c r="B16" s="47">
        <v>44846</v>
      </c>
      <c r="C16" s="46">
        <v>2226</v>
      </c>
      <c r="D16" s="45">
        <v>2227</v>
      </c>
      <c r="E16" s="44">
        <f t="shared" si="0"/>
        <v>2226.5</v>
      </c>
      <c r="F16" s="46">
        <v>2219.5</v>
      </c>
      <c r="G16" s="45">
        <v>2220</v>
      </c>
      <c r="H16" s="44">
        <f t="shared" si="1"/>
        <v>2219.75</v>
      </c>
      <c r="I16" s="46">
        <v>2302</v>
      </c>
      <c r="J16" s="45">
        <v>2307</v>
      </c>
      <c r="K16" s="44">
        <f t="shared" si="2"/>
        <v>2304.5</v>
      </c>
      <c r="L16" s="46">
        <v>2392</v>
      </c>
      <c r="M16" s="45">
        <v>2397</v>
      </c>
      <c r="N16" s="44">
        <f t="shared" si="3"/>
        <v>2394.5</v>
      </c>
      <c r="O16" s="46">
        <v>2483</v>
      </c>
      <c r="P16" s="45">
        <v>2488</v>
      </c>
      <c r="Q16" s="44">
        <f t="shared" si="4"/>
        <v>2485.5</v>
      </c>
      <c r="R16" s="52">
        <v>2227</v>
      </c>
      <c r="S16" s="51">
        <v>1.1052</v>
      </c>
      <c r="T16" s="51">
        <v>0.9708</v>
      </c>
      <c r="U16" s="50">
        <v>146.61000000000001</v>
      </c>
      <c r="V16" s="43">
        <v>2015.02</v>
      </c>
      <c r="W16" s="43">
        <v>2004.51</v>
      </c>
      <c r="X16" s="49">
        <f t="shared" si="5"/>
        <v>2293.9843428100535</v>
      </c>
      <c r="Y16" s="48">
        <v>1.1074999999999999</v>
      </c>
    </row>
    <row r="17" spans="2:25" x14ac:dyDescent="0.2">
      <c r="B17" s="47">
        <v>44847</v>
      </c>
      <c r="C17" s="46">
        <v>2373.5</v>
      </c>
      <c r="D17" s="45">
        <v>2374</v>
      </c>
      <c r="E17" s="44">
        <f t="shared" si="0"/>
        <v>2373.75</v>
      </c>
      <c r="F17" s="46">
        <v>2360</v>
      </c>
      <c r="G17" s="45">
        <v>2360.5</v>
      </c>
      <c r="H17" s="44">
        <f t="shared" si="1"/>
        <v>2360.25</v>
      </c>
      <c r="I17" s="46">
        <v>2420</v>
      </c>
      <c r="J17" s="45">
        <v>2425</v>
      </c>
      <c r="K17" s="44">
        <f t="shared" si="2"/>
        <v>2422.5</v>
      </c>
      <c r="L17" s="46">
        <v>2495</v>
      </c>
      <c r="M17" s="45">
        <v>2500</v>
      </c>
      <c r="N17" s="44">
        <f t="shared" si="3"/>
        <v>2497.5</v>
      </c>
      <c r="O17" s="46">
        <v>2583</v>
      </c>
      <c r="P17" s="45">
        <v>2588</v>
      </c>
      <c r="Q17" s="44">
        <f t="shared" si="4"/>
        <v>2585.5</v>
      </c>
      <c r="R17" s="52">
        <v>2374</v>
      </c>
      <c r="S17" s="51">
        <v>1.1262000000000001</v>
      </c>
      <c r="T17" s="51">
        <v>0.97450000000000003</v>
      </c>
      <c r="U17" s="50">
        <v>146.71</v>
      </c>
      <c r="V17" s="43">
        <v>2107.9699999999998</v>
      </c>
      <c r="W17" s="43">
        <v>2091.34</v>
      </c>
      <c r="X17" s="49">
        <f t="shared" si="5"/>
        <v>2436.121087737301</v>
      </c>
      <c r="Y17" s="48">
        <v>1.1287</v>
      </c>
    </row>
    <row r="18" spans="2:25" x14ac:dyDescent="0.2">
      <c r="B18" s="47">
        <v>44848</v>
      </c>
      <c r="C18" s="46">
        <v>2308.5</v>
      </c>
      <c r="D18" s="45">
        <v>2309</v>
      </c>
      <c r="E18" s="44">
        <f t="shared" si="0"/>
        <v>2308.75</v>
      </c>
      <c r="F18" s="46">
        <v>2302</v>
      </c>
      <c r="G18" s="45">
        <v>2303</v>
      </c>
      <c r="H18" s="44">
        <f t="shared" si="1"/>
        <v>2302.5</v>
      </c>
      <c r="I18" s="46">
        <v>2368</v>
      </c>
      <c r="J18" s="45">
        <v>2373</v>
      </c>
      <c r="K18" s="44">
        <f t="shared" si="2"/>
        <v>2370.5</v>
      </c>
      <c r="L18" s="46">
        <v>2440</v>
      </c>
      <c r="M18" s="45">
        <v>2445</v>
      </c>
      <c r="N18" s="44">
        <f t="shared" si="3"/>
        <v>2442.5</v>
      </c>
      <c r="O18" s="46">
        <v>2525</v>
      </c>
      <c r="P18" s="45">
        <v>2530</v>
      </c>
      <c r="Q18" s="44">
        <f t="shared" si="4"/>
        <v>2527.5</v>
      </c>
      <c r="R18" s="52">
        <v>2309</v>
      </c>
      <c r="S18" s="51">
        <v>1.1194</v>
      </c>
      <c r="T18" s="51">
        <v>0.97199999999999998</v>
      </c>
      <c r="U18" s="50">
        <v>147.82</v>
      </c>
      <c r="V18" s="43">
        <v>2062.71</v>
      </c>
      <c r="W18" s="43">
        <v>2052.77</v>
      </c>
      <c r="X18" s="49">
        <f t="shared" si="5"/>
        <v>2375.5144032921812</v>
      </c>
      <c r="Y18" s="48">
        <v>1.1218999999999999</v>
      </c>
    </row>
    <row r="19" spans="2:25" x14ac:dyDescent="0.2">
      <c r="B19" s="47">
        <v>44851</v>
      </c>
      <c r="C19" s="46">
        <v>2239</v>
      </c>
      <c r="D19" s="45">
        <v>2240</v>
      </c>
      <c r="E19" s="44">
        <f t="shared" si="0"/>
        <v>2239.5</v>
      </c>
      <c r="F19" s="46">
        <v>2240</v>
      </c>
      <c r="G19" s="45">
        <v>2240.5</v>
      </c>
      <c r="H19" s="44">
        <f t="shared" si="1"/>
        <v>2240.25</v>
      </c>
      <c r="I19" s="46">
        <v>2317</v>
      </c>
      <c r="J19" s="45">
        <v>2322</v>
      </c>
      <c r="K19" s="44">
        <f t="shared" si="2"/>
        <v>2319.5</v>
      </c>
      <c r="L19" s="46">
        <v>2402</v>
      </c>
      <c r="M19" s="45">
        <v>2407</v>
      </c>
      <c r="N19" s="44">
        <f t="shared" si="3"/>
        <v>2404.5</v>
      </c>
      <c r="O19" s="46">
        <v>2487</v>
      </c>
      <c r="P19" s="45">
        <v>2492</v>
      </c>
      <c r="Q19" s="44">
        <f t="shared" si="4"/>
        <v>2489.5</v>
      </c>
      <c r="R19" s="52">
        <v>2240</v>
      </c>
      <c r="S19" s="51">
        <v>1.1294999999999999</v>
      </c>
      <c r="T19" s="51">
        <v>0.97409999999999997</v>
      </c>
      <c r="U19" s="50">
        <v>148.85</v>
      </c>
      <c r="V19" s="43">
        <v>1983.18</v>
      </c>
      <c r="W19" s="43">
        <v>1978.89</v>
      </c>
      <c r="X19" s="49">
        <f t="shared" si="5"/>
        <v>2299.5585668822505</v>
      </c>
      <c r="Y19" s="48">
        <v>1.1322000000000001</v>
      </c>
    </row>
    <row r="20" spans="2:25" x14ac:dyDescent="0.2">
      <c r="B20" s="47">
        <v>44852</v>
      </c>
      <c r="C20" s="46">
        <v>2200</v>
      </c>
      <c r="D20" s="45">
        <v>2200.5</v>
      </c>
      <c r="E20" s="44">
        <f t="shared" si="0"/>
        <v>2200.25</v>
      </c>
      <c r="F20" s="46">
        <v>2216</v>
      </c>
      <c r="G20" s="45">
        <v>2216.5</v>
      </c>
      <c r="H20" s="44">
        <f t="shared" si="1"/>
        <v>2216.25</v>
      </c>
      <c r="I20" s="46">
        <v>2300</v>
      </c>
      <c r="J20" s="45">
        <v>2305</v>
      </c>
      <c r="K20" s="44">
        <f t="shared" si="2"/>
        <v>2302.5</v>
      </c>
      <c r="L20" s="46">
        <v>2388</v>
      </c>
      <c r="M20" s="45">
        <v>2393</v>
      </c>
      <c r="N20" s="44">
        <f t="shared" si="3"/>
        <v>2390.5</v>
      </c>
      <c r="O20" s="46">
        <v>2473</v>
      </c>
      <c r="P20" s="45">
        <v>2478</v>
      </c>
      <c r="Q20" s="44">
        <f t="shared" si="4"/>
        <v>2475.5</v>
      </c>
      <c r="R20" s="52">
        <v>2200.5</v>
      </c>
      <c r="S20" s="51">
        <v>1.1309</v>
      </c>
      <c r="T20" s="51">
        <v>0.98319999999999996</v>
      </c>
      <c r="U20" s="50">
        <v>149.12</v>
      </c>
      <c r="V20" s="43">
        <v>1945.8</v>
      </c>
      <c r="W20" s="43">
        <v>1955.45</v>
      </c>
      <c r="X20" s="49">
        <f t="shared" si="5"/>
        <v>2238.1000813669652</v>
      </c>
      <c r="Y20" s="48">
        <v>1.1335</v>
      </c>
    </row>
    <row r="21" spans="2:25" x14ac:dyDescent="0.2">
      <c r="B21" s="47">
        <v>44853</v>
      </c>
      <c r="C21" s="46">
        <v>2168</v>
      </c>
      <c r="D21" s="45">
        <v>2169</v>
      </c>
      <c r="E21" s="44">
        <f t="shared" si="0"/>
        <v>2168.5</v>
      </c>
      <c r="F21" s="46">
        <v>2180</v>
      </c>
      <c r="G21" s="45">
        <v>2181</v>
      </c>
      <c r="H21" s="44">
        <f t="shared" si="1"/>
        <v>2180.5</v>
      </c>
      <c r="I21" s="46">
        <v>2268</v>
      </c>
      <c r="J21" s="45">
        <v>2273</v>
      </c>
      <c r="K21" s="44">
        <f t="shared" si="2"/>
        <v>2270.5</v>
      </c>
      <c r="L21" s="46">
        <v>2360</v>
      </c>
      <c r="M21" s="45">
        <v>2365</v>
      </c>
      <c r="N21" s="44">
        <f t="shared" si="3"/>
        <v>2362.5</v>
      </c>
      <c r="O21" s="46">
        <v>2450</v>
      </c>
      <c r="P21" s="45">
        <v>2455</v>
      </c>
      <c r="Q21" s="44">
        <f t="shared" si="4"/>
        <v>2452.5</v>
      </c>
      <c r="R21" s="52">
        <v>2169</v>
      </c>
      <c r="S21" s="51">
        <v>1.1248</v>
      </c>
      <c r="T21" s="51">
        <v>0.97840000000000005</v>
      </c>
      <c r="U21" s="50">
        <v>149.62</v>
      </c>
      <c r="V21" s="43">
        <v>1928.34</v>
      </c>
      <c r="W21" s="43">
        <v>1934.2</v>
      </c>
      <c r="X21" s="49">
        <f t="shared" si="5"/>
        <v>2216.8847097301714</v>
      </c>
      <c r="Y21" s="48">
        <v>1.1275999999999999</v>
      </c>
    </row>
    <row r="22" spans="2:25" x14ac:dyDescent="0.2">
      <c r="B22" s="47">
        <v>44854</v>
      </c>
      <c r="C22" s="46">
        <v>2213.5</v>
      </c>
      <c r="D22" s="45">
        <v>2214</v>
      </c>
      <c r="E22" s="44">
        <f t="shared" si="0"/>
        <v>2213.75</v>
      </c>
      <c r="F22" s="46">
        <v>2227</v>
      </c>
      <c r="G22" s="45">
        <v>2228</v>
      </c>
      <c r="H22" s="44">
        <f t="shared" si="1"/>
        <v>2227.5</v>
      </c>
      <c r="I22" s="46">
        <v>2307</v>
      </c>
      <c r="J22" s="45">
        <v>2312</v>
      </c>
      <c r="K22" s="44">
        <f t="shared" si="2"/>
        <v>2309.5</v>
      </c>
      <c r="L22" s="46">
        <v>2398</v>
      </c>
      <c r="M22" s="45">
        <v>2403</v>
      </c>
      <c r="N22" s="44">
        <f t="shared" si="3"/>
        <v>2400.5</v>
      </c>
      <c r="O22" s="46">
        <v>2498</v>
      </c>
      <c r="P22" s="45">
        <v>2503</v>
      </c>
      <c r="Q22" s="44">
        <f t="shared" si="4"/>
        <v>2500.5</v>
      </c>
      <c r="R22" s="52">
        <v>2214</v>
      </c>
      <c r="S22" s="51">
        <v>1.1252</v>
      </c>
      <c r="T22" s="51">
        <v>0.98129999999999995</v>
      </c>
      <c r="U22" s="50">
        <v>149.81</v>
      </c>
      <c r="V22" s="43">
        <v>1967.65</v>
      </c>
      <c r="W22" s="43">
        <v>1974.83</v>
      </c>
      <c r="X22" s="49">
        <f t="shared" si="5"/>
        <v>2256.1907673494347</v>
      </c>
      <c r="Y22" s="48">
        <v>1.1282000000000001</v>
      </c>
    </row>
    <row r="23" spans="2:25" x14ac:dyDescent="0.2">
      <c r="B23" s="47">
        <v>44855</v>
      </c>
      <c r="C23" s="46">
        <v>2155</v>
      </c>
      <c r="D23" s="45">
        <v>2155.5</v>
      </c>
      <c r="E23" s="44">
        <f t="shared" si="0"/>
        <v>2155.25</v>
      </c>
      <c r="F23" s="46">
        <v>2174.5</v>
      </c>
      <c r="G23" s="45">
        <v>2175.5</v>
      </c>
      <c r="H23" s="44">
        <f t="shared" si="1"/>
        <v>2175</v>
      </c>
      <c r="I23" s="46">
        <v>2255</v>
      </c>
      <c r="J23" s="45">
        <v>2260</v>
      </c>
      <c r="K23" s="44">
        <f t="shared" si="2"/>
        <v>2257.5</v>
      </c>
      <c r="L23" s="46">
        <v>2343</v>
      </c>
      <c r="M23" s="45">
        <v>2348</v>
      </c>
      <c r="N23" s="44">
        <f t="shared" si="3"/>
        <v>2345.5</v>
      </c>
      <c r="O23" s="46">
        <v>2435</v>
      </c>
      <c r="P23" s="45">
        <v>2440</v>
      </c>
      <c r="Q23" s="44">
        <f t="shared" si="4"/>
        <v>2437.5</v>
      </c>
      <c r="R23" s="52">
        <v>2155.5</v>
      </c>
      <c r="S23" s="51">
        <v>1.111</v>
      </c>
      <c r="T23" s="51">
        <v>0.97450000000000003</v>
      </c>
      <c r="U23" s="50">
        <v>151.53</v>
      </c>
      <c r="V23" s="43">
        <v>1940.14</v>
      </c>
      <c r="W23" s="43">
        <v>1953.22</v>
      </c>
      <c r="X23" s="49">
        <f t="shared" si="5"/>
        <v>2211.9035402770651</v>
      </c>
      <c r="Y23" s="48">
        <v>1.1137999999999999</v>
      </c>
    </row>
    <row r="24" spans="2:25" x14ac:dyDescent="0.2">
      <c r="B24" s="47">
        <v>44858</v>
      </c>
      <c r="C24" s="46">
        <v>2158</v>
      </c>
      <c r="D24" s="45">
        <v>2160</v>
      </c>
      <c r="E24" s="44">
        <f t="shared" si="0"/>
        <v>2159</v>
      </c>
      <c r="F24" s="46">
        <v>2178</v>
      </c>
      <c r="G24" s="45">
        <v>2179</v>
      </c>
      <c r="H24" s="44">
        <f t="shared" si="1"/>
        <v>2178.5</v>
      </c>
      <c r="I24" s="46">
        <v>2262</v>
      </c>
      <c r="J24" s="45">
        <v>2267</v>
      </c>
      <c r="K24" s="44">
        <f t="shared" si="2"/>
        <v>2264.5</v>
      </c>
      <c r="L24" s="46">
        <v>2348</v>
      </c>
      <c r="M24" s="45">
        <v>2353</v>
      </c>
      <c r="N24" s="44">
        <f t="shared" si="3"/>
        <v>2350.5</v>
      </c>
      <c r="O24" s="46">
        <v>2440</v>
      </c>
      <c r="P24" s="45">
        <v>2445</v>
      </c>
      <c r="Q24" s="44">
        <f t="shared" si="4"/>
        <v>2442.5</v>
      </c>
      <c r="R24" s="52">
        <v>2160</v>
      </c>
      <c r="S24" s="51">
        <v>1.1309</v>
      </c>
      <c r="T24" s="51">
        <v>0.98360000000000003</v>
      </c>
      <c r="U24" s="50">
        <v>149.02000000000001</v>
      </c>
      <c r="V24" s="43">
        <v>1909.98</v>
      </c>
      <c r="W24" s="43">
        <v>1921.52</v>
      </c>
      <c r="X24" s="49">
        <f t="shared" si="5"/>
        <v>2196.0146400976005</v>
      </c>
      <c r="Y24" s="48">
        <v>1.1339999999999999</v>
      </c>
    </row>
    <row r="25" spans="2:25" x14ac:dyDescent="0.2">
      <c r="B25" s="47">
        <v>44859</v>
      </c>
      <c r="C25" s="46">
        <v>2170</v>
      </c>
      <c r="D25" s="45">
        <v>2170.5</v>
      </c>
      <c r="E25" s="44">
        <f t="shared" si="0"/>
        <v>2170.25</v>
      </c>
      <c r="F25" s="46">
        <v>2190</v>
      </c>
      <c r="G25" s="45">
        <v>2192</v>
      </c>
      <c r="H25" s="44">
        <f t="shared" si="1"/>
        <v>2191</v>
      </c>
      <c r="I25" s="46">
        <v>2272</v>
      </c>
      <c r="J25" s="45">
        <v>2277</v>
      </c>
      <c r="K25" s="44">
        <f t="shared" si="2"/>
        <v>2274.5</v>
      </c>
      <c r="L25" s="46">
        <v>2362</v>
      </c>
      <c r="M25" s="45">
        <v>2367</v>
      </c>
      <c r="N25" s="44">
        <f t="shared" si="3"/>
        <v>2364.5</v>
      </c>
      <c r="O25" s="46">
        <v>2452</v>
      </c>
      <c r="P25" s="45">
        <v>2457</v>
      </c>
      <c r="Q25" s="44">
        <f t="shared" si="4"/>
        <v>2454.5</v>
      </c>
      <c r="R25" s="52">
        <v>2170.5</v>
      </c>
      <c r="S25" s="51">
        <v>1.1313</v>
      </c>
      <c r="T25" s="51">
        <v>0.98670000000000002</v>
      </c>
      <c r="U25" s="50">
        <v>148.91</v>
      </c>
      <c r="V25" s="43">
        <v>1918.59</v>
      </c>
      <c r="W25" s="43">
        <v>1932.3</v>
      </c>
      <c r="X25" s="49">
        <f t="shared" si="5"/>
        <v>2199.7567649741563</v>
      </c>
      <c r="Y25" s="48">
        <v>1.1344000000000001</v>
      </c>
    </row>
    <row r="26" spans="2:25" x14ac:dyDescent="0.2">
      <c r="B26" s="47">
        <v>44860</v>
      </c>
      <c r="C26" s="46">
        <v>2265</v>
      </c>
      <c r="D26" s="45">
        <v>2265.5</v>
      </c>
      <c r="E26" s="44">
        <f t="shared" si="0"/>
        <v>2265.25</v>
      </c>
      <c r="F26" s="46">
        <v>2260</v>
      </c>
      <c r="G26" s="45">
        <v>2262</v>
      </c>
      <c r="H26" s="44">
        <f t="shared" si="1"/>
        <v>2261</v>
      </c>
      <c r="I26" s="46">
        <v>2332</v>
      </c>
      <c r="J26" s="45">
        <v>2337</v>
      </c>
      <c r="K26" s="44">
        <f t="shared" si="2"/>
        <v>2334.5</v>
      </c>
      <c r="L26" s="46">
        <v>2413</v>
      </c>
      <c r="M26" s="45">
        <v>2418</v>
      </c>
      <c r="N26" s="44">
        <f t="shared" si="3"/>
        <v>2415.5</v>
      </c>
      <c r="O26" s="46">
        <v>2505</v>
      </c>
      <c r="P26" s="45">
        <v>2510</v>
      </c>
      <c r="Q26" s="44">
        <f t="shared" si="4"/>
        <v>2507.5</v>
      </c>
      <c r="R26" s="52">
        <v>2265.5</v>
      </c>
      <c r="S26" s="51">
        <v>1.1564000000000001</v>
      </c>
      <c r="T26" s="51">
        <v>1.0021</v>
      </c>
      <c r="U26" s="50">
        <v>147.1</v>
      </c>
      <c r="V26" s="43">
        <v>1959.1</v>
      </c>
      <c r="W26" s="43">
        <v>1950.34</v>
      </c>
      <c r="X26" s="49">
        <f t="shared" si="5"/>
        <v>2260.7524199181717</v>
      </c>
      <c r="Y26" s="48">
        <v>1.1597999999999999</v>
      </c>
    </row>
    <row r="27" spans="2:25" x14ac:dyDescent="0.2">
      <c r="B27" s="47">
        <v>44861</v>
      </c>
      <c r="C27" s="46">
        <v>2296.5</v>
      </c>
      <c r="D27" s="45">
        <v>2297</v>
      </c>
      <c r="E27" s="44">
        <f t="shared" si="0"/>
        <v>2296.75</v>
      </c>
      <c r="F27" s="46">
        <v>2300</v>
      </c>
      <c r="G27" s="45">
        <v>2302</v>
      </c>
      <c r="H27" s="44">
        <f t="shared" si="1"/>
        <v>2301</v>
      </c>
      <c r="I27" s="46">
        <v>2375</v>
      </c>
      <c r="J27" s="45">
        <v>2380</v>
      </c>
      <c r="K27" s="44">
        <f t="shared" si="2"/>
        <v>2377.5</v>
      </c>
      <c r="L27" s="46">
        <v>2448</v>
      </c>
      <c r="M27" s="45">
        <v>2453</v>
      </c>
      <c r="N27" s="44">
        <f t="shared" si="3"/>
        <v>2450.5</v>
      </c>
      <c r="O27" s="46">
        <v>2538</v>
      </c>
      <c r="P27" s="45">
        <v>2543</v>
      </c>
      <c r="Q27" s="44">
        <f t="shared" si="4"/>
        <v>2540.5</v>
      </c>
      <c r="R27" s="52">
        <v>2297</v>
      </c>
      <c r="S27" s="51">
        <v>1.1584000000000001</v>
      </c>
      <c r="T27" s="51">
        <v>1.0049999999999999</v>
      </c>
      <c r="U27" s="50">
        <v>146.66999999999999</v>
      </c>
      <c r="V27" s="43">
        <v>1982.91</v>
      </c>
      <c r="W27" s="43">
        <v>1981.41</v>
      </c>
      <c r="X27" s="49">
        <f t="shared" si="5"/>
        <v>2285.5721393034828</v>
      </c>
      <c r="Y27" s="48">
        <v>1.1617999999999999</v>
      </c>
    </row>
    <row r="28" spans="2:25" x14ac:dyDescent="0.2">
      <c r="B28" s="47">
        <v>44862</v>
      </c>
      <c r="C28" s="46">
        <v>2225.5</v>
      </c>
      <c r="D28" s="45">
        <v>2226</v>
      </c>
      <c r="E28" s="44">
        <f t="shared" si="0"/>
        <v>2225.75</v>
      </c>
      <c r="F28" s="46">
        <v>2235.5</v>
      </c>
      <c r="G28" s="45">
        <v>2236</v>
      </c>
      <c r="H28" s="44">
        <f t="shared" si="1"/>
        <v>2235.75</v>
      </c>
      <c r="I28" s="46">
        <v>2315</v>
      </c>
      <c r="J28" s="45">
        <v>2320</v>
      </c>
      <c r="K28" s="44">
        <f t="shared" si="2"/>
        <v>2317.5</v>
      </c>
      <c r="L28" s="46">
        <v>2400</v>
      </c>
      <c r="M28" s="45">
        <v>2405</v>
      </c>
      <c r="N28" s="44">
        <f t="shared" si="3"/>
        <v>2402.5</v>
      </c>
      <c r="O28" s="46">
        <v>2490</v>
      </c>
      <c r="P28" s="45">
        <v>2495</v>
      </c>
      <c r="Q28" s="44">
        <f t="shared" si="4"/>
        <v>2492.5</v>
      </c>
      <c r="R28" s="52">
        <v>2226</v>
      </c>
      <c r="S28" s="51">
        <v>1.1553</v>
      </c>
      <c r="T28" s="51">
        <v>0.99539999999999995</v>
      </c>
      <c r="U28" s="50">
        <v>147.49</v>
      </c>
      <c r="V28" s="43">
        <v>1926.77</v>
      </c>
      <c r="W28" s="43">
        <v>1929.58</v>
      </c>
      <c r="X28" s="49">
        <f t="shared" si="5"/>
        <v>2236.2869198312237</v>
      </c>
      <c r="Y28" s="48">
        <v>1.1588000000000001</v>
      </c>
    </row>
    <row r="29" spans="2:25" x14ac:dyDescent="0.2">
      <c r="B29" s="47">
        <v>44865</v>
      </c>
      <c r="C29" s="46">
        <v>2196</v>
      </c>
      <c r="D29" s="45">
        <v>2197</v>
      </c>
      <c r="E29" s="44">
        <f t="shared" si="0"/>
        <v>2196.5</v>
      </c>
      <c r="F29" s="46">
        <v>2205</v>
      </c>
      <c r="G29" s="45">
        <v>2207</v>
      </c>
      <c r="H29" s="44">
        <f t="shared" si="1"/>
        <v>2206</v>
      </c>
      <c r="I29" s="46">
        <v>2280</v>
      </c>
      <c r="J29" s="45">
        <v>2285</v>
      </c>
      <c r="K29" s="44">
        <f t="shared" si="2"/>
        <v>2282.5</v>
      </c>
      <c r="L29" s="46">
        <v>2362</v>
      </c>
      <c r="M29" s="45">
        <v>2367</v>
      </c>
      <c r="N29" s="44">
        <f t="shared" si="3"/>
        <v>2364.5</v>
      </c>
      <c r="O29" s="46">
        <v>2457</v>
      </c>
      <c r="P29" s="45">
        <v>2462</v>
      </c>
      <c r="Q29" s="44">
        <f t="shared" si="4"/>
        <v>2459.5</v>
      </c>
      <c r="R29" s="52">
        <v>2197</v>
      </c>
      <c r="S29" s="51">
        <v>1.1506000000000001</v>
      </c>
      <c r="T29" s="51">
        <v>0.9909</v>
      </c>
      <c r="U29" s="50">
        <v>148.75</v>
      </c>
      <c r="V29" s="43">
        <v>1909.44</v>
      </c>
      <c r="W29" s="43">
        <v>1912.31</v>
      </c>
      <c r="X29" s="49">
        <f t="shared" si="5"/>
        <v>2217.1763043697647</v>
      </c>
      <c r="Y29" s="48">
        <v>1.1540999999999999</v>
      </c>
    </row>
    <row r="30" spans="2:25" s="10" customFormat="1" x14ac:dyDescent="0.2">
      <c r="B30" s="42" t="s">
        <v>11</v>
      </c>
      <c r="C30" s="41">
        <f>ROUND(AVERAGE(C9:C29),2)</f>
        <v>2242.5500000000002</v>
      </c>
      <c r="D30" s="40">
        <f>ROUND(AVERAGE(D9:D29),2)</f>
        <v>2243.29</v>
      </c>
      <c r="E30" s="39">
        <f>ROUND(AVERAGE(C30:D30),2)</f>
        <v>2242.92</v>
      </c>
      <c r="F30" s="41">
        <f>ROUND(AVERAGE(F9:F29),2)</f>
        <v>2248.48</v>
      </c>
      <c r="G30" s="40">
        <f>ROUND(AVERAGE(G9:G29),2)</f>
        <v>2249.62</v>
      </c>
      <c r="H30" s="39">
        <f>ROUND(AVERAGE(F30:G30),2)</f>
        <v>2249.0500000000002</v>
      </c>
      <c r="I30" s="41">
        <f>ROUND(AVERAGE(I9:I29),2)</f>
        <v>2330.7600000000002</v>
      </c>
      <c r="J30" s="40">
        <f>ROUND(AVERAGE(J9:J29),2)</f>
        <v>2335.7600000000002</v>
      </c>
      <c r="K30" s="39">
        <f>ROUND(AVERAGE(I30:J30),2)</f>
        <v>2333.2600000000002</v>
      </c>
      <c r="L30" s="41">
        <f>ROUND(AVERAGE(L9:L29),2)</f>
        <v>2420.7600000000002</v>
      </c>
      <c r="M30" s="40">
        <f>ROUND(AVERAGE(M9:M29),2)</f>
        <v>2425.7600000000002</v>
      </c>
      <c r="N30" s="39">
        <f>ROUND(AVERAGE(L30:M30),2)</f>
        <v>2423.2600000000002</v>
      </c>
      <c r="O30" s="41">
        <f>ROUND(AVERAGE(O9:O29),2)</f>
        <v>2515.86</v>
      </c>
      <c r="P30" s="40">
        <f>ROUND(AVERAGE(P9:P29),2)</f>
        <v>2520.86</v>
      </c>
      <c r="Q30" s="39">
        <f>ROUND(AVERAGE(O30:P30),2)</f>
        <v>2518.36</v>
      </c>
      <c r="R30" s="38">
        <f>ROUND(AVERAGE(R9:R29),2)</f>
        <v>2243.29</v>
      </c>
      <c r="S30" s="37">
        <f>ROUND(AVERAGE(S9:S29),4)</f>
        <v>1.1288</v>
      </c>
      <c r="T30" s="36">
        <f>ROUND(AVERAGE(T9:T29),4)</f>
        <v>0.98270000000000002</v>
      </c>
      <c r="U30" s="175">
        <f>ROUND(AVERAGE(U9:U29),2)</f>
        <v>147.29</v>
      </c>
      <c r="V30" s="35">
        <f>AVERAGE(V9:V29)</f>
        <v>1987.6909523809525</v>
      </c>
      <c r="W30" s="35">
        <f>AVERAGE(W9:W29)</f>
        <v>1988.5452380952379</v>
      </c>
      <c r="X30" s="35">
        <f>AVERAGE(X9:X29)</f>
        <v>2282.9581272589076</v>
      </c>
      <c r="Y30" s="34">
        <f>AVERAGE(Y9:Y29)</f>
        <v>1.1314761904761905</v>
      </c>
    </row>
    <row r="31" spans="2:25" s="5" customFormat="1" x14ac:dyDescent="0.2">
      <c r="B31" s="33" t="s">
        <v>12</v>
      </c>
      <c r="C31" s="32">
        <f t="shared" ref="C31:Y31" si="6">MAX(C9:C29)</f>
        <v>2373.5</v>
      </c>
      <c r="D31" s="31">
        <f t="shared" si="6"/>
        <v>2374</v>
      </c>
      <c r="E31" s="30">
        <f t="shared" si="6"/>
        <v>2373.75</v>
      </c>
      <c r="F31" s="32">
        <f t="shared" si="6"/>
        <v>2360</v>
      </c>
      <c r="G31" s="31">
        <f t="shared" si="6"/>
        <v>2360.5</v>
      </c>
      <c r="H31" s="30">
        <f t="shared" si="6"/>
        <v>2360.25</v>
      </c>
      <c r="I31" s="32">
        <f t="shared" si="6"/>
        <v>2452</v>
      </c>
      <c r="J31" s="31">
        <f t="shared" si="6"/>
        <v>2457</v>
      </c>
      <c r="K31" s="30">
        <f t="shared" si="6"/>
        <v>2454.5</v>
      </c>
      <c r="L31" s="32">
        <f t="shared" si="6"/>
        <v>2553</v>
      </c>
      <c r="M31" s="31">
        <f t="shared" si="6"/>
        <v>2558</v>
      </c>
      <c r="N31" s="30">
        <f t="shared" si="6"/>
        <v>2555.5</v>
      </c>
      <c r="O31" s="32">
        <f t="shared" si="6"/>
        <v>2658</v>
      </c>
      <c r="P31" s="31">
        <f t="shared" si="6"/>
        <v>2663</v>
      </c>
      <c r="Q31" s="30">
        <f t="shared" si="6"/>
        <v>2660.5</v>
      </c>
      <c r="R31" s="29">
        <f t="shared" si="6"/>
        <v>2374</v>
      </c>
      <c r="S31" s="28">
        <f t="shared" si="6"/>
        <v>1.1584000000000001</v>
      </c>
      <c r="T31" s="27">
        <f t="shared" si="6"/>
        <v>1.0049999999999999</v>
      </c>
      <c r="U31" s="26">
        <f t="shared" si="6"/>
        <v>151.53</v>
      </c>
      <c r="V31" s="25">
        <f t="shared" si="6"/>
        <v>2107.9699999999998</v>
      </c>
      <c r="W31" s="25">
        <f t="shared" si="6"/>
        <v>2092.5700000000002</v>
      </c>
      <c r="X31" s="25">
        <f t="shared" si="6"/>
        <v>2436.121087737301</v>
      </c>
      <c r="Y31" s="24">
        <f t="shared" si="6"/>
        <v>1.1617999999999999</v>
      </c>
    </row>
    <row r="32" spans="2:25" s="5" customFormat="1" ht="13.5" thickBot="1" x14ac:dyDescent="0.25">
      <c r="B32" s="23" t="s">
        <v>13</v>
      </c>
      <c r="C32" s="22">
        <f t="shared" ref="C32:Y32" si="7">MIN(C9:C29)</f>
        <v>2155</v>
      </c>
      <c r="D32" s="21">
        <f t="shared" si="7"/>
        <v>2155.5</v>
      </c>
      <c r="E32" s="20">
        <f t="shared" si="7"/>
        <v>2155.25</v>
      </c>
      <c r="F32" s="22">
        <f t="shared" si="7"/>
        <v>2168</v>
      </c>
      <c r="G32" s="21">
        <f t="shared" si="7"/>
        <v>2169</v>
      </c>
      <c r="H32" s="20">
        <f t="shared" si="7"/>
        <v>2168.5</v>
      </c>
      <c r="I32" s="22">
        <f t="shared" si="7"/>
        <v>2255</v>
      </c>
      <c r="J32" s="21">
        <f t="shared" si="7"/>
        <v>2260</v>
      </c>
      <c r="K32" s="20">
        <f t="shared" si="7"/>
        <v>2257.5</v>
      </c>
      <c r="L32" s="22">
        <f t="shared" si="7"/>
        <v>2343</v>
      </c>
      <c r="M32" s="21">
        <f t="shared" si="7"/>
        <v>2348</v>
      </c>
      <c r="N32" s="20">
        <f t="shared" si="7"/>
        <v>2345.5</v>
      </c>
      <c r="O32" s="22">
        <f t="shared" si="7"/>
        <v>2435</v>
      </c>
      <c r="P32" s="21">
        <f t="shared" si="7"/>
        <v>2440</v>
      </c>
      <c r="Q32" s="20">
        <f t="shared" si="7"/>
        <v>2437.5</v>
      </c>
      <c r="R32" s="19">
        <f t="shared" si="7"/>
        <v>2155.5</v>
      </c>
      <c r="S32" s="18">
        <f t="shared" si="7"/>
        <v>1.1052</v>
      </c>
      <c r="T32" s="17">
        <f t="shared" si="7"/>
        <v>0.96970000000000001</v>
      </c>
      <c r="U32" s="16">
        <f t="shared" si="7"/>
        <v>144.52000000000001</v>
      </c>
      <c r="V32" s="15">
        <f t="shared" si="7"/>
        <v>1909.44</v>
      </c>
      <c r="W32" s="15">
        <f t="shared" si="7"/>
        <v>1912.31</v>
      </c>
      <c r="X32" s="15">
        <f t="shared" si="7"/>
        <v>2196.0146400976005</v>
      </c>
      <c r="Y32" s="14">
        <f t="shared" si="7"/>
        <v>1.1074999999999999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27</v>
      </c>
    </row>
    <row r="6" spans="1:25" ht="13.5" thickBot="1" x14ac:dyDescent="0.25">
      <c r="B6" s="1">
        <v>44837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44837</v>
      </c>
      <c r="C9" s="46">
        <v>2954</v>
      </c>
      <c r="D9" s="45">
        <v>2956</v>
      </c>
      <c r="E9" s="44">
        <f t="shared" ref="E9:E29" si="0">AVERAGE(C9:D9)</f>
        <v>2955</v>
      </c>
      <c r="F9" s="46">
        <v>2913</v>
      </c>
      <c r="G9" s="45">
        <v>2915</v>
      </c>
      <c r="H9" s="44">
        <f t="shared" ref="H9:H29" si="1">AVERAGE(F9:G9)</f>
        <v>2914</v>
      </c>
      <c r="I9" s="46">
        <v>2673</v>
      </c>
      <c r="J9" s="45">
        <v>2678</v>
      </c>
      <c r="K9" s="44">
        <f t="shared" ref="K9:K29" si="2">AVERAGE(I9:J9)</f>
        <v>2675.5</v>
      </c>
      <c r="L9" s="46">
        <v>2435</v>
      </c>
      <c r="M9" s="45">
        <v>2440</v>
      </c>
      <c r="N9" s="44">
        <f t="shared" ref="N9:N29" si="3">AVERAGE(L9:M9)</f>
        <v>2437.5</v>
      </c>
      <c r="O9" s="46">
        <v>2185</v>
      </c>
      <c r="P9" s="45">
        <v>2190</v>
      </c>
      <c r="Q9" s="44">
        <f t="shared" ref="Q9:Q29" si="4">AVERAGE(O9:P9)</f>
        <v>2187.5</v>
      </c>
      <c r="R9" s="52">
        <v>2956</v>
      </c>
      <c r="S9" s="51">
        <v>1.1217999999999999</v>
      </c>
      <c r="T9" s="53">
        <v>0.97689999999999999</v>
      </c>
      <c r="U9" s="50">
        <v>144.86000000000001</v>
      </c>
      <c r="V9" s="43">
        <v>2635.05</v>
      </c>
      <c r="W9" s="43">
        <v>2593.42</v>
      </c>
      <c r="X9" s="49">
        <f t="shared" ref="X9:X29" si="5">R9/T9</f>
        <v>3025.8982495649502</v>
      </c>
      <c r="Y9" s="48">
        <v>1.1240000000000001</v>
      </c>
    </row>
    <row r="10" spans="1:25" x14ac:dyDescent="0.2">
      <c r="B10" s="47">
        <v>44838</v>
      </c>
      <c r="C10" s="46">
        <v>2988</v>
      </c>
      <c r="D10" s="45">
        <v>2989</v>
      </c>
      <c r="E10" s="44">
        <f t="shared" si="0"/>
        <v>2988.5</v>
      </c>
      <c r="F10" s="46">
        <v>2967</v>
      </c>
      <c r="G10" s="45">
        <v>2967.5</v>
      </c>
      <c r="H10" s="44">
        <f t="shared" si="1"/>
        <v>2967.25</v>
      </c>
      <c r="I10" s="46">
        <v>2742</v>
      </c>
      <c r="J10" s="45">
        <v>2747</v>
      </c>
      <c r="K10" s="44">
        <f t="shared" si="2"/>
        <v>2744.5</v>
      </c>
      <c r="L10" s="46">
        <v>2512</v>
      </c>
      <c r="M10" s="45">
        <v>2517</v>
      </c>
      <c r="N10" s="44">
        <f t="shared" si="3"/>
        <v>2514.5</v>
      </c>
      <c r="O10" s="46">
        <v>2277</v>
      </c>
      <c r="P10" s="45">
        <v>2282</v>
      </c>
      <c r="Q10" s="44">
        <f t="shared" si="4"/>
        <v>2279.5</v>
      </c>
      <c r="R10" s="52">
        <v>2989</v>
      </c>
      <c r="S10" s="51">
        <v>1.1332</v>
      </c>
      <c r="T10" s="51">
        <v>0.98919999999999997</v>
      </c>
      <c r="U10" s="50">
        <v>144.82</v>
      </c>
      <c r="V10" s="43">
        <v>2637.66</v>
      </c>
      <c r="W10" s="43">
        <v>2612.9299999999998</v>
      </c>
      <c r="X10" s="49">
        <f t="shared" si="5"/>
        <v>3021.6336433481601</v>
      </c>
      <c r="Y10" s="48">
        <v>1.1356999999999999</v>
      </c>
    </row>
    <row r="11" spans="1:25" x14ac:dyDescent="0.2">
      <c r="B11" s="47">
        <v>44839</v>
      </c>
      <c r="C11" s="46">
        <v>3026</v>
      </c>
      <c r="D11" s="45">
        <v>3028</v>
      </c>
      <c r="E11" s="44">
        <f t="shared" si="0"/>
        <v>3027</v>
      </c>
      <c r="F11" s="46">
        <v>2999</v>
      </c>
      <c r="G11" s="45">
        <v>3000</v>
      </c>
      <c r="H11" s="44">
        <f t="shared" si="1"/>
        <v>2999.5</v>
      </c>
      <c r="I11" s="46">
        <v>2762</v>
      </c>
      <c r="J11" s="45">
        <v>2767</v>
      </c>
      <c r="K11" s="44">
        <f t="shared" si="2"/>
        <v>2764.5</v>
      </c>
      <c r="L11" s="46">
        <v>2522</v>
      </c>
      <c r="M11" s="45">
        <v>2527</v>
      </c>
      <c r="N11" s="44">
        <f t="shared" si="3"/>
        <v>2524.5</v>
      </c>
      <c r="O11" s="46">
        <v>2267</v>
      </c>
      <c r="P11" s="45">
        <v>2272</v>
      </c>
      <c r="Q11" s="44">
        <f t="shared" si="4"/>
        <v>2269.5</v>
      </c>
      <c r="R11" s="52">
        <v>3028</v>
      </c>
      <c r="S11" s="51">
        <v>1.1332</v>
      </c>
      <c r="T11" s="51">
        <v>0.99050000000000005</v>
      </c>
      <c r="U11" s="50">
        <v>144.52000000000001</v>
      </c>
      <c r="V11" s="43">
        <v>2672.08</v>
      </c>
      <c r="W11" s="43">
        <v>2641.78</v>
      </c>
      <c r="X11" s="49">
        <f t="shared" si="5"/>
        <v>3057.041898031297</v>
      </c>
      <c r="Y11" s="48">
        <v>1.1355999999999999</v>
      </c>
    </row>
    <row r="12" spans="1:25" x14ac:dyDescent="0.2">
      <c r="B12" s="47">
        <v>44840</v>
      </c>
      <c r="C12" s="46">
        <v>3094</v>
      </c>
      <c r="D12" s="45">
        <v>3096</v>
      </c>
      <c r="E12" s="44">
        <f t="shared" si="0"/>
        <v>3095</v>
      </c>
      <c r="F12" s="46">
        <v>3070</v>
      </c>
      <c r="G12" s="45">
        <v>3071</v>
      </c>
      <c r="H12" s="44">
        <f t="shared" si="1"/>
        <v>3070.5</v>
      </c>
      <c r="I12" s="46">
        <v>2800</v>
      </c>
      <c r="J12" s="45">
        <v>2805</v>
      </c>
      <c r="K12" s="44">
        <f t="shared" si="2"/>
        <v>2802.5</v>
      </c>
      <c r="L12" s="46">
        <v>2540</v>
      </c>
      <c r="M12" s="45">
        <v>2545</v>
      </c>
      <c r="N12" s="44">
        <f t="shared" si="3"/>
        <v>2542.5</v>
      </c>
      <c r="O12" s="46">
        <v>2265</v>
      </c>
      <c r="P12" s="45">
        <v>2270</v>
      </c>
      <c r="Q12" s="44">
        <f t="shared" si="4"/>
        <v>2267.5</v>
      </c>
      <c r="R12" s="52">
        <v>3096</v>
      </c>
      <c r="S12" s="51">
        <v>1.1257999999999999</v>
      </c>
      <c r="T12" s="51">
        <v>0.9869</v>
      </c>
      <c r="U12" s="50">
        <v>144.69999999999999</v>
      </c>
      <c r="V12" s="43">
        <v>2750.04</v>
      </c>
      <c r="W12" s="43">
        <v>2723</v>
      </c>
      <c r="X12" s="49">
        <f t="shared" si="5"/>
        <v>3137.095957037187</v>
      </c>
      <c r="Y12" s="48">
        <v>1.1277999999999999</v>
      </c>
    </row>
    <row r="13" spans="1:25" x14ac:dyDescent="0.2">
      <c r="B13" s="47">
        <v>44841</v>
      </c>
      <c r="C13" s="46">
        <v>3060.5</v>
      </c>
      <c r="D13" s="45">
        <v>3061.5</v>
      </c>
      <c r="E13" s="44">
        <f t="shared" si="0"/>
        <v>3061</v>
      </c>
      <c r="F13" s="46">
        <v>3046</v>
      </c>
      <c r="G13" s="45">
        <v>3048</v>
      </c>
      <c r="H13" s="44">
        <f t="shared" si="1"/>
        <v>3047</v>
      </c>
      <c r="I13" s="46">
        <v>2793</v>
      </c>
      <c r="J13" s="45">
        <v>2798</v>
      </c>
      <c r="K13" s="44">
        <f t="shared" si="2"/>
        <v>2795.5</v>
      </c>
      <c r="L13" s="46">
        <v>2525</v>
      </c>
      <c r="M13" s="45">
        <v>2530</v>
      </c>
      <c r="N13" s="44">
        <f t="shared" si="3"/>
        <v>2527.5</v>
      </c>
      <c r="O13" s="46">
        <v>2235</v>
      </c>
      <c r="P13" s="45">
        <v>2240</v>
      </c>
      <c r="Q13" s="44">
        <f t="shared" si="4"/>
        <v>2237.5</v>
      </c>
      <c r="R13" s="52">
        <v>3061.5</v>
      </c>
      <c r="S13" s="51">
        <v>1.1194999999999999</v>
      </c>
      <c r="T13" s="51">
        <v>0.97870000000000001</v>
      </c>
      <c r="U13" s="50">
        <v>144.94</v>
      </c>
      <c r="V13" s="43">
        <v>2734.7</v>
      </c>
      <c r="W13" s="43">
        <v>2717.55</v>
      </c>
      <c r="X13" s="49">
        <f t="shared" si="5"/>
        <v>3128.1291509144785</v>
      </c>
      <c r="Y13" s="48">
        <v>1.1215999999999999</v>
      </c>
    </row>
    <row r="14" spans="1:25" x14ac:dyDescent="0.2">
      <c r="B14" s="47">
        <v>44844</v>
      </c>
      <c r="C14" s="46">
        <v>3009</v>
      </c>
      <c r="D14" s="45">
        <v>3011</v>
      </c>
      <c r="E14" s="44">
        <f t="shared" si="0"/>
        <v>3010</v>
      </c>
      <c r="F14" s="46">
        <v>2993</v>
      </c>
      <c r="G14" s="45">
        <v>2995</v>
      </c>
      <c r="H14" s="44">
        <f t="shared" si="1"/>
        <v>2994</v>
      </c>
      <c r="I14" s="46">
        <v>2750</v>
      </c>
      <c r="J14" s="45">
        <v>2755</v>
      </c>
      <c r="K14" s="44">
        <f t="shared" si="2"/>
        <v>2752.5</v>
      </c>
      <c r="L14" s="46">
        <v>2500</v>
      </c>
      <c r="M14" s="45">
        <v>2505</v>
      </c>
      <c r="N14" s="44">
        <f t="shared" si="3"/>
        <v>2502.5</v>
      </c>
      <c r="O14" s="46">
        <v>2240</v>
      </c>
      <c r="P14" s="45">
        <v>2245</v>
      </c>
      <c r="Q14" s="44">
        <f t="shared" si="4"/>
        <v>2242.5</v>
      </c>
      <c r="R14" s="52">
        <v>3011</v>
      </c>
      <c r="S14" s="51">
        <v>1.1066</v>
      </c>
      <c r="T14" s="51">
        <v>0.96970000000000001</v>
      </c>
      <c r="U14" s="50">
        <v>145.55000000000001</v>
      </c>
      <c r="V14" s="43">
        <v>2720.95</v>
      </c>
      <c r="W14" s="43">
        <v>2701.36</v>
      </c>
      <c r="X14" s="49">
        <f t="shared" si="5"/>
        <v>3105.0840466123545</v>
      </c>
      <c r="Y14" s="48">
        <v>1.1087</v>
      </c>
    </row>
    <row r="15" spans="1:25" x14ac:dyDescent="0.2">
      <c r="B15" s="47">
        <v>44845</v>
      </c>
      <c r="C15" s="46">
        <v>2965</v>
      </c>
      <c r="D15" s="45">
        <v>2966</v>
      </c>
      <c r="E15" s="44">
        <f t="shared" si="0"/>
        <v>2965.5</v>
      </c>
      <c r="F15" s="46">
        <v>2945</v>
      </c>
      <c r="G15" s="45">
        <v>2947</v>
      </c>
      <c r="H15" s="44">
        <f t="shared" si="1"/>
        <v>2946</v>
      </c>
      <c r="I15" s="46">
        <v>2700</v>
      </c>
      <c r="J15" s="45">
        <v>2705</v>
      </c>
      <c r="K15" s="44">
        <f t="shared" si="2"/>
        <v>2702.5</v>
      </c>
      <c r="L15" s="46">
        <v>2450</v>
      </c>
      <c r="M15" s="45">
        <v>2455</v>
      </c>
      <c r="N15" s="44">
        <f t="shared" si="3"/>
        <v>2452.5</v>
      </c>
      <c r="O15" s="46">
        <v>2200</v>
      </c>
      <c r="P15" s="45">
        <v>2205</v>
      </c>
      <c r="Q15" s="44">
        <f t="shared" si="4"/>
        <v>2202.5</v>
      </c>
      <c r="R15" s="52">
        <v>2966</v>
      </c>
      <c r="S15" s="51">
        <v>1.109</v>
      </c>
      <c r="T15" s="51">
        <v>0.97230000000000005</v>
      </c>
      <c r="U15" s="50">
        <v>145.59</v>
      </c>
      <c r="V15" s="43">
        <v>2674.48</v>
      </c>
      <c r="W15" s="43">
        <v>2651.85</v>
      </c>
      <c r="X15" s="49">
        <f t="shared" si="5"/>
        <v>3050.4988172374779</v>
      </c>
      <c r="Y15" s="48">
        <v>1.1113</v>
      </c>
    </row>
    <row r="16" spans="1:25" x14ac:dyDescent="0.2">
      <c r="B16" s="47">
        <v>44846</v>
      </c>
      <c r="C16" s="46">
        <v>2970</v>
      </c>
      <c r="D16" s="45">
        <v>2972</v>
      </c>
      <c r="E16" s="44">
        <f t="shared" si="0"/>
        <v>2971</v>
      </c>
      <c r="F16" s="46">
        <v>2943</v>
      </c>
      <c r="G16" s="45">
        <v>2945</v>
      </c>
      <c r="H16" s="44">
        <f t="shared" si="1"/>
        <v>2944</v>
      </c>
      <c r="I16" s="46">
        <v>2698</v>
      </c>
      <c r="J16" s="45">
        <v>2703</v>
      </c>
      <c r="K16" s="44">
        <f t="shared" si="2"/>
        <v>2700.5</v>
      </c>
      <c r="L16" s="46">
        <v>2448</v>
      </c>
      <c r="M16" s="45">
        <v>2453</v>
      </c>
      <c r="N16" s="44">
        <f t="shared" si="3"/>
        <v>2450.5</v>
      </c>
      <c r="O16" s="46">
        <v>2173</v>
      </c>
      <c r="P16" s="45">
        <v>2178</v>
      </c>
      <c r="Q16" s="44">
        <f t="shared" si="4"/>
        <v>2175.5</v>
      </c>
      <c r="R16" s="52">
        <v>2972</v>
      </c>
      <c r="S16" s="51">
        <v>1.1052</v>
      </c>
      <c r="T16" s="51">
        <v>0.9708</v>
      </c>
      <c r="U16" s="50">
        <v>146.61000000000001</v>
      </c>
      <c r="V16" s="43">
        <v>2689.11</v>
      </c>
      <c r="W16" s="43">
        <v>2659.14</v>
      </c>
      <c r="X16" s="49">
        <f t="shared" si="5"/>
        <v>3061.3926658426039</v>
      </c>
      <c r="Y16" s="48">
        <v>1.1074999999999999</v>
      </c>
    </row>
    <row r="17" spans="2:25" x14ac:dyDescent="0.2">
      <c r="B17" s="47">
        <v>44847</v>
      </c>
      <c r="C17" s="46">
        <v>2955</v>
      </c>
      <c r="D17" s="45">
        <v>2955.5</v>
      </c>
      <c r="E17" s="44">
        <f t="shared" si="0"/>
        <v>2955.25</v>
      </c>
      <c r="F17" s="46">
        <v>2921</v>
      </c>
      <c r="G17" s="45">
        <v>2922</v>
      </c>
      <c r="H17" s="44">
        <f t="shared" si="1"/>
        <v>2921.5</v>
      </c>
      <c r="I17" s="46">
        <v>2665</v>
      </c>
      <c r="J17" s="45">
        <v>2670</v>
      </c>
      <c r="K17" s="44">
        <f t="shared" si="2"/>
        <v>2667.5</v>
      </c>
      <c r="L17" s="46">
        <v>2410</v>
      </c>
      <c r="M17" s="45">
        <v>2415</v>
      </c>
      <c r="N17" s="44">
        <f t="shared" si="3"/>
        <v>2412.5</v>
      </c>
      <c r="O17" s="46">
        <v>2135</v>
      </c>
      <c r="P17" s="45">
        <v>2140</v>
      </c>
      <c r="Q17" s="44">
        <f t="shared" si="4"/>
        <v>2137.5</v>
      </c>
      <c r="R17" s="52">
        <v>2955.5</v>
      </c>
      <c r="S17" s="51">
        <v>1.1262000000000001</v>
      </c>
      <c r="T17" s="51">
        <v>0.97450000000000003</v>
      </c>
      <c r="U17" s="50">
        <v>146.71</v>
      </c>
      <c r="V17" s="43">
        <v>2624.31</v>
      </c>
      <c r="W17" s="43">
        <v>2588.8200000000002</v>
      </c>
      <c r="X17" s="49">
        <f t="shared" si="5"/>
        <v>3032.8373524884555</v>
      </c>
      <c r="Y17" s="48">
        <v>1.1287</v>
      </c>
    </row>
    <row r="18" spans="2:25" x14ac:dyDescent="0.2">
      <c r="B18" s="47">
        <v>44848</v>
      </c>
      <c r="C18" s="46">
        <v>2960</v>
      </c>
      <c r="D18" s="45">
        <v>2960.5</v>
      </c>
      <c r="E18" s="44">
        <f t="shared" si="0"/>
        <v>2960.25</v>
      </c>
      <c r="F18" s="46">
        <v>2923</v>
      </c>
      <c r="G18" s="45">
        <v>2925</v>
      </c>
      <c r="H18" s="44">
        <f t="shared" si="1"/>
        <v>2924</v>
      </c>
      <c r="I18" s="46">
        <v>2655</v>
      </c>
      <c r="J18" s="45">
        <v>2660</v>
      </c>
      <c r="K18" s="44">
        <f t="shared" si="2"/>
        <v>2657.5</v>
      </c>
      <c r="L18" s="46">
        <v>2400</v>
      </c>
      <c r="M18" s="45">
        <v>2405</v>
      </c>
      <c r="N18" s="44">
        <f t="shared" si="3"/>
        <v>2402.5</v>
      </c>
      <c r="O18" s="46">
        <v>2125</v>
      </c>
      <c r="P18" s="45">
        <v>2130</v>
      </c>
      <c r="Q18" s="44">
        <f t="shared" si="4"/>
        <v>2127.5</v>
      </c>
      <c r="R18" s="52">
        <v>2960.5</v>
      </c>
      <c r="S18" s="51">
        <v>1.1194</v>
      </c>
      <c r="T18" s="51">
        <v>0.97199999999999998</v>
      </c>
      <c r="U18" s="50">
        <v>147.82</v>
      </c>
      <c r="V18" s="43">
        <v>2644.72</v>
      </c>
      <c r="W18" s="43">
        <v>2607.1799999999998</v>
      </c>
      <c r="X18" s="49">
        <f t="shared" si="5"/>
        <v>3045.7818930041153</v>
      </c>
      <c r="Y18" s="48">
        <v>1.1218999999999999</v>
      </c>
    </row>
    <row r="19" spans="2:25" x14ac:dyDescent="0.2">
      <c r="B19" s="47">
        <v>44851</v>
      </c>
      <c r="C19" s="46">
        <v>2903</v>
      </c>
      <c r="D19" s="45">
        <v>2905</v>
      </c>
      <c r="E19" s="44">
        <f t="shared" si="0"/>
        <v>2904</v>
      </c>
      <c r="F19" s="46">
        <v>2875.5</v>
      </c>
      <c r="G19" s="45">
        <v>2876.5</v>
      </c>
      <c r="H19" s="44">
        <f t="shared" si="1"/>
        <v>2876</v>
      </c>
      <c r="I19" s="46">
        <v>2627</v>
      </c>
      <c r="J19" s="45">
        <v>2632</v>
      </c>
      <c r="K19" s="44">
        <f t="shared" si="2"/>
        <v>2629.5</v>
      </c>
      <c r="L19" s="46">
        <v>2392</v>
      </c>
      <c r="M19" s="45">
        <v>2397</v>
      </c>
      <c r="N19" s="44">
        <f t="shared" si="3"/>
        <v>2394.5</v>
      </c>
      <c r="O19" s="46">
        <v>2117</v>
      </c>
      <c r="P19" s="45">
        <v>2122</v>
      </c>
      <c r="Q19" s="44">
        <f t="shared" si="4"/>
        <v>2119.5</v>
      </c>
      <c r="R19" s="52">
        <v>2905</v>
      </c>
      <c r="S19" s="51">
        <v>1.1294999999999999</v>
      </c>
      <c r="T19" s="51">
        <v>0.97409999999999997</v>
      </c>
      <c r="U19" s="50">
        <v>148.85</v>
      </c>
      <c r="V19" s="43">
        <v>2571.9299999999998</v>
      </c>
      <c r="W19" s="43">
        <v>2540.63</v>
      </c>
      <c r="X19" s="49">
        <f t="shared" si="5"/>
        <v>2982.2400164254186</v>
      </c>
      <c r="Y19" s="48">
        <v>1.1322000000000001</v>
      </c>
    </row>
    <row r="20" spans="2:25" x14ac:dyDescent="0.2">
      <c r="B20" s="47">
        <v>44852</v>
      </c>
      <c r="C20" s="46">
        <v>2866</v>
      </c>
      <c r="D20" s="45">
        <v>2868</v>
      </c>
      <c r="E20" s="44">
        <f t="shared" si="0"/>
        <v>2867</v>
      </c>
      <c r="F20" s="46">
        <v>2849</v>
      </c>
      <c r="G20" s="45">
        <v>2850</v>
      </c>
      <c r="H20" s="44">
        <f t="shared" si="1"/>
        <v>2849.5</v>
      </c>
      <c r="I20" s="46">
        <v>2617</v>
      </c>
      <c r="J20" s="45">
        <v>2622</v>
      </c>
      <c r="K20" s="44">
        <f t="shared" si="2"/>
        <v>2619.5</v>
      </c>
      <c r="L20" s="46">
        <v>2377</v>
      </c>
      <c r="M20" s="45">
        <v>2382</v>
      </c>
      <c r="N20" s="44">
        <f t="shared" si="3"/>
        <v>2379.5</v>
      </c>
      <c r="O20" s="46">
        <v>2127</v>
      </c>
      <c r="P20" s="45">
        <v>2132</v>
      </c>
      <c r="Q20" s="44">
        <f t="shared" si="4"/>
        <v>2129.5</v>
      </c>
      <c r="R20" s="52">
        <v>2868</v>
      </c>
      <c r="S20" s="51">
        <v>1.1309</v>
      </c>
      <c r="T20" s="51">
        <v>0.98319999999999996</v>
      </c>
      <c r="U20" s="50">
        <v>149.12</v>
      </c>
      <c r="V20" s="43">
        <v>2536.0300000000002</v>
      </c>
      <c r="W20" s="43">
        <v>2514.34</v>
      </c>
      <c r="X20" s="49">
        <f t="shared" si="5"/>
        <v>2917.005695687551</v>
      </c>
      <c r="Y20" s="48">
        <v>1.1335</v>
      </c>
    </row>
    <row r="21" spans="2:25" x14ac:dyDescent="0.2">
      <c r="B21" s="47">
        <v>44853</v>
      </c>
      <c r="C21" s="46">
        <v>2888</v>
      </c>
      <c r="D21" s="45">
        <v>2890</v>
      </c>
      <c r="E21" s="44">
        <f t="shared" si="0"/>
        <v>2889</v>
      </c>
      <c r="F21" s="46">
        <v>2867.5</v>
      </c>
      <c r="G21" s="45">
        <v>2868</v>
      </c>
      <c r="H21" s="44">
        <f t="shared" si="1"/>
        <v>2867.75</v>
      </c>
      <c r="I21" s="46">
        <v>2650</v>
      </c>
      <c r="J21" s="45">
        <v>2655</v>
      </c>
      <c r="K21" s="44">
        <f t="shared" si="2"/>
        <v>2652.5</v>
      </c>
      <c r="L21" s="46">
        <v>2425</v>
      </c>
      <c r="M21" s="45">
        <v>2430</v>
      </c>
      <c r="N21" s="44">
        <f t="shared" si="3"/>
        <v>2427.5</v>
      </c>
      <c r="O21" s="46">
        <v>2250</v>
      </c>
      <c r="P21" s="45">
        <v>2255</v>
      </c>
      <c r="Q21" s="44">
        <f t="shared" si="4"/>
        <v>2252.5</v>
      </c>
      <c r="R21" s="52">
        <v>2890</v>
      </c>
      <c r="S21" s="51">
        <v>1.1248</v>
      </c>
      <c r="T21" s="51">
        <v>0.97840000000000005</v>
      </c>
      <c r="U21" s="50">
        <v>149.62</v>
      </c>
      <c r="V21" s="43">
        <v>2569.35</v>
      </c>
      <c r="W21" s="43">
        <v>2543.46</v>
      </c>
      <c r="X21" s="49">
        <f t="shared" si="5"/>
        <v>2953.802125919869</v>
      </c>
      <c r="Y21" s="48">
        <v>1.1275999999999999</v>
      </c>
    </row>
    <row r="22" spans="2:25" x14ac:dyDescent="0.2">
      <c r="B22" s="47">
        <v>44854</v>
      </c>
      <c r="C22" s="46">
        <v>2943</v>
      </c>
      <c r="D22" s="45">
        <v>2944</v>
      </c>
      <c r="E22" s="44">
        <f t="shared" si="0"/>
        <v>2943.5</v>
      </c>
      <c r="F22" s="46">
        <v>2915</v>
      </c>
      <c r="G22" s="45">
        <v>2917</v>
      </c>
      <c r="H22" s="44">
        <f t="shared" si="1"/>
        <v>2916</v>
      </c>
      <c r="I22" s="46">
        <v>2715</v>
      </c>
      <c r="J22" s="45">
        <v>2720</v>
      </c>
      <c r="K22" s="44">
        <f t="shared" si="2"/>
        <v>2717.5</v>
      </c>
      <c r="L22" s="46">
        <v>2500</v>
      </c>
      <c r="M22" s="45">
        <v>2505</v>
      </c>
      <c r="N22" s="44">
        <f t="shared" si="3"/>
        <v>2502.5</v>
      </c>
      <c r="O22" s="46">
        <v>2325</v>
      </c>
      <c r="P22" s="45">
        <v>2330</v>
      </c>
      <c r="Q22" s="44">
        <f t="shared" si="4"/>
        <v>2327.5</v>
      </c>
      <c r="R22" s="52">
        <v>2944</v>
      </c>
      <c r="S22" s="51">
        <v>1.1252</v>
      </c>
      <c r="T22" s="51">
        <v>0.98129999999999995</v>
      </c>
      <c r="U22" s="50">
        <v>149.81</v>
      </c>
      <c r="V22" s="43">
        <v>2616.42</v>
      </c>
      <c r="W22" s="43">
        <v>2585.5300000000002</v>
      </c>
      <c r="X22" s="49">
        <f t="shared" si="5"/>
        <v>3000.1019056353816</v>
      </c>
      <c r="Y22" s="48">
        <v>1.1282000000000001</v>
      </c>
    </row>
    <row r="23" spans="2:25" x14ac:dyDescent="0.2">
      <c r="B23" s="47">
        <v>44855</v>
      </c>
      <c r="C23" s="46">
        <v>2990</v>
      </c>
      <c r="D23" s="45">
        <v>2990.5</v>
      </c>
      <c r="E23" s="44">
        <f t="shared" si="0"/>
        <v>2990.25</v>
      </c>
      <c r="F23" s="46">
        <v>2950</v>
      </c>
      <c r="G23" s="45">
        <v>2952</v>
      </c>
      <c r="H23" s="44">
        <f t="shared" si="1"/>
        <v>2951</v>
      </c>
      <c r="I23" s="46">
        <v>2735</v>
      </c>
      <c r="J23" s="45">
        <v>2740</v>
      </c>
      <c r="K23" s="44">
        <f t="shared" si="2"/>
        <v>2737.5</v>
      </c>
      <c r="L23" s="46">
        <v>2500</v>
      </c>
      <c r="M23" s="45">
        <v>2505</v>
      </c>
      <c r="N23" s="44">
        <f t="shared" si="3"/>
        <v>2502.5</v>
      </c>
      <c r="O23" s="46">
        <v>2300</v>
      </c>
      <c r="P23" s="45">
        <v>2305</v>
      </c>
      <c r="Q23" s="44">
        <f t="shared" si="4"/>
        <v>2302.5</v>
      </c>
      <c r="R23" s="52">
        <v>2990.5</v>
      </c>
      <c r="S23" s="51">
        <v>1.111</v>
      </c>
      <c r="T23" s="51">
        <v>0.97450000000000003</v>
      </c>
      <c r="U23" s="50">
        <v>151.53</v>
      </c>
      <c r="V23" s="43">
        <v>2691.72</v>
      </c>
      <c r="W23" s="43">
        <v>2650.39</v>
      </c>
      <c r="X23" s="49">
        <f t="shared" si="5"/>
        <v>3068.7532067727038</v>
      </c>
      <c r="Y23" s="48">
        <v>1.1137999999999999</v>
      </c>
    </row>
    <row r="24" spans="2:25" x14ac:dyDescent="0.2">
      <c r="B24" s="47">
        <v>44858</v>
      </c>
      <c r="C24" s="46">
        <v>3010</v>
      </c>
      <c r="D24" s="45">
        <v>3011</v>
      </c>
      <c r="E24" s="44">
        <f t="shared" si="0"/>
        <v>3010.5</v>
      </c>
      <c r="F24" s="46">
        <v>2962</v>
      </c>
      <c r="G24" s="45">
        <v>2964</v>
      </c>
      <c r="H24" s="44">
        <f t="shared" si="1"/>
        <v>2963</v>
      </c>
      <c r="I24" s="46">
        <v>2755</v>
      </c>
      <c r="J24" s="45">
        <v>2760</v>
      </c>
      <c r="K24" s="44">
        <f t="shared" si="2"/>
        <v>2757.5</v>
      </c>
      <c r="L24" s="46">
        <v>2520</v>
      </c>
      <c r="M24" s="45">
        <v>2525</v>
      </c>
      <c r="N24" s="44">
        <f t="shared" si="3"/>
        <v>2522.5</v>
      </c>
      <c r="O24" s="46">
        <v>2320</v>
      </c>
      <c r="P24" s="45">
        <v>2325</v>
      </c>
      <c r="Q24" s="44">
        <f t="shared" si="4"/>
        <v>2322.5</v>
      </c>
      <c r="R24" s="52">
        <v>3011</v>
      </c>
      <c r="S24" s="51">
        <v>1.1309</v>
      </c>
      <c r="T24" s="51">
        <v>0.98360000000000003</v>
      </c>
      <c r="U24" s="50">
        <v>149.02000000000001</v>
      </c>
      <c r="V24" s="43">
        <v>2662.48</v>
      </c>
      <c r="W24" s="43">
        <v>2613.7600000000002</v>
      </c>
      <c r="X24" s="49">
        <f t="shared" si="5"/>
        <v>3061.2037413582757</v>
      </c>
      <c r="Y24" s="48">
        <v>1.1339999999999999</v>
      </c>
    </row>
    <row r="25" spans="2:25" x14ac:dyDescent="0.2">
      <c r="B25" s="47">
        <v>44859</v>
      </c>
      <c r="C25" s="46">
        <v>2918</v>
      </c>
      <c r="D25" s="45">
        <v>2920</v>
      </c>
      <c r="E25" s="44">
        <f t="shared" si="0"/>
        <v>2919</v>
      </c>
      <c r="F25" s="46">
        <v>2880</v>
      </c>
      <c r="G25" s="45">
        <v>2882</v>
      </c>
      <c r="H25" s="44">
        <f t="shared" si="1"/>
        <v>2881</v>
      </c>
      <c r="I25" s="46">
        <v>2670</v>
      </c>
      <c r="J25" s="45">
        <v>2675</v>
      </c>
      <c r="K25" s="44">
        <f t="shared" si="2"/>
        <v>2672.5</v>
      </c>
      <c r="L25" s="46">
        <v>2450</v>
      </c>
      <c r="M25" s="45">
        <v>2455</v>
      </c>
      <c r="N25" s="44">
        <f t="shared" si="3"/>
        <v>2452.5</v>
      </c>
      <c r="O25" s="46">
        <v>2250</v>
      </c>
      <c r="P25" s="45">
        <v>2255</v>
      </c>
      <c r="Q25" s="44">
        <f t="shared" si="4"/>
        <v>2252.5</v>
      </c>
      <c r="R25" s="52">
        <v>2920</v>
      </c>
      <c r="S25" s="51">
        <v>1.1313</v>
      </c>
      <c r="T25" s="51">
        <v>0.98670000000000002</v>
      </c>
      <c r="U25" s="50">
        <v>148.91</v>
      </c>
      <c r="V25" s="43">
        <v>2581.1</v>
      </c>
      <c r="W25" s="43">
        <v>2540.5500000000002</v>
      </c>
      <c r="X25" s="49">
        <f t="shared" si="5"/>
        <v>2959.3594810986115</v>
      </c>
      <c r="Y25" s="48">
        <v>1.1344000000000001</v>
      </c>
    </row>
    <row r="26" spans="2:25" x14ac:dyDescent="0.2">
      <c r="B26" s="47">
        <v>44860</v>
      </c>
      <c r="C26" s="46">
        <v>2976</v>
      </c>
      <c r="D26" s="45">
        <v>2977</v>
      </c>
      <c r="E26" s="44">
        <f t="shared" si="0"/>
        <v>2976.5</v>
      </c>
      <c r="F26" s="46">
        <v>2936</v>
      </c>
      <c r="G26" s="45">
        <v>2937</v>
      </c>
      <c r="H26" s="44">
        <f t="shared" si="1"/>
        <v>2936.5</v>
      </c>
      <c r="I26" s="46">
        <v>2728</v>
      </c>
      <c r="J26" s="45">
        <v>2733</v>
      </c>
      <c r="K26" s="44">
        <f t="shared" si="2"/>
        <v>2730.5</v>
      </c>
      <c r="L26" s="46">
        <v>2508</v>
      </c>
      <c r="M26" s="45">
        <v>2513</v>
      </c>
      <c r="N26" s="44">
        <f t="shared" si="3"/>
        <v>2510.5</v>
      </c>
      <c r="O26" s="46">
        <v>2308</v>
      </c>
      <c r="P26" s="45">
        <v>2313</v>
      </c>
      <c r="Q26" s="44">
        <f t="shared" si="4"/>
        <v>2310.5</v>
      </c>
      <c r="R26" s="52">
        <v>2977</v>
      </c>
      <c r="S26" s="51">
        <v>1.1564000000000001</v>
      </c>
      <c r="T26" s="51">
        <v>1.0021</v>
      </c>
      <c r="U26" s="50">
        <v>147.1</v>
      </c>
      <c r="V26" s="43">
        <v>2574.37</v>
      </c>
      <c r="W26" s="43">
        <v>2532.33</v>
      </c>
      <c r="X26" s="49">
        <f t="shared" si="5"/>
        <v>2970.7614010577786</v>
      </c>
      <c r="Y26" s="48">
        <v>1.1597999999999999</v>
      </c>
    </row>
    <row r="27" spans="2:25" x14ac:dyDescent="0.2">
      <c r="B27" s="47">
        <v>44861</v>
      </c>
      <c r="C27" s="46">
        <v>2983</v>
      </c>
      <c r="D27" s="45">
        <v>2985</v>
      </c>
      <c r="E27" s="44">
        <f t="shared" si="0"/>
        <v>2984</v>
      </c>
      <c r="F27" s="46">
        <v>2951</v>
      </c>
      <c r="G27" s="45">
        <v>2953</v>
      </c>
      <c r="H27" s="44">
        <f t="shared" si="1"/>
        <v>2952</v>
      </c>
      <c r="I27" s="46">
        <v>2742</v>
      </c>
      <c r="J27" s="45">
        <v>2747</v>
      </c>
      <c r="K27" s="44">
        <f t="shared" si="2"/>
        <v>2744.5</v>
      </c>
      <c r="L27" s="46">
        <v>2522</v>
      </c>
      <c r="M27" s="45">
        <v>2527</v>
      </c>
      <c r="N27" s="44">
        <f t="shared" si="3"/>
        <v>2524.5</v>
      </c>
      <c r="O27" s="46">
        <v>2297</v>
      </c>
      <c r="P27" s="45">
        <v>2302</v>
      </c>
      <c r="Q27" s="44">
        <f t="shared" si="4"/>
        <v>2299.5</v>
      </c>
      <c r="R27" s="52">
        <v>2985</v>
      </c>
      <c r="S27" s="51">
        <v>1.1584000000000001</v>
      </c>
      <c r="T27" s="51">
        <v>1.0049999999999999</v>
      </c>
      <c r="U27" s="50">
        <v>146.66999999999999</v>
      </c>
      <c r="V27" s="43">
        <v>2576.83</v>
      </c>
      <c r="W27" s="43">
        <v>2541.75</v>
      </c>
      <c r="X27" s="49">
        <f t="shared" si="5"/>
        <v>2970.1492537313434</v>
      </c>
      <c r="Y27" s="48">
        <v>1.1617999999999999</v>
      </c>
    </row>
    <row r="28" spans="2:25" x14ac:dyDescent="0.2">
      <c r="B28" s="47">
        <v>44862</v>
      </c>
      <c r="C28" s="46">
        <v>2912</v>
      </c>
      <c r="D28" s="45">
        <v>2914</v>
      </c>
      <c r="E28" s="44">
        <f t="shared" si="0"/>
        <v>2913</v>
      </c>
      <c r="F28" s="46">
        <v>2876</v>
      </c>
      <c r="G28" s="45">
        <v>2877</v>
      </c>
      <c r="H28" s="44">
        <f t="shared" si="1"/>
        <v>2876.5</v>
      </c>
      <c r="I28" s="46">
        <v>2675</v>
      </c>
      <c r="J28" s="45">
        <v>2680</v>
      </c>
      <c r="K28" s="44">
        <f t="shared" si="2"/>
        <v>2677.5</v>
      </c>
      <c r="L28" s="46">
        <v>2452</v>
      </c>
      <c r="M28" s="45">
        <v>2457</v>
      </c>
      <c r="N28" s="44">
        <f t="shared" si="3"/>
        <v>2454.5</v>
      </c>
      <c r="O28" s="46">
        <v>2252</v>
      </c>
      <c r="P28" s="45">
        <v>2257</v>
      </c>
      <c r="Q28" s="44">
        <f t="shared" si="4"/>
        <v>2254.5</v>
      </c>
      <c r="R28" s="52">
        <v>2914</v>
      </c>
      <c r="S28" s="51">
        <v>1.1553</v>
      </c>
      <c r="T28" s="51">
        <v>0.99539999999999995</v>
      </c>
      <c r="U28" s="50">
        <v>147.49</v>
      </c>
      <c r="V28" s="43">
        <v>2522.29</v>
      </c>
      <c r="W28" s="43">
        <v>2482.7399999999998</v>
      </c>
      <c r="X28" s="49">
        <f t="shared" si="5"/>
        <v>2927.4663451878641</v>
      </c>
      <c r="Y28" s="48">
        <v>1.1588000000000001</v>
      </c>
    </row>
    <row r="29" spans="2:25" x14ac:dyDescent="0.2">
      <c r="B29" s="47">
        <v>44865</v>
      </c>
      <c r="C29" s="46">
        <v>2754.5</v>
      </c>
      <c r="D29" s="45">
        <v>2755</v>
      </c>
      <c r="E29" s="44">
        <f t="shared" si="0"/>
        <v>2754.75</v>
      </c>
      <c r="F29" s="46">
        <v>2712</v>
      </c>
      <c r="G29" s="45">
        <v>2714</v>
      </c>
      <c r="H29" s="44">
        <f t="shared" si="1"/>
        <v>2713</v>
      </c>
      <c r="I29" s="46">
        <v>2530</v>
      </c>
      <c r="J29" s="45">
        <v>2535</v>
      </c>
      <c r="K29" s="44">
        <f t="shared" si="2"/>
        <v>2532.5</v>
      </c>
      <c r="L29" s="46">
        <v>2308</v>
      </c>
      <c r="M29" s="45">
        <v>2313</v>
      </c>
      <c r="N29" s="44">
        <f t="shared" si="3"/>
        <v>2310.5</v>
      </c>
      <c r="O29" s="46">
        <v>2108</v>
      </c>
      <c r="P29" s="45">
        <v>2113</v>
      </c>
      <c r="Q29" s="44">
        <f t="shared" si="4"/>
        <v>2110.5</v>
      </c>
      <c r="R29" s="52">
        <v>2755</v>
      </c>
      <c r="S29" s="51">
        <v>1.1506000000000001</v>
      </c>
      <c r="T29" s="51">
        <v>0.9909</v>
      </c>
      <c r="U29" s="50">
        <v>148.75</v>
      </c>
      <c r="V29" s="43">
        <v>2394.4</v>
      </c>
      <c r="W29" s="43">
        <v>2351.62</v>
      </c>
      <c r="X29" s="49">
        <f t="shared" si="5"/>
        <v>2780.3007367040063</v>
      </c>
      <c r="Y29" s="48">
        <v>1.1540999999999999</v>
      </c>
    </row>
    <row r="30" spans="2:25" s="10" customFormat="1" x14ac:dyDescent="0.2">
      <c r="B30" s="42" t="s">
        <v>11</v>
      </c>
      <c r="C30" s="41">
        <f>ROUND(AVERAGE(C9:C29),2)</f>
        <v>2958.33</v>
      </c>
      <c r="D30" s="40">
        <f>ROUND(AVERAGE(D9:D29),2)</f>
        <v>2959.76</v>
      </c>
      <c r="E30" s="39">
        <f>ROUND(AVERAGE(C30:D30),2)</f>
        <v>2959.05</v>
      </c>
      <c r="F30" s="41">
        <f>ROUND(AVERAGE(F9:F29),2)</f>
        <v>2928.29</v>
      </c>
      <c r="G30" s="40">
        <f>ROUND(AVERAGE(G9:G29),2)</f>
        <v>2929.81</v>
      </c>
      <c r="H30" s="39">
        <f>ROUND(AVERAGE(F30:G30),2)</f>
        <v>2929.05</v>
      </c>
      <c r="I30" s="41">
        <f>ROUND(AVERAGE(I9:I29),2)</f>
        <v>2699.14</v>
      </c>
      <c r="J30" s="40">
        <f>ROUND(AVERAGE(J9:J29),2)</f>
        <v>2704.14</v>
      </c>
      <c r="K30" s="39">
        <f>ROUND(AVERAGE(I30:J30),2)</f>
        <v>2701.64</v>
      </c>
      <c r="L30" s="41">
        <f>ROUND(AVERAGE(L9:L29),2)</f>
        <v>2461.71</v>
      </c>
      <c r="M30" s="40">
        <f>ROUND(AVERAGE(M9:M29),2)</f>
        <v>2466.71</v>
      </c>
      <c r="N30" s="39">
        <f>ROUND(AVERAGE(L30:M30),2)</f>
        <v>2464.21</v>
      </c>
      <c r="O30" s="41">
        <f>ROUND(AVERAGE(O9:O29),2)</f>
        <v>2226.48</v>
      </c>
      <c r="P30" s="40">
        <f>ROUND(AVERAGE(P9:P29),2)</f>
        <v>2231.48</v>
      </c>
      <c r="Q30" s="39">
        <f>ROUND(AVERAGE(O30:P30),2)</f>
        <v>2228.98</v>
      </c>
      <c r="R30" s="38">
        <f>ROUND(AVERAGE(R9:R29),2)</f>
        <v>2959.76</v>
      </c>
      <c r="S30" s="37">
        <f>ROUND(AVERAGE(S9:S29),4)</f>
        <v>1.1288</v>
      </c>
      <c r="T30" s="36">
        <f>ROUND(AVERAGE(T9:T29),4)</f>
        <v>0.98270000000000002</v>
      </c>
      <c r="U30" s="175">
        <f>ROUND(AVERAGE(U9:U29),2)</f>
        <v>147.29</v>
      </c>
      <c r="V30" s="35">
        <f>AVERAGE(V9:V29)</f>
        <v>2622.8580952380958</v>
      </c>
      <c r="W30" s="35">
        <f>AVERAGE(W9:W29)</f>
        <v>2590.1966666666667</v>
      </c>
      <c r="X30" s="35">
        <f>AVERAGE(X9:X29)</f>
        <v>3012.2160754123752</v>
      </c>
      <c r="Y30" s="34">
        <f>AVERAGE(Y9:Y29)</f>
        <v>1.1314761904761905</v>
      </c>
    </row>
    <row r="31" spans="2:25" s="5" customFormat="1" x14ac:dyDescent="0.2">
      <c r="B31" s="33" t="s">
        <v>12</v>
      </c>
      <c r="C31" s="32">
        <f t="shared" ref="C31:Y31" si="6">MAX(C9:C29)</f>
        <v>3094</v>
      </c>
      <c r="D31" s="31">
        <f t="shared" si="6"/>
        <v>3096</v>
      </c>
      <c r="E31" s="30">
        <f t="shared" si="6"/>
        <v>3095</v>
      </c>
      <c r="F31" s="32">
        <f t="shared" si="6"/>
        <v>3070</v>
      </c>
      <c r="G31" s="31">
        <f t="shared" si="6"/>
        <v>3071</v>
      </c>
      <c r="H31" s="30">
        <f t="shared" si="6"/>
        <v>3070.5</v>
      </c>
      <c r="I31" s="32">
        <f t="shared" si="6"/>
        <v>2800</v>
      </c>
      <c r="J31" s="31">
        <f t="shared" si="6"/>
        <v>2805</v>
      </c>
      <c r="K31" s="30">
        <f t="shared" si="6"/>
        <v>2802.5</v>
      </c>
      <c r="L31" s="32">
        <f t="shared" si="6"/>
        <v>2540</v>
      </c>
      <c r="M31" s="31">
        <f t="shared" si="6"/>
        <v>2545</v>
      </c>
      <c r="N31" s="30">
        <f t="shared" si="6"/>
        <v>2542.5</v>
      </c>
      <c r="O31" s="32">
        <f t="shared" si="6"/>
        <v>2325</v>
      </c>
      <c r="P31" s="31">
        <f t="shared" si="6"/>
        <v>2330</v>
      </c>
      <c r="Q31" s="30">
        <f t="shared" si="6"/>
        <v>2327.5</v>
      </c>
      <c r="R31" s="29">
        <f t="shared" si="6"/>
        <v>3096</v>
      </c>
      <c r="S31" s="28">
        <f t="shared" si="6"/>
        <v>1.1584000000000001</v>
      </c>
      <c r="T31" s="27">
        <f t="shared" si="6"/>
        <v>1.0049999999999999</v>
      </c>
      <c r="U31" s="26">
        <f t="shared" si="6"/>
        <v>151.53</v>
      </c>
      <c r="V31" s="25">
        <f t="shared" si="6"/>
        <v>2750.04</v>
      </c>
      <c r="W31" s="25">
        <f t="shared" si="6"/>
        <v>2723</v>
      </c>
      <c r="X31" s="25">
        <f t="shared" si="6"/>
        <v>3137.095957037187</v>
      </c>
      <c r="Y31" s="24">
        <f t="shared" si="6"/>
        <v>1.1617999999999999</v>
      </c>
    </row>
    <row r="32" spans="2:25" s="5" customFormat="1" ht="13.5" thickBot="1" x14ac:dyDescent="0.25">
      <c r="B32" s="23" t="s">
        <v>13</v>
      </c>
      <c r="C32" s="22">
        <f t="shared" ref="C32:Y32" si="7">MIN(C9:C29)</f>
        <v>2754.5</v>
      </c>
      <c r="D32" s="21">
        <f t="shared" si="7"/>
        <v>2755</v>
      </c>
      <c r="E32" s="20">
        <f t="shared" si="7"/>
        <v>2754.75</v>
      </c>
      <c r="F32" s="22">
        <f t="shared" si="7"/>
        <v>2712</v>
      </c>
      <c r="G32" s="21">
        <f t="shared" si="7"/>
        <v>2714</v>
      </c>
      <c r="H32" s="20">
        <f t="shared" si="7"/>
        <v>2713</v>
      </c>
      <c r="I32" s="22">
        <f t="shared" si="7"/>
        <v>2530</v>
      </c>
      <c r="J32" s="21">
        <f t="shared" si="7"/>
        <v>2535</v>
      </c>
      <c r="K32" s="20">
        <f t="shared" si="7"/>
        <v>2532.5</v>
      </c>
      <c r="L32" s="22">
        <f t="shared" si="7"/>
        <v>2308</v>
      </c>
      <c r="M32" s="21">
        <f t="shared" si="7"/>
        <v>2313</v>
      </c>
      <c r="N32" s="20">
        <f t="shared" si="7"/>
        <v>2310.5</v>
      </c>
      <c r="O32" s="22">
        <f t="shared" si="7"/>
        <v>2108</v>
      </c>
      <c r="P32" s="21">
        <f t="shared" si="7"/>
        <v>2113</v>
      </c>
      <c r="Q32" s="20">
        <f t="shared" si="7"/>
        <v>2110.5</v>
      </c>
      <c r="R32" s="19">
        <f t="shared" si="7"/>
        <v>2755</v>
      </c>
      <c r="S32" s="18">
        <f t="shared" si="7"/>
        <v>1.1052</v>
      </c>
      <c r="T32" s="17">
        <f t="shared" si="7"/>
        <v>0.96970000000000001</v>
      </c>
      <c r="U32" s="16">
        <f t="shared" si="7"/>
        <v>144.52000000000001</v>
      </c>
      <c r="V32" s="15">
        <f t="shared" si="7"/>
        <v>2394.4</v>
      </c>
      <c r="W32" s="15">
        <f t="shared" si="7"/>
        <v>2351.62</v>
      </c>
      <c r="X32" s="15">
        <f t="shared" si="7"/>
        <v>2780.3007367040063</v>
      </c>
      <c r="Y32" s="14">
        <f t="shared" si="7"/>
        <v>1.1074999999999999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28</v>
      </c>
    </row>
    <row r="6" spans="1:25" ht="13.5" thickBot="1" x14ac:dyDescent="0.25">
      <c r="B6" s="1">
        <v>44837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44837</v>
      </c>
      <c r="C9" s="46">
        <v>1865</v>
      </c>
      <c r="D9" s="45">
        <v>1865.5</v>
      </c>
      <c r="E9" s="44">
        <f t="shared" ref="E9:E29" si="0">AVERAGE(C9:D9)</f>
        <v>1865.25</v>
      </c>
      <c r="F9" s="46">
        <v>1868</v>
      </c>
      <c r="G9" s="45">
        <v>1870</v>
      </c>
      <c r="H9" s="44">
        <f t="shared" ref="H9:H29" si="1">AVERAGE(F9:G9)</f>
        <v>1869</v>
      </c>
      <c r="I9" s="46">
        <v>1870</v>
      </c>
      <c r="J9" s="45">
        <v>1875</v>
      </c>
      <c r="K9" s="44">
        <f t="shared" ref="K9:K29" si="2">AVERAGE(I9:J9)</f>
        <v>1872.5</v>
      </c>
      <c r="L9" s="46">
        <v>1868</v>
      </c>
      <c r="M9" s="45">
        <v>1873</v>
      </c>
      <c r="N9" s="44">
        <f t="shared" ref="N9:N29" si="3">AVERAGE(L9:M9)</f>
        <v>1870.5</v>
      </c>
      <c r="O9" s="46">
        <v>1848</v>
      </c>
      <c r="P9" s="45">
        <v>1853</v>
      </c>
      <c r="Q9" s="44">
        <f t="shared" ref="Q9:Q29" si="4">AVERAGE(O9:P9)</f>
        <v>1850.5</v>
      </c>
      <c r="R9" s="52">
        <v>1865.5</v>
      </c>
      <c r="S9" s="51">
        <v>1.1217999999999999</v>
      </c>
      <c r="T9" s="53">
        <v>0.97689999999999999</v>
      </c>
      <c r="U9" s="50">
        <v>144.86000000000001</v>
      </c>
      <c r="V9" s="43">
        <v>1662.95</v>
      </c>
      <c r="W9" s="43">
        <v>1663.7</v>
      </c>
      <c r="X9" s="49">
        <f t="shared" ref="X9:X29" si="5">R9/T9</f>
        <v>1909.6120380796397</v>
      </c>
      <c r="Y9" s="48">
        <v>1.1240000000000001</v>
      </c>
    </row>
    <row r="10" spans="1:25" x14ac:dyDescent="0.2">
      <c r="B10" s="47">
        <v>44838</v>
      </c>
      <c r="C10" s="46">
        <v>1876</v>
      </c>
      <c r="D10" s="45">
        <v>1877</v>
      </c>
      <c r="E10" s="44">
        <f t="shared" si="0"/>
        <v>1876.5</v>
      </c>
      <c r="F10" s="46">
        <v>1876</v>
      </c>
      <c r="G10" s="45">
        <v>1877</v>
      </c>
      <c r="H10" s="44">
        <f t="shared" si="1"/>
        <v>1876.5</v>
      </c>
      <c r="I10" s="46">
        <v>1880</v>
      </c>
      <c r="J10" s="45">
        <v>1885</v>
      </c>
      <c r="K10" s="44">
        <f t="shared" si="2"/>
        <v>1882.5</v>
      </c>
      <c r="L10" s="46">
        <v>1878</v>
      </c>
      <c r="M10" s="45">
        <v>1883</v>
      </c>
      <c r="N10" s="44">
        <f t="shared" si="3"/>
        <v>1880.5</v>
      </c>
      <c r="O10" s="46">
        <v>1858</v>
      </c>
      <c r="P10" s="45">
        <v>1863</v>
      </c>
      <c r="Q10" s="44">
        <f t="shared" si="4"/>
        <v>1860.5</v>
      </c>
      <c r="R10" s="52">
        <v>1877</v>
      </c>
      <c r="S10" s="51">
        <v>1.1332</v>
      </c>
      <c r="T10" s="51">
        <v>0.98919999999999997</v>
      </c>
      <c r="U10" s="50">
        <v>144.82</v>
      </c>
      <c r="V10" s="43">
        <v>1656.37</v>
      </c>
      <c r="W10" s="43">
        <v>1652.73</v>
      </c>
      <c r="X10" s="49">
        <f t="shared" si="5"/>
        <v>1897.4929235746058</v>
      </c>
      <c r="Y10" s="48">
        <v>1.1356999999999999</v>
      </c>
    </row>
    <row r="11" spans="1:25" x14ac:dyDescent="0.2">
      <c r="B11" s="47">
        <v>44839</v>
      </c>
      <c r="C11" s="46">
        <v>1965</v>
      </c>
      <c r="D11" s="45">
        <v>1965.5</v>
      </c>
      <c r="E11" s="44">
        <f t="shared" si="0"/>
        <v>1965.25</v>
      </c>
      <c r="F11" s="46">
        <v>1945</v>
      </c>
      <c r="G11" s="45">
        <v>1947</v>
      </c>
      <c r="H11" s="44">
        <f t="shared" si="1"/>
        <v>1946</v>
      </c>
      <c r="I11" s="46">
        <v>1937</v>
      </c>
      <c r="J11" s="45">
        <v>1942</v>
      </c>
      <c r="K11" s="44">
        <f t="shared" si="2"/>
        <v>1939.5</v>
      </c>
      <c r="L11" s="46">
        <v>1933</v>
      </c>
      <c r="M11" s="45">
        <v>1938</v>
      </c>
      <c r="N11" s="44">
        <f t="shared" si="3"/>
        <v>1935.5</v>
      </c>
      <c r="O11" s="46">
        <v>1915</v>
      </c>
      <c r="P11" s="45">
        <v>1920</v>
      </c>
      <c r="Q11" s="44">
        <f t="shared" si="4"/>
        <v>1917.5</v>
      </c>
      <c r="R11" s="52">
        <v>1965.5</v>
      </c>
      <c r="S11" s="51">
        <v>1.1332</v>
      </c>
      <c r="T11" s="51">
        <v>0.99050000000000005</v>
      </c>
      <c r="U11" s="50">
        <v>144.52000000000001</v>
      </c>
      <c r="V11" s="43">
        <v>1734.47</v>
      </c>
      <c r="W11" s="43">
        <v>1714.51</v>
      </c>
      <c r="X11" s="49">
        <f t="shared" si="5"/>
        <v>1984.3513377082281</v>
      </c>
      <c r="Y11" s="48">
        <v>1.1355999999999999</v>
      </c>
    </row>
    <row r="12" spans="1:25" x14ac:dyDescent="0.2">
      <c r="B12" s="47">
        <v>44840</v>
      </c>
      <c r="C12" s="46">
        <v>2047</v>
      </c>
      <c r="D12" s="45">
        <v>2049</v>
      </c>
      <c r="E12" s="44">
        <f t="shared" si="0"/>
        <v>2048</v>
      </c>
      <c r="F12" s="46">
        <v>2021</v>
      </c>
      <c r="G12" s="45">
        <v>2022</v>
      </c>
      <c r="H12" s="44">
        <f t="shared" si="1"/>
        <v>2021.5</v>
      </c>
      <c r="I12" s="46">
        <v>2000</v>
      </c>
      <c r="J12" s="45">
        <v>2005</v>
      </c>
      <c r="K12" s="44">
        <f t="shared" si="2"/>
        <v>2002.5</v>
      </c>
      <c r="L12" s="46">
        <v>1990</v>
      </c>
      <c r="M12" s="45">
        <v>1995</v>
      </c>
      <c r="N12" s="44">
        <f t="shared" si="3"/>
        <v>1992.5</v>
      </c>
      <c r="O12" s="46">
        <v>1972</v>
      </c>
      <c r="P12" s="45">
        <v>1977</v>
      </c>
      <c r="Q12" s="44">
        <f t="shared" si="4"/>
        <v>1974.5</v>
      </c>
      <c r="R12" s="52">
        <v>2049</v>
      </c>
      <c r="S12" s="51">
        <v>1.1257999999999999</v>
      </c>
      <c r="T12" s="51">
        <v>0.9869</v>
      </c>
      <c r="U12" s="50">
        <v>144.69999999999999</v>
      </c>
      <c r="V12" s="43">
        <v>1820.04</v>
      </c>
      <c r="W12" s="43">
        <v>1792.87</v>
      </c>
      <c r="X12" s="49">
        <f t="shared" si="5"/>
        <v>2076.1981963724793</v>
      </c>
      <c r="Y12" s="48">
        <v>1.1277999999999999</v>
      </c>
    </row>
    <row r="13" spans="1:25" x14ac:dyDescent="0.2">
      <c r="B13" s="47">
        <v>44841</v>
      </c>
      <c r="C13" s="46">
        <v>2076</v>
      </c>
      <c r="D13" s="45">
        <v>2078</v>
      </c>
      <c r="E13" s="44">
        <f t="shared" si="0"/>
        <v>2077</v>
      </c>
      <c r="F13" s="46">
        <v>2048</v>
      </c>
      <c r="G13" s="45">
        <v>2050</v>
      </c>
      <c r="H13" s="44">
        <f t="shared" si="1"/>
        <v>2049</v>
      </c>
      <c r="I13" s="46">
        <v>2023</v>
      </c>
      <c r="J13" s="45">
        <v>2028</v>
      </c>
      <c r="K13" s="44">
        <f t="shared" si="2"/>
        <v>2025.5</v>
      </c>
      <c r="L13" s="46">
        <v>2013</v>
      </c>
      <c r="M13" s="45">
        <v>2018</v>
      </c>
      <c r="N13" s="44">
        <f t="shared" si="3"/>
        <v>2015.5</v>
      </c>
      <c r="O13" s="46">
        <v>1993</v>
      </c>
      <c r="P13" s="45">
        <v>1998</v>
      </c>
      <c r="Q13" s="44">
        <f t="shared" si="4"/>
        <v>1995.5</v>
      </c>
      <c r="R13" s="52">
        <v>2078</v>
      </c>
      <c r="S13" s="51">
        <v>1.1194999999999999</v>
      </c>
      <c r="T13" s="51">
        <v>0.97870000000000001</v>
      </c>
      <c r="U13" s="50">
        <v>144.94</v>
      </c>
      <c r="V13" s="43">
        <v>1856.19</v>
      </c>
      <c r="W13" s="43">
        <v>1827.75</v>
      </c>
      <c r="X13" s="49">
        <f t="shared" si="5"/>
        <v>2123.2246858077042</v>
      </c>
      <c r="Y13" s="48">
        <v>1.1215999999999999</v>
      </c>
    </row>
    <row r="14" spans="1:25" x14ac:dyDescent="0.2">
      <c r="B14" s="47">
        <v>44844</v>
      </c>
      <c r="C14" s="46">
        <v>2095</v>
      </c>
      <c r="D14" s="45">
        <v>2096</v>
      </c>
      <c r="E14" s="44">
        <f t="shared" si="0"/>
        <v>2095.5</v>
      </c>
      <c r="F14" s="46">
        <v>2051</v>
      </c>
      <c r="G14" s="45">
        <v>2053</v>
      </c>
      <c r="H14" s="44">
        <f t="shared" si="1"/>
        <v>2052</v>
      </c>
      <c r="I14" s="46">
        <v>2033</v>
      </c>
      <c r="J14" s="45">
        <v>2038</v>
      </c>
      <c r="K14" s="44">
        <f t="shared" si="2"/>
        <v>2035.5</v>
      </c>
      <c r="L14" s="46">
        <v>2023</v>
      </c>
      <c r="M14" s="45">
        <v>2028</v>
      </c>
      <c r="N14" s="44">
        <f t="shared" si="3"/>
        <v>2025.5</v>
      </c>
      <c r="O14" s="46">
        <v>2003</v>
      </c>
      <c r="P14" s="45">
        <v>2008</v>
      </c>
      <c r="Q14" s="44">
        <f t="shared" si="4"/>
        <v>2005.5</v>
      </c>
      <c r="R14" s="52">
        <v>2096</v>
      </c>
      <c r="S14" s="51">
        <v>1.1066</v>
      </c>
      <c r="T14" s="51">
        <v>0.96970000000000001</v>
      </c>
      <c r="U14" s="50">
        <v>145.55000000000001</v>
      </c>
      <c r="V14" s="43">
        <v>1894.09</v>
      </c>
      <c r="W14" s="43">
        <v>1851.72</v>
      </c>
      <c r="X14" s="49">
        <f t="shared" si="5"/>
        <v>2161.4932453336082</v>
      </c>
      <c r="Y14" s="48">
        <v>1.1087</v>
      </c>
    </row>
    <row r="15" spans="1:25" x14ac:dyDescent="0.2">
      <c r="B15" s="47">
        <v>44845</v>
      </c>
      <c r="C15" s="46">
        <v>2029</v>
      </c>
      <c r="D15" s="45">
        <v>2030</v>
      </c>
      <c r="E15" s="44">
        <f t="shared" si="0"/>
        <v>2029.5</v>
      </c>
      <c r="F15" s="46">
        <v>1990</v>
      </c>
      <c r="G15" s="45">
        <v>1991</v>
      </c>
      <c r="H15" s="44">
        <f t="shared" si="1"/>
        <v>1990.5</v>
      </c>
      <c r="I15" s="46">
        <v>1968</v>
      </c>
      <c r="J15" s="45">
        <v>1973</v>
      </c>
      <c r="K15" s="44">
        <f t="shared" si="2"/>
        <v>1970.5</v>
      </c>
      <c r="L15" s="46">
        <v>1958</v>
      </c>
      <c r="M15" s="45">
        <v>1963</v>
      </c>
      <c r="N15" s="44">
        <f t="shared" si="3"/>
        <v>1960.5</v>
      </c>
      <c r="O15" s="46">
        <v>1938</v>
      </c>
      <c r="P15" s="45">
        <v>1943</v>
      </c>
      <c r="Q15" s="44">
        <f t="shared" si="4"/>
        <v>1940.5</v>
      </c>
      <c r="R15" s="52">
        <v>2030</v>
      </c>
      <c r="S15" s="51">
        <v>1.109</v>
      </c>
      <c r="T15" s="51">
        <v>0.97230000000000005</v>
      </c>
      <c r="U15" s="50">
        <v>145.59</v>
      </c>
      <c r="V15" s="43">
        <v>1830.48</v>
      </c>
      <c r="W15" s="43">
        <v>1791.6</v>
      </c>
      <c r="X15" s="49">
        <f t="shared" si="5"/>
        <v>2087.8329733621308</v>
      </c>
      <c r="Y15" s="48">
        <v>1.1113</v>
      </c>
    </row>
    <row r="16" spans="1:25" x14ac:dyDescent="0.2">
      <c r="B16" s="47">
        <v>44846</v>
      </c>
      <c r="C16" s="46">
        <v>2078</v>
      </c>
      <c r="D16" s="45">
        <v>2080</v>
      </c>
      <c r="E16" s="44">
        <f t="shared" si="0"/>
        <v>2079</v>
      </c>
      <c r="F16" s="46">
        <v>2024</v>
      </c>
      <c r="G16" s="45">
        <v>2025</v>
      </c>
      <c r="H16" s="44">
        <f t="shared" si="1"/>
        <v>2024.5</v>
      </c>
      <c r="I16" s="46">
        <v>2003</v>
      </c>
      <c r="J16" s="45">
        <v>2008</v>
      </c>
      <c r="K16" s="44">
        <f t="shared" si="2"/>
        <v>2005.5</v>
      </c>
      <c r="L16" s="46">
        <v>1993</v>
      </c>
      <c r="M16" s="45">
        <v>1998</v>
      </c>
      <c r="N16" s="44">
        <f t="shared" si="3"/>
        <v>1995.5</v>
      </c>
      <c r="O16" s="46">
        <v>1975</v>
      </c>
      <c r="P16" s="45">
        <v>1980</v>
      </c>
      <c r="Q16" s="44">
        <f t="shared" si="4"/>
        <v>1977.5</v>
      </c>
      <c r="R16" s="52">
        <v>2080</v>
      </c>
      <c r="S16" s="51">
        <v>1.1052</v>
      </c>
      <c r="T16" s="51">
        <v>0.9708</v>
      </c>
      <c r="U16" s="50">
        <v>146.61000000000001</v>
      </c>
      <c r="V16" s="43">
        <v>1882.01</v>
      </c>
      <c r="W16" s="43">
        <v>1828.44</v>
      </c>
      <c r="X16" s="49">
        <f t="shared" si="5"/>
        <v>2142.5628347754428</v>
      </c>
      <c r="Y16" s="48">
        <v>1.1074999999999999</v>
      </c>
    </row>
    <row r="17" spans="2:25" x14ac:dyDescent="0.2">
      <c r="B17" s="47">
        <v>44847</v>
      </c>
      <c r="C17" s="46">
        <v>2078.5</v>
      </c>
      <c r="D17" s="45">
        <v>2079</v>
      </c>
      <c r="E17" s="44">
        <f t="shared" si="0"/>
        <v>2078.75</v>
      </c>
      <c r="F17" s="46">
        <v>2023</v>
      </c>
      <c r="G17" s="45">
        <v>2025</v>
      </c>
      <c r="H17" s="44">
        <f t="shared" si="1"/>
        <v>2024</v>
      </c>
      <c r="I17" s="46">
        <v>1993</v>
      </c>
      <c r="J17" s="45">
        <v>1998</v>
      </c>
      <c r="K17" s="44">
        <f t="shared" si="2"/>
        <v>1995.5</v>
      </c>
      <c r="L17" s="46">
        <v>1983</v>
      </c>
      <c r="M17" s="45">
        <v>1988</v>
      </c>
      <c r="N17" s="44">
        <f t="shared" si="3"/>
        <v>1985.5</v>
      </c>
      <c r="O17" s="46">
        <v>1963</v>
      </c>
      <c r="P17" s="45">
        <v>1968</v>
      </c>
      <c r="Q17" s="44">
        <f t="shared" si="4"/>
        <v>1965.5</v>
      </c>
      <c r="R17" s="52">
        <v>2079</v>
      </c>
      <c r="S17" s="51">
        <v>1.1262000000000001</v>
      </c>
      <c r="T17" s="51">
        <v>0.97450000000000003</v>
      </c>
      <c r="U17" s="50">
        <v>146.71</v>
      </c>
      <c r="V17" s="43">
        <v>1846.03</v>
      </c>
      <c r="W17" s="43">
        <v>1794.1</v>
      </c>
      <c r="X17" s="49">
        <f t="shared" si="5"/>
        <v>2133.4017444843507</v>
      </c>
      <c r="Y17" s="48">
        <v>1.1287</v>
      </c>
    </row>
    <row r="18" spans="2:25" x14ac:dyDescent="0.2">
      <c r="B18" s="47">
        <v>44848</v>
      </c>
      <c r="C18" s="46">
        <v>2058</v>
      </c>
      <c r="D18" s="45">
        <v>2060</v>
      </c>
      <c r="E18" s="44">
        <f t="shared" si="0"/>
        <v>2059</v>
      </c>
      <c r="F18" s="46">
        <v>2020</v>
      </c>
      <c r="G18" s="45">
        <v>2021</v>
      </c>
      <c r="H18" s="44">
        <f t="shared" si="1"/>
        <v>2020.5</v>
      </c>
      <c r="I18" s="46">
        <v>1997</v>
      </c>
      <c r="J18" s="45">
        <v>2002</v>
      </c>
      <c r="K18" s="44">
        <f t="shared" si="2"/>
        <v>1999.5</v>
      </c>
      <c r="L18" s="46">
        <v>1987</v>
      </c>
      <c r="M18" s="45">
        <v>1992</v>
      </c>
      <c r="N18" s="44">
        <f t="shared" si="3"/>
        <v>1989.5</v>
      </c>
      <c r="O18" s="46">
        <v>1968</v>
      </c>
      <c r="P18" s="45">
        <v>1973</v>
      </c>
      <c r="Q18" s="44">
        <f t="shared" si="4"/>
        <v>1970.5</v>
      </c>
      <c r="R18" s="52">
        <v>2060</v>
      </c>
      <c r="S18" s="51">
        <v>1.1194</v>
      </c>
      <c r="T18" s="51">
        <v>0.97199999999999998</v>
      </c>
      <c r="U18" s="50">
        <v>147.82</v>
      </c>
      <c r="V18" s="43">
        <v>1840.27</v>
      </c>
      <c r="W18" s="43">
        <v>1801.41</v>
      </c>
      <c r="X18" s="49">
        <f t="shared" si="5"/>
        <v>2119.3415637860085</v>
      </c>
      <c r="Y18" s="48">
        <v>1.1218999999999999</v>
      </c>
    </row>
    <row r="19" spans="2:25" x14ac:dyDescent="0.2">
      <c r="B19" s="47">
        <v>44851</v>
      </c>
      <c r="C19" s="46">
        <v>2075</v>
      </c>
      <c r="D19" s="45">
        <v>2077</v>
      </c>
      <c r="E19" s="44">
        <f t="shared" si="0"/>
        <v>2076</v>
      </c>
      <c r="F19" s="46">
        <v>2030</v>
      </c>
      <c r="G19" s="45">
        <v>2031</v>
      </c>
      <c r="H19" s="44">
        <f t="shared" si="1"/>
        <v>2030.5</v>
      </c>
      <c r="I19" s="46">
        <v>2002</v>
      </c>
      <c r="J19" s="45">
        <v>2007</v>
      </c>
      <c r="K19" s="44">
        <f t="shared" si="2"/>
        <v>2004.5</v>
      </c>
      <c r="L19" s="46">
        <v>1992</v>
      </c>
      <c r="M19" s="45">
        <v>1997</v>
      </c>
      <c r="N19" s="44">
        <f t="shared" si="3"/>
        <v>1994.5</v>
      </c>
      <c r="O19" s="46">
        <v>1973</v>
      </c>
      <c r="P19" s="45">
        <v>1978</v>
      </c>
      <c r="Q19" s="44">
        <f t="shared" si="4"/>
        <v>1975.5</v>
      </c>
      <c r="R19" s="52">
        <v>2077</v>
      </c>
      <c r="S19" s="51">
        <v>1.1294999999999999</v>
      </c>
      <c r="T19" s="51">
        <v>0.97409999999999997</v>
      </c>
      <c r="U19" s="50">
        <v>148.85</v>
      </c>
      <c r="V19" s="43">
        <v>1838.87</v>
      </c>
      <c r="W19" s="43">
        <v>1793.85</v>
      </c>
      <c r="X19" s="49">
        <f t="shared" si="5"/>
        <v>2132.2246175957293</v>
      </c>
      <c r="Y19" s="48">
        <v>1.1322000000000001</v>
      </c>
    </row>
    <row r="20" spans="2:25" x14ac:dyDescent="0.2">
      <c r="B20" s="47">
        <v>44852</v>
      </c>
      <c r="C20" s="46">
        <v>2043</v>
      </c>
      <c r="D20" s="45">
        <v>2044</v>
      </c>
      <c r="E20" s="44">
        <f t="shared" si="0"/>
        <v>2043.5</v>
      </c>
      <c r="F20" s="46">
        <v>2011</v>
      </c>
      <c r="G20" s="45">
        <v>2012</v>
      </c>
      <c r="H20" s="44">
        <f t="shared" si="1"/>
        <v>2011.5</v>
      </c>
      <c r="I20" s="46">
        <v>1985</v>
      </c>
      <c r="J20" s="45">
        <v>1990</v>
      </c>
      <c r="K20" s="44">
        <f t="shared" si="2"/>
        <v>1987.5</v>
      </c>
      <c r="L20" s="46">
        <v>1975</v>
      </c>
      <c r="M20" s="45">
        <v>1980</v>
      </c>
      <c r="N20" s="44">
        <f t="shared" si="3"/>
        <v>1977.5</v>
      </c>
      <c r="O20" s="46">
        <v>1957</v>
      </c>
      <c r="P20" s="45">
        <v>1962</v>
      </c>
      <c r="Q20" s="44">
        <f t="shared" si="4"/>
        <v>1959.5</v>
      </c>
      <c r="R20" s="52">
        <v>2044</v>
      </c>
      <c r="S20" s="51">
        <v>1.1309</v>
      </c>
      <c r="T20" s="51">
        <v>0.98319999999999996</v>
      </c>
      <c r="U20" s="50">
        <v>149.12</v>
      </c>
      <c r="V20" s="43">
        <v>1807.41</v>
      </c>
      <c r="W20" s="43">
        <v>1775.03</v>
      </c>
      <c r="X20" s="49">
        <f t="shared" si="5"/>
        <v>2078.9259560618389</v>
      </c>
      <c r="Y20" s="48">
        <v>1.1335</v>
      </c>
    </row>
    <row r="21" spans="2:25" x14ac:dyDescent="0.2">
      <c r="B21" s="47">
        <v>44853</v>
      </c>
      <c r="C21" s="46">
        <v>2005</v>
      </c>
      <c r="D21" s="45">
        <v>2007</v>
      </c>
      <c r="E21" s="44">
        <f t="shared" si="0"/>
        <v>2006</v>
      </c>
      <c r="F21" s="46">
        <v>1971</v>
      </c>
      <c r="G21" s="45">
        <v>1972</v>
      </c>
      <c r="H21" s="44">
        <f t="shared" si="1"/>
        <v>1971.5</v>
      </c>
      <c r="I21" s="46">
        <v>1950</v>
      </c>
      <c r="J21" s="45">
        <v>1955</v>
      </c>
      <c r="K21" s="44">
        <f t="shared" si="2"/>
        <v>1952.5</v>
      </c>
      <c r="L21" s="46">
        <v>1940</v>
      </c>
      <c r="M21" s="45">
        <v>1945</v>
      </c>
      <c r="N21" s="44">
        <f t="shared" si="3"/>
        <v>1942.5</v>
      </c>
      <c r="O21" s="46">
        <v>1920</v>
      </c>
      <c r="P21" s="45">
        <v>1925</v>
      </c>
      <c r="Q21" s="44">
        <f t="shared" si="4"/>
        <v>1922.5</v>
      </c>
      <c r="R21" s="52">
        <v>2007</v>
      </c>
      <c r="S21" s="51">
        <v>1.1248</v>
      </c>
      <c r="T21" s="51">
        <v>0.97840000000000005</v>
      </c>
      <c r="U21" s="50">
        <v>149.62</v>
      </c>
      <c r="V21" s="43">
        <v>1784.32</v>
      </c>
      <c r="W21" s="43">
        <v>1748.85</v>
      </c>
      <c r="X21" s="49">
        <f t="shared" si="5"/>
        <v>2051.3082583810301</v>
      </c>
      <c r="Y21" s="48">
        <v>1.1275999999999999</v>
      </c>
    </row>
    <row r="22" spans="2:25" x14ac:dyDescent="0.2">
      <c r="B22" s="47">
        <v>44854</v>
      </c>
      <c r="C22" s="46">
        <v>1987</v>
      </c>
      <c r="D22" s="45">
        <v>1989</v>
      </c>
      <c r="E22" s="44">
        <f t="shared" si="0"/>
        <v>1988</v>
      </c>
      <c r="F22" s="46">
        <v>1954</v>
      </c>
      <c r="G22" s="45">
        <v>1956</v>
      </c>
      <c r="H22" s="44">
        <f t="shared" si="1"/>
        <v>1955</v>
      </c>
      <c r="I22" s="46">
        <v>1933</v>
      </c>
      <c r="J22" s="45">
        <v>1938</v>
      </c>
      <c r="K22" s="44">
        <f t="shared" si="2"/>
        <v>1935.5</v>
      </c>
      <c r="L22" s="46">
        <v>1923</v>
      </c>
      <c r="M22" s="45">
        <v>1928</v>
      </c>
      <c r="N22" s="44">
        <f t="shared" si="3"/>
        <v>1925.5</v>
      </c>
      <c r="O22" s="46">
        <v>1903</v>
      </c>
      <c r="P22" s="45">
        <v>1908</v>
      </c>
      <c r="Q22" s="44">
        <f t="shared" si="4"/>
        <v>1905.5</v>
      </c>
      <c r="R22" s="52">
        <v>1989</v>
      </c>
      <c r="S22" s="51">
        <v>1.1252</v>
      </c>
      <c r="T22" s="51">
        <v>0.98129999999999995</v>
      </c>
      <c r="U22" s="50">
        <v>149.81</v>
      </c>
      <c r="V22" s="43">
        <v>1767.69</v>
      </c>
      <c r="W22" s="43">
        <v>1733.74</v>
      </c>
      <c r="X22" s="49">
        <f t="shared" si="5"/>
        <v>2026.9030877407522</v>
      </c>
      <c r="Y22" s="48">
        <v>1.1282000000000001</v>
      </c>
    </row>
    <row r="23" spans="2:25" x14ac:dyDescent="0.2">
      <c r="B23" s="47">
        <v>44855</v>
      </c>
      <c r="C23" s="46">
        <v>1928</v>
      </c>
      <c r="D23" s="45">
        <v>1930</v>
      </c>
      <c r="E23" s="44">
        <f t="shared" si="0"/>
        <v>1929</v>
      </c>
      <c r="F23" s="46">
        <v>1908</v>
      </c>
      <c r="G23" s="45">
        <v>1910</v>
      </c>
      <c r="H23" s="44">
        <f t="shared" si="1"/>
        <v>1909</v>
      </c>
      <c r="I23" s="46">
        <v>1890</v>
      </c>
      <c r="J23" s="45">
        <v>1895</v>
      </c>
      <c r="K23" s="44">
        <f t="shared" si="2"/>
        <v>1892.5</v>
      </c>
      <c r="L23" s="46">
        <v>1880</v>
      </c>
      <c r="M23" s="45">
        <v>1885</v>
      </c>
      <c r="N23" s="44">
        <f t="shared" si="3"/>
        <v>1882.5</v>
      </c>
      <c r="O23" s="46">
        <v>1860</v>
      </c>
      <c r="P23" s="45">
        <v>1865</v>
      </c>
      <c r="Q23" s="44">
        <f t="shared" si="4"/>
        <v>1862.5</v>
      </c>
      <c r="R23" s="52">
        <v>1930</v>
      </c>
      <c r="S23" s="51">
        <v>1.111</v>
      </c>
      <c r="T23" s="51">
        <v>0.97450000000000003</v>
      </c>
      <c r="U23" s="50">
        <v>151.53</v>
      </c>
      <c r="V23" s="43">
        <v>1737.17</v>
      </c>
      <c r="W23" s="43">
        <v>1714.85</v>
      </c>
      <c r="X23" s="49">
        <f t="shared" si="5"/>
        <v>1980.5028219599794</v>
      </c>
      <c r="Y23" s="48">
        <v>1.1137999999999999</v>
      </c>
    </row>
    <row r="24" spans="2:25" x14ac:dyDescent="0.2">
      <c r="B24" s="47">
        <v>44858</v>
      </c>
      <c r="C24" s="46">
        <v>1935</v>
      </c>
      <c r="D24" s="45">
        <v>1937</v>
      </c>
      <c r="E24" s="44">
        <f t="shared" si="0"/>
        <v>1936</v>
      </c>
      <c r="F24" s="46">
        <v>1913</v>
      </c>
      <c r="G24" s="45">
        <v>1915</v>
      </c>
      <c r="H24" s="44">
        <f t="shared" si="1"/>
        <v>1914</v>
      </c>
      <c r="I24" s="46">
        <v>1895</v>
      </c>
      <c r="J24" s="45">
        <v>1900</v>
      </c>
      <c r="K24" s="44">
        <f t="shared" si="2"/>
        <v>1897.5</v>
      </c>
      <c r="L24" s="46">
        <v>1885</v>
      </c>
      <c r="M24" s="45">
        <v>1890</v>
      </c>
      <c r="N24" s="44">
        <f t="shared" si="3"/>
        <v>1887.5</v>
      </c>
      <c r="O24" s="46">
        <v>1867</v>
      </c>
      <c r="P24" s="45">
        <v>1872</v>
      </c>
      <c r="Q24" s="44">
        <f t="shared" si="4"/>
        <v>1869.5</v>
      </c>
      <c r="R24" s="52">
        <v>1937</v>
      </c>
      <c r="S24" s="51">
        <v>1.1309</v>
      </c>
      <c r="T24" s="51">
        <v>0.98360000000000003</v>
      </c>
      <c r="U24" s="50">
        <v>149.02000000000001</v>
      </c>
      <c r="V24" s="43">
        <v>1712.8</v>
      </c>
      <c r="W24" s="43">
        <v>1688.71</v>
      </c>
      <c r="X24" s="49">
        <f t="shared" si="5"/>
        <v>1969.2964619764132</v>
      </c>
      <c r="Y24" s="48">
        <v>1.1339999999999999</v>
      </c>
    </row>
    <row r="25" spans="2:25" x14ac:dyDescent="0.2">
      <c r="B25" s="47">
        <v>44859</v>
      </c>
      <c r="C25" s="46">
        <v>1891</v>
      </c>
      <c r="D25" s="45">
        <v>1893</v>
      </c>
      <c r="E25" s="44">
        <f t="shared" si="0"/>
        <v>1892</v>
      </c>
      <c r="F25" s="46">
        <v>1875</v>
      </c>
      <c r="G25" s="45">
        <v>1875.5</v>
      </c>
      <c r="H25" s="44">
        <f t="shared" si="1"/>
        <v>1875.25</v>
      </c>
      <c r="I25" s="46">
        <v>1858</v>
      </c>
      <c r="J25" s="45">
        <v>1863</v>
      </c>
      <c r="K25" s="44">
        <f t="shared" si="2"/>
        <v>1860.5</v>
      </c>
      <c r="L25" s="46">
        <v>1848</v>
      </c>
      <c r="M25" s="45">
        <v>1853</v>
      </c>
      <c r="N25" s="44">
        <f t="shared" si="3"/>
        <v>1850.5</v>
      </c>
      <c r="O25" s="46">
        <v>1850</v>
      </c>
      <c r="P25" s="45">
        <v>1855</v>
      </c>
      <c r="Q25" s="44">
        <f t="shared" si="4"/>
        <v>1852.5</v>
      </c>
      <c r="R25" s="52">
        <v>1893</v>
      </c>
      <c r="S25" s="51">
        <v>1.1313</v>
      </c>
      <c r="T25" s="51">
        <v>0.98670000000000002</v>
      </c>
      <c r="U25" s="50">
        <v>148.91</v>
      </c>
      <c r="V25" s="43">
        <v>1673.3</v>
      </c>
      <c r="W25" s="43">
        <v>1653.3</v>
      </c>
      <c r="X25" s="49">
        <f t="shared" si="5"/>
        <v>1918.5162663423532</v>
      </c>
      <c r="Y25" s="48">
        <v>1.1344000000000001</v>
      </c>
    </row>
    <row r="26" spans="2:25" x14ac:dyDescent="0.2">
      <c r="B26" s="47">
        <v>44860</v>
      </c>
      <c r="C26" s="46">
        <v>1898</v>
      </c>
      <c r="D26" s="45">
        <v>1900</v>
      </c>
      <c r="E26" s="44">
        <f t="shared" si="0"/>
        <v>1899</v>
      </c>
      <c r="F26" s="46">
        <v>1888</v>
      </c>
      <c r="G26" s="45">
        <v>1889</v>
      </c>
      <c r="H26" s="44">
        <f t="shared" si="1"/>
        <v>1888.5</v>
      </c>
      <c r="I26" s="46">
        <v>1875</v>
      </c>
      <c r="J26" s="45">
        <v>1880</v>
      </c>
      <c r="K26" s="44">
        <f t="shared" si="2"/>
        <v>1877.5</v>
      </c>
      <c r="L26" s="46">
        <v>1865</v>
      </c>
      <c r="M26" s="45">
        <v>1870</v>
      </c>
      <c r="N26" s="44">
        <f t="shared" si="3"/>
        <v>1867.5</v>
      </c>
      <c r="O26" s="46">
        <v>1855</v>
      </c>
      <c r="P26" s="45">
        <v>1860</v>
      </c>
      <c r="Q26" s="44">
        <f t="shared" si="4"/>
        <v>1857.5</v>
      </c>
      <c r="R26" s="52">
        <v>1900</v>
      </c>
      <c r="S26" s="51">
        <v>1.1564000000000001</v>
      </c>
      <c r="T26" s="51">
        <v>1.0021</v>
      </c>
      <c r="U26" s="50">
        <v>147.1</v>
      </c>
      <c r="V26" s="43">
        <v>1643.03</v>
      </c>
      <c r="W26" s="43">
        <v>1628.73</v>
      </c>
      <c r="X26" s="49">
        <f t="shared" si="5"/>
        <v>1896.0183614409739</v>
      </c>
      <c r="Y26" s="48">
        <v>1.1597999999999999</v>
      </c>
    </row>
    <row r="27" spans="2:25" x14ac:dyDescent="0.2">
      <c r="B27" s="47">
        <v>44861</v>
      </c>
      <c r="C27" s="46">
        <v>1883</v>
      </c>
      <c r="D27" s="45">
        <v>1885</v>
      </c>
      <c r="E27" s="44">
        <f t="shared" si="0"/>
        <v>1884</v>
      </c>
      <c r="F27" s="46">
        <v>1878</v>
      </c>
      <c r="G27" s="45">
        <v>1879</v>
      </c>
      <c r="H27" s="44">
        <f t="shared" si="1"/>
        <v>1878.5</v>
      </c>
      <c r="I27" s="46">
        <v>1863</v>
      </c>
      <c r="J27" s="45">
        <v>1868</v>
      </c>
      <c r="K27" s="44">
        <f t="shared" si="2"/>
        <v>1865.5</v>
      </c>
      <c r="L27" s="46">
        <v>1853</v>
      </c>
      <c r="M27" s="45">
        <v>1858</v>
      </c>
      <c r="N27" s="44">
        <f t="shared" si="3"/>
        <v>1855.5</v>
      </c>
      <c r="O27" s="46">
        <v>1843</v>
      </c>
      <c r="P27" s="45">
        <v>1848</v>
      </c>
      <c r="Q27" s="44">
        <f t="shared" si="4"/>
        <v>1845.5</v>
      </c>
      <c r="R27" s="52">
        <v>1885</v>
      </c>
      <c r="S27" s="51">
        <v>1.1584000000000001</v>
      </c>
      <c r="T27" s="51">
        <v>1.0049999999999999</v>
      </c>
      <c r="U27" s="50">
        <v>146.66999999999999</v>
      </c>
      <c r="V27" s="43">
        <v>1627.24</v>
      </c>
      <c r="W27" s="43">
        <v>1617.32</v>
      </c>
      <c r="X27" s="49">
        <f t="shared" si="5"/>
        <v>1875.6218905472638</v>
      </c>
      <c r="Y27" s="48">
        <v>1.1617999999999999</v>
      </c>
    </row>
    <row r="28" spans="2:25" x14ac:dyDescent="0.2">
      <c r="B28" s="47">
        <v>44862</v>
      </c>
      <c r="C28" s="46">
        <v>1940</v>
      </c>
      <c r="D28" s="45">
        <v>1942</v>
      </c>
      <c r="E28" s="44">
        <f t="shared" si="0"/>
        <v>1941</v>
      </c>
      <c r="F28" s="46">
        <v>1929</v>
      </c>
      <c r="G28" s="45">
        <v>1930</v>
      </c>
      <c r="H28" s="44">
        <f t="shared" si="1"/>
        <v>1929.5</v>
      </c>
      <c r="I28" s="46">
        <v>1918</v>
      </c>
      <c r="J28" s="45">
        <v>1923</v>
      </c>
      <c r="K28" s="44">
        <f t="shared" si="2"/>
        <v>1920.5</v>
      </c>
      <c r="L28" s="46">
        <v>1908</v>
      </c>
      <c r="M28" s="45">
        <v>1913</v>
      </c>
      <c r="N28" s="44">
        <f t="shared" si="3"/>
        <v>1910.5</v>
      </c>
      <c r="O28" s="46">
        <v>1898</v>
      </c>
      <c r="P28" s="45">
        <v>1903</v>
      </c>
      <c r="Q28" s="44">
        <f t="shared" si="4"/>
        <v>1900.5</v>
      </c>
      <c r="R28" s="52">
        <v>1942</v>
      </c>
      <c r="S28" s="51">
        <v>1.1553</v>
      </c>
      <c r="T28" s="51">
        <v>0.99539999999999995</v>
      </c>
      <c r="U28" s="50">
        <v>147.49</v>
      </c>
      <c r="V28" s="43">
        <v>1680.95</v>
      </c>
      <c r="W28" s="43">
        <v>1665.52</v>
      </c>
      <c r="X28" s="49">
        <f t="shared" si="5"/>
        <v>1950.9744826200524</v>
      </c>
      <c r="Y28" s="48">
        <v>1.1588000000000001</v>
      </c>
    </row>
    <row r="29" spans="2:25" x14ac:dyDescent="0.2">
      <c r="B29" s="47">
        <v>44865</v>
      </c>
      <c r="C29" s="46">
        <v>1965</v>
      </c>
      <c r="D29" s="45">
        <v>1966</v>
      </c>
      <c r="E29" s="44">
        <f t="shared" si="0"/>
        <v>1965.5</v>
      </c>
      <c r="F29" s="46">
        <v>1957</v>
      </c>
      <c r="G29" s="45">
        <v>1959</v>
      </c>
      <c r="H29" s="44">
        <f t="shared" si="1"/>
        <v>1958</v>
      </c>
      <c r="I29" s="46">
        <v>1948</v>
      </c>
      <c r="J29" s="45">
        <v>1953</v>
      </c>
      <c r="K29" s="44">
        <f t="shared" si="2"/>
        <v>1950.5</v>
      </c>
      <c r="L29" s="46">
        <v>1937</v>
      </c>
      <c r="M29" s="45">
        <v>1942</v>
      </c>
      <c r="N29" s="44">
        <f t="shared" si="3"/>
        <v>1939.5</v>
      </c>
      <c r="O29" s="46">
        <v>1927</v>
      </c>
      <c r="P29" s="45">
        <v>1932</v>
      </c>
      <c r="Q29" s="44">
        <f t="shared" si="4"/>
        <v>1929.5</v>
      </c>
      <c r="R29" s="52">
        <v>1966</v>
      </c>
      <c r="S29" s="51">
        <v>1.1506000000000001</v>
      </c>
      <c r="T29" s="51">
        <v>0.9909</v>
      </c>
      <c r="U29" s="50">
        <v>148.75</v>
      </c>
      <c r="V29" s="43">
        <v>1708.67</v>
      </c>
      <c r="W29" s="43">
        <v>1697.43</v>
      </c>
      <c r="X29" s="49">
        <f t="shared" si="5"/>
        <v>1984.0548995862348</v>
      </c>
      <c r="Y29" s="48">
        <v>1.1540999999999999</v>
      </c>
    </row>
    <row r="30" spans="2:25" s="10" customFormat="1" x14ac:dyDescent="0.2">
      <c r="B30" s="42" t="s">
        <v>11</v>
      </c>
      <c r="C30" s="41">
        <f>ROUND(AVERAGE(C9:C29),2)</f>
        <v>1986.55</v>
      </c>
      <c r="D30" s="40">
        <f>ROUND(AVERAGE(D9:D29),2)</f>
        <v>1988.1</v>
      </c>
      <c r="E30" s="39">
        <f>ROUND(AVERAGE(C30:D30),2)</f>
        <v>1987.33</v>
      </c>
      <c r="F30" s="41">
        <f>ROUND(AVERAGE(F9:F29),2)</f>
        <v>1960.95</v>
      </c>
      <c r="G30" s="40">
        <f>ROUND(AVERAGE(G9:G29),2)</f>
        <v>1962.36</v>
      </c>
      <c r="H30" s="39">
        <f>ROUND(AVERAGE(F30:G30),2)</f>
        <v>1961.66</v>
      </c>
      <c r="I30" s="41">
        <f>ROUND(AVERAGE(I9:I29),2)</f>
        <v>1943.86</v>
      </c>
      <c r="J30" s="40">
        <f>ROUND(AVERAGE(J9:J29),2)</f>
        <v>1948.86</v>
      </c>
      <c r="K30" s="39">
        <f>ROUND(AVERAGE(I30:J30),2)</f>
        <v>1946.36</v>
      </c>
      <c r="L30" s="41">
        <f>ROUND(AVERAGE(L9:L29),2)</f>
        <v>1934.86</v>
      </c>
      <c r="M30" s="40">
        <f>ROUND(AVERAGE(M9:M29),2)</f>
        <v>1939.86</v>
      </c>
      <c r="N30" s="39">
        <f>ROUND(AVERAGE(L30:M30),2)</f>
        <v>1937.36</v>
      </c>
      <c r="O30" s="41">
        <f>ROUND(AVERAGE(O9:O29),2)</f>
        <v>1918.38</v>
      </c>
      <c r="P30" s="40">
        <f>ROUND(AVERAGE(P9:P29),2)</f>
        <v>1923.38</v>
      </c>
      <c r="Q30" s="39">
        <f>ROUND(AVERAGE(O30:P30),2)</f>
        <v>1920.88</v>
      </c>
      <c r="R30" s="38">
        <f>ROUND(AVERAGE(R9:R29),2)</f>
        <v>1988.1</v>
      </c>
      <c r="S30" s="37">
        <f>ROUND(AVERAGE(S9:S29),4)</f>
        <v>1.1288</v>
      </c>
      <c r="T30" s="36">
        <f>ROUND(AVERAGE(T9:T29),4)</f>
        <v>0.98270000000000002</v>
      </c>
      <c r="U30" s="175">
        <f>ROUND(AVERAGE(U9:U29),2)</f>
        <v>147.29</v>
      </c>
      <c r="V30" s="35">
        <f>AVERAGE(V9:V29)</f>
        <v>1762.1119047619043</v>
      </c>
      <c r="W30" s="35">
        <f>AVERAGE(W9:W29)</f>
        <v>1735.0552380952379</v>
      </c>
      <c r="X30" s="35">
        <f>AVERAGE(X9:X29)</f>
        <v>2023.8027927398487</v>
      </c>
      <c r="Y30" s="34">
        <f>AVERAGE(Y9:Y29)</f>
        <v>1.1314761904761905</v>
      </c>
    </row>
    <row r="31" spans="2:25" s="5" customFormat="1" x14ac:dyDescent="0.2">
      <c r="B31" s="33" t="s">
        <v>12</v>
      </c>
      <c r="C31" s="32">
        <f t="shared" ref="C31:Y31" si="6">MAX(C9:C29)</f>
        <v>2095</v>
      </c>
      <c r="D31" s="31">
        <f t="shared" si="6"/>
        <v>2096</v>
      </c>
      <c r="E31" s="30">
        <f t="shared" si="6"/>
        <v>2095.5</v>
      </c>
      <c r="F31" s="32">
        <f t="shared" si="6"/>
        <v>2051</v>
      </c>
      <c r="G31" s="31">
        <f t="shared" si="6"/>
        <v>2053</v>
      </c>
      <c r="H31" s="30">
        <f t="shared" si="6"/>
        <v>2052</v>
      </c>
      <c r="I31" s="32">
        <f t="shared" si="6"/>
        <v>2033</v>
      </c>
      <c r="J31" s="31">
        <f t="shared" si="6"/>
        <v>2038</v>
      </c>
      <c r="K31" s="30">
        <f t="shared" si="6"/>
        <v>2035.5</v>
      </c>
      <c r="L31" s="32">
        <f t="shared" si="6"/>
        <v>2023</v>
      </c>
      <c r="M31" s="31">
        <f t="shared" si="6"/>
        <v>2028</v>
      </c>
      <c r="N31" s="30">
        <f t="shared" si="6"/>
        <v>2025.5</v>
      </c>
      <c r="O31" s="32">
        <f t="shared" si="6"/>
        <v>2003</v>
      </c>
      <c r="P31" s="31">
        <f t="shared" si="6"/>
        <v>2008</v>
      </c>
      <c r="Q31" s="30">
        <f t="shared" si="6"/>
        <v>2005.5</v>
      </c>
      <c r="R31" s="29">
        <f t="shared" si="6"/>
        <v>2096</v>
      </c>
      <c r="S31" s="28">
        <f t="shared" si="6"/>
        <v>1.1584000000000001</v>
      </c>
      <c r="T31" s="27">
        <f t="shared" si="6"/>
        <v>1.0049999999999999</v>
      </c>
      <c r="U31" s="26">
        <f t="shared" si="6"/>
        <v>151.53</v>
      </c>
      <c r="V31" s="25">
        <f t="shared" si="6"/>
        <v>1894.09</v>
      </c>
      <c r="W31" s="25">
        <f t="shared" si="6"/>
        <v>1851.72</v>
      </c>
      <c r="X31" s="25">
        <f t="shared" si="6"/>
        <v>2161.4932453336082</v>
      </c>
      <c r="Y31" s="24">
        <f t="shared" si="6"/>
        <v>1.1617999999999999</v>
      </c>
    </row>
    <row r="32" spans="2:25" s="5" customFormat="1" ht="13.5" thickBot="1" x14ac:dyDescent="0.25">
      <c r="B32" s="23" t="s">
        <v>13</v>
      </c>
      <c r="C32" s="22">
        <f t="shared" ref="C32:Y32" si="7">MIN(C9:C29)</f>
        <v>1865</v>
      </c>
      <c r="D32" s="21">
        <f t="shared" si="7"/>
        <v>1865.5</v>
      </c>
      <c r="E32" s="20">
        <f t="shared" si="7"/>
        <v>1865.25</v>
      </c>
      <c r="F32" s="22">
        <f t="shared" si="7"/>
        <v>1868</v>
      </c>
      <c r="G32" s="21">
        <f t="shared" si="7"/>
        <v>1870</v>
      </c>
      <c r="H32" s="20">
        <f t="shared" si="7"/>
        <v>1869</v>
      </c>
      <c r="I32" s="22">
        <f t="shared" si="7"/>
        <v>1858</v>
      </c>
      <c r="J32" s="21">
        <f t="shared" si="7"/>
        <v>1863</v>
      </c>
      <c r="K32" s="20">
        <f t="shared" si="7"/>
        <v>1860.5</v>
      </c>
      <c r="L32" s="22">
        <f t="shared" si="7"/>
        <v>1848</v>
      </c>
      <c r="M32" s="21">
        <f t="shared" si="7"/>
        <v>1853</v>
      </c>
      <c r="N32" s="20">
        <f t="shared" si="7"/>
        <v>1850.5</v>
      </c>
      <c r="O32" s="22">
        <f t="shared" si="7"/>
        <v>1843</v>
      </c>
      <c r="P32" s="21">
        <f t="shared" si="7"/>
        <v>1848</v>
      </c>
      <c r="Q32" s="20">
        <f t="shared" si="7"/>
        <v>1845.5</v>
      </c>
      <c r="R32" s="19">
        <f t="shared" si="7"/>
        <v>1865.5</v>
      </c>
      <c r="S32" s="18">
        <f t="shared" si="7"/>
        <v>1.1052</v>
      </c>
      <c r="T32" s="17">
        <f t="shared" si="7"/>
        <v>0.96970000000000001</v>
      </c>
      <c r="U32" s="16">
        <f t="shared" si="7"/>
        <v>144.52000000000001</v>
      </c>
      <c r="V32" s="15">
        <f t="shared" si="7"/>
        <v>1627.24</v>
      </c>
      <c r="W32" s="15">
        <f t="shared" si="7"/>
        <v>1617.32</v>
      </c>
      <c r="X32" s="15">
        <f t="shared" si="7"/>
        <v>1875.6218905472638</v>
      </c>
      <c r="Y32" s="14">
        <f t="shared" si="7"/>
        <v>1.1074999999999999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29</v>
      </c>
    </row>
    <row r="6" spans="1:19" ht="13.5" thickBot="1" x14ac:dyDescent="0.25">
      <c r="B6" s="1">
        <v>44837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44837</v>
      </c>
      <c r="C9" s="46">
        <v>20340</v>
      </c>
      <c r="D9" s="45">
        <v>20345</v>
      </c>
      <c r="E9" s="44">
        <f t="shared" ref="E9:E29" si="0">AVERAGE(C9:D9)</f>
        <v>20342.5</v>
      </c>
      <c r="F9" s="46">
        <v>20150</v>
      </c>
      <c r="G9" s="45">
        <v>20250</v>
      </c>
      <c r="H9" s="44">
        <f t="shared" ref="H9:H29" si="1">AVERAGE(F9:G9)</f>
        <v>20200</v>
      </c>
      <c r="I9" s="46">
        <v>19270</v>
      </c>
      <c r="J9" s="45">
        <v>19320</v>
      </c>
      <c r="K9" s="44">
        <f t="shared" ref="K9:K29" si="2">AVERAGE(I9:J9)</f>
        <v>19295</v>
      </c>
      <c r="L9" s="52">
        <v>20345</v>
      </c>
      <c r="M9" s="51">
        <v>1.1217999999999999</v>
      </c>
      <c r="N9" s="53">
        <v>0.97689999999999999</v>
      </c>
      <c r="O9" s="50">
        <v>144.86000000000001</v>
      </c>
      <c r="P9" s="43">
        <v>18136.03</v>
      </c>
      <c r="Q9" s="43">
        <v>18016.009999999998</v>
      </c>
      <c r="R9" s="49">
        <f t="shared" ref="R9:R29" si="3">L9/N9</f>
        <v>20826.082505885966</v>
      </c>
      <c r="S9" s="48">
        <v>1.1240000000000001</v>
      </c>
    </row>
    <row r="10" spans="1:19" x14ac:dyDescent="0.2">
      <c r="B10" s="47">
        <v>44838</v>
      </c>
      <c r="C10" s="46">
        <v>20250</v>
      </c>
      <c r="D10" s="45">
        <v>20255</v>
      </c>
      <c r="E10" s="44">
        <f t="shared" si="0"/>
        <v>20252.5</v>
      </c>
      <c r="F10" s="46">
        <v>20275</v>
      </c>
      <c r="G10" s="45">
        <v>20300</v>
      </c>
      <c r="H10" s="44">
        <f t="shared" si="1"/>
        <v>20287.5</v>
      </c>
      <c r="I10" s="46">
        <v>19355</v>
      </c>
      <c r="J10" s="45">
        <v>19405</v>
      </c>
      <c r="K10" s="44">
        <f t="shared" si="2"/>
        <v>19380</v>
      </c>
      <c r="L10" s="52">
        <v>20255</v>
      </c>
      <c r="M10" s="51">
        <v>1.1332</v>
      </c>
      <c r="N10" s="51">
        <v>0.98919999999999997</v>
      </c>
      <c r="O10" s="50">
        <v>144.82</v>
      </c>
      <c r="P10" s="43">
        <v>17874.16</v>
      </c>
      <c r="Q10" s="43">
        <v>17874.439999999999</v>
      </c>
      <c r="R10" s="49">
        <f t="shared" si="3"/>
        <v>20476.142337242218</v>
      </c>
      <c r="S10" s="48">
        <v>1.1356999999999999</v>
      </c>
    </row>
    <row r="11" spans="1:19" x14ac:dyDescent="0.2">
      <c r="B11" s="47">
        <v>44839</v>
      </c>
      <c r="C11" s="46">
        <v>20295</v>
      </c>
      <c r="D11" s="45">
        <v>20305</v>
      </c>
      <c r="E11" s="44">
        <f t="shared" si="0"/>
        <v>20300</v>
      </c>
      <c r="F11" s="46">
        <v>20225</v>
      </c>
      <c r="G11" s="45">
        <v>20275</v>
      </c>
      <c r="H11" s="44">
        <f t="shared" si="1"/>
        <v>20250</v>
      </c>
      <c r="I11" s="46">
        <v>19305</v>
      </c>
      <c r="J11" s="45">
        <v>19355</v>
      </c>
      <c r="K11" s="44">
        <f t="shared" si="2"/>
        <v>19330</v>
      </c>
      <c r="L11" s="52">
        <v>20305</v>
      </c>
      <c r="M11" s="51">
        <v>1.1332</v>
      </c>
      <c r="N11" s="51">
        <v>0.99050000000000005</v>
      </c>
      <c r="O11" s="50">
        <v>144.52000000000001</v>
      </c>
      <c r="P11" s="43">
        <v>17918.28</v>
      </c>
      <c r="Q11" s="43">
        <v>17854</v>
      </c>
      <c r="R11" s="49">
        <f t="shared" si="3"/>
        <v>20499.747602221101</v>
      </c>
      <c r="S11" s="48">
        <v>1.1355999999999999</v>
      </c>
    </row>
    <row r="12" spans="1:19" x14ac:dyDescent="0.2">
      <c r="B12" s="47">
        <v>44840</v>
      </c>
      <c r="C12" s="46">
        <v>20150</v>
      </c>
      <c r="D12" s="45">
        <v>20250</v>
      </c>
      <c r="E12" s="44">
        <f t="shared" si="0"/>
        <v>20200</v>
      </c>
      <c r="F12" s="46">
        <v>20100</v>
      </c>
      <c r="G12" s="45">
        <v>20150</v>
      </c>
      <c r="H12" s="44">
        <f t="shared" si="1"/>
        <v>20125</v>
      </c>
      <c r="I12" s="46">
        <v>19195</v>
      </c>
      <c r="J12" s="45">
        <v>19245</v>
      </c>
      <c r="K12" s="44">
        <f t="shared" si="2"/>
        <v>19220</v>
      </c>
      <c r="L12" s="52">
        <v>20250</v>
      </c>
      <c r="M12" s="51">
        <v>1.1257999999999999</v>
      </c>
      <c r="N12" s="51">
        <v>0.9869</v>
      </c>
      <c r="O12" s="50">
        <v>144.69999999999999</v>
      </c>
      <c r="P12" s="43">
        <v>17987.21</v>
      </c>
      <c r="Q12" s="43">
        <v>17866.64</v>
      </c>
      <c r="R12" s="49">
        <f t="shared" si="3"/>
        <v>20518.796230621138</v>
      </c>
      <c r="S12" s="48">
        <v>1.1277999999999999</v>
      </c>
    </row>
    <row r="13" spans="1:19" x14ac:dyDescent="0.2">
      <c r="B13" s="47">
        <v>44841</v>
      </c>
      <c r="C13" s="46">
        <v>19950</v>
      </c>
      <c r="D13" s="45">
        <v>20000</v>
      </c>
      <c r="E13" s="44">
        <f t="shared" si="0"/>
        <v>19975</v>
      </c>
      <c r="F13" s="46">
        <v>19940</v>
      </c>
      <c r="G13" s="45">
        <v>19950</v>
      </c>
      <c r="H13" s="44">
        <f t="shared" si="1"/>
        <v>19945</v>
      </c>
      <c r="I13" s="46">
        <v>18960</v>
      </c>
      <c r="J13" s="45">
        <v>19010</v>
      </c>
      <c r="K13" s="44">
        <f t="shared" si="2"/>
        <v>18985</v>
      </c>
      <c r="L13" s="52">
        <v>20000</v>
      </c>
      <c r="M13" s="51">
        <v>1.1194999999999999</v>
      </c>
      <c r="N13" s="51">
        <v>0.97870000000000001</v>
      </c>
      <c r="O13" s="50">
        <v>144.94</v>
      </c>
      <c r="P13" s="43">
        <v>17865.12</v>
      </c>
      <c r="Q13" s="43">
        <v>17787.09</v>
      </c>
      <c r="R13" s="49">
        <f t="shared" si="3"/>
        <v>20435.271278226217</v>
      </c>
      <c r="S13" s="48">
        <v>1.1215999999999999</v>
      </c>
    </row>
    <row r="14" spans="1:19" x14ac:dyDescent="0.2">
      <c r="B14" s="47">
        <v>44844</v>
      </c>
      <c r="C14" s="46">
        <v>20145</v>
      </c>
      <c r="D14" s="45">
        <v>20155</v>
      </c>
      <c r="E14" s="44">
        <f t="shared" si="0"/>
        <v>20150</v>
      </c>
      <c r="F14" s="46">
        <v>20000</v>
      </c>
      <c r="G14" s="45">
        <v>20050</v>
      </c>
      <c r="H14" s="44">
        <f t="shared" si="1"/>
        <v>20025</v>
      </c>
      <c r="I14" s="46">
        <v>19045</v>
      </c>
      <c r="J14" s="45">
        <v>19095</v>
      </c>
      <c r="K14" s="44">
        <f t="shared" si="2"/>
        <v>19070</v>
      </c>
      <c r="L14" s="52">
        <v>20155</v>
      </c>
      <c r="M14" s="51">
        <v>1.1066</v>
      </c>
      <c r="N14" s="51">
        <v>0.96970000000000001</v>
      </c>
      <c r="O14" s="50">
        <v>145.55000000000001</v>
      </c>
      <c r="P14" s="43">
        <v>18213.45</v>
      </c>
      <c r="Q14" s="43">
        <v>18084.240000000002</v>
      </c>
      <c r="R14" s="49">
        <f t="shared" si="3"/>
        <v>20784.778797566258</v>
      </c>
      <c r="S14" s="48">
        <v>1.1087</v>
      </c>
    </row>
    <row r="15" spans="1:19" x14ac:dyDescent="0.2">
      <c r="B15" s="47">
        <v>44845</v>
      </c>
      <c r="C15" s="46">
        <v>20250</v>
      </c>
      <c r="D15" s="45">
        <v>20300</v>
      </c>
      <c r="E15" s="44">
        <f t="shared" si="0"/>
        <v>20275</v>
      </c>
      <c r="F15" s="46">
        <v>20100</v>
      </c>
      <c r="G15" s="45">
        <v>20150</v>
      </c>
      <c r="H15" s="44">
        <f t="shared" si="1"/>
        <v>20125</v>
      </c>
      <c r="I15" s="46">
        <v>19170</v>
      </c>
      <c r="J15" s="45">
        <v>19220</v>
      </c>
      <c r="K15" s="44">
        <f t="shared" si="2"/>
        <v>19195</v>
      </c>
      <c r="L15" s="52">
        <v>20300</v>
      </c>
      <c r="M15" s="51">
        <v>1.109</v>
      </c>
      <c r="N15" s="51">
        <v>0.97230000000000005</v>
      </c>
      <c r="O15" s="50">
        <v>145.59</v>
      </c>
      <c r="P15" s="43">
        <v>18304.78</v>
      </c>
      <c r="Q15" s="43">
        <v>18131.919999999998</v>
      </c>
      <c r="R15" s="49">
        <f t="shared" si="3"/>
        <v>20878.329733621311</v>
      </c>
      <c r="S15" s="48">
        <v>1.1113</v>
      </c>
    </row>
    <row r="16" spans="1:19" x14ac:dyDescent="0.2">
      <c r="B16" s="47">
        <v>44846</v>
      </c>
      <c r="C16" s="46">
        <v>19995</v>
      </c>
      <c r="D16" s="45">
        <v>20005</v>
      </c>
      <c r="E16" s="44">
        <f t="shared" si="0"/>
        <v>20000</v>
      </c>
      <c r="F16" s="46">
        <v>19895</v>
      </c>
      <c r="G16" s="45">
        <v>19905</v>
      </c>
      <c r="H16" s="44">
        <f t="shared" si="1"/>
        <v>19900</v>
      </c>
      <c r="I16" s="46">
        <v>18970</v>
      </c>
      <c r="J16" s="45">
        <v>19020</v>
      </c>
      <c r="K16" s="44">
        <f t="shared" si="2"/>
        <v>18995</v>
      </c>
      <c r="L16" s="52">
        <v>20005</v>
      </c>
      <c r="M16" s="51">
        <v>1.1052</v>
      </c>
      <c r="N16" s="51">
        <v>0.9708</v>
      </c>
      <c r="O16" s="50">
        <v>146.61000000000001</v>
      </c>
      <c r="P16" s="43">
        <v>18100.8</v>
      </c>
      <c r="Q16" s="43">
        <v>17972.91</v>
      </c>
      <c r="R16" s="49">
        <f t="shared" si="3"/>
        <v>20606.716110424393</v>
      </c>
      <c r="S16" s="48">
        <v>1.1074999999999999</v>
      </c>
    </row>
    <row r="17" spans="2:19" x14ac:dyDescent="0.2">
      <c r="B17" s="47">
        <v>44847</v>
      </c>
      <c r="C17" s="46">
        <v>20075</v>
      </c>
      <c r="D17" s="45">
        <v>20125</v>
      </c>
      <c r="E17" s="44">
        <f t="shared" si="0"/>
        <v>20100</v>
      </c>
      <c r="F17" s="46">
        <v>20050</v>
      </c>
      <c r="G17" s="45">
        <v>20100</v>
      </c>
      <c r="H17" s="44">
        <f t="shared" si="1"/>
        <v>20075</v>
      </c>
      <c r="I17" s="46">
        <v>19215</v>
      </c>
      <c r="J17" s="45">
        <v>19265</v>
      </c>
      <c r="K17" s="44">
        <f t="shared" si="2"/>
        <v>19240</v>
      </c>
      <c r="L17" s="52">
        <v>20125</v>
      </c>
      <c r="M17" s="51">
        <v>1.1262000000000001</v>
      </c>
      <c r="N17" s="51">
        <v>0.97450000000000003</v>
      </c>
      <c r="O17" s="50">
        <v>146.71</v>
      </c>
      <c r="P17" s="43">
        <v>17869.830000000002</v>
      </c>
      <c r="Q17" s="43">
        <v>17808.099999999999</v>
      </c>
      <c r="R17" s="49">
        <f t="shared" si="3"/>
        <v>20651.61621344279</v>
      </c>
      <c r="S17" s="48">
        <v>1.1287</v>
      </c>
    </row>
    <row r="18" spans="2:19" x14ac:dyDescent="0.2">
      <c r="B18" s="47">
        <v>44848</v>
      </c>
      <c r="C18" s="46">
        <v>19925</v>
      </c>
      <c r="D18" s="45">
        <v>19975</v>
      </c>
      <c r="E18" s="44">
        <f t="shared" si="0"/>
        <v>19950</v>
      </c>
      <c r="F18" s="46">
        <v>19900</v>
      </c>
      <c r="G18" s="45">
        <v>19950</v>
      </c>
      <c r="H18" s="44">
        <f t="shared" si="1"/>
        <v>19925</v>
      </c>
      <c r="I18" s="46">
        <v>19060</v>
      </c>
      <c r="J18" s="45">
        <v>19110</v>
      </c>
      <c r="K18" s="44">
        <f t="shared" si="2"/>
        <v>19085</v>
      </c>
      <c r="L18" s="52">
        <v>19975</v>
      </c>
      <c r="M18" s="51">
        <v>1.1194</v>
      </c>
      <c r="N18" s="51">
        <v>0.97199999999999998</v>
      </c>
      <c r="O18" s="50">
        <v>147.82</v>
      </c>
      <c r="P18" s="43">
        <v>17844.38</v>
      </c>
      <c r="Q18" s="43">
        <v>17782.330000000002</v>
      </c>
      <c r="R18" s="49">
        <f t="shared" si="3"/>
        <v>20550.411522633745</v>
      </c>
      <c r="S18" s="48">
        <v>1.1218999999999999</v>
      </c>
    </row>
    <row r="19" spans="2:19" x14ac:dyDescent="0.2">
      <c r="B19" s="47">
        <v>44851</v>
      </c>
      <c r="C19" s="46">
        <v>19675</v>
      </c>
      <c r="D19" s="45">
        <v>19700</v>
      </c>
      <c r="E19" s="44">
        <f t="shared" si="0"/>
        <v>19687.5</v>
      </c>
      <c r="F19" s="46">
        <v>19700</v>
      </c>
      <c r="G19" s="45">
        <v>19800</v>
      </c>
      <c r="H19" s="44">
        <f t="shared" si="1"/>
        <v>19750</v>
      </c>
      <c r="I19" s="46">
        <v>18910</v>
      </c>
      <c r="J19" s="45">
        <v>18960</v>
      </c>
      <c r="K19" s="44">
        <f t="shared" si="2"/>
        <v>18935</v>
      </c>
      <c r="L19" s="52">
        <v>19700</v>
      </c>
      <c r="M19" s="51">
        <v>1.1294999999999999</v>
      </c>
      <c r="N19" s="51">
        <v>0.97409999999999997</v>
      </c>
      <c r="O19" s="50">
        <v>148.85</v>
      </c>
      <c r="P19" s="43">
        <v>17441.349999999999</v>
      </c>
      <c r="Q19" s="43">
        <v>17488.080000000002</v>
      </c>
      <c r="R19" s="49">
        <f t="shared" si="3"/>
        <v>20223.796324812647</v>
      </c>
      <c r="S19" s="48">
        <v>1.1322000000000001</v>
      </c>
    </row>
    <row r="20" spans="2:19" x14ac:dyDescent="0.2">
      <c r="B20" s="47">
        <v>44852</v>
      </c>
      <c r="C20" s="46">
        <v>19400</v>
      </c>
      <c r="D20" s="45">
        <v>19425</v>
      </c>
      <c r="E20" s="44">
        <f t="shared" si="0"/>
        <v>19412.5</v>
      </c>
      <c r="F20" s="46">
        <v>19400</v>
      </c>
      <c r="G20" s="45">
        <v>19425</v>
      </c>
      <c r="H20" s="44">
        <f t="shared" si="1"/>
        <v>19412.5</v>
      </c>
      <c r="I20" s="46">
        <v>18640</v>
      </c>
      <c r="J20" s="45">
        <v>18690</v>
      </c>
      <c r="K20" s="44">
        <f t="shared" si="2"/>
        <v>18665</v>
      </c>
      <c r="L20" s="52">
        <v>19425</v>
      </c>
      <c r="M20" s="51">
        <v>1.1309</v>
      </c>
      <c r="N20" s="51">
        <v>0.98319999999999996</v>
      </c>
      <c r="O20" s="50">
        <v>149.12</v>
      </c>
      <c r="P20" s="43">
        <v>17176.59</v>
      </c>
      <c r="Q20" s="43">
        <v>17137.189999999999</v>
      </c>
      <c r="R20" s="49">
        <f t="shared" si="3"/>
        <v>19756.916192026038</v>
      </c>
      <c r="S20" s="48">
        <v>1.1335</v>
      </c>
    </row>
    <row r="21" spans="2:19" x14ac:dyDescent="0.2">
      <c r="B21" s="47">
        <v>44853</v>
      </c>
      <c r="C21" s="46">
        <v>19350</v>
      </c>
      <c r="D21" s="45">
        <v>19400</v>
      </c>
      <c r="E21" s="44">
        <f t="shared" si="0"/>
        <v>19375</v>
      </c>
      <c r="F21" s="46">
        <v>19325</v>
      </c>
      <c r="G21" s="45">
        <v>19375</v>
      </c>
      <c r="H21" s="44">
        <f t="shared" si="1"/>
        <v>19350</v>
      </c>
      <c r="I21" s="46">
        <v>18710</v>
      </c>
      <c r="J21" s="45">
        <v>18760</v>
      </c>
      <c r="K21" s="44">
        <f t="shared" si="2"/>
        <v>18735</v>
      </c>
      <c r="L21" s="52">
        <v>19400</v>
      </c>
      <c r="M21" s="51">
        <v>1.1248</v>
      </c>
      <c r="N21" s="51">
        <v>0.97840000000000005</v>
      </c>
      <c r="O21" s="50">
        <v>149.62</v>
      </c>
      <c r="P21" s="43">
        <v>17247.509999999998</v>
      </c>
      <c r="Q21" s="43">
        <v>17182.509999999998</v>
      </c>
      <c r="R21" s="49">
        <f t="shared" si="3"/>
        <v>19828.291087489779</v>
      </c>
      <c r="S21" s="48">
        <v>1.1275999999999999</v>
      </c>
    </row>
    <row r="22" spans="2:19" x14ac:dyDescent="0.2">
      <c r="B22" s="47">
        <v>44854</v>
      </c>
      <c r="C22" s="46">
        <v>18975</v>
      </c>
      <c r="D22" s="45">
        <v>19025</v>
      </c>
      <c r="E22" s="44">
        <f t="shared" si="0"/>
        <v>19000</v>
      </c>
      <c r="F22" s="46">
        <v>19050</v>
      </c>
      <c r="G22" s="45">
        <v>19100</v>
      </c>
      <c r="H22" s="44">
        <f t="shared" si="1"/>
        <v>19075</v>
      </c>
      <c r="I22" s="46">
        <v>18525</v>
      </c>
      <c r="J22" s="45">
        <v>18575</v>
      </c>
      <c r="K22" s="44">
        <f t="shared" si="2"/>
        <v>18550</v>
      </c>
      <c r="L22" s="52">
        <v>19025</v>
      </c>
      <c r="M22" s="51">
        <v>1.1252</v>
      </c>
      <c r="N22" s="51">
        <v>0.98129999999999995</v>
      </c>
      <c r="O22" s="50">
        <v>149.81</v>
      </c>
      <c r="P22" s="43">
        <v>16908.11</v>
      </c>
      <c r="Q22" s="43">
        <v>16929.62</v>
      </c>
      <c r="R22" s="49">
        <f t="shared" si="3"/>
        <v>19387.547131356365</v>
      </c>
      <c r="S22" s="48">
        <v>1.1282000000000001</v>
      </c>
    </row>
    <row r="23" spans="2:19" x14ac:dyDescent="0.2">
      <c r="B23" s="47">
        <v>44855</v>
      </c>
      <c r="C23" s="46">
        <v>18425</v>
      </c>
      <c r="D23" s="45">
        <v>18435</v>
      </c>
      <c r="E23" s="44">
        <f t="shared" si="0"/>
        <v>18430</v>
      </c>
      <c r="F23" s="46">
        <v>18425</v>
      </c>
      <c r="G23" s="45">
        <v>18435</v>
      </c>
      <c r="H23" s="44">
        <f t="shared" si="1"/>
        <v>18430</v>
      </c>
      <c r="I23" s="46">
        <v>17975</v>
      </c>
      <c r="J23" s="45">
        <v>18025</v>
      </c>
      <c r="K23" s="44">
        <f t="shared" si="2"/>
        <v>18000</v>
      </c>
      <c r="L23" s="52">
        <v>18435</v>
      </c>
      <c r="M23" s="51">
        <v>1.111</v>
      </c>
      <c r="N23" s="51">
        <v>0.97450000000000003</v>
      </c>
      <c r="O23" s="50">
        <v>151.53</v>
      </c>
      <c r="P23" s="43">
        <v>16593.16</v>
      </c>
      <c r="Q23" s="43">
        <v>16551.45</v>
      </c>
      <c r="R23" s="49">
        <f t="shared" si="3"/>
        <v>18917.393535146228</v>
      </c>
      <c r="S23" s="48">
        <v>1.1137999999999999</v>
      </c>
    </row>
    <row r="24" spans="2:19" x14ac:dyDescent="0.2">
      <c r="B24" s="47">
        <v>44858</v>
      </c>
      <c r="C24" s="46">
        <v>18345</v>
      </c>
      <c r="D24" s="45">
        <v>18350</v>
      </c>
      <c r="E24" s="44">
        <f t="shared" si="0"/>
        <v>18347.5</v>
      </c>
      <c r="F24" s="46">
        <v>18350</v>
      </c>
      <c r="G24" s="45">
        <v>18355</v>
      </c>
      <c r="H24" s="44">
        <f t="shared" si="1"/>
        <v>18352.5</v>
      </c>
      <c r="I24" s="46">
        <v>18020</v>
      </c>
      <c r="J24" s="45">
        <v>18070</v>
      </c>
      <c r="K24" s="44">
        <f t="shared" si="2"/>
        <v>18045</v>
      </c>
      <c r="L24" s="52">
        <v>18350</v>
      </c>
      <c r="M24" s="51">
        <v>1.1309</v>
      </c>
      <c r="N24" s="51">
        <v>0.98360000000000003</v>
      </c>
      <c r="O24" s="50">
        <v>149.02000000000001</v>
      </c>
      <c r="P24" s="43">
        <v>16226.01</v>
      </c>
      <c r="Q24" s="43">
        <v>16186.07</v>
      </c>
      <c r="R24" s="49">
        <f t="shared" si="3"/>
        <v>18655.95770638471</v>
      </c>
      <c r="S24" s="48">
        <v>1.1339999999999999</v>
      </c>
    </row>
    <row r="25" spans="2:19" x14ac:dyDescent="0.2">
      <c r="B25" s="47">
        <v>44859</v>
      </c>
      <c r="C25" s="46">
        <v>18050</v>
      </c>
      <c r="D25" s="45">
        <v>18055</v>
      </c>
      <c r="E25" s="44">
        <f t="shared" si="0"/>
        <v>18052.5</v>
      </c>
      <c r="F25" s="46">
        <v>18050</v>
      </c>
      <c r="G25" s="45">
        <v>18055</v>
      </c>
      <c r="H25" s="44">
        <f t="shared" si="1"/>
        <v>18052.5</v>
      </c>
      <c r="I25" s="46">
        <v>17710</v>
      </c>
      <c r="J25" s="45">
        <v>17760</v>
      </c>
      <c r="K25" s="44">
        <f t="shared" si="2"/>
        <v>17735</v>
      </c>
      <c r="L25" s="52">
        <v>18055</v>
      </c>
      <c r="M25" s="51">
        <v>1.1313</v>
      </c>
      <c r="N25" s="51">
        <v>0.98670000000000002</v>
      </c>
      <c r="O25" s="50">
        <v>148.91</v>
      </c>
      <c r="P25" s="43">
        <v>15959.52</v>
      </c>
      <c r="Q25" s="43">
        <v>15915.9</v>
      </c>
      <c r="R25" s="49">
        <f t="shared" si="3"/>
        <v>18298.368298368299</v>
      </c>
      <c r="S25" s="48">
        <v>1.1344000000000001</v>
      </c>
    </row>
    <row r="26" spans="2:19" x14ac:dyDescent="0.2">
      <c r="B26" s="47">
        <v>44860</v>
      </c>
      <c r="C26" s="46">
        <v>18600</v>
      </c>
      <c r="D26" s="45">
        <v>18650</v>
      </c>
      <c r="E26" s="44">
        <f t="shared" si="0"/>
        <v>18625</v>
      </c>
      <c r="F26" s="46">
        <v>18600</v>
      </c>
      <c r="G26" s="45">
        <v>18650</v>
      </c>
      <c r="H26" s="44">
        <f t="shared" si="1"/>
        <v>18625</v>
      </c>
      <c r="I26" s="46">
        <v>18270</v>
      </c>
      <c r="J26" s="45">
        <v>18320</v>
      </c>
      <c r="K26" s="44">
        <f t="shared" si="2"/>
        <v>18295</v>
      </c>
      <c r="L26" s="52">
        <v>18650</v>
      </c>
      <c r="M26" s="51">
        <v>1.1564000000000001</v>
      </c>
      <c r="N26" s="51">
        <v>1.0021</v>
      </c>
      <c r="O26" s="50">
        <v>147.1</v>
      </c>
      <c r="P26" s="43">
        <v>16127.64</v>
      </c>
      <c r="Q26" s="43">
        <v>16080.36</v>
      </c>
      <c r="R26" s="49">
        <f t="shared" si="3"/>
        <v>18610.917074144298</v>
      </c>
      <c r="S26" s="48">
        <v>1.1597999999999999</v>
      </c>
    </row>
    <row r="27" spans="2:19" x14ac:dyDescent="0.2">
      <c r="B27" s="47">
        <v>44861</v>
      </c>
      <c r="C27" s="46">
        <v>18750</v>
      </c>
      <c r="D27" s="45">
        <v>18775</v>
      </c>
      <c r="E27" s="44">
        <f t="shared" si="0"/>
        <v>18762.5</v>
      </c>
      <c r="F27" s="46">
        <v>18500</v>
      </c>
      <c r="G27" s="45">
        <v>18550</v>
      </c>
      <c r="H27" s="44">
        <f t="shared" si="1"/>
        <v>18525</v>
      </c>
      <c r="I27" s="46">
        <v>18190</v>
      </c>
      <c r="J27" s="45">
        <v>18240</v>
      </c>
      <c r="K27" s="44">
        <f t="shared" si="2"/>
        <v>18215</v>
      </c>
      <c r="L27" s="52">
        <v>18775</v>
      </c>
      <c r="M27" s="51">
        <v>1.1584000000000001</v>
      </c>
      <c r="N27" s="51">
        <v>1.0049999999999999</v>
      </c>
      <c r="O27" s="50">
        <v>146.66999999999999</v>
      </c>
      <c r="P27" s="43">
        <v>16207.7</v>
      </c>
      <c r="Q27" s="43">
        <v>15966.6</v>
      </c>
      <c r="R27" s="49">
        <f t="shared" si="3"/>
        <v>18681.592039800998</v>
      </c>
      <c r="S27" s="48">
        <v>1.1617999999999999</v>
      </c>
    </row>
    <row r="28" spans="2:19" x14ac:dyDescent="0.2">
      <c r="B28" s="47">
        <v>44862</v>
      </c>
      <c r="C28" s="46">
        <v>18250</v>
      </c>
      <c r="D28" s="45">
        <v>18300</v>
      </c>
      <c r="E28" s="44">
        <f t="shared" si="0"/>
        <v>18275</v>
      </c>
      <c r="F28" s="46">
        <v>18250</v>
      </c>
      <c r="G28" s="45">
        <v>18300</v>
      </c>
      <c r="H28" s="44">
        <f t="shared" si="1"/>
        <v>18275</v>
      </c>
      <c r="I28" s="46">
        <v>17895</v>
      </c>
      <c r="J28" s="45">
        <v>17945</v>
      </c>
      <c r="K28" s="44">
        <f t="shared" si="2"/>
        <v>17920</v>
      </c>
      <c r="L28" s="52">
        <v>18300</v>
      </c>
      <c r="M28" s="51">
        <v>1.1553</v>
      </c>
      <c r="N28" s="51">
        <v>0.99539999999999995</v>
      </c>
      <c r="O28" s="50">
        <v>147.49</v>
      </c>
      <c r="P28" s="43">
        <v>15840.04</v>
      </c>
      <c r="Q28" s="43">
        <v>15792.2</v>
      </c>
      <c r="R28" s="49">
        <f t="shared" si="3"/>
        <v>18384.569017480411</v>
      </c>
      <c r="S28" s="48">
        <v>1.1588000000000001</v>
      </c>
    </row>
    <row r="29" spans="2:19" x14ac:dyDescent="0.2">
      <c r="B29" s="47">
        <v>44865</v>
      </c>
      <c r="C29" s="46">
        <v>17695</v>
      </c>
      <c r="D29" s="45">
        <v>17700</v>
      </c>
      <c r="E29" s="44">
        <f t="shared" si="0"/>
        <v>17697.5</v>
      </c>
      <c r="F29" s="46">
        <v>17690</v>
      </c>
      <c r="G29" s="45">
        <v>17700</v>
      </c>
      <c r="H29" s="44">
        <f t="shared" si="1"/>
        <v>17695</v>
      </c>
      <c r="I29" s="46">
        <v>17355</v>
      </c>
      <c r="J29" s="45">
        <v>17405</v>
      </c>
      <c r="K29" s="44">
        <f t="shared" si="2"/>
        <v>17380</v>
      </c>
      <c r="L29" s="52">
        <v>17700</v>
      </c>
      <c r="M29" s="51">
        <v>1.1506000000000001</v>
      </c>
      <c r="N29" s="51">
        <v>0.9909</v>
      </c>
      <c r="O29" s="50">
        <v>148.75</v>
      </c>
      <c r="P29" s="43">
        <v>15383.28</v>
      </c>
      <c r="Q29" s="43">
        <v>15336.63</v>
      </c>
      <c r="R29" s="49">
        <f t="shared" si="3"/>
        <v>17862.54919769906</v>
      </c>
      <c r="S29" s="48">
        <v>1.1540999999999999</v>
      </c>
    </row>
    <row r="30" spans="2:19" s="10" customFormat="1" x14ac:dyDescent="0.2">
      <c r="B30" s="42" t="s">
        <v>11</v>
      </c>
      <c r="C30" s="41">
        <f>ROUND(AVERAGE(C9:C29),2)</f>
        <v>19375.71</v>
      </c>
      <c r="D30" s="40">
        <f>ROUND(AVERAGE(D9:D29),2)</f>
        <v>19406.189999999999</v>
      </c>
      <c r="E30" s="39">
        <f>ROUND(AVERAGE(C30:D30),2)</f>
        <v>19390.95</v>
      </c>
      <c r="F30" s="41">
        <f>ROUND(AVERAGE(F9:F29),2)</f>
        <v>19332.14</v>
      </c>
      <c r="G30" s="40">
        <f>ROUND(AVERAGE(G9:G29),2)</f>
        <v>19372.62</v>
      </c>
      <c r="H30" s="39">
        <f>ROUND(AVERAGE(F30:G30),2)</f>
        <v>19352.38</v>
      </c>
      <c r="I30" s="41">
        <f>ROUND(AVERAGE(I9:I29),2)</f>
        <v>18654.52</v>
      </c>
      <c r="J30" s="40">
        <f>ROUND(AVERAGE(J9:J29),2)</f>
        <v>18704.52</v>
      </c>
      <c r="K30" s="39">
        <f>ROUND(AVERAGE(I30:J30),2)</f>
        <v>18679.52</v>
      </c>
      <c r="L30" s="38">
        <f>ROUND(AVERAGE(L9:L29),2)</f>
        <v>19406.189999999999</v>
      </c>
      <c r="M30" s="37">
        <f>ROUND(AVERAGE(M9:M29),4)</f>
        <v>1.1288</v>
      </c>
      <c r="N30" s="36">
        <f>ROUND(AVERAGE(N9:N29),4)</f>
        <v>0.98270000000000002</v>
      </c>
      <c r="O30" s="175">
        <f>ROUND(AVERAGE(O9:O29),2)</f>
        <v>147.29</v>
      </c>
      <c r="P30" s="35">
        <f>AVERAGE(P9:P29)</f>
        <v>17201.188095238096</v>
      </c>
      <c r="Q30" s="35">
        <f>AVERAGE(Q9:Q29)</f>
        <v>17130.680476190479</v>
      </c>
      <c r="R30" s="35">
        <f>AVERAGE(R9:R29)</f>
        <v>19754.085235075901</v>
      </c>
      <c r="S30" s="34">
        <f>AVERAGE(S9:S29)</f>
        <v>1.1314761904761905</v>
      </c>
    </row>
    <row r="31" spans="2:19" s="5" customFormat="1" x14ac:dyDescent="0.2">
      <c r="B31" s="33" t="s">
        <v>12</v>
      </c>
      <c r="C31" s="32">
        <f t="shared" ref="C31:S31" si="4">MAX(C9:C29)</f>
        <v>20340</v>
      </c>
      <c r="D31" s="31">
        <f t="shared" si="4"/>
        <v>20345</v>
      </c>
      <c r="E31" s="30">
        <f t="shared" si="4"/>
        <v>20342.5</v>
      </c>
      <c r="F31" s="32">
        <f t="shared" si="4"/>
        <v>20275</v>
      </c>
      <c r="G31" s="31">
        <f t="shared" si="4"/>
        <v>20300</v>
      </c>
      <c r="H31" s="30">
        <f t="shared" si="4"/>
        <v>20287.5</v>
      </c>
      <c r="I31" s="32">
        <f t="shared" si="4"/>
        <v>19355</v>
      </c>
      <c r="J31" s="31">
        <f t="shared" si="4"/>
        <v>19405</v>
      </c>
      <c r="K31" s="30">
        <f t="shared" si="4"/>
        <v>19380</v>
      </c>
      <c r="L31" s="29">
        <f t="shared" si="4"/>
        <v>20345</v>
      </c>
      <c r="M31" s="28">
        <f t="shared" si="4"/>
        <v>1.1584000000000001</v>
      </c>
      <c r="N31" s="27">
        <f t="shared" si="4"/>
        <v>1.0049999999999999</v>
      </c>
      <c r="O31" s="26">
        <f t="shared" si="4"/>
        <v>151.53</v>
      </c>
      <c r="P31" s="25">
        <f t="shared" si="4"/>
        <v>18304.78</v>
      </c>
      <c r="Q31" s="25">
        <f t="shared" si="4"/>
        <v>18131.919999999998</v>
      </c>
      <c r="R31" s="25">
        <f t="shared" si="4"/>
        <v>20878.329733621311</v>
      </c>
      <c r="S31" s="24">
        <f t="shared" si="4"/>
        <v>1.1617999999999999</v>
      </c>
    </row>
    <row r="32" spans="2:19" s="5" customFormat="1" ht="13.5" thickBot="1" x14ac:dyDescent="0.25">
      <c r="B32" s="23" t="s">
        <v>13</v>
      </c>
      <c r="C32" s="22">
        <f t="shared" ref="C32:S32" si="5">MIN(C9:C29)</f>
        <v>17695</v>
      </c>
      <c r="D32" s="21">
        <f t="shared" si="5"/>
        <v>17700</v>
      </c>
      <c r="E32" s="20">
        <f t="shared" si="5"/>
        <v>17697.5</v>
      </c>
      <c r="F32" s="22">
        <f t="shared" si="5"/>
        <v>17690</v>
      </c>
      <c r="G32" s="21">
        <f t="shared" si="5"/>
        <v>17700</v>
      </c>
      <c r="H32" s="20">
        <f t="shared" si="5"/>
        <v>17695</v>
      </c>
      <c r="I32" s="22">
        <f t="shared" si="5"/>
        <v>17355</v>
      </c>
      <c r="J32" s="21">
        <f t="shared" si="5"/>
        <v>17405</v>
      </c>
      <c r="K32" s="20">
        <f t="shared" si="5"/>
        <v>17380</v>
      </c>
      <c r="L32" s="19">
        <f t="shared" si="5"/>
        <v>17700</v>
      </c>
      <c r="M32" s="18">
        <f t="shared" si="5"/>
        <v>1.1052</v>
      </c>
      <c r="N32" s="17">
        <f t="shared" si="5"/>
        <v>0.96970000000000001</v>
      </c>
      <c r="O32" s="16">
        <f t="shared" si="5"/>
        <v>144.52000000000001</v>
      </c>
      <c r="P32" s="15">
        <f t="shared" si="5"/>
        <v>15383.28</v>
      </c>
      <c r="Q32" s="15">
        <f t="shared" si="5"/>
        <v>15336.63</v>
      </c>
      <c r="R32" s="15">
        <f t="shared" si="5"/>
        <v>17862.54919769906</v>
      </c>
      <c r="S32" s="14">
        <f t="shared" si="5"/>
        <v>1.1074999999999999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25</v>
      </c>
    </row>
    <row r="6" spans="1:25" ht="13.5" thickBot="1" x14ac:dyDescent="0.25">
      <c r="B6" s="1">
        <v>44837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44837</v>
      </c>
      <c r="C9" s="46">
        <v>21550</v>
      </c>
      <c r="D9" s="45">
        <v>21575</v>
      </c>
      <c r="E9" s="44">
        <f t="shared" ref="E9:E29" si="0">AVERAGE(C9:D9)</f>
        <v>21562.5</v>
      </c>
      <c r="F9" s="46">
        <v>21575</v>
      </c>
      <c r="G9" s="45">
        <v>21600</v>
      </c>
      <c r="H9" s="44">
        <f t="shared" ref="H9:H29" si="1">AVERAGE(F9:G9)</f>
        <v>21587.5</v>
      </c>
      <c r="I9" s="46">
        <v>22220</v>
      </c>
      <c r="J9" s="45">
        <v>22270</v>
      </c>
      <c r="K9" s="44">
        <f t="shared" ref="K9:K29" si="2">AVERAGE(I9:J9)</f>
        <v>22245</v>
      </c>
      <c r="L9" s="46">
        <v>23070</v>
      </c>
      <c r="M9" s="45">
        <v>23120</v>
      </c>
      <c r="N9" s="44">
        <f t="shared" ref="N9:N29" si="3">AVERAGE(L9:M9)</f>
        <v>23095</v>
      </c>
      <c r="O9" s="46">
        <v>23895</v>
      </c>
      <c r="P9" s="45">
        <v>23945</v>
      </c>
      <c r="Q9" s="44">
        <f t="shared" ref="Q9:Q29" si="4">AVERAGE(O9:P9)</f>
        <v>23920</v>
      </c>
      <c r="R9" s="52">
        <v>21575</v>
      </c>
      <c r="S9" s="51">
        <v>1.1217999999999999</v>
      </c>
      <c r="T9" s="53">
        <v>0.97689999999999999</v>
      </c>
      <c r="U9" s="50">
        <v>144.86000000000001</v>
      </c>
      <c r="V9" s="43">
        <v>19232.48</v>
      </c>
      <c r="W9" s="43">
        <v>19217.080000000002</v>
      </c>
      <c r="X9" s="49">
        <f t="shared" ref="X9:X29" si="5">R9/T9</f>
        <v>22085.167366158257</v>
      </c>
      <c r="Y9" s="48">
        <v>1.1240000000000001</v>
      </c>
    </row>
    <row r="10" spans="1:25" x14ac:dyDescent="0.2">
      <c r="B10" s="47">
        <v>44838</v>
      </c>
      <c r="C10" s="46">
        <v>21250</v>
      </c>
      <c r="D10" s="45">
        <v>21300</v>
      </c>
      <c r="E10" s="44">
        <f t="shared" si="0"/>
        <v>21275</v>
      </c>
      <c r="F10" s="46">
        <v>21365</v>
      </c>
      <c r="G10" s="45">
        <v>21385</v>
      </c>
      <c r="H10" s="44">
        <f t="shared" si="1"/>
        <v>21375</v>
      </c>
      <c r="I10" s="46">
        <v>22115</v>
      </c>
      <c r="J10" s="45">
        <v>22165</v>
      </c>
      <c r="K10" s="44">
        <f t="shared" si="2"/>
        <v>22140</v>
      </c>
      <c r="L10" s="46">
        <v>22990</v>
      </c>
      <c r="M10" s="45">
        <v>23040</v>
      </c>
      <c r="N10" s="44">
        <f t="shared" si="3"/>
        <v>23015</v>
      </c>
      <c r="O10" s="46">
        <v>23815</v>
      </c>
      <c r="P10" s="45">
        <v>23865</v>
      </c>
      <c r="Q10" s="44">
        <f t="shared" si="4"/>
        <v>23840</v>
      </c>
      <c r="R10" s="52">
        <v>21300</v>
      </c>
      <c r="S10" s="51">
        <v>1.1332</v>
      </c>
      <c r="T10" s="51">
        <v>0.98919999999999997</v>
      </c>
      <c r="U10" s="50">
        <v>144.82</v>
      </c>
      <c r="V10" s="43">
        <v>18796.330000000002</v>
      </c>
      <c r="W10" s="43">
        <v>18829.8</v>
      </c>
      <c r="X10" s="49">
        <f t="shared" si="5"/>
        <v>21532.551556813589</v>
      </c>
      <c r="Y10" s="48">
        <v>1.1356999999999999</v>
      </c>
    </row>
    <row r="11" spans="1:25" x14ac:dyDescent="0.2">
      <c r="B11" s="47">
        <v>44839</v>
      </c>
      <c r="C11" s="46">
        <v>22225</v>
      </c>
      <c r="D11" s="45">
        <v>22275</v>
      </c>
      <c r="E11" s="44">
        <f t="shared" si="0"/>
        <v>22250</v>
      </c>
      <c r="F11" s="46">
        <v>22200</v>
      </c>
      <c r="G11" s="45">
        <v>22250</v>
      </c>
      <c r="H11" s="44">
        <f t="shared" si="1"/>
        <v>22225</v>
      </c>
      <c r="I11" s="46">
        <v>23050</v>
      </c>
      <c r="J11" s="45">
        <v>23100</v>
      </c>
      <c r="K11" s="44">
        <f t="shared" si="2"/>
        <v>23075</v>
      </c>
      <c r="L11" s="46">
        <v>24000</v>
      </c>
      <c r="M11" s="45">
        <v>24050</v>
      </c>
      <c r="N11" s="44">
        <f t="shared" si="3"/>
        <v>24025</v>
      </c>
      <c r="O11" s="46">
        <v>25000</v>
      </c>
      <c r="P11" s="45">
        <v>25050</v>
      </c>
      <c r="Q11" s="44">
        <f t="shared" si="4"/>
        <v>25025</v>
      </c>
      <c r="R11" s="52">
        <v>22275</v>
      </c>
      <c r="S11" s="51">
        <v>1.1332</v>
      </c>
      <c r="T11" s="51">
        <v>0.99050000000000005</v>
      </c>
      <c r="U11" s="50">
        <v>144.52000000000001</v>
      </c>
      <c r="V11" s="43">
        <v>19656.72</v>
      </c>
      <c r="W11" s="43">
        <v>19593.169999999998</v>
      </c>
      <c r="X11" s="49">
        <f t="shared" si="5"/>
        <v>22488.64209994952</v>
      </c>
      <c r="Y11" s="48">
        <v>1.1355999999999999</v>
      </c>
    </row>
    <row r="12" spans="1:25" x14ac:dyDescent="0.2">
      <c r="B12" s="47">
        <v>44840</v>
      </c>
      <c r="C12" s="46">
        <v>22340</v>
      </c>
      <c r="D12" s="45">
        <v>22350</v>
      </c>
      <c r="E12" s="44">
        <f t="shared" si="0"/>
        <v>22345</v>
      </c>
      <c r="F12" s="46">
        <v>22395</v>
      </c>
      <c r="G12" s="45">
        <v>22400</v>
      </c>
      <c r="H12" s="44">
        <f t="shared" si="1"/>
        <v>22397.5</v>
      </c>
      <c r="I12" s="46">
        <v>23080</v>
      </c>
      <c r="J12" s="45">
        <v>23130</v>
      </c>
      <c r="K12" s="44">
        <f t="shared" si="2"/>
        <v>23105</v>
      </c>
      <c r="L12" s="46">
        <v>24055</v>
      </c>
      <c r="M12" s="45">
        <v>24105</v>
      </c>
      <c r="N12" s="44">
        <f t="shared" si="3"/>
        <v>24080</v>
      </c>
      <c r="O12" s="46">
        <v>24965</v>
      </c>
      <c r="P12" s="45">
        <v>25015</v>
      </c>
      <c r="Q12" s="44">
        <f t="shared" si="4"/>
        <v>24990</v>
      </c>
      <c r="R12" s="52">
        <v>22350</v>
      </c>
      <c r="S12" s="51">
        <v>1.1257999999999999</v>
      </c>
      <c r="T12" s="51">
        <v>0.9869</v>
      </c>
      <c r="U12" s="50">
        <v>144.69999999999999</v>
      </c>
      <c r="V12" s="43">
        <v>19852.55</v>
      </c>
      <c r="W12" s="43">
        <v>19861.68</v>
      </c>
      <c r="X12" s="49">
        <f t="shared" si="5"/>
        <v>22646.671395278143</v>
      </c>
      <c r="Y12" s="48">
        <v>1.1277999999999999</v>
      </c>
    </row>
    <row r="13" spans="1:25" x14ac:dyDescent="0.2">
      <c r="B13" s="47">
        <v>44841</v>
      </c>
      <c r="C13" s="46">
        <v>22355</v>
      </c>
      <c r="D13" s="45">
        <v>22360</v>
      </c>
      <c r="E13" s="44">
        <f t="shared" si="0"/>
        <v>22357.5</v>
      </c>
      <c r="F13" s="46">
        <v>22450</v>
      </c>
      <c r="G13" s="45">
        <v>22500</v>
      </c>
      <c r="H13" s="44">
        <f t="shared" si="1"/>
        <v>22475</v>
      </c>
      <c r="I13" s="46">
        <v>23190</v>
      </c>
      <c r="J13" s="45">
        <v>23240</v>
      </c>
      <c r="K13" s="44">
        <f t="shared" si="2"/>
        <v>23215</v>
      </c>
      <c r="L13" s="46">
        <v>24135</v>
      </c>
      <c r="M13" s="45">
        <v>24185</v>
      </c>
      <c r="N13" s="44">
        <f t="shared" si="3"/>
        <v>24160</v>
      </c>
      <c r="O13" s="46">
        <v>24995</v>
      </c>
      <c r="P13" s="45">
        <v>25045</v>
      </c>
      <c r="Q13" s="44">
        <f t="shared" si="4"/>
        <v>25020</v>
      </c>
      <c r="R13" s="52">
        <v>22360</v>
      </c>
      <c r="S13" s="51">
        <v>1.1194999999999999</v>
      </c>
      <c r="T13" s="51">
        <v>0.97870000000000001</v>
      </c>
      <c r="U13" s="50">
        <v>144.94</v>
      </c>
      <c r="V13" s="43">
        <v>19973.2</v>
      </c>
      <c r="W13" s="43">
        <v>20060.63</v>
      </c>
      <c r="X13" s="49">
        <f t="shared" si="5"/>
        <v>22846.63328905691</v>
      </c>
      <c r="Y13" s="48">
        <v>1.1215999999999999</v>
      </c>
    </row>
    <row r="14" spans="1:25" x14ac:dyDescent="0.2">
      <c r="B14" s="47">
        <v>44844</v>
      </c>
      <c r="C14" s="46">
        <v>22060</v>
      </c>
      <c r="D14" s="45">
        <v>22100</v>
      </c>
      <c r="E14" s="44">
        <f t="shared" si="0"/>
        <v>22080</v>
      </c>
      <c r="F14" s="46">
        <v>22250</v>
      </c>
      <c r="G14" s="45">
        <v>22260</v>
      </c>
      <c r="H14" s="44">
        <f t="shared" si="1"/>
        <v>22255</v>
      </c>
      <c r="I14" s="46">
        <v>22985</v>
      </c>
      <c r="J14" s="45">
        <v>23035</v>
      </c>
      <c r="K14" s="44">
        <f t="shared" si="2"/>
        <v>23010</v>
      </c>
      <c r="L14" s="46">
        <v>23920</v>
      </c>
      <c r="M14" s="45">
        <v>23970</v>
      </c>
      <c r="N14" s="44">
        <f t="shared" si="3"/>
        <v>23945</v>
      </c>
      <c r="O14" s="46">
        <v>24785</v>
      </c>
      <c r="P14" s="45">
        <v>24835</v>
      </c>
      <c r="Q14" s="44">
        <f t="shared" si="4"/>
        <v>24810</v>
      </c>
      <c r="R14" s="52">
        <v>22100</v>
      </c>
      <c r="S14" s="51">
        <v>1.1066</v>
      </c>
      <c r="T14" s="51">
        <v>0.96970000000000001</v>
      </c>
      <c r="U14" s="50">
        <v>145.55000000000001</v>
      </c>
      <c r="V14" s="43">
        <v>19971.080000000002</v>
      </c>
      <c r="W14" s="43">
        <v>20077.57</v>
      </c>
      <c r="X14" s="49">
        <f t="shared" si="5"/>
        <v>22790.55377951944</v>
      </c>
      <c r="Y14" s="48">
        <v>1.1087</v>
      </c>
    </row>
    <row r="15" spans="1:25" x14ac:dyDescent="0.2">
      <c r="B15" s="47">
        <v>44845</v>
      </c>
      <c r="C15" s="46">
        <v>22350</v>
      </c>
      <c r="D15" s="45">
        <v>22400</v>
      </c>
      <c r="E15" s="44">
        <f t="shared" si="0"/>
        <v>22375</v>
      </c>
      <c r="F15" s="46">
        <v>22350</v>
      </c>
      <c r="G15" s="45">
        <v>22360</v>
      </c>
      <c r="H15" s="44">
        <f t="shared" si="1"/>
        <v>22355</v>
      </c>
      <c r="I15" s="46">
        <v>23055</v>
      </c>
      <c r="J15" s="45">
        <v>23105</v>
      </c>
      <c r="K15" s="44">
        <f t="shared" si="2"/>
        <v>23080</v>
      </c>
      <c r="L15" s="46">
        <v>23960</v>
      </c>
      <c r="M15" s="45">
        <v>24010</v>
      </c>
      <c r="N15" s="44">
        <f t="shared" si="3"/>
        <v>23985</v>
      </c>
      <c r="O15" s="46">
        <v>24825</v>
      </c>
      <c r="P15" s="45">
        <v>24875</v>
      </c>
      <c r="Q15" s="44">
        <f t="shared" si="4"/>
        <v>24850</v>
      </c>
      <c r="R15" s="52">
        <v>22400</v>
      </c>
      <c r="S15" s="51">
        <v>1.109</v>
      </c>
      <c r="T15" s="51">
        <v>0.97230000000000005</v>
      </c>
      <c r="U15" s="50">
        <v>145.59</v>
      </c>
      <c r="V15" s="43">
        <v>20198.38</v>
      </c>
      <c r="W15" s="43">
        <v>20120.580000000002</v>
      </c>
      <c r="X15" s="49">
        <f t="shared" si="5"/>
        <v>23038.156947444204</v>
      </c>
      <c r="Y15" s="48">
        <v>1.1113</v>
      </c>
    </row>
    <row r="16" spans="1:25" x14ac:dyDescent="0.2">
      <c r="B16" s="47">
        <v>44846</v>
      </c>
      <c r="C16" s="46">
        <v>21700</v>
      </c>
      <c r="D16" s="45">
        <v>21750</v>
      </c>
      <c r="E16" s="44">
        <f t="shared" si="0"/>
        <v>21725</v>
      </c>
      <c r="F16" s="46">
        <v>21765</v>
      </c>
      <c r="G16" s="45">
        <v>21785</v>
      </c>
      <c r="H16" s="44">
        <f t="shared" si="1"/>
        <v>21775</v>
      </c>
      <c r="I16" s="46">
        <v>22445</v>
      </c>
      <c r="J16" s="45">
        <v>22495</v>
      </c>
      <c r="K16" s="44">
        <f t="shared" si="2"/>
        <v>22470</v>
      </c>
      <c r="L16" s="46">
        <v>23345</v>
      </c>
      <c r="M16" s="45">
        <v>23395</v>
      </c>
      <c r="N16" s="44">
        <f t="shared" si="3"/>
        <v>23370</v>
      </c>
      <c r="O16" s="46">
        <v>24210</v>
      </c>
      <c r="P16" s="45">
        <v>24260</v>
      </c>
      <c r="Q16" s="44">
        <f t="shared" si="4"/>
        <v>24235</v>
      </c>
      <c r="R16" s="52">
        <v>21750</v>
      </c>
      <c r="S16" s="51">
        <v>1.1052</v>
      </c>
      <c r="T16" s="51">
        <v>0.9708</v>
      </c>
      <c r="U16" s="50">
        <v>146.61000000000001</v>
      </c>
      <c r="V16" s="43">
        <v>19679.7</v>
      </c>
      <c r="W16" s="43">
        <v>19670.43</v>
      </c>
      <c r="X16" s="49">
        <f t="shared" si="5"/>
        <v>22404.202719406676</v>
      </c>
      <c r="Y16" s="48">
        <v>1.1074999999999999</v>
      </c>
    </row>
    <row r="17" spans="2:25" x14ac:dyDescent="0.2">
      <c r="B17" s="47">
        <v>44847</v>
      </c>
      <c r="C17" s="46">
        <v>21910</v>
      </c>
      <c r="D17" s="45">
        <v>21920</v>
      </c>
      <c r="E17" s="44">
        <f t="shared" si="0"/>
        <v>21915</v>
      </c>
      <c r="F17" s="46">
        <v>22050</v>
      </c>
      <c r="G17" s="45">
        <v>22100</v>
      </c>
      <c r="H17" s="44">
        <f t="shared" si="1"/>
        <v>22075</v>
      </c>
      <c r="I17" s="46">
        <v>22695</v>
      </c>
      <c r="J17" s="45">
        <v>22745</v>
      </c>
      <c r="K17" s="44">
        <f t="shared" si="2"/>
        <v>22720</v>
      </c>
      <c r="L17" s="46">
        <v>23525</v>
      </c>
      <c r="M17" s="45">
        <v>23575</v>
      </c>
      <c r="N17" s="44">
        <f t="shared" si="3"/>
        <v>23550</v>
      </c>
      <c r="O17" s="46">
        <v>24375</v>
      </c>
      <c r="P17" s="45">
        <v>24425</v>
      </c>
      <c r="Q17" s="44">
        <f t="shared" si="4"/>
        <v>24400</v>
      </c>
      <c r="R17" s="52">
        <v>21920</v>
      </c>
      <c r="S17" s="51">
        <v>1.1262000000000001</v>
      </c>
      <c r="T17" s="51">
        <v>0.97450000000000003</v>
      </c>
      <c r="U17" s="50">
        <v>146.71</v>
      </c>
      <c r="V17" s="43">
        <v>19463.68</v>
      </c>
      <c r="W17" s="43">
        <v>19580.05</v>
      </c>
      <c r="X17" s="49">
        <f t="shared" si="5"/>
        <v>22493.586454592099</v>
      </c>
      <c r="Y17" s="48">
        <v>1.1287</v>
      </c>
    </row>
    <row r="18" spans="2:25" x14ac:dyDescent="0.2">
      <c r="B18" s="47">
        <v>44848</v>
      </c>
      <c r="C18" s="46">
        <v>21905</v>
      </c>
      <c r="D18" s="45">
        <v>21910</v>
      </c>
      <c r="E18" s="44">
        <f t="shared" si="0"/>
        <v>21907.5</v>
      </c>
      <c r="F18" s="46">
        <v>22050</v>
      </c>
      <c r="G18" s="45">
        <v>22100</v>
      </c>
      <c r="H18" s="44">
        <f t="shared" si="1"/>
        <v>22075</v>
      </c>
      <c r="I18" s="46">
        <v>22640</v>
      </c>
      <c r="J18" s="45">
        <v>22690</v>
      </c>
      <c r="K18" s="44">
        <f t="shared" si="2"/>
        <v>22665</v>
      </c>
      <c r="L18" s="46">
        <v>23515</v>
      </c>
      <c r="M18" s="45">
        <v>23565</v>
      </c>
      <c r="N18" s="44">
        <f t="shared" si="3"/>
        <v>23540</v>
      </c>
      <c r="O18" s="46">
        <v>24315</v>
      </c>
      <c r="P18" s="45">
        <v>24365</v>
      </c>
      <c r="Q18" s="44">
        <f t="shared" si="4"/>
        <v>24340</v>
      </c>
      <c r="R18" s="52">
        <v>21910</v>
      </c>
      <c r="S18" s="51">
        <v>1.1194</v>
      </c>
      <c r="T18" s="51">
        <v>0.97199999999999998</v>
      </c>
      <c r="U18" s="50">
        <v>147.82</v>
      </c>
      <c r="V18" s="43">
        <v>19572.990000000002</v>
      </c>
      <c r="W18" s="43">
        <v>19698.73</v>
      </c>
      <c r="X18" s="49">
        <f t="shared" si="5"/>
        <v>22541.152263374486</v>
      </c>
      <c r="Y18" s="48">
        <v>1.1218999999999999</v>
      </c>
    </row>
    <row r="19" spans="2:25" x14ac:dyDescent="0.2">
      <c r="B19" s="47">
        <v>44851</v>
      </c>
      <c r="C19" s="46">
        <v>21455</v>
      </c>
      <c r="D19" s="45">
        <v>21460</v>
      </c>
      <c r="E19" s="44">
        <f t="shared" si="0"/>
        <v>21457.5</v>
      </c>
      <c r="F19" s="46">
        <v>21690</v>
      </c>
      <c r="G19" s="45">
        <v>21710</v>
      </c>
      <c r="H19" s="44">
        <f t="shared" si="1"/>
        <v>21700</v>
      </c>
      <c r="I19" s="46">
        <v>22280</v>
      </c>
      <c r="J19" s="45">
        <v>22330</v>
      </c>
      <c r="K19" s="44">
        <f t="shared" si="2"/>
        <v>22305</v>
      </c>
      <c r="L19" s="46">
        <v>23105</v>
      </c>
      <c r="M19" s="45">
        <v>23155</v>
      </c>
      <c r="N19" s="44">
        <f t="shared" si="3"/>
        <v>23130</v>
      </c>
      <c r="O19" s="46">
        <v>23905</v>
      </c>
      <c r="P19" s="45">
        <v>23955</v>
      </c>
      <c r="Q19" s="44">
        <f t="shared" si="4"/>
        <v>23930</v>
      </c>
      <c r="R19" s="52">
        <v>21460</v>
      </c>
      <c r="S19" s="51">
        <v>1.1294999999999999</v>
      </c>
      <c r="T19" s="51">
        <v>0.97409999999999997</v>
      </c>
      <c r="U19" s="50">
        <v>148.85</v>
      </c>
      <c r="V19" s="43">
        <v>18999.560000000001</v>
      </c>
      <c r="W19" s="43">
        <v>19175.060000000001</v>
      </c>
      <c r="X19" s="49">
        <f t="shared" si="5"/>
        <v>22030.592341648702</v>
      </c>
      <c r="Y19" s="48">
        <v>1.1322000000000001</v>
      </c>
    </row>
    <row r="20" spans="2:25" x14ac:dyDescent="0.2">
      <c r="B20" s="47">
        <v>44852</v>
      </c>
      <c r="C20" s="46">
        <v>21490</v>
      </c>
      <c r="D20" s="45">
        <v>21500</v>
      </c>
      <c r="E20" s="44">
        <f t="shared" si="0"/>
        <v>21495</v>
      </c>
      <c r="F20" s="46">
        <v>21600</v>
      </c>
      <c r="G20" s="45">
        <v>21650</v>
      </c>
      <c r="H20" s="44">
        <f t="shared" si="1"/>
        <v>21625</v>
      </c>
      <c r="I20" s="46">
        <v>22220</v>
      </c>
      <c r="J20" s="45">
        <v>22270</v>
      </c>
      <c r="K20" s="44">
        <f t="shared" si="2"/>
        <v>22245</v>
      </c>
      <c r="L20" s="46">
        <v>23055</v>
      </c>
      <c r="M20" s="45">
        <v>23105</v>
      </c>
      <c r="N20" s="44">
        <f t="shared" si="3"/>
        <v>23080</v>
      </c>
      <c r="O20" s="46">
        <v>23880</v>
      </c>
      <c r="P20" s="45">
        <v>23930</v>
      </c>
      <c r="Q20" s="44">
        <f t="shared" si="4"/>
        <v>23905</v>
      </c>
      <c r="R20" s="52">
        <v>21500</v>
      </c>
      <c r="S20" s="51">
        <v>1.1309</v>
      </c>
      <c r="T20" s="51">
        <v>0.98319999999999996</v>
      </c>
      <c r="U20" s="50">
        <v>149.12</v>
      </c>
      <c r="V20" s="43">
        <v>19011.41</v>
      </c>
      <c r="W20" s="43">
        <v>19100.13</v>
      </c>
      <c r="X20" s="49">
        <f t="shared" si="5"/>
        <v>21867.371847030106</v>
      </c>
      <c r="Y20" s="48">
        <v>1.1335</v>
      </c>
    </row>
    <row r="21" spans="2:25" x14ac:dyDescent="0.2">
      <c r="B21" s="47">
        <v>44853</v>
      </c>
      <c r="C21" s="46">
        <v>21610</v>
      </c>
      <c r="D21" s="45">
        <v>21620</v>
      </c>
      <c r="E21" s="44">
        <f t="shared" si="0"/>
        <v>21615</v>
      </c>
      <c r="F21" s="46">
        <v>21765</v>
      </c>
      <c r="G21" s="45">
        <v>21785</v>
      </c>
      <c r="H21" s="44">
        <f t="shared" si="1"/>
        <v>21775</v>
      </c>
      <c r="I21" s="46">
        <v>22390</v>
      </c>
      <c r="J21" s="45">
        <v>22440</v>
      </c>
      <c r="K21" s="44">
        <f t="shared" si="2"/>
        <v>22415</v>
      </c>
      <c r="L21" s="46">
        <v>23240</v>
      </c>
      <c r="M21" s="45">
        <v>23290</v>
      </c>
      <c r="N21" s="44">
        <f t="shared" si="3"/>
        <v>23265</v>
      </c>
      <c r="O21" s="46">
        <v>24065</v>
      </c>
      <c r="P21" s="45">
        <v>24115</v>
      </c>
      <c r="Q21" s="44">
        <f t="shared" si="4"/>
        <v>24090</v>
      </c>
      <c r="R21" s="52">
        <v>21620</v>
      </c>
      <c r="S21" s="51">
        <v>1.1248</v>
      </c>
      <c r="T21" s="51">
        <v>0.97840000000000005</v>
      </c>
      <c r="U21" s="50">
        <v>149.62</v>
      </c>
      <c r="V21" s="43">
        <v>19221.189999999999</v>
      </c>
      <c r="W21" s="43">
        <v>19319.79</v>
      </c>
      <c r="X21" s="49">
        <f t="shared" si="5"/>
        <v>22097.301717089125</v>
      </c>
      <c r="Y21" s="48">
        <v>1.1275999999999999</v>
      </c>
    </row>
    <row r="22" spans="2:25" x14ac:dyDescent="0.2">
      <c r="B22" s="47">
        <v>44854</v>
      </c>
      <c r="C22" s="46">
        <v>21800</v>
      </c>
      <c r="D22" s="45">
        <v>21825</v>
      </c>
      <c r="E22" s="44">
        <f t="shared" si="0"/>
        <v>21812.5</v>
      </c>
      <c r="F22" s="46">
        <v>21950</v>
      </c>
      <c r="G22" s="45">
        <v>21975</v>
      </c>
      <c r="H22" s="44">
        <f t="shared" si="1"/>
        <v>21962.5</v>
      </c>
      <c r="I22" s="46">
        <v>22615</v>
      </c>
      <c r="J22" s="45">
        <v>22665</v>
      </c>
      <c r="K22" s="44">
        <f t="shared" si="2"/>
        <v>22640</v>
      </c>
      <c r="L22" s="46">
        <v>23485</v>
      </c>
      <c r="M22" s="45">
        <v>23535</v>
      </c>
      <c r="N22" s="44">
        <f t="shared" si="3"/>
        <v>23510</v>
      </c>
      <c r="O22" s="46">
        <v>24315</v>
      </c>
      <c r="P22" s="45">
        <v>24365</v>
      </c>
      <c r="Q22" s="44">
        <f t="shared" si="4"/>
        <v>24340</v>
      </c>
      <c r="R22" s="52">
        <v>21825</v>
      </c>
      <c r="S22" s="51">
        <v>1.1252</v>
      </c>
      <c r="T22" s="51">
        <v>0.98129999999999995</v>
      </c>
      <c r="U22" s="50">
        <v>149.81</v>
      </c>
      <c r="V22" s="43">
        <v>19396.55</v>
      </c>
      <c r="W22" s="43">
        <v>19477.93</v>
      </c>
      <c r="X22" s="49">
        <f t="shared" si="5"/>
        <v>22240.904922042191</v>
      </c>
      <c r="Y22" s="48">
        <v>1.1282000000000001</v>
      </c>
    </row>
    <row r="23" spans="2:25" x14ac:dyDescent="0.2">
      <c r="B23" s="47">
        <v>44855</v>
      </c>
      <c r="C23" s="46">
        <v>21545</v>
      </c>
      <c r="D23" s="45">
        <v>21550</v>
      </c>
      <c r="E23" s="44">
        <f t="shared" si="0"/>
        <v>21547.5</v>
      </c>
      <c r="F23" s="46">
        <v>21625</v>
      </c>
      <c r="G23" s="45">
        <v>21650</v>
      </c>
      <c r="H23" s="44">
        <f t="shared" si="1"/>
        <v>21637.5</v>
      </c>
      <c r="I23" s="46">
        <v>22260</v>
      </c>
      <c r="J23" s="45">
        <v>22310</v>
      </c>
      <c r="K23" s="44">
        <f t="shared" si="2"/>
        <v>22285</v>
      </c>
      <c r="L23" s="46">
        <v>23130</v>
      </c>
      <c r="M23" s="45">
        <v>23180</v>
      </c>
      <c r="N23" s="44">
        <f t="shared" si="3"/>
        <v>23155</v>
      </c>
      <c r="O23" s="46">
        <v>23965</v>
      </c>
      <c r="P23" s="45">
        <v>24015</v>
      </c>
      <c r="Q23" s="44">
        <f t="shared" si="4"/>
        <v>23990</v>
      </c>
      <c r="R23" s="52">
        <v>21550</v>
      </c>
      <c r="S23" s="51">
        <v>1.111</v>
      </c>
      <c r="T23" s="51">
        <v>0.97450000000000003</v>
      </c>
      <c r="U23" s="50">
        <v>151.53</v>
      </c>
      <c r="V23" s="43">
        <v>19396.939999999999</v>
      </c>
      <c r="W23" s="43">
        <v>19437.96</v>
      </c>
      <c r="X23" s="49">
        <f t="shared" si="5"/>
        <v>22113.904566444329</v>
      </c>
      <c r="Y23" s="48">
        <v>1.1137999999999999</v>
      </c>
    </row>
    <row r="24" spans="2:25" x14ac:dyDescent="0.2">
      <c r="B24" s="47">
        <v>44858</v>
      </c>
      <c r="C24" s="46">
        <v>22130</v>
      </c>
      <c r="D24" s="45">
        <v>22170</v>
      </c>
      <c r="E24" s="44">
        <f t="shared" si="0"/>
        <v>22150</v>
      </c>
      <c r="F24" s="46">
        <v>22250</v>
      </c>
      <c r="G24" s="45">
        <v>22300</v>
      </c>
      <c r="H24" s="44">
        <f t="shared" si="1"/>
        <v>22275</v>
      </c>
      <c r="I24" s="46">
        <v>22870</v>
      </c>
      <c r="J24" s="45">
        <v>22920</v>
      </c>
      <c r="K24" s="44">
        <f t="shared" si="2"/>
        <v>22895</v>
      </c>
      <c r="L24" s="46">
        <v>23740</v>
      </c>
      <c r="M24" s="45">
        <v>23790</v>
      </c>
      <c r="N24" s="44">
        <f t="shared" si="3"/>
        <v>23765</v>
      </c>
      <c r="O24" s="46">
        <v>24565</v>
      </c>
      <c r="P24" s="45">
        <v>24615</v>
      </c>
      <c r="Q24" s="44">
        <f t="shared" si="4"/>
        <v>24590</v>
      </c>
      <c r="R24" s="52">
        <v>22170</v>
      </c>
      <c r="S24" s="51">
        <v>1.1309</v>
      </c>
      <c r="T24" s="51">
        <v>0.98360000000000003</v>
      </c>
      <c r="U24" s="50">
        <v>149.02000000000001</v>
      </c>
      <c r="V24" s="43">
        <v>19603.86</v>
      </c>
      <c r="W24" s="43">
        <v>19664.900000000001</v>
      </c>
      <c r="X24" s="49">
        <f t="shared" si="5"/>
        <v>22539.650264335094</v>
      </c>
      <c r="Y24" s="48">
        <v>1.1339999999999999</v>
      </c>
    </row>
    <row r="25" spans="2:25" x14ac:dyDescent="0.2">
      <c r="B25" s="47">
        <v>44859</v>
      </c>
      <c r="C25" s="46">
        <v>22070</v>
      </c>
      <c r="D25" s="45">
        <v>22075</v>
      </c>
      <c r="E25" s="44">
        <f t="shared" si="0"/>
        <v>22072.5</v>
      </c>
      <c r="F25" s="46">
        <v>22025</v>
      </c>
      <c r="G25" s="45">
        <v>22075</v>
      </c>
      <c r="H25" s="44">
        <f t="shared" si="1"/>
        <v>22050</v>
      </c>
      <c r="I25" s="46">
        <v>22675</v>
      </c>
      <c r="J25" s="45">
        <v>22725</v>
      </c>
      <c r="K25" s="44">
        <f t="shared" si="2"/>
        <v>22700</v>
      </c>
      <c r="L25" s="46">
        <v>23540</v>
      </c>
      <c r="M25" s="45">
        <v>23590</v>
      </c>
      <c r="N25" s="44">
        <f t="shared" si="3"/>
        <v>23565</v>
      </c>
      <c r="O25" s="46">
        <v>24365</v>
      </c>
      <c r="P25" s="45">
        <v>24415</v>
      </c>
      <c r="Q25" s="44">
        <f t="shared" si="4"/>
        <v>24390</v>
      </c>
      <c r="R25" s="52">
        <v>22075</v>
      </c>
      <c r="S25" s="51">
        <v>1.1313</v>
      </c>
      <c r="T25" s="51">
        <v>0.98670000000000002</v>
      </c>
      <c r="U25" s="50">
        <v>148.91</v>
      </c>
      <c r="V25" s="43">
        <v>19512.95</v>
      </c>
      <c r="W25" s="43">
        <v>19459.63</v>
      </c>
      <c r="X25" s="49">
        <f t="shared" si="5"/>
        <v>22372.554981250632</v>
      </c>
      <c r="Y25" s="48">
        <v>1.1344000000000001</v>
      </c>
    </row>
    <row r="26" spans="2:25" x14ac:dyDescent="0.2">
      <c r="B26" s="47">
        <v>44860</v>
      </c>
      <c r="C26" s="46">
        <v>22250</v>
      </c>
      <c r="D26" s="45">
        <v>22255</v>
      </c>
      <c r="E26" s="44">
        <f t="shared" si="0"/>
        <v>22252.5</v>
      </c>
      <c r="F26" s="46">
        <v>22445</v>
      </c>
      <c r="G26" s="45">
        <v>22455</v>
      </c>
      <c r="H26" s="44">
        <f t="shared" si="1"/>
        <v>22450</v>
      </c>
      <c r="I26" s="46">
        <v>23065</v>
      </c>
      <c r="J26" s="45">
        <v>23115</v>
      </c>
      <c r="K26" s="44">
        <f t="shared" si="2"/>
        <v>23090</v>
      </c>
      <c r="L26" s="46">
        <v>23940</v>
      </c>
      <c r="M26" s="45">
        <v>23990</v>
      </c>
      <c r="N26" s="44">
        <f t="shared" si="3"/>
        <v>23965</v>
      </c>
      <c r="O26" s="46">
        <v>24765</v>
      </c>
      <c r="P26" s="45">
        <v>24815</v>
      </c>
      <c r="Q26" s="44">
        <f t="shared" si="4"/>
        <v>24790</v>
      </c>
      <c r="R26" s="52">
        <v>22255</v>
      </c>
      <c r="S26" s="51">
        <v>1.1564000000000001</v>
      </c>
      <c r="T26" s="51">
        <v>1.0021</v>
      </c>
      <c r="U26" s="50">
        <v>147.1</v>
      </c>
      <c r="V26" s="43">
        <v>19245.07</v>
      </c>
      <c r="W26" s="43">
        <v>19361.099999999999</v>
      </c>
      <c r="X26" s="49">
        <f t="shared" si="5"/>
        <v>22208.362438878357</v>
      </c>
      <c r="Y26" s="48">
        <v>1.1597999999999999</v>
      </c>
    </row>
    <row r="27" spans="2:25" x14ac:dyDescent="0.2">
      <c r="B27" s="47">
        <v>44861</v>
      </c>
      <c r="C27" s="46">
        <v>22225</v>
      </c>
      <c r="D27" s="45">
        <v>22250</v>
      </c>
      <c r="E27" s="44">
        <f t="shared" si="0"/>
        <v>22237.5</v>
      </c>
      <c r="F27" s="46">
        <v>22370</v>
      </c>
      <c r="G27" s="45">
        <v>22375</v>
      </c>
      <c r="H27" s="44">
        <f t="shared" si="1"/>
        <v>22372.5</v>
      </c>
      <c r="I27" s="46">
        <v>23015</v>
      </c>
      <c r="J27" s="45">
        <v>23065</v>
      </c>
      <c r="K27" s="44">
        <f t="shared" si="2"/>
        <v>23040</v>
      </c>
      <c r="L27" s="46">
        <v>23870</v>
      </c>
      <c r="M27" s="45">
        <v>23920</v>
      </c>
      <c r="N27" s="44">
        <f t="shared" si="3"/>
        <v>23895</v>
      </c>
      <c r="O27" s="46">
        <v>24620</v>
      </c>
      <c r="P27" s="45">
        <v>24670</v>
      </c>
      <c r="Q27" s="44">
        <f t="shared" si="4"/>
        <v>24645</v>
      </c>
      <c r="R27" s="52">
        <v>22250</v>
      </c>
      <c r="S27" s="51">
        <v>1.1584000000000001</v>
      </c>
      <c r="T27" s="51">
        <v>1.0049999999999999</v>
      </c>
      <c r="U27" s="50">
        <v>146.66999999999999</v>
      </c>
      <c r="V27" s="43">
        <v>19207.53</v>
      </c>
      <c r="W27" s="43">
        <v>19258.91</v>
      </c>
      <c r="X27" s="49">
        <f t="shared" si="5"/>
        <v>22139.303482587067</v>
      </c>
      <c r="Y27" s="48">
        <v>1.1617999999999999</v>
      </c>
    </row>
    <row r="28" spans="2:25" x14ac:dyDescent="0.2">
      <c r="B28" s="47">
        <v>44862</v>
      </c>
      <c r="C28" s="46">
        <v>22250</v>
      </c>
      <c r="D28" s="45">
        <v>22255</v>
      </c>
      <c r="E28" s="44">
        <f t="shared" si="0"/>
        <v>22252.5</v>
      </c>
      <c r="F28" s="46">
        <v>22350</v>
      </c>
      <c r="G28" s="45">
        <v>22400</v>
      </c>
      <c r="H28" s="44">
        <f t="shared" si="1"/>
        <v>22375</v>
      </c>
      <c r="I28" s="46">
        <v>22975</v>
      </c>
      <c r="J28" s="45">
        <v>23025</v>
      </c>
      <c r="K28" s="44">
        <f t="shared" si="2"/>
        <v>23000</v>
      </c>
      <c r="L28" s="46">
        <v>23855</v>
      </c>
      <c r="M28" s="45">
        <v>23905</v>
      </c>
      <c r="N28" s="44">
        <f t="shared" si="3"/>
        <v>23880</v>
      </c>
      <c r="O28" s="46">
        <v>24610</v>
      </c>
      <c r="P28" s="45">
        <v>24660</v>
      </c>
      <c r="Q28" s="44">
        <f t="shared" si="4"/>
        <v>24635</v>
      </c>
      <c r="R28" s="52">
        <v>22255</v>
      </c>
      <c r="S28" s="51">
        <v>1.1553</v>
      </c>
      <c r="T28" s="51">
        <v>0.99539999999999995</v>
      </c>
      <c r="U28" s="50">
        <v>147.49</v>
      </c>
      <c r="V28" s="43">
        <v>19263.39</v>
      </c>
      <c r="W28" s="43">
        <v>19330.34</v>
      </c>
      <c r="X28" s="49">
        <f t="shared" si="5"/>
        <v>22357.846092023308</v>
      </c>
      <c r="Y28" s="48">
        <v>1.1588000000000001</v>
      </c>
    </row>
    <row r="29" spans="2:25" x14ac:dyDescent="0.2">
      <c r="B29" s="47">
        <v>44865</v>
      </c>
      <c r="C29" s="46">
        <v>21710</v>
      </c>
      <c r="D29" s="45">
        <v>21750</v>
      </c>
      <c r="E29" s="44">
        <f t="shared" si="0"/>
        <v>21730</v>
      </c>
      <c r="F29" s="46">
        <v>21810</v>
      </c>
      <c r="G29" s="45">
        <v>21850</v>
      </c>
      <c r="H29" s="44">
        <f t="shared" si="1"/>
        <v>21830</v>
      </c>
      <c r="I29" s="46">
        <v>22430</v>
      </c>
      <c r="J29" s="45">
        <v>22480</v>
      </c>
      <c r="K29" s="44">
        <f t="shared" si="2"/>
        <v>22455</v>
      </c>
      <c r="L29" s="46">
        <v>23330</v>
      </c>
      <c r="M29" s="45">
        <v>23380</v>
      </c>
      <c r="N29" s="44">
        <f t="shared" si="3"/>
        <v>23355</v>
      </c>
      <c r="O29" s="46">
        <v>24155</v>
      </c>
      <c r="P29" s="45">
        <v>24205</v>
      </c>
      <c r="Q29" s="44">
        <f t="shared" si="4"/>
        <v>24180</v>
      </c>
      <c r="R29" s="52">
        <v>21750</v>
      </c>
      <c r="S29" s="51">
        <v>1.1506000000000001</v>
      </c>
      <c r="T29" s="51">
        <v>0.9909</v>
      </c>
      <c r="U29" s="50">
        <v>148.75</v>
      </c>
      <c r="V29" s="43">
        <v>18903.18</v>
      </c>
      <c r="W29" s="43">
        <v>18932.5</v>
      </c>
      <c r="X29" s="49">
        <f t="shared" si="5"/>
        <v>21949.742658189523</v>
      </c>
      <c r="Y29" s="48">
        <v>1.1540999999999999</v>
      </c>
    </row>
    <row r="30" spans="2:25" s="10" customFormat="1" x14ac:dyDescent="0.2">
      <c r="B30" s="42" t="s">
        <v>11</v>
      </c>
      <c r="C30" s="41">
        <f>ROUND(AVERAGE(C9:C29),2)</f>
        <v>21913.33</v>
      </c>
      <c r="D30" s="40">
        <f>ROUND(AVERAGE(D9:D29),2)</f>
        <v>21935.71</v>
      </c>
      <c r="E30" s="39">
        <f>ROUND(AVERAGE(C30:D30),2)</f>
        <v>21924.52</v>
      </c>
      <c r="F30" s="41">
        <f>ROUND(AVERAGE(F9:F29),2)</f>
        <v>22015.71</v>
      </c>
      <c r="G30" s="40">
        <f>ROUND(AVERAGE(G9:G29),2)</f>
        <v>22045.95</v>
      </c>
      <c r="H30" s="39">
        <f>ROUND(AVERAGE(F30:G30),2)</f>
        <v>22030.83</v>
      </c>
      <c r="I30" s="41">
        <f>ROUND(AVERAGE(I9:I29),2)</f>
        <v>22679.52</v>
      </c>
      <c r="J30" s="40">
        <f>ROUND(AVERAGE(J9:J29),2)</f>
        <v>22729.52</v>
      </c>
      <c r="K30" s="39">
        <f>ROUND(AVERAGE(I30:J30),2)</f>
        <v>22704.52</v>
      </c>
      <c r="L30" s="41">
        <f>ROUND(AVERAGE(L9:L29),2)</f>
        <v>23562.14</v>
      </c>
      <c r="M30" s="40">
        <f>ROUND(AVERAGE(M9:M29),2)</f>
        <v>23612.14</v>
      </c>
      <c r="N30" s="39">
        <f>ROUND(AVERAGE(L30:M30),2)</f>
        <v>23587.14</v>
      </c>
      <c r="O30" s="41">
        <f>ROUND(AVERAGE(O9:O29),2)</f>
        <v>24399.52</v>
      </c>
      <c r="P30" s="40">
        <f>ROUND(AVERAGE(P9:P29),2)</f>
        <v>24449.52</v>
      </c>
      <c r="Q30" s="39">
        <f>ROUND(AVERAGE(O30:P30),2)</f>
        <v>24424.52</v>
      </c>
      <c r="R30" s="38">
        <f>ROUND(AVERAGE(R9:R29),2)</f>
        <v>21935.71</v>
      </c>
      <c r="S30" s="37">
        <f>ROUND(AVERAGE(S9:S29),4)</f>
        <v>1.1288</v>
      </c>
      <c r="T30" s="36">
        <f>ROUND(AVERAGE(T9:T29),4)</f>
        <v>0.98270000000000002</v>
      </c>
      <c r="U30" s="175">
        <f>ROUND(AVERAGE(U9:U29),2)</f>
        <v>147.29</v>
      </c>
      <c r="V30" s="35">
        <f>AVERAGE(V9:V29)</f>
        <v>19436.130476190479</v>
      </c>
      <c r="W30" s="35">
        <f>AVERAGE(W9:W29)</f>
        <v>19487.046190476191</v>
      </c>
      <c r="X30" s="35">
        <f>AVERAGE(X9:X29)</f>
        <v>22323.088246814841</v>
      </c>
      <c r="Y30" s="34">
        <f>AVERAGE(Y9:Y29)</f>
        <v>1.1314761904761905</v>
      </c>
    </row>
    <row r="31" spans="2:25" s="5" customFormat="1" x14ac:dyDescent="0.2">
      <c r="B31" s="33" t="s">
        <v>12</v>
      </c>
      <c r="C31" s="32">
        <f t="shared" ref="C31:Y31" si="6">MAX(C9:C29)</f>
        <v>22355</v>
      </c>
      <c r="D31" s="31">
        <f t="shared" si="6"/>
        <v>22400</v>
      </c>
      <c r="E31" s="30">
        <f t="shared" si="6"/>
        <v>22375</v>
      </c>
      <c r="F31" s="32">
        <f t="shared" si="6"/>
        <v>22450</v>
      </c>
      <c r="G31" s="31">
        <f t="shared" si="6"/>
        <v>22500</v>
      </c>
      <c r="H31" s="30">
        <f t="shared" si="6"/>
        <v>22475</v>
      </c>
      <c r="I31" s="32">
        <f t="shared" si="6"/>
        <v>23190</v>
      </c>
      <c r="J31" s="31">
        <f t="shared" si="6"/>
        <v>23240</v>
      </c>
      <c r="K31" s="30">
        <f t="shared" si="6"/>
        <v>23215</v>
      </c>
      <c r="L31" s="32">
        <f t="shared" si="6"/>
        <v>24135</v>
      </c>
      <c r="M31" s="31">
        <f t="shared" si="6"/>
        <v>24185</v>
      </c>
      <c r="N31" s="30">
        <f t="shared" si="6"/>
        <v>24160</v>
      </c>
      <c r="O31" s="32">
        <f t="shared" si="6"/>
        <v>25000</v>
      </c>
      <c r="P31" s="31">
        <f t="shared" si="6"/>
        <v>25050</v>
      </c>
      <c r="Q31" s="30">
        <f t="shared" si="6"/>
        <v>25025</v>
      </c>
      <c r="R31" s="29">
        <f t="shared" si="6"/>
        <v>22400</v>
      </c>
      <c r="S31" s="28">
        <f t="shared" si="6"/>
        <v>1.1584000000000001</v>
      </c>
      <c r="T31" s="27">
        <f t="shared" si="6"/>
        <v>1.0049999999999999</v>
      </c>
      <c r="U31" s="26">
        <f t="shared" si="6"/>
        <v>151.53</v>
      </c>
      <c r="V31" s="25">
        <f t="shared" si="6"/>
        <v>20198.38</v>
      </c>
      <c r="W31" s="25">
        <f t="shared" si="6"/>
        <v>20120.580000000002</v>
      </c>
      <c r="X31" s="25">
        <f t="shared" si="6"/>
        <v>23038.156947444204</v>
      </c>
      <c r="Y31" s="24">
        <f t="shared" si="6"/>
        <v>1.1617999999999999</v>
      </c>
    </row>
    <row r="32" spans="2:25" s="5" customFormat="1" ht="13.5" thickBot="1" x14ac:dyDescent="0.25">
      <c r="B32" s="23" t="s">
        <v>13</v>
      </c>
      <c r="C32" s="22">
        <f t="shared" ref="C32:Y32" si="7">MIN(C9:C29)</f>
        <v>21250</v>
      </c>
      <c r="D32" s="21">
        <f t="shared" si="7"/>
        <v>21300</v>
      </c>
      <c r="E32" s="20">
        <f t="shared" si="7"/>
        <v>21275</v>
      </c>
      <c r="F32" s="22">
        <f t="shared" si="7"/>
        <v>21365</v>
      </c>
      <c r="G32" s="21">
        <f t="shared" si="7"/>
        <v>21385</v>
      </c>
      <c r="H32" s="20">
        <f t="shared" si="7"/>
        <v>21375</v>
      </c>
      <c r="I32" s="22">
        <f t="shared" si="7"/>
        <v>22115</v>
      </c>
      <c r="J32" s="21">
        <f t="shared" si="7"/>
        <v>22165</v>
      </c>
      <c r="K32" s="20">
        <f t="shared" si="7"/>
        <v>22140</v>
      </c>
      <c r="L32" s="22">
        <f t="shared" si="7"/>
        <v>22990</v>
      </c>
      <c r="M32" s="21">
        <f t="shared" si="7"/>
        <v>23040</v>
      </c>
      <c r="N32" s="20">
        <f t="shared" si="7"/>
        <v>23015</v>
      </c>
      <c r="O32" s="22">
        <f t="shared" si="7"/>
        <v>23815</v>
      </c>
      <c r="P32" s="21">
        <f t="shared" si="7"/>
        <v>23865</v>
      </c>
      <c r="Q32" s="20">
        <f t="shared" si="7"/>
        <v>23840</v>
      </c>
      <c r="R32" s="19">
        <f t="shared" si="7"/>
        <v>21300</v>
      </c>
      <c r="S32" s="18">
        <f t="shared" si="7"/>
        <v>1.1052</v>
      </c>
      <c r="T32" s="17">
        <f t="shared" si="7"/>
        <v>0.96970000000000001</v>
      </c>
      <c r="U32" s="16">
        <f t="shared" si="7"/>
        <v>144.52000000000001</v>
      </c>
      <c r="V32" s="15">
        <f t="shared" si="7"/>
        <v>18796.330000000002</v>
      </c>
      <c r="W32" s="15">
        <f t="shared" si="7"/>
        <v>18829.8</v>
      </c>
      <c r="X32" s="15">
        <f t="shared" si="7"/>
        <v>21532.551556813589</v>
      </c>
      <c r="Y32" s="14">
        <f t="shared" si="7"/>
        <v>1.1074999999999999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33</v>
      </c>
    </row>
    <row r="6" spans="1:19" ht="13.5" thickBot="1" x14ac:dyDescent="0.25">
      <c r="B6" s="1">
        <v>44837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44837</v>
      </c>
      <c r="C9" s="46">
        <v>51005</v>
      </c>
      <c r="D9" s="45">
        <v>51505</v>
      </c>
      <c r="E9" s="44">
        <f t="shared" ref="E9:E29" si="0">AVERAGE(C9:D9)</f>
        <v>51255</v>
      </c>
      <c r="F9" s="46">
        <v>51455</v>
      </c>
      <c r="G9" s="45">
        <v>51955</v>
      </c>
      <c r="H9" s="44">
        <f t="shared" ref="H9:H29" si="1">AVERAGE(F9:G9)</f>
        <v>51705</v>
      </c>
      <c r="I9" s="46">
        <v>53085</v>
      </c>
      <c r="J9" s="45">
        <v>54085</v>
      </c>
      <c r="K9" s="44">
        <f t="shared" ref="K9:K29" si="2">AVERAGE(I9:J9)</f>
        <v>53585</v>
      </c>
      <c r="L9" s="52">
        <v>51505</v>
      </c>
      <c r="M9" s="51">
        <v>1.1217999999999999</v>
      </c>
      <c r="N9" s="53">
        <v>0.97689999999999999</v>
      </c>
      <c r="O9" s="50">
        <v>144.86000000000001</v>
      </c>
      <c r="P9" s="43">
        <v>45912.82</v>
      </c>
      <c r="Q9" s="43">
        <v>46223.31</v>
      </c>
      <c r="R9" s="49">
        <f t="shared" ref="R9:R29" si="3">L9/N9</f>
        <v>52722.898966117311</v>
      </c>
      <c r="S9" s="48">
        <v>1.1240000000000001</v>
      </c>
    </row>
    <row r="10" spans="1:19" x14ac:dyDescent="0.2">
      <c r="B10" s="47">
        <v>44838</v>
      </c>
      <c r="C10" s="46">
        <v>51005</v>
      </c>
      <c r="D10" s="45">
        <v>51505</v>
      </c>
      <c r="E10" s="44">
        <f t="shared" si="0"/>
        <v>51255</v>
      </c>
      <c r="F10" s="46">
        <v>51455</v>
      </c>
      <c r="G10" s="45">
        <v>51955</v>
      </c>
      <c r="H10" s="44">
        <f t="shared" si="1"/>
        <v>51705</v>
      </c>
      <c r="I10" s="46">
        <v>53080</v>
      </c>
      <c r="J10" s="45">
        <v>54080</v>
      </c>
      <c r="K10" s="44">
        <f t="shared" si="2"/>
        <v>53580</v>
      </c>
      <c r="L10" s="52">
        <v>51505</v>
      </c>
      <c r="M10" s="51">
        <v>1.1332</v>
      </c>
      <c r="N10" s="51">
        <v>0.98919999999999997</v>
      </c>
      <c r="O10" s="50">
        <v>144.82</v>
      </c>
      <c r="P10" s="43">
        <v>45450.94</v>
      </c>
      <c r="Q10" s="43">
        <v>45747.12</v>
      </c>
      <c r="R10" s="49">
        <f t="shared" si="3"/>
        <v>52067.327133036801</v>
      </c>
      <c r="S10" s="48">
        <v>1.1356999999999999</v>
      </c>
    </row>
    <row r="11" spans="1:19" x14ac:dyDescent="0.2">
      <c r="B11" s="47">
        <v>44839</v>
      </c>
      <c r="C11" s="46">
        <v>51005</v>
      </c>
      <c r="D11" s="45">
        <v>51505</v>
      </c>
      <c r="E11" s="44">
        <f t="shared" si="0"/>
        <v>51255</v>
      </c>
      <c r="F11" s="46">
        <v>51455</v>
      </c>
      <c r="G11" s="45">
        <v>51955</v>
      </c>
      <c r="H11" s="44">
        <f t="shared" si="1"/>
        <v>51705</v>
      </c>
      <c r="I11" s="46">
        <v>53075</v>
      </c>
      <c r="J11" s="45">
        <v>54075</v>
      </c>
      <c r="K11" s="44">
        <f t="shared" si="2"/>
        <v>53575</v>
      </c>
      <c r="L11" s="52">
        <v>51505</v>
      </c>
      <c r="M11" s="51">
        <v>1.1332</v>
      </c>
      <c r="N11" s="51">
        <v>0.99050000000000005</v>
      </c>
      <c r="O11" s="50">
        <v>144.52000000000001</v>
      </c>
      <c r="P11" s="43">
        <v>45450.94</v>
      </c>
      <c r="Q11" s="43">
        <v>45751.14</v>
      </c>
      <c r="R11" s="49">
        <f t="shared" si="3"/>
        <v>51998.990408884398</v>
      </c>
      <c r="S11" s="48">
        <v>1.1355999999999999</v>
      </c>
    </row>
    <row r="12" spans="1:19" x14ac:dyDescent="0.2">
      <c r="B12" s="47">
        <v>44840</v>
      </c>
      <c r="C12" s="46">
        <v>51020</v>
      </c>
      <c r="D12" s="45">
        <v>51520</v>
      </c>
      <c r="E12" s="44">
        <f t="shared" si="0"/>
        <v>51270</v>
      </c>
      <c r="F12" s="46">
        <v>51455</v>
      </c>
      <c r="G12" s="45">
        <v>51955</v>
      </c>
      <c r="H12" s="44">
        <f t="shared" si="1"/>
        <v>51705</v>
      </c>
      <c r="I12" s="46">
        <v>53070</v>
      </c>
      <c r="J12" s="45">
        <v>54070</v>
      </c>
      <c r="K12" s="44">
        <f t="shared" si="2"/>
        <v>53570</v>
      </c>
      <c r="L12" s="52">
        <v>51520</v>
      </c>
      <c r="M12" s="51">
        <v>1.1257999999999999</v>
      </c>
      <c r="N12" s="51">
        <v>0.9869</v>
      </c>
      <c r="O12" s="50">
        <v>144.69999999999999</v>
      </c>
      <c r="P12" s="43">
        <v>45763.01</v>
      </c>
      <c r="Q12" s="43">
        <v>46067.57</v>
      </c>
      <c r="R12" s="49">
        <f t="shared" si="3"/>
        <v>52203.870706251902</v>
      </c>
      <c r="S12" s="48">
        <v>1.1277999999999999</v>
      </c>
    </row>
    <row r="13" spans="1:19" x14ac:dyDescent="0.2">
      <c r="B13" s="47">
        <v>44841</v>
      </c>
      <c r="C13" s="46">
        <v>51020</v>
      </c>
      <c r="D13" s="45">
        <v>51520</v>
      </c>
      <c r="E13" s="44">
        <f t="shared" si="0"/>
        <v>51270</v>
      </c>
      <c r="F13" s="46">
        <v>51455</v>
      </c>
      <c r="G13" s="45">
        <v>51955</v>
      </c>
      <c r="H13" s="44">
        <f t="shared" si="1"/>
        <v>51705</v>
      </c>
      <c r="I13" s="46">
        <v>53070</v>
      </c>
      <c r="J13" s="45">
        <v>54070</v>
      </c>
      <c r="K13" s="44">
        <f t="shared" si="2"/>
        <v>53570</v>
      </c>
      <c r="L13" s="52">
        <v>51520</v>
      </c>
      <c r="M13" s="51">
        <v>1.1194999999999999</v>
      </c>
      <c r="N13" s="51">
        <v>0.97870000000000001</v>
      </c>
      <c r="O13" s="50">
        <v>144.94</v>
      </c>
      <c r="P13" s="43">
        <v>46020.54</v>
      </c>
      <c r="Q13" s="43">
        <v>46322.22</v>
      </c>
      <c r="R13" s="49">
        <f t="shared" si="3"/>
        <v>52641.258812710737</v>
      </c>
      <c r="S13" s="48">
        <v>1.1215999999999999</v>
      </c>
    </row>
    <row r="14" spans="1:19" x14ac:dyDescent="0.2">
      <c r="B14" s="47">
        <v>44844</v>
      </c>
      <c r="C14" s="46">
        <v>51005</v>
      </c>
      <c r="D14" s="45">
        <v>51505</v>
      </c>
      <c r="E14" s="44">
        <f t="shared" si="0"/>
        <v>51255</v>
      </c>
      <c r="F14" s="46">
        <v>51455</v>
      </c>
      <c r="G14" s="45">
        <v>51955</v>
      </c>
      <c r="H14" s="44">
        <f t="shared" si="1"/>
        <v>51705</v>
      </c>
      <c r="I14" s="46">
        <v>53050</v>
      </c>
      <c r="J14" s="45">
        <v>54050</v>
      </c>
      <c r="K14" s="44">
        <f t="shared" si="2"/>
        <v>53550</v>
      </c>
      <c r="L14" s="52">
        <v>51505</v>
      </c>
      <c r="M14" s="51">
        <v>1.1066</v>
      </c>
      <c r="N14" s="51">
        <v>0.96970000000000001</v>
      </c>
      <c r="O14" s="50">
        <v>145.55000000000001</v>
      </c>
      <c r="P14" s="43">
        <v>46543.47</v>
      </c>
      <c r="Q14" s="43">
        <v>46861.19</v>
      </c>
      <c r="R14" s="49">
        <f t="shared" si="3"/>
        <v>53114.36526760854</v>
      </c>
      <c r="S14" s="48">
        <v>1.1087</v>
      </c>
    </row>
    <row r="15" spans="1:19" x14ac:dyDescent="0.2">
      <c r="B15" s="47">
        <v>44845</v>
      </c>
      <c r="C15" s="46">
        <v>51005</v>
      </c>
      <c r="D15" s="45">
        <v>51505</v>
      </c>
      <c r="E15" s="44">
        <f t="shared" si="0"/>
        <v>51255</v>
      </c>
      <c r="F15" s="46">
        <v>51455</v>
      </c>
      <c r="G15" s="45">
        <v>51955</v>
      </c>
      <c r="H15" s="44">
        <f t="shared" si="1"/>
        <v>51705</v>
      </c>
      <c r="I15" s="46">
        <v>53045</v>
      </c>
      <c r="J15" s="45">
        <v>54045</v>
      </c>
      <c r="K15" s="44">
        <f t="shared" si="2"/>
        <v>53545</v>
      </c>
      <c r="L15" s="52">
        <v>51505</v>
      </c>
      <c r="M15" s="51">
        <v>1.109</v>
      </c>
      <c r="N15" s="51">
        <v>0.97230000000000005</v>
      </c>
      <c r="O15" s="50">
        <v>145.59</v>
      </c>
      <c r="P15" s="43">
        <v>46442.74</v>
      </c>
      <c r="Q15" s="43">
        <v>46751.55</v>
      </c>
      <c r="R15" s="49">
        <f t="shared" si="3"/>
        <v>52972.333641880075</v>
      </c>
      <c r="S15" s="48">
        <v>1.1113</v>
      </c>
    </row>
    <row r="16" spans="1:19" x14ac:dyDescent="0.2">
      <c r="B16" s="47">
        <v>44846</v>
      </c>
      <c r="C16" s="46">
        <v>51005</v>
      </c>
      <c r="D16" s="45">
        <v>51505</v>
      </c>
      <c r="E16" s="44">
        <f t="shared" si="0"/>
        <v>51255</v>
      </c>
      <c r="F16" s="46">
        <v>51455</v>
      </c>
      <c r="G16" s="45">
        <v>51955</v>
      </c>
      <c r="H16" s="44">
        <f t="shared" si="1"/>
        <v>51705</v>
      </c>
      <c r="I16" s="46">
        <v>53040</v>
      </c>
      <c r="J16" s="45">
        <v>54040</v>
      </c>
      <c r="K16" s="44">
        <f t="shared" si="2"/>
        <v>53540</v>
      </c>
      <c r="L16" s="52">
        <v>51505</v>
      </c>
      <c r="M16" s="51">
        <v>1.1052</v>
      </c>
      <c r="N16" s="51">
        <v>0.9708</v>
      </c>
      <c r="O16" s="50">
        <v>146.61000000000001</v>
      </c>
      <c r="P16" s="43">
        <v>46602.42</v>
      </c>
      <c r="Q16" s="43">
        <v>46911.96</v>
      </c>
      <c r="R16" s="49">
        <f t="shared" si="3"/>
        <v>53054.182117840959</v>
      </c>
      <c r="S16" s="48">
        <v>1.1074999999999999</v>
      </c>
    </row>
    <row r="17" spans="2:19" x14ac:dyDescent="0.2">
      <c r="B17" s="47">
        <v>44847</v>
      </c>
      <c r="C17" s="46">
        <v>51015</v>
      </c>
      <c r="D17" s="45">
        <v>51515</v>
      </c>
      <c r="E17" s="44">
        <f t="shared" si="0"/>
        <v>51265</v>
      </c>
      <c r="F17" s="46">
        <v>51455</v>
      </c>
      <c r="G17" s="45">
        <v>51955</v>
      </c>
      <c r="H17" s="44">
        <f t="shared" si="1"/>
        <v>51705</v>
      </c>
      <c r="I17" s="46">
        <v>53035</v>
      </c>
      <c r="J17" s="45">
        <v>54035</v>
      </c>
      <c r="K17" s="44">
        <f t="shared" si="2"/>
        <v>53535</v>
      </c>
      <c r="L17" s="52">
        <v>51515</v>
      </c>
      <c r="M17" s="51">
        <v>1.1262000000000001</v>
      </c>
      <c r="N17" s="51">
        <v>0.97450000000000003</v>
      </c>
      <c r="O17" s="50">
        <v>146.71</v>
      </c>
      <c r="P17" s="43">
        <v>45742.32</v>
      </c>
      <c r="Q17" s="43">
        <v>46030.83</v>
      </c>
      <c r="R17" s="49">
        <f t="shared" si="3"/>
        <v>52863.006670087219</v>
      </c>
      <c r="S17" s="48">
        <v>1.1287</v>
      </c>
    </row>
    <row r="18" spans="2:19" x14ac:dyDescent="0.2">
      <c r="B18" s="47">
        <v>44848</v>
      </c>
      <c r="C18" s="46">
        <v>51020</v>
      </c>
      <c r="D18" s="45">
        <v>51520</v>
      </c>
      <c r="E18" s="44">
        <f t="shared" si="0"/>
        <v>51270</v>
      </c>
      <c r="F18" s="46">
        <v>51455</v>
      </c>
      <c r="G18" s="45">
        <v>51955</v>
      </c>
      <c r="H18" s="44">
        <f t="shared" si="1"/>
        <v>51705</v>
      </c>
      <c r="I18" s="46">
        <v>53030</v>
      </c>
      <c r="J18" s="45">
        <v>54030</v>
      </c>
      <c r="K18" s="44">
        <f t="shared" si="2"/>
        <v>53530</v>
      </c>
      <c r="L18" s="52">
        <v>51520</v>
      </c>
      <c r="M18" s="51">
        <v>1.1194</v>
      </c>
      <c r="N18" s="51">
        <v>0.97199999999999998</v>
      </c>
      <c r="O18" s="50">
        <v>147.82</v>
      </c>
      <c r="P18" s="43">
        <v>46024.66</v>
      </c>
      <c r="Q18" s="43">
        <v>46309.83</v>
      </c>
      <c r="R18" s="49">
        <f t="shared" si="3"/>
        <v>53004.115226337453</v>
      </c>
      <c r="S18" s="48">
        <v>1.1218999999999999</v>
      </c>
    </row>
    <row r="19" spans="2:19" x14ac:dyDescent="0.2">
      <c r="B19" s="47">
        <v>44851</v>
      </c>
      <c r="C19" s="46">
        <v>51005</v>
      </c>
      <c r="D19" s="45">
        <v>51505</v>
      </c>
      <c r="E19" s="44">
        <f t="shared" si="0"/>
        <v>51255</v>
      </c>
      <c r="F19" s="46">
        <v>51455</v>
      </c>
      <c r="G19" s="45">
        <v>51955</v>
      </c>
      <c r="H19" s="44">
        <f t="shared" si="1"/>
        <v>51705</v>
      </c>
      <c r="I19" s="46">
        <v>53010</v>
      </c>
      <c r="J19" s="45">
        <v>54010</v>
      </c>
      <c r="K19" s="44">
        <f t="shared" si="2"/>
        <v>53510</v>
      </c>
      <c r="L19" s="52">
        <v>51505</v>
      </c>
      <c r="M19" s="51">
        <v>1.1294999999999999</v>
      </c>
      <c r="N19" s="51">
        <v>0.97409999999999997</v>
      </c>
      <c r="O19" s="50">
        <v>148.85</v>
      </c>
      <c r="P19" s="43">
        <v>45599.82</v>
      </c>
      <c r="Q19" s="43">
        <v>45888.54</v>
      </c>
      <c r="R19" s="49">
        <f t="shared" si="3"/>
        <v>52874.448208602815</v>
      </c>
      <c r="S19" s="48">
        <v>1.1322000000000001</v>
      </c>
    </row>
    <row r="20" spans="2:19" x14ac:dyDescent="0.2">
      <c r="B20" s="47">
        <v>44852</v>
      </c>
      <c r="C20" s="46">
        <v>51005</v>
      </c>
      <c r="D20" s="45">
        <v>51505</v>
      </c>
      <c r="E20" s="44">
        <f t="shared" si="0"/>
        <v>51255</v>
      </c>
      <c r="F20" s="46">
        <v>51455</v>
      </c>
      <c r="G20" s="45">
        <v>51955</v>
      </c>
      <c r="H20" s="44">
        <f t="shared" si="1"/>
        <v>51705</v>
      </c>
      <c r="I20" s="46">
        <v>53005</v>
      </c>
      <c r="J20" s="45">
        <v>54005</v>
      </c>
      <c r="K20" s="44">
        <f t="shared" si="2"/>
        <v>53505</v>
      </c>
      <c r="L20" s="52">
        <v>51505</v>
      </c>
      <c r="M20" s="51">
        <v>1.1309</v>
      </c>
      <c r="N20" s="51">
        <v>0.98319999999999996</v>
      </c>
      <c r="O20" s="50">
        <v>149.12</v>
      </c>
      <c r="P20" s="43">
        <v>45543.37</v>
      </c>
      <c r="Q20" s="43">
        <v>45835.91</v>
      </c>
      <c r="R20" s="49">
        <f t="shared" si="3"/>
        <v>52385.069161920263</v>
      </c>
      <c r="S20" s="48">
        <v>1.1335</v>
      </c>
    </row>
    <row r="21" spans="2:19" x14ac:dyDescent="0.2">
      <c r="B21" s="47">
        <v>44853</v>
      </c>
      <c r="C21" s="46">
        <v>51005</v>
      </c>
      <c r="D21" s="45">
        <v>51505</v>
      </c>
      <c r="E21" s="44">
        <f t="shared" si="0"/>
        <v>51255</v>
      </c>
      <c r="F21" s="46">
        <v>51455</v>
      </c>
      <c r="G21" s="45">
        <v>51955</v>
      </c>
      <c r="H21" s="44">
        <f t="shared" si="1"/>
        <v>51705</v>
      </c>
      <c r="I21" s="46">
        <v>53000</v>
      </c>
      <c r="J21" s="45">
        <v>54000</v>
      </c>
      <c r="K21" s="44">
        <f t="shared" si="2"/>
        <v>53500</v>
      </c>
      <c r="L21" s="52">
        <v>51505</v>
      </c>
      <c r="M21" s="51">
        <v>1.1248</v>
      </c>
      <c r="N21" s="51">
        <v>0.97840000000000005</v>
      </c>
      <c r="O21" s="50">
        <v>149.62</v>
      </c>
      <c r="P21" s="43">
        <v>45790.36</v>
      </c>
      <c r="Q21" s="43">
        <v>46075.74</v>
      </c>
      <c r="R21" s="49">
        <f t="shared" si="3"/>
        <v>52642.068683565005</v>
      </c>
      <c r="S21" s="48">
        <v>1.1275999999999999</v>
      </c>
    </row>
    <row r="22" spans="2:19" x14ac:dyDescent="0.2">
      <c r="B22" s="47">
        <v>44854</v>
      </c>
      <c r="C22" s="46">
        <v>51015</v>
      </c>
      <c r="D22" s="45">
        <v>51515</v>
      </c>
      <c r="E22" s="44">
        <f t="shared" si="0"/>
        <v>51265</v>
      </c>
      <c r="F22" s="46">
        <v>51455</v>
      </c>
      <c r="G22" s="45">
        <v>51955</v>
      </c>
      <c r="H22" s="44">
        <f t="shared" si="1"/>
        <v>51705</v>
      </c>
      <c r="I22" s="46">
        <v>52995</v>
      </c>
      <c r="J22" s="45">
        <v>53995</v>
      </c>
      <c r="K22" s="44">
        <f t="shared" si="2"/>
        <v>53495</v>
      </c>
      <c r="L22" s="52">
        <v>51515</v>
      </c>
      <c r="M22" s="51">
        <v>1.1252</v>
      </c>
      <c r="N22" s="51">
        <v>0.98129999999999995</v>
      </c>
      <c r="O22" s="50">
        <v>149.81</v>
      </c>
      <c r="P22" s="43">
        <v>45782.97</v>
      </c>
      <c r="Q22" s="43">
        <v>46051.23</v>
      </c>
      <c r="R22" s="49">
        <f t="shared" si="3"/>
        <v>52496.688066850096</v>
      </c>
      <c r="S22" s="48">
        <v>1.1282000000000001</v>
      </c>
    </row>
    <row r="23" spans="2:19" x14ac:dyDescent="0.2">
      <c r="B23" s="47">
        <v>44855</v>
      </c>
      <c r="C23" s="46">
        <v>51020</v>
      </c>
      <c r="D23" s="45">
        <v>51520</v>
      </c>
      <c r="E23" s="44">
        <f t="shared" si="0"/>
        <v>51270</v>
      </c>
      <c r="F23" s="46">
        <v>51455</v>
      </c>
      <c r="G23" s="45">
        <v>51955</v>
      </c>
      <c r="H23" s="44">
        <f t="shared" si="1"/>
        <v>51705</v>
      </c>
      <c r="I23" s="46">
        <v>52995</v>
      </c>
      <c r="J23" s="45">
        <v>53995</v>
      </c>
      <c r="K23" s="44">
        <f t="shared" si="2"/>
        <v>53495</v>
      </c>
      <c r="L23" s="52">
        <v>51520</v>
      </c>
      <c r="M23" s="51">
        <v>1.111</v>
      </c>
      <c r="N23" s="51">
        <v>0.97450000000000003</v>
      </c>
      <c r="O23" s="50">
        <v>151.53</v>
      </c>
      <c r="P23" s="43">
        <v>46372.639999999999</v>
      </c>
      <c r="Q23" s="43">
        <v>46646.62</v>
      </c>
      <c r="R23" s="49">
        <f t="shared" si="3"/>
        <v>52868.137506413543</v>
      </c>
      <c r="S23" s="48">
        <v>1.1137999999999999</v>
      </c>
    </row>
    <row r="24" spans="2:19" x14ac:dyDescent="0.2">
      <c r="B24" s="47">
        <v>44858</v>
      </c>
      <c r="C24" s="46">
        <v>51005</v>
      </c>
      <c r="D24" s="45">
        <v>51505</v>
      </c>
      <c r="E24" s="44">
        <f t="shared" si="0"/>
        <v>51255</v>
      </c>
      <c r="F24" s="46">
        <v>51455</v>
      </c>
      <c r="G24" s="45">
        <v>51955</v>
      </c>
      <c r="H24" s="44">
        <f t="shared" si="1"/>
        <v>51705</v>
      </c>
      <c r="I24" s="46">
        <v>52975</v>
      </c>
      <c r="J24" s="45">
        <v>53975</v>
      </c>
      <c r="K24" s="44">
        <f t="shared" si="2"/>
        <v>53475</v>
      </c>
      <c r="L24" s="52">
        <v>51505</v>
      </c>
      <c r="M24" s="51">
        <v>1.1309</v>
      </c>
      <c r="N24" s="51">
        <v>0.98360000000000003</v>
      </c>
      <c r="O24" s="50">
        <v>149.02000000000001</v>
      </c>
      <c r="P24" s="43">
        <v>45543.37</v>
      </c>
      <c r="Q24" s="43">
        <v>45815.7</v>
      </c>
      <c r="R24" s="49">
        <f t="shared" si="3"/>
        <v>52363.765758438385</v>
      </c>
      <c r="S24" s="48">
        <v>1.1339999999999999</v>
      </c>
    </row>
    <row r="25" spans="2:19" x14ac:dyDescent="0.2">
      <c r="B25" s="47">
        <v>44859</v>
      </c>
      <c r="C25" s="46">
        <v>51005</v>
      </c>
      <c r="D25" s="45">
        <v>51505</v>
      </c>
      <c r="E25" s="44">
        <f t="shared" si="0"/>
        <v>51255</v>
      </c>
      <c r="F25" s="46">
        <v>51455</v>
      </c>
      <c r="G25" s="45">
        <v>51955</v>
      </c>
      <c r="H25" s="44">
        <f t="shared" si="1"/>
        <v>51705</v>
      </c>
      <c r="I25" s="46">
        <v>52965</v>
      </c>
      <c r="J25" s="45">
        <v>53965</v>
      </c>
      <c r="K25" s="44">
        <f t="shared" si="2"/>
        <v>53465</v>
      </c>
      <c r="L25" s="52">
        <v>51505</v>
      </c>
      <c r="M25" s="51">
        <v>1.1313</v>
      </c>
      <c r="N25" s="51">
        <v>0.98670000000000002</v>
      </c>
      <c r="O25" s="50">
        <v>148.91</v>
      </c>
      <c r="P25" s="43">
        <v>45527.27</v>
      </c>
      <c r="Q25" s="43">
        <v>45799.54</v>
      </c>
      <c r="R25" s="49">
        <f t="shared" si="3"/>
        <v>52199.25002533698</v>
      </c>
      <c r="S25" s="48">
        <v>1.1344000000000001</v>
      </c>
    </row>
    <row r="26" spans="2:19" x14ac:dyDescent="0.2">
      <c r="B26" s="47">
        <v>44860</v>
      </c>
      <c r="C26" s="46">
        <v>51005</v>
      </c>
      <c r="D26" s="45">
        <v>51505</v>
      </c>
      <c r="E26" s="44">
        <f t="shared" si="0"/>
        <v>51255</v>
      </c>
      <c r="F26" s="46">
        <v>51455</v>
      </c>
      <c r="G26" s="45">
        <v>51955</v>
      </c>
      <c r="H26" s="44">
        <f t="shared" si="1"/>
        <v>51705</v>
      </c>
      <c r="I26" s="46">
        <v>52960</v>
      </c>
      <c r="J26" s="45">
        <v>53960</v>
      </c>
      <c r="K26" s="44">
        <f t="shared" si="2"/>
        <v>53460</v>
      </c>
      <c r="L26" s="52">
        <v>51505</v>
      </c>
      <c r="M26" s="51">
        <v>1.1564000000000001</v>
      </c>
      <c r="N26" s="51">
        <v>1.0021</v>
      </c>
      <c r="O26" s="50">
        <v>147.1</v>
      </c>
      <c r="P26" s="43">
        <v>44539.09</v>
      </c>
      <c r="Q26" s="43">
        <v>44796.52</v>
      </c>
      <c r="R26" s="49">
        <f t="shared" si="3"/>
        <v>51397.066161061768</v>
      </c>
      <c r="S26" s="48">
        <v>1.1597999999999999</v>
      </c>
    </row>
    <row r="27" spans="2:19" x14ac:dyDescent="0.2">
      <c r="B27" s="47">
        <v>44861</v>
      </c>
      <c r="C27" s="46">
        <v>51015</v>
      </c>
      <c r="D27" s="45">
        <v>51515</v>
      </c>
      <c r="E27" s="44">
        <f t="shared" si="0"/>
        <v>51265</v>
      </c>
      <c r="F27" s="46">
        <v>51455</v>
      </c>
      <c r="G27" s="45">
        <v>51955</v>
      </c>
      <c r="H27" s="44">
        <f t="shared" si="1"/>
        <v>51705</v>
      </c>
      <c r="I27" s="46">
        <v>52955</v>
      </c>
      <c r="J27" s="45">
        <v>53955</v>
      </c>
      <c r="K27" s="44">
        <f t="shared" si="2"/>
        <v>53455</v>
      </c>
      <c r="L27" s="52">
        <v>51515</v>
      </c>
      <c r="M27" s="51">
        <v>1.1584000000000001</v>
      </c>
      <c r="N27" s="51">
        <v>1.0049999999999999</v>
      </c>
      <c r="O27" s="50">
        <v>146.66999999999999</v>
      </c>
      <c r="P27" s="43">
        <v>44470.82</v>
      </c>
      <c r="Q27" s="43">
        <v>44719.4</v>
      </c>
      <c r="R27" s="49">
        <f t="shared" si="3"/>
        <v>51258.706467661694</v>
      </c>
      <c r="S27" s="48">
        <v>1.1617999999999999</v>
      </c>
    </row>
    <row r="28" spans="2:19" x14ac:dyDescent="0.2">
      <c r="B28" s="47">
        <v>44862</v>
      </c>
      <c r="C28" s="46">
        <v>51020</v>
      </c>
      <c r="D28" s="45">
        <v>51520</v>
      </c>
      <c r="E28" s="44">
        <f t="shared" si="0"/>
        <v>51270</v>
      </c>
      <c r="F28" s="46">
        <v>51455</v>
      </c>
      <c r="G28" s="45">
        <v>51955</v>
      </c>
      <c r="H28" s="44">
        <f t="shared" si="1"/>
        <v>51705</v>
      </c>
      <c r="I28" s="46">
        <v>52955</v>
      </c>
      <c r="J28" s="45">
        <v>53955</v>
      </c>
      <c r="K28" s="44">
        <f t="shared" si="2"/>
        <v>53455</v>
      </c>
      <c r="L28" s="52">
        <v>51520</v>
      </c>
      <c r="M28" s="51">
        <v>1.1553</v>
      </c>
      <c r="N28" s="51">
        <v>0.99539999999999995</v>
      </c>
      <c r="O28" s="50">
        <v>147.49</v>
      </c>
      <c r="P28" s="43">
        <v>44594.48</v>
      </c>
      <c r="Q28" s="43">
        <v>44835.17</v>
      </c>
      <c r="R28" s="49">
        <f t="shared" si="3"/>
        <v>51758.087201125178</v>
      </c>
      <c r="S28" s="48">
        <v>1.1588000000000001</v>
      </c>
    </row>
    <row r="29" spans="2:19" x14ac:dyDescent="0.2">
      <c r="B29" s="47">
        <v>44865</v>
      </c>
      <c r="C29" s="46">
        <v>51005</v>
      </c>
      <c r="D29" s="45">
        <v>51505</v>
      </c>
      <c r="E29" s="44">
        <f t="shared" si="0"/>
        <v>51255</v>
      </c>
      <c r="F29" s="46">
        <v>51455</v>
      </c>
      <c r="G29" s="45">
        <v>51955</v>
      </c>
      <c r="H29" s="44">
        <f t="shared" si="1"/>
        <v>51705</v>
      </c>
      <c r="I29" s="46">
        <v>52935</v>
      </c>
      <c r="J29" s="45">
        <v>53935</v>
      </c>
      <c r="K29" s="44">
        <f t="shared" si="2"/>
        <v>53435</v>
      </c>
      <c r="L29" s="52">
        <v>51505</v>
      </c>
      <c r="M29" s="51">
        <v>1.1506000000000001</v>
      </c>
      <c r="N29" s="51">
        <v>0.9909</v>
      </c>
      <c r="O29" s="50">
        <v>148.75</v>
      </c>
      <c r="P29" s="43">
        <v>44763.6</v>
      </c>
      <c r="Q29" s="43">
        <v>45017.760000000002</v>
      </c>
      <c r="R29" s="49">
        <f t="shared" si="3"/>
        <v>51977.999798163284</v>
      </c>
      <c r="S29" s="48">
        <v>1.1540999999999999</v>
      </c>
    </row>
    <row r="30" spans="2:19" s="10" customFormat="1" x14ac:dyDescent="0.2">
      <c r="B30" s="42" t="s">
        <v>11</v>
      </c>
      <c r="C30" s="41">
        <f>ROUND(AVERAGE(C9:C29),2)</f>
        <v>51010</v>
      </c>
      <c r="D30" s="40">
        <f>ROUND(AVERAGE(D9:D29),2)</f>
        <v>51510</v>
      </c>
      <c r="E30" s="39">
        <f>ROUND(AVERAGE(C30:D30),2)</f>
        <v>51260</v>
      </c>
      <c r="F30" s="41">
        <f>ROUND(AVERAGE(F9:F29),2)</f>
        <v>51455</v>
      </c>
      <c r="G30" s="40">
        <f>ROUND(AVERAGE(G9:G29),2)</f>
        <v>51955</v>
      </c>
      <c r="H30" s="39">
        <f>ROUND(AVERAGE(F30:G30),2)</f>
        <v>51705</v>
      </c>
      <c r="I30" s="41">
        <f>ROUND(AVERAGE(I9:I29),2)</f>
        <v>53015.71</v>
      </c>
      <c r="J30" s="40">
        <f>ROUND(AVERAGE(J9:J29),2)</f>
        <v>54015.71</v>
      </c>
      <c r="K30" s="39">
        <f>ROUND(AVERAGE(I30:J30),2)</f>
        <v>53515.71</v>
      </c>
      <c r="L30" s="38">
        <f>ROUND(AVERAGE(L9:L29),2)</f>
        <v>51510</v>
      </c>
      <c r="M30" s="37">
        <f>ROUND(AVERAGE(M9:M29),4)</f>
        <v>1.1288</v>
      </c>
      <c r="N30" s="36">
        <f>ROUND(AVERAGE(N9:N29),4)</f>
        <v>0.98270000000000002</v>
      </c>
      <c r="O30" s="175">
        <f>ROUND(AVERAGE(O9:O29),2)</f>
        <v>147.29</v>
      </c>
      <c r="P30" s="35">
        <f>AVERAGE(P9:P29)</f>
        <v>45641.98333333333</v>
      </c>
      <c r="Q30" s="35">
        <f>AVERAGE(Q9:Q29)</f>
        <v>45926.611904761907</v>
      </c>
      <c r="R30" s="35">
        <f>AVERAGE(R9:R29)</f>
        <v>52422.077904280683</v>
      </c>
      <c r="S30" s="34">
        <f>AVERAGE(S9:S29)</f>
        <v>1.1314761904761905</v>
      </c>
    </row>
    <row r="31" spans="2:19" s="5" customFormat="1" x14ac:dyDescent="0.2">
      <c r="B31" s="33" t="s">
        <v>12</v>
      </c>
      <c r="C31" s="32">
        <f t="shared" ref="C31:S31" si="4">MAX(C9:C29)</f>
        <v>51020</v>
      </c>
      <c r="D31" s="31">
        <f t="shared" si="4"/>
        <v>51520</v>
      </c>
      <c r="E31" s="30">
        <f t="shared" si="4"/>
        <v>51270</v>
      </c>
      <c r="F31" s="32">
        <f t="shared" si="4"/>
        <v>51455</v>
      </c>
      <c r="G31" s="31">
        <f t="shared" si="4"/>
        <v>51955</v>
      </c>
      <c r="H31" s="30">
        <f t="shared" si="4"/>
        <v>51705</v>
      </c>
      <c r="I31" s="32">
        <f t="shared" si="4"/>
        <v>53085</v>
      </c>
      <c r="J31" s="31">
        <f t="shared" si="4"/>
        <v>54085</v>
      </c>
      <c r="K31" s="30">
        <f t="shared" si="4"/>
        <v>53585</v>
      </c>
      <c r="L31" s="29">
        <f t="shared" si="4"/>
        <v>51520</v>
      </c>
      <c r="M31" s="28">
        <f t="shared" si="4"/>
        <v>1.1584000000000001</v>
      </c>
      <c r="N31" s="27">
        <f t="shared" si="4"/>
        <v>1.0049999999999999</v>
      </c>
      <c r="O31" s="26">
        <f t="shared" si="4"/>
        <v>151.53</v>
      </c>
      <c r="P31" s="25">
        <f t="shared" si="4"/>
        <v>46602.42</v>
      </c>
      <c r="Q31" s="25">
        <f t="shared" si="4"/>
        <v>46911.96</v>
      </c>
      <c r="R31" s="25">
        <f t="shared" si="4"/>
        <v>53114.36526760854</v>
      </c>
      <c r="S31" s="24">
        <f t="shared" si="4"/>
        <v>1.1617999999999999</v>
      </c>
    </row>
    <row r="32" spans="2:19" s="5" customFormat="1" ht="13.5" thickBot="1" x14ac:dyDescent="0.25">
      <c r="B32" s="23" t="s">
        <v>13</v>
      </c>
      <c r="C32" s="22">
        <f t="shared" ref="C32:S32" si="5">MIN(C9:C29)</f>
        <v>51005</v>
      </c>
      <c r="D32" s="21">
        <f t="shared" si="5"/>
        <v>51505</v>
      </c>
      <c r="E32" s="20">
        <f t="shared" si="5"/>
        <v>51255</v>
      </c>
      <c r="F32" s="22">
        <f t="shared" si="5"/>
        <v>51455</v>
      </c>
      <c r="G32" s="21">
        <f t="shared" si="5"/>
        <v>51955</v>
      </c>
      <c r="H32" s="20">
        <f t="shared" si="5"/>
        <v>51705</v>
      </c>
      <c r="I32" s="22">
        <f t="shared" si="5"/>
        <v>52935</v>
      </c>
      <c r="J32" s="21">
        <f t="shared" si="5"/>
        <v>53935</v>
      </c>
      <c r="K32" s="20">
        <f t="shared" si="5"/>
        <v>53435</v>
      </c>
      <c r="L32" s="19">
        <f t="shared" si="5"/>
        <v>51505</v>
      </c>
      <c r="M32" s="18">
        <f t="shared" si="5"/>
        <v>1.1052</v>
      </c>
      <c r="N32" s="17">
        <f t="shared" si="5"/>
        <v>0.96970000000000001</v>
      </c>
      <c r="O32" s="16">
        <f t="shared" si="5"/>
        <v>144.52000000000001</v>
      </c>
      <c r="P32" s="15">
        <f t="shared" si="5"/>
        <v>44470.82</v>
      </c>
      <c r="Q32" s="15">
        <f t="shared" si="5"/>
        <v>44719.4</v>
      </c>
      <c r="R32" s="15">
        <f t="shared" si="5"/>
        <v>51258.706467661694</v>
      </c>
      <c r="S32" s="14">
        <f t="shared" si="5"/>
        <v>1.1074999999999999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Anwender</cp:lastModifiedBy>
  <cp:lastPrinted>2011-08-25T10:07:39Z</cp:lastPrinted>
  <dcterms:created xsi:type="dcterms:W3CDTF">2012-05-31T12:49:12Z</dcterms:created>
  <dcterms:modified xsi:type="dcterms:W3CDTF">2022-11-01T06:59:39Z</dcterms:modified>
</cp:coreProperties>
</file>