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2\"/>
    </mc:Choice>
  </mc:AlternateContent>
  <xr:revisionPtr revIDLastSave="0" documentId="8_{D0C0D4BA-E2F8-43FF-A888-A8A376766DEE}" xr6:coauthVersionLast="47" xr6:coauthVersionMax="47" xr10:uidLastSave="{00000000-0000-0000-0000-000000000000}"/>
  <bookViews>
    <workbookView xWindow="-120" yWindow="-120" windowWidth="25440" windowHeight="15270" tabRatio="993" activeTab="2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J31" i="12"/>
  <c r="G31" i="12"/>
  <c r="D31" i="12"/>
  <c r="J30" i="12"/>
  <c r="G30" i="12"/>
  <c r="D30" i="12"/>
  <c r="J29" i="12"/>
  <c r="E11" i="13" s="1"/>
  <c r="G29" i="12"/>
  <c r="D11" i="13" s="1"/>
  <c r="D29" i="12"/>
  <c r="C11" i="13" s="1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2" i="10"/>
  <c r="Q32" i="10"/>
  <c r="P32" i="10"/>
  <c r="O32" i="10"/>
  <c r="N32" i="10"/>
  <c r="M32" i="10"/>
  <c r="L32" i="10"/>
  <c r="J32" i="10"/>
  <c r="I32" i="10"/>
  <c r="H32" i="10"/>
  <c r="G32" i="10"/>
  <c r="F32" i="10"/>
  <c r="D32" i="10"/>
  <c r="C32" i="10"/>
  <c r="S31" i="10"/>
  <c r="Q31" i="10"/>
  <c r="P31" i="10"/>
  <c r="O31" i="10"/>
  <c r="N31" i="10"/>
  <c r="M31" i="10"/>
  <c r="L31" i="10"/>
  <c r="J31" i="10"/>
  <c r="I31" i="10"/>
  <c r="G31" i="10"/>
  <c r="F31" i="10"/>
  <c r="D31" i="10"/>
  <c r="C31" i="10"/>
  <c r="S30" i="10"/>
  <c r="Q30" i="10"/>
  <c r="P30" i="10"/>
  <c r="O30" i="10"/>
  <c r="N30" i="10"/>
  <c r="M30" i="10"/>
  <c r="L30" i="10"/>
  <c r="J30" i="10"/>
  <c r="I30" i="10"/>
  <c r="G30" i="10"/>
  <c r="H30" i="10" s="1"/>
  <c r="F30" i="10"/>
  <c r="E30" i="10"/>
  <c r="D30" i="10"/>
  <c r="C30" i="10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K31" i="10" s="1"/>
  <c r="H10" i="10"/>
  <c r="E10" i="10"/>
  <c r="R9" i="10"/>
  <c r="K9" i="10"/>
  <c r="H9" i="10"/>
  <c r="E9" i="10"/>
  <c r="Y32" i="8"/>
  <c r="W32" i="8"/>
  <c r="V32" i="8"/>
  <c r="U32" i="8"/>
  <c r="T32" i="8"/>
  <c r="S32" i="8"/>
  <c r="R32" i="8"/>
  <c r="P32" i="8"/>
  <c r="O32" i="8"/>
  <c r="M32" i="8"/>
  <c r="L32" i="8"/>
  <c r="J32" i="8"/>
  <c r="I32" i="8"/>
  <c r="G32" i="8"/>
  <c r="F32" i="8"/>
  <c r="D32" i="8"/>
  <c r="C32" i="8"/>
  <c r="Y31" i="8"/>
  <c r="W31" i="8"/>
  <c r="V31" i="8"/>
  <c r="U31" i="8"/>
  <c r="T31" i="8"/>
  <c r="S31" i="8"/>
  <c r="R31" i="8"/>
  <c r="P31" i="8"/>
  <c r="O31" i="8"/>
  <c r="M31" i="8"/>
  <c r="L31" i="8"/>
  <c r="K31" i="8"/>
  <c r="J31" i="8"/>
  <c r="I31" i="8"/>
  <c r="G31" i="8"/>
  <c r="F31" i="8"/>
  <c r="D31" i="8"/>
  <c r="C31" i="8"/>
  <c r="Y30" i="8"/>
  <c r="W30" i="8"/>
  <c r="V30" i="8"/>
  <c r="U30" i="8"/>
  <c r="T30" i="8"/>
  <c r="S30" i="8"/>
  <c r="R30" i="8"/>
  <c r="P30" i="8"/>
  <c r="O30" i="8"/>
  <c r="M30" i="8"/>
  <c r="L30" i="8"/>
  <c r="J30" i="8"/>
  <c r="I30" i="8"/>
  <c r="K30" i="8" s="1"/>
  <c r="G30" i="8"/>
  <c r="F30" i="8"/>
  <c r="D30" i="8"/>
  <c r="C30" i="8"/>
  <c r="E30" i="8" s="1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K10" i="8"/>
  <c r="H10" i="8"/>
  <c r="H31" i="8" s="1"/>
  <c r="E10" i="8"/>
  <c r="X9" i="8"/>
  <c r="Q9" i="8"/>
  <c r="Q31" i="8" s="1"/>
  <c r="N9" i="8"/>
  <c r="K9" i="8"/>
  <c r="H9" i="8"/>
  <c r="E9" i="8"/>
  <c r="S32" i="7"/>
  <c r="Q32" i="7"/>
  <c r="P32" i="7"/>
  <c r="O32" i="7"/>
  <c r="N32" i="7"/>
  <c r="M32" i="7"/>
  <c r="L32" i="7"/>
  <c r="J32" i="7"/>
  <c r="I32" i="7"/>
  <c r="G32" i="7"/>
  <c r="F32" i="7"/>
  <c r="D32" i="7"/>
  <c r="C32" i="7"/>
  <c r="S31" i="7"/>
  <c r="Q31" i="7"/>
  <c r="P31" i="7"/>
  <c r="O31" i="7"/>
  <c r="N31" i="7"/>
  <c r="M31" i="7"/>
  <c r="L31" i="7"/>
  <c r="J31" i="7"/>
  <c r="I31" i="7"/>
  <c r="G31" i="7"/>
  <c r="F31" i="7"/>
  <c r="D31" i="7"/>
  <c r="C31" i="7"/>
  <c r="S30" i="7"/>
  <c r="Q30" i="7"/>
  <c r="P30" i="7"/>
  <c r="O30" i="7"/>
  <c r="N30" i="7"/>
  <c r="M30" i="7"/>
  <c r="L30" i="7"/>
  <c r="J30" i="7"/>
  <c r="I30" i="7"/>
  <c r="K30" i="7" s="1"/>
  <c r="G30" i="7"/>
  <c r="F30" i="7"/>
  <c r="D30" i="7"/>
  <c r="C30" i="7"/>
  <c r="E30" i="7" s="1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E31" i="7" s="1"/>
  <c r="R9" i="7"/>
  <c r="R31" i="7" s="1"/>
  <c r="K9" i="7"/>
  <c r="H9" i="7"/>
  <c r="E9" i="7"/>
  <c r="Y32" i="6"/>
  <c r="W32" i="6"/>
  <c r="V32" i="6"/>
  <c r="U32" i="6"/>
  <c r="T32" i="6"/>
  <c r="S32" i="6"/>
  <c r="R32" i="6"/>
  <c r="P32" i="6"/>
  <c r="O32" i="6"/>
  <c r="M32" i="6"/>
  <c r="L32" i="6"/>
  <c r="J32" i="6"/>
  <c r="I32" i="6"/>
  <c r="G32" i="6"/>
  <c r="F32" i="6"/>
  <c r="D32" i="6"/>
  <c r="C32" i="6"/>
  <c r="Y31" i="6"/>
  <c r="W31" i="6"/>
  <c r="V31" i="6"/>
  <c r="U31" i="6"/>
  <c r="T31" i="6"/>
  <c r="S31" i="6"/>
  <c r="R31" i="6"/>
  <c r="P31" i="6"/>
  <c r="O31" i="6"/>
  <c r="M31" i="6"/>
  <c r="L31" i="6"/>
  <c r="J31" i="6"/>
  <c r="I31" i="6"/>
  <c r="G31" i="6"/>
  <c r="F31" i="6"/>
  <c r="D31" i="6"/>
  <c r="C31" i="6"/>
  <c r="Y30" i="6"/>
  <c r="W30" i="6"/>
  <c r="V30" i="6"/>
  <c r="U30" i="6"/>
  <c r="T30" i="6"/>
  <c r="S30" i="6"/>
  <c r="R30" i="6"/>
  <c r="P30" i="6"/>
  <c r="O30" i="6"/>
  <c r="Q30" i="6" s="1"/>
  <c r="M30" i="6"/>
  <c r="L30" i="6"/>
  <c r="N30" i="6" s="1"/>
  <c r="J30" i="6"/>
  <c r="I30" i="6"/>
  <c r="K30" i="6" s="1"/>
  <c r="G30" i="6"/>
  <c r="F30" i="6"/>
  <c r="D30" i="6"/>
  <c r="C30" i="6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Q32" i="6" s="1"/>
  <c r="N10" i="6"/>
  <c r="K10" i="6"/>
  <c r="H10" i="6"/>
  <c r="H31" i="6" s="1"/>
  <c r="E10" i="6"/>
  <c r="X9" i="6"/>
  <c r="X30" i="6" s="1"/>
  <c r="Q9" i="6"/>
  <c r="Q31" i="6" s="1"/>
  <c r="N9" i="6"/>
  <c r="K9" i="6"/>
  <c r="K31" i="6" s="1"/>
  <c r="H9" i="6"/>
  <c r="E9" i="6"/>
  <c r="E32" i="6" s="1"/>
  <c r="Y32" i="5"/>
  <c r="W32" i="5"/>
  <c r="V32" i="5"/>
  <c r="U32" i="5"/>
  <c r="T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W31" i="5"/>
  <c r="V31" i="5"/>
  <c r="U31" i="5"/>
  <c r="T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W30" i="5"/>
  <c r="V30" i="5"/>
  <c r="U30" i="5"/>
  <c r="T30" i="5"/>
  <c r="S30" i="5"/>
  <c r="R30" i="5"/>
  <c r="P30" i="5"/>
  <c r="O30" i="5"/>
  <c r="Q30" i="5" s="1"/>
  <c r="M30" i="5"/>
  <c r="L30" i="5"/>
  <c r="J30" i="5"/>
  <c r="I30" i="5"/>
  <c r="K30" i="5" s="1"/>
  <c r="G30" i="5"/>
  <c r="F30" i="5"/>
  <c r="H30" i="5" s="1"/>
  <c r="D30" i="5"/>
  <c r="E30" i="5" s="1"/>
  <c r="C30" i="5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Q32" i="5" s="1"/>
  <c r="N10" i="5"/>
  <c r="K10" i="5"/>
  <c r="H10" i="5"/>
  <c r="E10" i="5"/>
  <c r="X9" i="5"/>
  <c r="X30" i="5" s="1"/>
  <c r="Q9" i="5"/>
  <c r="N9" i="5"/>
  <c r="N31" i="5" s="1"/>
  <c r="K9" i="5"/>
  <c r="H9" i="5"/>
  <c r="H32" i="5" s="1"/>
  <c r="E9" i="5"/>
  <c r="Y32" i="4"/>
  <c r="W32" i="4"/>
  <c r="V32" i="4"/>
  <c r="U32" i="4"/>
  <c r="T32" i="4"/>
  <c r="S32" i="4"/>
  <c r="R32" i="4"/>
  <c r="P32" i="4"/>
  <c r="O32" i="4"/>
  <c r="M32" i="4"/>
  <c r="L32" i="4"/>
  <c r="J32" i="4"/>
  <c r="I32" i="4"/>
  <c r="G32" i="4"/>
  <c r="F32" i="4"/>
  <c r="D32" i="4"/>
  <c r="C32" i="4"/>
  <c r="Y31" i="4"/>
  <c r="W31" i="4"/>
  <c r="V31" i="4"/>
  <c r="U31" i="4"/>
  <c r="T31" i="4"/>
  <c r="S31" i="4"/>
  <c r="R31" i="4"/>
  <c r="P31" i="4"/>
  <c r="O31" i="4"/>
  <c r="M31" i="4"/>
  <c r="L31" i="4"/>
  <c r="K31" i="4"/>
  <c r="J31" i="4"/>
  <c r="I31" i="4"/>
  <c r="G31" i="4"/>
  <c r="F31" i="4"/>
  <c r="D31" i="4"/>
  <c r="C31" i="4"/>
  <c r="Y30" i="4"/>
  <c r="W30" i="4"/>
  <c r="V30" i="4"/>
  <c r="U30" i="4"/>
  <c r="T30" i="4"/>
  <c r="S30" i="4"/>
  <c r="R30" i="4"/>
  <c r="P30" i="4"/>
  <c r="O30" i="4"/>
  <c r="Q30" i="4" s="1"/>
  <c r="M30" i="4"/>
  <c r="L30" i="4"/>
  <c r="N30" i="4" s="1"/>
  <c r="J30" i="4"/>
  <c r="I30" i="4"/>
  <c r="G30" i="4"/>
  <c r="H30" i="4" s="1"/>
  <c r="F30" i="4"/>
  <c r="D30" i="4"/>
  <c r="C30" i="4"/>
  <c r="E30" i="4" s="1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N10" i="4"/>
  <c r="K10" i="4"/>
  <c r="H10" i="4"/>
  <c r="E10" i="4"/>
  <c r="X9" i="4"/>
  <c r="X30" i="4" s="1"/>
  <c r="Q9" i="4"/>
  <c r="Q31" i="4" s="1"/>
  <c r="N9" i="4"/>
  <c r="K9" i="4"/>
  <c r="K32" i="4" s="1"/>
  <c r="H9" i="4"/>
  <c r="E9" i="4"/>
  <c r="E31" i="4" s="1"/>
  <c r="S32" i="3"/>
  <c r="Q32" i="3"/>
  <c r="P32" i="3"/>
  <c r="O32" i="3"/>
  <c r="N32" i="3"/>
  <c r="M32" i="3"/>
  <c r="L32" i="3"/>
  <c r="J32" i="3"/>
  <c r="I32" i="3"/>
  <c r="G32" i="3"/>
  <c r="F32" i="3"/>
  <c r="D32" i="3"/>
  <c r="C32" i="3"/>
  <c r="S31" i="3"/>
  <c r="Q31" i="3"/>
  <c r="P31" i="3"/>
  <c r="O31" i="3"/>
  <c r="N31" i="3"/>
  <c r="M31" i="3"/>
  <c r="L31" i="3"/>
  <c r="J31" i="3"/>
  <c r="I31" i="3"/>
  <c r="G31" i="3"/>
  <c r="F31" i="3"/>
  <c r="D31" i="3"/>
  <c r="C31" i="3"/>
  <c r="S30" i="3"/>
  <c r="Q30" i="3"/>
  <c r="P30" i="3"/>
  <c r="O30" i="3"/>
  <c r="N30" i="3"/>
  <c r="M30" i="3"/>
  <c r="L30" i="3"/>
  <c r="J30" i="3"/>
  <c r="K30" i="3" s="1"/>
  <c r="I30" i="3"/>
  <c r="G30" i="3"/>
  <c r="F30" i="3"/>
  <c r="H30" i="3" s="1"/>
  <c r="D30" i="3"/>
  <c r="C30" i="3"/>
  <c r="E30" i="3" s="1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K32" i="3" s="1"/>
  <c r="H10" i="3"/>
  <c r="E10" i="3"/>
  <c r="R9" i="3"/>
  <c r="R31" i="3" s="1"/>
  <c r="K9" i="3"/>
  <c r="H9" i="3"/>
  <c r="E9" i="3"/>
  <c r="E32" i="3" s="1"/>
  <c r="S32" i="2"/>
  <c r="Q32" i="2"/>
  <c r="P32" i="2"/>
  <c r="O32" i="2"/>
  <c r="N32" i="2"/>
  <c r="M32" i="2"/>
  <c r="L32" i="2"/>
  <c r="J32" i="2"/>
  <c r="I32" i="2"/>
  <c r="G32" i="2"/>
  <c r="F32" i="2"/>
  <c r="D32" i="2"/>
  <c r="C32" i="2"/>
  <c r="S31" i="2"/>
  <c r="Q31" i="2"/>
  <c r="P31" i="2"/>
  <c r="O31" i="2"/>
  <c r="N31" i="2"/>
  <c r="M31" i="2"/>
  <c r="L31" i="2"/>
  <c r="J31" i="2"/>
  <c r="I31" i="2"/>
  <c r="G31" i="2"/>
  <c r="F31" i="2"/>
  <c r="D31" i="2"/>
  <c r="C31" i="2"/>
  <c r="S30" i="2"/>
  <c r="Q30" i="2"/>
  <c r="P30" i="2"/>
  <c r="O30" i="2"/>
  <c r="N30" i="2"/>
  <c r="M30" i="2"/>
  <c r="L30" i="2"/>
  <c r="J30" i="2"/>
  <c r="I30" i="2"/>
  <c r="G30" i="2"/>
  <c r="H30" i="2" s="1"/>
  <c r="F30" i="2"/>
  <c r="D30" i="2"/>
  <c r="E30" i="2" s="1"/>
  <c r="C30" i="2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H10" i="2"/>
  <c r="E10" i="2"/>
  <c r="R9" i="2"/>
  <c r="K9" i="2"/>
  <c r="K31" i="2" s="1"/>
  <c r="H9" i="2"/>
  <c r="E9" i="2"/>
  <c r="E32" i="2" s="1"/>
  <c r="Y32" i="1"/>
  <c r="W32" i="1"/>
  <c r="V32" i="1"/>
  <c r="U32" i="1"/>
  <c r="T32" i="1"/>
  <c r="S32" i="1"/>
  <c r="R32" i="1"/>
  <c r="P32" i="1"/>
  <c r="O32" i="1"/>
  <c r="M32" i="1"/>
  <c r="L32" i="1"/>
  <c r="J32" i="1"/>
  <c r="I32" i="1"/>
  <c r="G32" i="1"/>
  <c r="F32" i="1"/>
  <c r="D32" i="1"/>
  <c r="C32" i="1"/>
  <c r="Y31" i="1"/>
  <c r="W31" i="1"/>
  <c r="V31" i="1"/>
  <c r="U31" i="1"/>
  <c r="T31" i="1"/>
  <c r="S31" i="1"/>
  <c r="R31" i="1"/>
  <c r="P31" i="1"/>
  <c r="O31" i="1"/>
  <c r="M31" i="1"/>
  <c r="L31" i="1"/>
  <c r="J31" i="1"/>
  <c r="I31" i="1"/>
  <c r="G31" i="1"/>
  <c r="F31" i="1"/>
  <c r="D31" i="1"/>
  <c r="C31" i="1"/>
  <c r="Y30" i="1"/>
  <c r="W30" i="1"/>
  <c r="V30" i="1"/>
  <c r="U30" i="1"/>
  <c r="T30" i="1"/>
  <c r="S30" i="1"/>
  <c r="R30" i="1"/>
  <c r="P30" i="1"/>
  <c r="Q30" i="1" s="1"/>
  <c r="O30" i="1"/>
  <c r="M30" i="1"/>
  <c r="N30" i="1" s="1"/>
  <c r="L30" i="1"/>
  <c r="J30" i="1"/>
  <c r="I30" i="1"/>
  <c r="K30" i="1" s="1"/>
  <c r="G30" i="1"/>
  <c r="F30" i="1"/>
  <c r="D30" i="1"/>
  <c r="C30" i="1"/>
  <c r="E30" i="1" s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X30" i="1" s="1"/>
  <c r="Q10" i="1"/>
  <c r="N10" i="1"/>
  <c r="K10" i="1"/>
  <c r="H10" i="1"/>
  <c r="E10" i="1"/>
  <c r="X9" i="1"/>
  <c r="X31" i="1" s="1"/>
  <c r="Q9" i="1"/>
  <c r="Q32" i="1" s="1"/>
  <c r="N9" i="1"/>
  <c r="K9" i="1"/>
  <c r="K31" i="1" s="1"/>
  <c r="H9" i="1"/>
  <c r="H32" i="1" s="1"/>
  <c r="E9" i="1"/>
  <c r="E31" i="1" s="1"/>
  <c r="E32" i="10" l="1"/>
  <c r="Q31" i="1"/>
  <c r="H32" i="4"/>
  <c r="K32" i="5"/>
  <c r="N31" i="6"/>
  <c r="N32" i="6"/>
  <c r="E31" i="8"/>
  <c r="H31" i="10"/>
  <c r="N32" i="5"/>
  <c r="H31" i="5"/>
  <c r="K32" i="7"/>
  <c r="H32" i="8"/>
  <c r="N30" i="8"/>
  <c r="H31" i="2"/>
  <c r="N32" i="4"/>
  <c r="Q31" i="5"/>
  <c r="X31" i="5"/>
  <c r="X32" i="6"/>
  <c r="K32" i="8"/>
  <c r="R32" i="10"/>
  <c r="E30" i="6"/>
  <c r="N32" i="8"/>
  <c r="Q30" i="8"/>
  <c r="H31" i="4"/>
  <c r="R32" i="2"/>
  <c r="K30" i="10"/>
  <c r="N32" i="1"/>
  <c r="K30" i="2"/>
  <c r="H30" i="6"/>
  <c r="X30" i="8"/>
  <c r="X32" i="1"/>
  <c r="K32" i="2"/>
  <c r="H32" i="3"/>
  <c r="E32" i="7"/>
  <c r="E32" i="1"/>
  <c r="H32" i="2"/>
  <c r="K31" i="3"/>
  <c r="X31" i="6"/>
  <c r="H32" i="7"/>
  <c r="R32" i="3"/>
  <c r="Q32" i="4"/>
  <c r="K31" i="7"/>
  <c r="H30" i="7"/>
  <c r="N31" i="8"/>
  <c r="H30" i="1"/>
  <c r="N31" i="1"/>
  <c r="E31" i="3"/>
  <c r="K30" i="4"/>
  <c r="E31" i="5"/>
  <c r="N30" i="5"/>
  <c r="H32" i="6"/>
  <c r="E31" i="6"/>
  <c r="R32" i="7"/>
  <c r="Q32" i="8"/>
  <c r="H30" i="8"/>
  <c r="H31" i="1"/>
  <c r="E31" i="2"/>
  <c r="X32" i="4"/>
  <c r="E32" i="5"/>
  <c r="X32" i="8"/>
  <c r="E31" i="10"/>
  <c r="X31" i="4"/>
  <c r="K32" i="6"/>
  <c r="X31" i="8"/>
  <c r="R30" i="2"/>
  <c r="K32" i="1"/>
  <c r="H31" i="3"/>
  <c r="H31" i="7"/>
  <c r="N31" i="4"/>
  <c r="K31" i="5"/>
  <c r="K32" i="10"/>
  <c r="R30" i="3"/>
  <c r="X32" i="5"/>
  <c r="R30" i="7"/>
  <c r="R30" i="10"/>
  <c r="R31" i="2"/>
  <c r="E32" i="4"/>
  <c r="E32" i="8"/>
  <c r="R31" i="10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<sst xmlns="http://schemas.openxmlformats.org/spreadsheetml/2006/main" count="429" uniqueCount="99">
  <si>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</si>
  <si>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</si>
  <si>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</si>
  <si>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</si>
  <si>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</si>
  <si>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</si>
  <si>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</si>
  <si>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</si>
  <si>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</si>
  <si>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</si>
  <si>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</si>
  <si>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</si>
  <si>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</si>
  <si>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</si>
  <si>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</si>
  <si>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</si>
  <si>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</si>
  <si>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</si>
  <si>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</si>
  <si>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</si>
  <si>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</si>
  <si>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</si>
  <si>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</si>
  <si>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</si>
  <si>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</si>
  <si>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</si>
  <si>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</si>
  <si>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</si>
  <si>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</si>
  <si>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</si>
  <si>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</si>
  <si>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</si>
  <si>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</si>
  <si>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</si>
  <si>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</si>
  <si>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</si>
  <si>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</si>
  <si>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</si>
  <si>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</si>
  <si>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</si>
  <si>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</si>
  <si>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</si>
  <si>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</si>
  <si>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</si>
  <si>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</si>
  <si>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</si>
  <si>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</si>
  <si>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</si>
  <si>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</si>
  <si>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</si>
  <si>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</si>
  <si>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</si>
  <si>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</si>
  <si>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</si>
  <si>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</si>
  <si>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</si>
  <si>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</si>
  <si>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</si>
  <si>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</si>
  <si>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</si>
  <si>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</si>
  <si>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</si>
  <si>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</si>
  <si>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</si>
  <si>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</si>
  <si>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</si>
  <si>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</si>
  <si>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</si>
  <si>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</si>
  <si>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</si>
  <si>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</si>
  <si>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</si>
  <si>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</si>
  <si>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</si>
  <si>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</si>
  <si>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</si>
  <si>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</si>
  <si>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</si>
  <si>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</si>
  <si>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</si>
  <si>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</si>
  <si>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</si>
  <si>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</si>
  <si>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</si>
  <si>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</si>
  <si>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</si>
  <si>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</si>
  <si>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</si>
  <si>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</si>
  <si>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</si>
  <si>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</si>
  <si>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</si>
  <si>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</si>
  <si>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</si>
  <si>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</si>
  <si>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JULY 2022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</si>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</sst>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17" fontId="6" fillId="0" borderId="0" xfId="0" applyNumberFormat="1" applyFont="1" applyBorder="1"/>
    <xf numFmtId="0" fontId="4" fillId="0" borderId="0" xfId="0" applyFont="1" applyBorder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Protection="1"/>
    <xf numFmtId="165" fontId="5" fillId="0" borderId="0" xfId="0" applyNumberFormat="1" applyFont="1" applyBorder="1"/>
    <xf numFmtId="0" fontId="3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0" xfId="0" applyBorder="1" applyAlignment="1" applyProtection="1">
      <alignment horizontal="centerContinuous"/>
      <protection locked="0"/>
    </xf>
    <xf numFmtId="0" fontId="0" fillId="0" borderId="0" xfId="0" applyFill="1" applyProtection="1"/>
    <xf numFmtId="0" fontId="6" fillId="0" borderId="5" xfId="0" applyFont="1" applyFill="1" applyBorder="1" applyAlignment="1">
      <alignment horizontal="center"/>
    </xf>
    <xf numFmtId="0" fontId="4" fillId="0" borderId="8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>
      <alignment horizontal="center"/>
    </xf>
    <xf numFmtId="168" fontId="4" fillId="0" borderId="19" xfId="0" applyNumberFormat="1" applyFont="1" applyFill="1" applyBorder="1" applyAlignment="1">
      <alignment horizontal="center"/>
    </xf>
    <xf numFmtId="2" fontId="4" fillId="0" borderId="9" xfId="0" applyNumberFormat="1" applyFont="1" applyFill="1" applyBorder="1" applyAlignment="1" applyProtection="1">
      <alignment horizontal="center"/>
    </xf>
    <xf numFmtId="2" fontId="4" fillId="0" borderId="8" xfId="0" applyNumberFormat="1" applyFont="1" applyFill="1" applyBorder="1" applyAlignment="1" applyProtection="1">
      <alignment horizontal="center"/>
    </xf>
    <xf numFmtId="168" fontId="4" fillId="0" borderId="20" xfId="0" applyNumberFormat="1" applyFont="1" applyFill="1" applyBorder="1" applyAlignment="1" applyProtection="1">
      <alignment horizontal="center"/>
    </xf>
    <xf numFmtId="168" fontId="4" fillId="0" borderId="7" xfId="0" applyNumberFormat="1" applyFont="1" applyFill="1" applyBorder="1" applyAlignment="1" applyProtection="1">
      <alignment horizontal="center"/>
    </xf>
    <xf numFmtId="170" fontId="4" fillId="0" borderId="9" xfId="0" applyNumberFormat="1" applyFont="1" applyFill="1" applyBorder="1" applyAlignment="1" applyProtection="1">
      <alignment horizontal="center"/>
    </xf>
    <xf numFmtId="170" fontId="4" fillId="0" borderId="19" xfId="0" applyNumberFormat="1" applyFont="1" applyBorder="1" applyAlignment="1" applyProtection="1">
      <alignment horizontal="center"/>
    </xf>
    <xf numFmtId="170" fontId="4" fillId="0" borderId="8" xfId="0" applyNumberFormat="1" applyFont="1" applyBorder="1" applyAlignment="1" applyProtection="1">
      <alignment horizontal="center"/>
    </xf>
    <xf numFmtId="170" fontId="4" fillId="0" borderId="6" xfId="0" applyNumberFormat="1" applyFont="1" applyBorder="1" applyAlignment="1" applyProtection="1">
      <alignment horizontal="center"/>
    </xf>
    <xf numFmtId="165" fontId="6" fillId="0" borderId="6" xfId="0" applyNumberFormat="1" applyFont="1" applyBorder="1" applyAlignment="1" applyProtection="1">
      <alignment horizontal="center"/>
    </xf>
    <xf numFmtId="168" fontId="4" fillId="0" borderId="12" xfId="0" applyNumberFormat="1" applyFont="1" applyFill="1" applyBorder="1" applyAlignment="1">
      <alignment horizontal="center"/>
    </xf>
    <xf numFmtId="2" fontId="4" fillId="0" borderId="11" xfId="0" applyNumberFormat="1" applyFont="1" applyFill="1" applyBorder="1" applyAlignment="1" applyProtection="1">
      <alignment horizontal="center"/>
    </xf>
    <xf numFmtId="2" fontId="4" fillId="0" borderId="3" xfId="0" applyNumberFormat="1" applyFont="1" applyFill="1" applyBorder="1" applyAlignment="1" applyProtection="1">
      <alignment horizontal="center"/>
    </xf>
    <xf numFmtId="168" fontId="4" fillId="0" borderId="18" xfId="0" applyNumberFormat="1" applyFont="1" applyFill="1" applyBorder="1" applyAlignment="1" applyProtection="1">
      <alignment horizontal="center"/>
    </xf>
    <xf numFmtId="168" fontId="4" fillId="0" borderId="2" xfId="0" applyNumberFormat="1" applyFont="1" applyFill="1" applyBorder="1" applyAlignment="1" applyProtection="1">
      <alignment horizontal="center"/>
    </xf>
    <xf numFmtId="170" fontId="4" fillId="0" borderId="11" xfId="0" applyNumberFormat="1" applyFont="1" applyFill="1" applyBorder="1" applyAlignment="1" applyProtection="1">
      <alignment horizontal="center"/>
    </xf>
    <xf numFmtId="170" fontId="4" fillId="0" borderId="12" xfId="0" applyNumberFormat="1" applyFont="1" applyBorder="1" applyAlignment="1" applyProtection="1">
      <alignment horizontal="center"/>
    </xf>
    <xf numFmtId="170" fontId="4" fillId="0" borderId="18" xfId="0" applyNumberFormat="1" applyFont="1" applyBorder="1" applyAlignment="1" applyProtection="1">
      <alignment horizontal="center"/>
    </xf>
    <xf numFmtId="170" fontId="4" fillId="0" borderId="17" xfId="0" applyNumberFormat="1" applyFont="1" applyBorder="1" applyAlignment="1" applyProtection="1">
      <alignment horizontal="center"/>
    </xf>
    <xf numFmtId="165" fontId="6" fillId="0" borderId="10" xfId="0" applyNumberFormat="1" applyFont="1" applyBorder="1" applyAlignment="1" applyProtection="1">
      <alignment horizontal="center"/>
    </xf>
    <xf numFmtId="168" fontId="4" fillId="0" borderId="14" xfId="0" applyNumberFormat="1" applyFont="1" applyFill="1" applyBorder="1" applyAlignment="1">
      <alignment horizontal="center"/>
    </xf>
    <xf numFmtId="2" fontId="4" fillId="0" borderId="16" xfId="0" applyNumberFormat="1" applyFont="1" applyFill="1" applyBorder="1" applyAlignment="1" applyProtection="1">
      <alignment horizontal="center"/>
    </xf>
    <xf numFmtId="168" fontId="4" fillId="0" borderId="15" xfId="0" applyNumberFormat="1" applyFont="1" applyFill="1" applyBorder="1" applyAlignment="1" applyProtection="1">
      <alignment horizontal="center"/>
    </xf>
    <xf numFmtId="168" fontId="4" fillId="0" borderId="21" xfId="0" applyNumberFormat="1" applyFont="1" applyFill="1" applyBorder="1" applyAlignment="1" applyProtection="1">
      <alignment horizontal="center"/>
    </xf>
    <xf numFmtId="170" fontId="4" fillId="0" borderId="16" xfId="0" applyNumberFormat="1" applyFont="1" applyFill="1" applyBorder="1" applyAlignment="1" applyProtection="1">
      <alignment horizontal="center"/>
    </xf>
    <xf numFmtId="170" fontId="4" fillId="0" borderId="14" xfId="0" applyNumberFormat="1" applyFont="1" applyBorder="1" applyAlignment="1" applyProtection="1">
      <alignment horizontal="center"/>
    </xf>
    <xf numFmtId="170" fontId="4" fillId="0" borderId="13" xfId="0" applyNumberFormat="1" applyFont="1" applyBorder="1" applyAlignment="1" applyProtection="1">
      <alignment horizontal="center"/>
    </xf>
    <xf numFmtId="170" fontId="4" fillId="0" borderId="4" xfId="0" applyNumberFormat="1" applyFont="1" applyBorder="1" applyAlignment="1" applyProtection="1">
      <alignment horizontal="center"/>
    </xf>
    <xf numFmtId="165" fontId="6" fillId="0" borderId="4" xfId="0" applyNumberFormat="1" applyFont="1" applyBorder="1" applyAlignment="1" applyProtection="1">
      <alignment horizontal="center"/>
    </xf>
    <xf numFmtId="4" fontId="8" fillId="0" borderId="11" xfId="0" applyNumberFormat="1" applyFont="1" applyFill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Border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Fill="1" applyBorder="1" applyAlignment="1">
      <alignment horizontal="center"/>
    </xf>
    <xf numFmtId="4" fontId="8" fillId="0" borderId="11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168" fontId="8" fillId="0" borderId="0" xfId="0" applyNumberFormat="1" applyFont="1" applyFill="1" applyBorder="1" applyAlignment="1" applyProtection="1">
      <alignment horizontal="center"/>
      <protection locked="0"/>
    </xf>
    <xf numFmtId="167" fontId="8" fillId="0" borderId="11" xfId="0" applyNumberFormat="1" applyFont="1" applyFill="1" applyBorder="1" applyAlignment="1">
      <alignment horizontal="center"/>
    </xf>
    <xf numFmtId="168" fontId="8" fillId="0" borderId="15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4" fontId="4" fillId="0" borderId="7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 applyBorder="1"/>
    <xf numFmtId="166" fontId="2" fillId="0" borderId="19" xfId="0" applyNumberFormat="1" applyFont="1" applyBorder="1" applyAlignment="1" applyProtection="1">
      <alignment horizontal="right"/>
    </xf>
    <xf numFmtId="165" fontId="1" fillId="0" borderId="24" xfId="0" applyNumberFormat="1" applyFont="1" applyBorder="1" applyAlignment="1" applyProtection="1">
      <alignment horizontal="center"/>
    </xf>
    <xf numFmtId="166" fontId="2" fillId="0" borderId="12" xfId="0" applyNumberFormat="1" applyFont="1" applyBorder="1" applyAlignment="1" applyProtection="1">
      <alignment horizontal="right"/>
    </xf>
    <xf numFmtId="165" fontId="1" fillId="0" borderId="17" xfId="0" applyNumberFormat="1" applyFont="1" applyBorder="1" applyAlignment="1" applyProtection="1">
      <alignment horizontal="center"/>
    </xf>
    <xf numFmtId="166" fontId="2" fillId="0" borderId="14" xfId="0" applyNumberFormat="1" applyFont="1" applyBorder="1" applyAlignment="1" applyProtection="1">
      <alignment horizontal="right"/>
    </xf>
    <xf numFmtId="165" fontId="1" fillId="0" borderId="21" xfId="0" applyNumberFormat="1" applyFont="1" applyBorder="1" applyAlignment="1" applyProtection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0" fontId="6" fillId="0" borderId="0" xfId="0" applyFont="1" applyBorder="1"/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Border="1"/>
    <xf numFmtId="177" fontId="4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 applyBorder="1"/>
    <xf numFmtId="0" fontId="0" fillId="2" borderId="0" xfId="0" applyFill="1" applyBorder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 applyBorder="1"/>
    <xf numFmtId="172" fontId="2" fillId="2" borderId="0" xfId="0" applyNumberFormat="1" applyFont="1" applyFill="1" applyBorder="1" applyAlignment="1">
      <alignment horizontal="left"/>
    </xf>
    <xf numFmtId="168" fontId="2" fillId="2" borderId="43" xfId="0" applyNumberFormat="1" applyFont="1" applyFill="1" applyBorder="1" applyAlignment="1"/>
    <xf numFmtId="2" fontId="2" fillId="2" borderId="43" xfId="0" applyNumberFormat="1" applyFont="1" applyFill="1" applyBorder="1" applyAlignment="1"/>
    <xf numFmtId="175" fontId="2" fillId="2" borderId="43" xfId="0" applyNumberFormat="1" applyFont="1" applyFill="1" applyBorder="1" applyAlignment="1"/>
    <xf numFmtId="0" fontId="2" fillId="2" borderId="43" xfId="0" applyFont="1" applyFill="1" applyBorder="1" applyAlignment="1"/>
    <xf numFmtId="0" fontId="6" fillId="2" borderId="43" xfId="0" applyFont="1" applyFill="1" applyBorder="1" applyAlignment="1"/>
    <xf numFmtId="0" fontId="13" fillId="2" borderId="43" xfId="0" applyFont="1" applyFill="1" applyBorder="1" applyAlignment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Border="1" applyAlignment="1">
      <alignment horizontal="center"/>
    </xf>
    <xf numFmtId="177" fontId="6" fillId="2" borderId="0" xfId="0" applyNumberFormat="1" applyFont="1" applyFill="1" applyBorder="1" applyAlignment="1">
      <alignment horizontal="center"/>
    </xf>
    <xf numFmtId="17" fontId="6" fillId="2" borderId="0" xfId="0" applyNumberFormat="1" applyFont="1" applyFill="1" applyBorder="1" applyAlignment="1"/>
    <xf numFmtId="0" fontId="1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14" fillId="2" borderId="0" xfId="0" applyFont="1" applyFill="1" applyBorder="1"/>
    <xf numFmtId="0" fontId="6" fillId="2" borderId="0" xfId="0" applyFont="1" applyFill="1" applyBorder="1" applyAlignment="1"/>
    <xf numFmtId="177" fontId="2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/>
    <xf numFmtId="2" fontId="8" fillId="0" borderId="14" xfId="0" applyNumberFormat="1" applyFont="1" applyFill="1" applyBorder="1" applyAlignment="1" applyProtection="1">
      <alignment horizontal="center"/>
      <protection locked="0"/>
    </xf>
    <xf numFmtId="4" fontId="6" fillId="0" borderId="16" xfId="0" applyNumberFormat="1" applyFont="1" applyFill="1" applyBorder="1" applyAlignment="1">
      <alignment horizontal="center" vertical="center"/>
    </xf>
    <xf numFmtId="4" fontId="6" fillId="0" borderId="9" xfId="0" applyNumberFormat="1" applyFont="1" applyFill="1" applyBorder="1" applyAlignment="1">
      <alignment horizontal="center" vertical="center"/>
    </xf>
    <xf numFmtId="4" fontId="6" fillId="0" borderId="23" xfId="0" applyNumberFormat="1" applyFont="1" applyFill="1" applyBorder="1" applyAlignment="1" applyProtection="1">
      <alignment horizontal="center"/>
      <protection locked="0"/>
    </xf>
    <xf numFmtId="4" fontId="6" fillId="0" borderId="45" xfId="0" applyNumberFormat="1" applyFont="1" applyFill="1" applyBorder="1" applyAlignment="1" applyProtection="1">
      <alignment horizontal="center"/>
      <protection locked="0"/>
    </xf>
    <xf numFmtId="4" fontId="6" fillId="0" borderId="22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Fill="1" applyBorder="1" applyAlignment="1" applyProtection="1">
      <alignment horizontal="center"/>
      <protection locked="0"/>
    </xf>
    <xf numFmtId="4" fontId="6" fillId="0" borderId="44" xfId="0" applyNumberFormat="1" applyFont="1" applyFill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Fill="1" applyBorder="1" applyAlignment="1">
      <alignment horizontal="center"/>
    </xf>
    <xf numFmtId="49" fontId="6" fillId="0" borderId="15" xfId="0" applyNumberFormat="1" applyFont="1" applyFill="1" applyBorder="1" applyAlignment="1">
      <alignment horizontal="center"/>
    </xf>
    <xf numFmtId="49" fontId="6" fillId="0" borderId="44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/>
    <xf numFmtId="0" fontId="0" fillId="0" borderId="44" xfId="0" applyBorder="1" applyAlignment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 activeCell="C67" sqref="C67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32</v>
      </c>
    </row>
    <row r="6" spans="1:25" ht="13.5" thickBot="1" x14ac:dyDescent="0.25">
      <c r="B6" s="1">
        <v>44743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44743</v>
      </c>
      <c r="C9" s="46">
        <v>7975</v>
      </c>
      <c r="D9" s="45">
        <v>7975.5</v>
      </c>
      <c r="E9" s="44">
        <f t="shared" ref="E9:E29" si="0">AVERAGE(C9:D9)</f>
        <v>7975.25</v>
      </c>
      <c r="F9" s="46">
        <v>7980</v>
      </c>
      <c r="G9" s="45">
        <v>7982</v>
      </c>
      <c r="H9" s="44">
        <f t="shared" ref="H9:H29" si="1">AVERAGE(F9:G9)</f>
        <v>7981</v>
      </c>
      <c r="I9" s="46">
        <v>7975</v>
      </c>
      <c r="J9" s="45">
        <v>7985</v>
      </c>
      <c r="K9" s="44">
        <f t="shared" ref="K9:K29" si="2">AVERAGE(I9:J9)</f>
        <v>7980</v>
      </c>
      <c r="L9" s="46">
        <v>7970</v>
      </c>
      <c r="M9" s="45">
        <v>7980</v>
      </c>
      <c r="N9" s="44">
        <f t="shared" ref="N9:N29" si="3">AVERAGE(L9:M9)</f>
        <v>7975</v>
      </c>
      <c r="O9" s="46">
        <v>7990</v>
      </c>
      <c r="P9" s="45">
        <v>8000</v>
      </c>
      <c r="Q9" s="44">
        <f t="shared" ref="Q9:Q29" si="4">AVERAGE(O9:P9)</f>
        <v>7995</v>
      </c>
      <c r="R9" s="52">
        <v>7975.5</v>
      </c>
      <c r="S9" s="51">
        <v>1.2041999999999999</v>
      </c>
      <c r="T9" s="53">
        <v>1.0437000000000001</v>
      </c>
      <c r="U9" s="50">
        <v>135.30000000000001</v>
      </c>
      <c r="V9" s="43">
        <v>6623.07</v>
      </c>
      <c r="W9" s="43">
        <v>6616.93</v>
      </c>
      <c r="X9" s="49">
        <f t="shared" ref="X9:X29" si="5">R9/T9</f>
        <v>7641.5636677206085</v>
      </c>
      <c r="Y9" s="48">
        <v>1.2062999999999999</v>
      </c>
    </row>
    <row r="10" spans="1:25" x14ac:dyDescent="0.2">
      <c r="B10" s="47">
        <v>44746</v>
      </c>
      <c r="C10" s="46">
        <v>8034</v>
      </c>
      <c r="D10" s="45">
        <v>8036</v>
      </c>
      <c r="E10" s="44">
        <f t="shared" si="0"/>
        <v>8035</v>
      </c>
      <c r="F10" s="46">
        <v>8044</v>
      </c>
      <c r="G10" s="45">
        <v>8045</v>
      </c>
      <c r="H10" s="44">
        <f t="shared" si="1"/>
        <v>8044.5</v>
      </c>
      <c r="I10" s="46">
        <v>8040</v>
      </c>
      <c r="J10" s="45">
        <v>8050</v>
      </c>
      <c r="K10" s="44">
        <f t="shared" si="2"/>
        <v>8045</v>
      </c>
      <c r="L10" s="46">
        <v>8040</v>
      </c>
      <c r="M10" s="45">
        <v>8050</v>
      </c>
      <c r="N10" s="44">
        <f t="shared" si="3"/>
        <v>8045</v>
      </c>
      <c r="O10" s="46">
        <v>8060</v>
      </c>
      <c r="P10" s="45">
        <v>8070</v>
      </c>
      <c r="Q10" s="44">
        <f t="shared" si="4"/>
        <v>8065</v>
      </c>
      <c r="R10" s="52">
        <v>8036</v>
      </c>
      <c r="S10" s="51">
        <v>1.2154</v>
      </c>
      <c r="T10" s="51">
        <v>1.0451999999999999</v>
      </c>
      <c r="U10" s="50">
        <v>135.33000000000001</v>
      </c>
      <c r="V10" s="43">
        <v>6611.82</v>
      </c>
      <c r="W10" s="43">
        <v>6607.26</v>
      </c>
      <c r="X10" s="49">
        <f t="shared" si="5"/>
        <v>7688.4806735553011</v>
      </c>
      <c r="Y10" s="48">
        <v>1.2176</v>
      </c>
    </row>
    <row r="11" spans="1:25" x14ac:dyDescent="0.2">
      <c r="B11" s="47">
        <v>44747</v>
      </c>
      <c r="C11" s="46">
        <v>7806</v>
      </c>
      <c r="D11" s="45">
        <v>7807</v>
      </c>
      <c r="E11" s="44">
        <f t="shared" si="0"/>
        <v>7806.5</v>
      </c>
      <c r="F11" s="46">
        <v>7815</v>
      </c>
      <c r="G11" s="45">
        <v>7817</v>
      </c>
      <c r="H11" s="44">
        <f t="shared" si="1"/>
        <v>7816</v>
      </c>
      <c r="I11" s="46">
        <v>7820</v>
      </c>
      <c r="J11" s="45">
        <v>7830</v>
      </c>
      <c r="K11" s="44">
        <f t="shared" si="2"/>
        <v>7825</v>
      </c>
      <c r="L11" s="46">
        <v>7835</v>
      </c>
      <c r="M11" s="45">
        <v>7845</v>
      </c>
      <c r="N11" s="44">
        <f t="shared" si="3"/>
        <v>7840</v>
      </c>
      <c r="O11" s="46">
        <v>7865</v>
      </c>
      <c r="P11" s="45">
        <v>7875</v>
      </c>
      <c r="Q11" s="44">
        <f t="shared" si="4"/>
        <v>7870</v>
      </c>
      <c r="R11" s="52">
        <v>7807</v>
      </c>
      <c r="S11" s="51">
        <v>1.2</v>
      </c>
      <c r="T11" s="51">
        <v>1.0296000000000001</v>
      </c>
      <c r="U11" s="50">
        <v>135.99</v>
      </c>
      <c r="V11" s="43">
        <v>6505.83</v>
      </c>
      <c r="W11" s="43">
        <v>6502.25</v>
      </c>
      <c r="X11" s="49">
        <f t="shared" si="5"/>
        <v>7582.5563325563317</v>
      </c>
      <c r="Y11" s="48">
        <v>1.2021999999999999</v>
      </c>
    </row>
    <row r="12" spans="1:25" x14ac:dyDescent="0.2">
      <c r="B12" s="47">
        <v>44748</v>
      </c>
      <c r="C12" s="46">
        <v>7525</v>
      </c>
      <c r="D12" s="45">
        <v>7525.5</v>
      </c>
      <c r="E12" s="44">
        <f t="shared" si="0"/>
        <v>7525.25</v>
      </c>
      <c r="F12" s="46">
        <v>7539</v>
      </c>
      <c r="G12" s="45">
        <v>7540</v>
      </c>
      <c r="H12" s="44">
        <f t="shared" si="1"/>
        <v>7539.5</v>
      </c>
      <c r="I12" s="46">
        <v>7565</v>
      </c>
      <c r="J12" s="45">
        <v>7575</v>
      </c>
      <c r="K12" s="44">
        <f t="shared" si="2"/>
        <v>7570</v>
      </c>
      <c r="L12" s="46">
        <v>7590</v>
      </c>
      <c r="M12" s="45">
        <v>7600</v>
      </c>
      <c r="N12" s="44">
        <f t="shared" si="3"/>
        <v>7595</v>
      </c>
      <c r="O12" s="46">
        <v>7630</v>
      </c>
      <c r="P12" s="45">
        <v>7640</v>
      </c>
      <c r="Q12" s="44">
        <f t="shared" si="4"/>
        <v>7635</v>
      </c>
      <c r="R12" s="52">
        <v>7525.5</v>
      </c>
      <c r="S12" s="51">
        <v>1.1899</v>
      </c>
      <c r="T12" s="51">
        <v>1.0193000000000001</v>
      </c>
      <c r="U12" s="50">
        <v>135.25</v>
      </c>
      <c r="V12" s="43">
        <v>6324.48</v>
      </c>
      <c r="W12" s="43">
        <v>6324.44</v>
      </c>
      <c r="X12" s="49">
        <f t="shared" si="5"/>
        <v>7383.0079466300394</v>
      </c>
      <c r="Y12" s="48">
        <v>1.1921999999999999</v>
      </c>
    </row>
    <row r="13" spans="1:25" x14ac:dyDescent="0.2">
      <c r="B13" s="47">
        <v>44749</v>
      </c>
      <c r="C13" s="46">
        <v>7833</v>
      </c>
      <c r="D13" s="45">
        <v>7835</v>
      </c>
      <c r="E13" s="44">
        <f t="shared" si="0"/>
        <v>7834</v>
      </c>
      <c r="F13" s="46">
        <v>7865</v>
      </c>
      <c r="G13" s="45">
        <v>7866</v>
      </c>
      <c r="H13" s="44">
        <f t="shared" si="1"/>
        <v>7865.5</v>
      </c>
      <c r="I13" s="46">
        <v>7890</v>
      </c>
      <c r="J13" s="45">
        <v>7900</v>
      </c>
      <c r="K13" s="44">
        <f t="shared" si="2"/>
        <v>7895</v>
      </c>
      <c r="L13" s="46">
        <v>7915</v>
      </c>
      <c r="M13" s="45">
        <v>7925</v>
      </c>
      <c r="N13" s="44">
        <f t="shared" si="3"/>
        <v>7920</v>
      </c>
      <c r="O13" s="46">
        <v>7965</v>
      </c>
      <c r="P13" s="45">
        <v>7975</v>
      </c>
      <c r="Q13" s="44">
        <f t="shared" si="4"/>
        <v>7970</v>
      </c>
      <c r="R13" s="52">
        <v>7835</v>
      </c>
      <c r="S13" s="51">
        <v>1.1975</v>
      </c>
      <c r="T13" s="51">
        <v>1.0189999999999999</v>
      </c>
      <c r="U13" s="50">
        <v>135.69999999999999</v>
      </c>
      <c r="V13" s="43">
        <v>6542.8</v>
      </c>
      <c r="W13" s="43">
        <v>6556.64</v>
      </c>
      <c r="X13" s="49">
        <f t="shared" si="5"/>
        <v>7688.9106967615317</v>
      </c>
      <c r="Y13" s="48">
        <v>1.1997</v>
      </c>
    </row>
    <row r="14" spans="1:25" x14ac:dyDescent="0.2">
      <c r="B14" s="47">
        <v>44750</v>
      </c>
      <c r="C14" s="46">
        <v>7785</v>
      </c>
      <c r="D14" s="45">
        <v>7790</v>
      </c>
      <c r="E14" s="44">
        <f t="shared" si="0"/>
        <v>7787.5</v>
      </c>
      <c r="F14" s="46">
        <v>7806</v>
      </c>
      <c r="G14" s="45">
        <v>7807</v>
      </c>
      <c r="H14" s="44">
        <f t="shared" si="1"/>
        <v>7806.5</v>
      </c>
      <c r="I14" s="46">
        <v>7810</v>
      </c>
      <c r="J14" s="45">
        <v>7820</v>
      </c>
      <c r="K14" s="44">
        <f t="shared" si="2"/>
        <v>7815</v>
      </c>
      <c r="L14" s="46">
        <v>7825</v>
      </c>
      <c r="M14" s="45">
        <v>7835</v>
      </c>
      <c r="N14" s="44">
        <f t="shared" si="3"/>
        <v>7830</v>
      </c>
      <c r="O14" s="46">
        <v>7855</v>
      </c>
      <c r="P14" s="45">
        <v>7865</v>
      </c>
      <c r="Q14" s="44">
        <f t="shared" si="4"/>
        <v>7860</v>
      </c>
      <c r="R14" s="52">
        <v>7790</v>
      </c>
      <c r="S14" s="51">
        <v>1.1998</v>
      </c>
      <c r="T14" s="51">
        <v>1.0152000000000001</v>
      </c>
      <c r="U14" s="50">
        <v>135.84</v>
      </c>
      <c r="V14" s="43">
        <v>6492.75</v>
      </c>
      <c r="W14" s="43">
        <v>6495.01</v>
      </c>
      <c r="X14" s="49">
        <f t="shared" si="5"/>
        <v>7673.3648542159171</v>
      </c>
      <c r="Y14" s="48">
        <v>1.202</v>
      </c>
    </row>
    <row r="15" spans="1:25" x14ac:dyDescent="0.2">
      <c r="B15" s="47">
        <v>44753</v>
      </c>
      <c r="C15" s="46">
        <v>7622</v>
      </c>
      <c r="D15" s="45">
        <v>7623</v>
      </c>
      <c r="E15" s="44">
        <f t="shared" si="0"/>
        <v>7622.5</v>
      </c>
      <c r="F15" s="46">
        <v>7640</v>
      </c>
      <c r="G15" s="45">
        <v>7645</v>
      </c>
      <c r="H15" s="44">
        <f t="shared" si="1"/>
        <v>7642.5</v>
      </c>
      <c r="I15" s="46">
        <v>7650</v>
      </c>
      <c r="J15" s="45">
        <v>7660</v>
      </c>
      <c r="K15" s="44">
        <f t="shared" si="2"/>
        <v>7655</v>
      </c>
      <c r="L15" s="46">
        <v>7665</v>
      </c>
      <c r="M15" s="45">
        <v>7675</v>
      </c>
      <c r="N15" s="44">
        <f t="shared" si="3"/>
        <v>7670</v>
      </c>
      <c r="O15" s="46">
        <v>7690</v>
      </c>
      <c r="P15" s="45">
        <v>7700</v>
      </c>
      <c r="Q15" s="44">
        <f t="shared" si="4"/>
        <v>7695</v>
      </c>
      <c r="R15" s="52">
        <v>7623</v>
      </c>
      <c r="S15" s="51">
        <v>1.1936</v>
      </c>
      <c r="T15" s="51">
        <v>1.0089999999999999</v>
      </c>
      <c r="U15" s="50">
        <v>137.35</v>
      </c>
      <c r="V15" s="43">
        <v>6386.56</v>
      </c>
      <c r="W15" s="43">
        <v>6392.67</v>
      </c>
      <c r="X15" s="49">
        <f t="shared" si="5"/>
        <v>7555.0049554013885</v>
      </c>
      <c r="Y15" s="48">
        <v>1.1959</v>
      </c>
    </row>
    <row r="16" spans="1:25" x14ac:dyDescent="0.2">
      <c r="B16" s="47">
        <v>44754</v>
      </c>
      <c r="C16" s="46">
        <v>7370</v>
      </c>
      <c r="D16" s="45">
        <v>7370.5</v>
      </c>
      <c r="E16" s="44">
        <f t="shared" si="0"/>
        <v>7370.25</v>
      </c>
      <c r="F16" s="46">
        <v>7400</v>
      </c>
      <c r="G16" s="45">
        <v>7403</v>
      </c>
      <c r="H16" s="44">
        <f t="shared" si="1"/>
        <v>7401.5</v>
      </c>
      <c r="I16" s="46">
        <v>7410</v>
      </c>
      <c r="J16" s="45">
        <v>7420</v>
      </c>
      <c r="K16" s="44">
        <f t="shared" si="2"/>
        <v>7415</v>
      </c>
      <c r="L16" s="46">
        <v>7420</v>
      </c>
      <c r="M16" s="45">
        <v>7430</v>
      </c>
      <c r="N16" s="44">
        <f t="shared" si="3"/>
        <v>7425</v>
      </c>
      <c r="O16" s="46">
        <v>7445</v>
      </c>
      <c r="P16" s="45">
        <v>7455</v>
      </c>
      <c r="Q16" s="44">
        <f t="shared" si="4"/>
        <v>7450</v>
      </c>
      <c r="R16" s="52">
        <v>7370.5</v>
      </c>
      <c r="S16" s="51">
        <v>1.1835</v>
      </c>
      <c r="T16" s="51">
        <v>1.004</v>
      </c>
      <c r="U16" s="50">
        <v>136.79</v>
      </c>
      <c r="V16" s="43">
        <v>6227.71</v>
      </c>
      <c r="W16" s="43">
        <v>6242.52</v>
      </c>
      <c r="X16" s="49">
        <f t="shared" si="5"/>
        <v>7341.1354581673304</v>
      </c>
      <c r="Y16" s="48">
        <v>1.1859</v>
      </c>
    </row>
    <row r="17" spans="2:25" x14ac:dyDescent="0.2">
      <c r="B17" s="47">
        <v>44755</v>
      </c>
      <c r="C17" s="46">
        <v>7265</v>
      </c>
      <c r="D17" s="45">
        <v>7267</v>
      </c>
      <c r="E17" s="44">
        <f t="shared" si="0"/>
        <v>7266</v>
      </c>
      <c r="F17" s="46">
        <v>7275</v>
      </c>
      <c r="G17" s="45">
        <v>7275.5</v>
      </c>
      <c r="H17" s="44">
        <f t="shared" si="1"/>
        <v>7275.25</v>
      </c>
      <c r="I17" s="46">
        <v>7290</v>
      </c>
      <c r="J17" s="45">
        <v>7300</v>
      </c>
      <c r="K17" s="44">
        <f t="shared" si="2"/>
        <v>7295</v>
      </c>
      <c r="L17" s="46">
        <v>7300</v>
      </c>
      <c r="M17" s="45">
        <v>7310</v>
      </c>
      <c r="N17" s="44">
        <f t="shared" si="3"/>
        <v>7305</v>
      </c>
      <c r="O17" s="46">
        <v>7325</v>
      </c>
      <c r="P17" s="45">
        <v>7335</v>
      </c>
      <c r="Q17" s="44">
        <f t="shared" si="4"/>
        <v>7330</v>
      </c>
      <c r="R17" s="52">
        <v>7267</v>
      </c>
      <c r="S17" s="51">
        <v>1.1935</v>
      </c>
      <c r="T17" s="51">
        <v>1.0067999999999999</v>
      </c>
      <c r="U17" s="50">
        <v>137.05000000000001</v>
      </c>
      <c r="V17" s="43">
        <v>6088.81</v>
      </c>
      <c r="W17" s="43">
        <v>6083.7</v>
      </c>
      <c r="X17" s="49">
        <f t="shared" si="5"/>
        <v>7217.9181565355584</v>
      </c>
      <c r="Y17" s="48">
        <v>1.1959</v>
      </c>
    </row>
    <row r="18" spans="2:25" x14ac:dyDescent="0.2">
      <c r="B18" s="47">
        <v>44756</v>
      </c>
      <c r="C18" s="46">
        <v>7215.5</v>
      </c>
      <c r="D18" s="45">
        <v>7216</v>
      </c>
      <c r="E18" s="44">
        <f t="shared" si="0"/>
        <v>7215.75</v>
      </c>
      <c r="F18" s="46">
        <v>7235</v>
      </c>
      <c r="G18" s="45">
        <v>7237</v>
      </c>
      <c r="H18" s="44">
        <f t="shared" si="1"/>
        <v>7236</v>
      </c>
      <c r="I18" s="46">
        <v>7240</v>
      </c>
      <c r="J18" s="45">
        <v>7250</v>
      </c>
      <c r="K18" s="44">
        <f t="shared" si="2"/>
        <v>7245</v>
      </c>
      <c r="L18" s="46">
        <v>7250</v>
      </c>
      <c r="M18" s="45">
        <v>7260</v>
      </c>
      <c r="N18" s="44">
        <f t="shared" si="3"/>
        <v>7255</v>
      </c>
      <c r="O18" s="46">
        <v>7275</v>
      </c>
      <c r="P18" s="45">
        <v>7285</v>
      </c>
      <c r="Q18" s="44">
        <f t="shared" si="4"/>
        <v>7280</v>
      </c>
      <c r="R18" s="52">
        <v>7216</v>
      </c>
      <c r="S18" s="51">
        <v>1.1825000000000001</v>
      </c>
      <c r="T18" s="51">
        <v>1.0008999999999999</v>
      </c>
      <c r="U18" s="50">
        <v>138.88</v>
      </c>
      <c r="V18" s="43">
        <v>6102.33</v>
      </c>
      <c r="W18" s="43">
        <v>6105.63</v>
      </c>
      <c r="X18" s="49">
        <f t="shared" si="5"/>
        <v>7209.5114397042671</v>
      </c>
      <c r="Y18" s="48">
        <v>1.1853</v>
      </c>
    </row>
    <row r="19" spans="2:25" x14ac:dyDescent="0.2">
      <c r="B19" s="47">
        <v>44757</v>
      </c>
      <c r="C19" s="46">
        <v>6998</v>
      </c>
      <c r="D19" s="45">
        <v>7000</v>
      </c>
      <c r="E19" s="44">
        <f t="shared" si="0"/>
        <v>6999</v>
      </c>
      <c r="F19" s="46">
        <v>7000</v>
      </c>
      <c r="G19" s="45">
        <v>7005</v>
      </c>
      <c r="H19" s="44">
        <f t="shared" si="1"/>
        <v>7002.5</v>
      </c>
      <c r="I19" s="46">
        <v>7010</v>
      </c>
      <c r="J19" s="45">
        <v>7020</v>
      </c>
      <c r="K19" s="44">
        <f t="shared" si="2"/>
        <v>7015</v>
      </c>
      <c r="L19" s="46">
        <v>7035</v>
      </c>
      <c r="M19" s="45">
        <v>7045</v>
      </c>
      <c r="N19" s="44">
        <f t="shared" si="3"/>
        <v>7040</v>
      </c>
      <c r="O19" s="46">
        <v>7075</v>
      </c>
      <c r="P19" s="45">
        <v>7085</v>
      </c>
      <c r="Q19" s="44">
        <f t="shared" si="4"/>
        <v>7080</v>
      </c>
      <c r="R19" s="52">
        <v>7000</v>
      </c>
      <c r="S19" s="51">
        <v>1.1835</v>
      </c>
      <c r="T19" s="51">
        <v>1.0054000000000001</v>
      </c>
      <c r="U19" s="50">
        <v>138.69</v>
      </c>
      <c r="V19" s="43">
        <v>5914.66</v>
      </c>
      <c r="W19" s="43">
        <v>5905.91</v>
      </c>
      <c r="X19" s="49">
        <f t="shared" si="5"/>
        <v>6962.4030236721701</v>
      </c>
      <c r="Y19" s="48">
        <v>1.1860999999999999</v>
      </c>
    </row>
    <row r="20" spans="2:25" x14ac:dyDescent="0.2">
      <c r="B20" s="47">
        <v>44760</v>
      </c>
      <c r="C20" s="46">
        <v>7318</v>
      </c>
      <c r="D20" s="45">
        <v>7320</v>
      </c>
      <c r="E20" s="44">
        <f t="shared" si="0"/>
        <v>7319</v>
      </c>
      <c r="F20" s="46">
        <v>7350</v>
      </c>
      <c r="G20" s="45">
        <v>7351</v>
      </c>
      <c r="H20" s="44">
        <f t="shared" si="1"/>
        <v>7350.5</v>
      </c>
      <c r="I20" s="46">
        <v>7355</v>
      </c>
      <c r="J20" s="45">
        <v>7365</v>
      </c>
      <c r="K20" s="44">
        <f t="shared" si="2"/>
        <v>7360</v>
      </c>
      <c r="L20" s="46">
        <v>7375</v>
      </c>
      <c r="M20" s="45">
        <v>7385</v>
      </c>
      <c r="N20" s="44">
        <f t="shared" si="3"/>
        <v>7380</v>
      </c>
      <c r="O20" s="46">
        <v>7415</v>
      </c>
      <c r="P20" s="45">
        <v>7425</v>
      </c>
      <c r="Q20" s="44">
        <f t="shared" si="4"/>
        <v>7420</v>
      </c>
      <c r="R20" s="52">
        <v>7320</v>
      </c>
      <c r="S20" s="51">
        <v>1.1970000000000001</v>
      </c>
      <c r="T20" s="51">
        <v>1.0142</v>
      </c>
      <c r="U20" s="50">
        <v>138.29</v>
      </c>
      <c r="V20" s="43">
        <v>6115.29</v>
      </c>
      <c r="W20" s="43">
        <v>6128.39</v>
      </c>
      <c r="X20" s="49">
        <f t="shared" si="5"/>
        <v>7217.5113389863936</v>
      </c>
      <c r="Y20" s="48">
        <v>1.1995</v>
      </c>
    </row>
    <row r="21" spans="2:25" x14ac:dyDescent="0.2">
      <c r="B21" s="47">
        <v>44761</v>
      </c>
      <c r="C21" s="46">
        <v>7280.5</v>
      </c>
      <c r="D21" s="45">
        <v>7281.5</v>
      </c>
      <c r="E21" s="44">
        <f t="shared" si="0"/>
        <v>7281</v>
      </c>
      <c r="F21" s="46">
        <v>7304.5</v>
      </c>
      <c r="G21" s="45">
        <v>7305.5</v>
      </c>
      <c r="H21" s="44">
        <f t="shared" si="1"/>
        <v>7305</v>
      </c>
      <c r="I21" s="46">
        <v>7315</v>
      </c>
      <c r="J21" s="45">
        <v>7325</v>
      </c>
      <c r="K21" s="44">
        <f t="shared" si="2"/>
        <v>7320</v>
      </c>
      <c r="L21" s="46">
        <v>7325</v>
      </c>
      <c r="M21" s="45">
        <v>7335</v>
      </c>
      <c r="N21" s="44">
        <f t="shared" si="3"/>
        <v>7330</v>
      </c>
      <c r="O21" s="46">
        <v>7365</v>
      </c>
      <c r="P21" s="45">
        <v>7375</v>
      </c>
      <c r="Q21" s="44">
        <f t="shared" si="4"/>
        <v>7370</v>
      </c>
      <c r="R21" s="52">
        <v>7281.5</v>
      </c>
      <c r="S21" s="51">
        <v>1.202</v>
      </c>
      <c r="T21" s="51">
        <v>1.0254000000000001</v>
      </c>
      <c r="U21" s="50">
        <v>137.49</v>
      </c>
      <c r="V21" s="43">
        <v>6057.82</v>
      </c>
      <c r="W21" s="43">
        <v>6064.67</v>
      </c>
      <c r="X21" s="49">
        <f t="shared" si="5"/>
        <v>7101.1312658474735</v>
      </c>
      <c r="Y21" s="48">
        <v>1.2045999999999999</v>
      </c>
    </row>
    <row r="22" spans="2:25" x14ac:dyDescent="0.2">
      <c r="B22" s="47">
        <v>44762</v>
      </c>
      <c r="C22" s="46">
        <v>7370</v>
      </c>
      <c r="D22" s="45">
        <v>7371</v>
      </c>
      <c r="E22" s="44">
        <f t="shared" si="0"/>
        <v>7370.5</v>
      </c>
      <c r="F22" s="46">
        <v>7404</v>
      </c>
      <c r="G22" s="45">
        <v>7406</v>
      </c>
      <c r="H22" s="44">
        <f t="shared" si="1"/>
        <v>7405</v>
      </c>
      <c r="I22" s="46">
        <v>7420</v>
      </c>
      <c r="J22" s="45">
        <v>7430</v>
      </c>
      <c r="K22" s="44">
        <f t="shared" si="2"/>
        <v>7425</v>
      </c>
      <c r="L22" s="46">
        <v>7445</v>
      </c>
      <c r="M22" s="45">
        <v>7455</v>
      </c>
      <c r="N22" s="44">
        <f t="shared" si="3"/>
        <v>7450</v>
      </c>
      <c r="O22" s="46">
        <v>7480</v>
      </c>
      <c r="P22" s="45">
        <v>7490</v>
      </c>
      <c r="Q22" s="44">
        <f t="shared" si="4"/>
        <v>7485</v>
      </c>
      <c r="R22" s="52">
        <v>7371</v>
      </c>
      <c r="S22" s="51">
        <v>1.1973</v>
      </c>
      <c r="T22" s="51">
        <v>1.0190999999999999</v>
      </c>
      <c r="U22" s="50">
        <v>138.15</v>
      </c>
      <c r="V22" s="43">
        <v>6156.35</v>
      </c>
      <c r="W22" s="43">
        <v>6171.67</v>
      </c>
      <c r="X22" s="49">
        <f t="shared" si="5"/>
        <v>7232.8525169267004</v>
      </c>
      <c r="Y22" s="48">
        <v>1.2</v>
      </c>
    </row>
    <row r="23" spans="2:25" x14ac:dyDescent="0.2">
      <c r="B23" s="47">
        <v>44763</v>
      </c>
      <c r="C23" s="46">
        <v>7231</v>
      </c>
      <c r="D23" s="45">
        <v>7231.5</v>
      </c>
      <c r="E23" s="44">
        <f t="shared" si="0"/>
        <v>7231.25</v>
      </c>
      <c r="F23" s="46">
        <v>7250</v>
      </c>
      <c r="G23" s="45">
        <v>7255</v>
      </c>
      <c r="H23" s="44">
        <f t="shared" si="1"/>
        <v>7252.5</v>
      </c>
      <c r="I23" s="46">
        <v>7270</v>
      </c>
      <c r="J23" s="45">
        <v>7280</v>
      </c>
      <c r="K23" s="44">
        <f t="shared" si="2"/>
        <v>7275</v>
      </c>
      <c r="L23" s="46">
        <v>7295</v>
      </c>
      <c r="M23" s="45">
        <v>7305</v>
      </c>
      <c r="N23" s="44">
        <f t="shared" si="3"/>
        <v>7300</v>
      </c>
      <c r="O23" s="46">
        <v>7330</v>
      </c>
      <c r="P23" s="45">
        <v>7340</v>
      </c>
      <c r="Q23" s="44">
        <f t="shared" si="4"/>
        <v>7335</v>
      </c>
      <c r="R23" s="52">
        <v>7231.5</v>
      </c>
      <c r="S23" s="51">
        <v>1.1920999999999999</v>
      </c>
      <c r="T23" s="51">
        <v>1.0189999999999999</v>
      </c>
      <c r="U23" s="50">
        <v>138.75</v>
      </c>
      <c r="V23" s="43">
        <v>6066.19</v>
      </c>
      <c r="W23" s="43">
        <v>6072.15</v>
      </c>
      <c r="X23" s="49">
        <f t="shared" si="5"/>
        <v>7096.6633954857707</v>
      </c>
      <c r="Y23" s="48">
        <v>1.1948000000000001</v>
      </c>
    </row>
    <row r="24" spans="2:25" x14ac:dyDescent="0.2">
      <c r="B24" s="47">
        <v>44764</v>
      </c>
      <c r="C24" s="46">
        <v>7370</v>
      </c>
      <c r="D24" s="45">
        <v>7372</v>
      </c>
      <c r="E24" s="44">
        <f t="shared" si="0"/>
        <v>7371</v>
      </c>
      <c r="F24" s="46">
        <v>7391</v>
      </c>
      <c r="G24" s="45">
        <v>7393</v>
      </c>
      <c r="H24" s="44">
        <f t="shared" si="1"/>
        <v>7392</v>
      </c>
      <c r="I24" s="46">
        <v>7410</v>
      </c>
      <c r="J24" s="45">
        <v>7420</v>
      </c>
      <c r="K24" s="44">
        <f t="shared" si="2"/>
        <v>7415</v>
      </c>
      <c r="L24" s="46">
        <v>7440</v>
      </c>
      <c r="M24" s="45">
        <v>7450</v>
      </c>
      <c r="N24" s="44">
        <f t="shared" si="3"/>
        <v>7445</v>
      </c>
      <c r="O24" s="46">
        <v>7480</v>
      </c>
      <c r="P24" s="45">
        <v>7490</v>
      </c>
      <c r="Q24" s="44">
        <f t="shared" si="4"/>
        <v>7485</v>
      </c>
      <c r="R24" s="52">
        <v>7372</v>
      </c>
      <c r="S24" s="51">
        <v>1.1951000000000001</v>
      </c>
      <c r="T24" s="51">
        <v>1.0176000000000001</v>
      </c>
      <c r="U24" s="50">
        <v>136.9</v>
      </c>
      <c r="V24" s="43">
        <v>6168.52</v>
      </c>
      <c r="W24" s="43">
        <v>6172.15</v>
      </c>
      <c r="X24" s="49">
        <f t="shared" si="5"/>
        <v>7244.4968553459112</v>
      </c>
      <c r="Y24" s="48">
        <v>1.1978</v>
      </c>
    </row>
    <row r="25" spans="2:25" x14ac:dyDescent="0.2">
      <c r="B25" s="47">
        <v>44767</v>
      </c>
      <c r="C25" s="46">
        <v>7446</v>
      </c>
      <c r="D25" s="45">
        <v>7448</v>
      </c>
      <c r="E25" s="44">
        <f t="shared" si="0"/>
        <v>7447</v>
      </c>
      <c r="F25" s="46">
        <v>7465</v>
      </c>
      <c r="G25" s="45">
        <v>7467</v>
      </c>
      <c r="H25" s="44">
        <f t="shared" si="1"/>
        <v>7466</v>
      </c>
      <c r="I25" s="46">
        <v>7475</v>
      </c>
      <c r="J25" s="45">
        <v>7485</v>
      </c>
      <c r="K25" s="44">
        <f t="shared" si="2"/>
        <v>7480</v>
      </c>
      <c r="L25" s="46">
        <v>7495</v>
      </c>
      <c r="M25" s="45">
        <v>7505</v>
      </c>
      <c r="N25" s="44">
        <f t="shared" si="3"/>
        <v>7500</v>
      </c>
      <c r="O25" s="46">
        <v>7530</v>
      </c>
      <c r="P25" s="45">
        <v>7540</v>
      </c>
      <c r="Q25" s="44">
        <f t="shared" si="4"/>
        <v>7535</v>
      </c>
      <c r="R25" s="52">
        <v>7448</v>
      </c>
      <c r="S25" s="51">
        <v>1.206</v>
      </c>
      <c r="T25" s="51">
        <v>1.0229999999999999</v>
      </c>
      <c r="U25" s="50">
        <v>136.62</v>
      </c>
      <c r="V25" s="43">
        <v>6175.79</v>
      </c>
      <c r="W25" s="43">
        <v>6177.2</v>
      </c>
      <c r="X25" s="49">
        <f t="shared" si="5"/>
        <v>7280.5474095796681</v>
      </c>
      <c r="Y25" s="48">
        <v>1.2088000000000001</v>
      </c>
    </row>
    <row r="26" spans="2:25" x14ac:dyDescent="0.2">
      <c r="B26" s="47">
        <v>44768</v>
      </c>
      <c r="C26" s="46">
        <v>7591</v>
      </c>
      <c r="D26" s="45">
        <v>7591.5</v>
      </c>
      <c r="E26" s="44">
        <f t="shared" si="0"/>
        <v>7591.25</v>
      </c>
      <c r="F26" s="46">
        <v>7615</v>
      </c>
      <c r="G26" s="45">
        <v>7620</v>
      </c>
      <c r="H26" s="44">
        <f t="shared" si="1"/>
        <v>7617.5</v>
      </c>
      <c r="I26" s="46">
        <v>7615</v>
      </c>
      <c r="J26" s="45">
        <v>7625</v>
      </c>
      <c r="K26" s="44">
        <f t="shared" si="2"/>
        <v>7620</v>
      </c>
      <c r="L26" s="46">
        <v>7630</v>
      </c>
      <c r="M26" s="45">
        <v>7640</v>
      </c>
      <c r="N26" s="44">
        <f t="shared" si="3"/>
        <v>7635</v>
      </c>
      <c r="O26" s="46">
        <v>7665</v>
      </c>
      <c r="P26" s="45">
        <v>7675</v>
      </c>
      <c r="Q26" s="44">
        <f t="shared" si="4"/>
        <v>7670</v>
      </c>
      <c r="R26" s="52">
        <v>7591.5</v>
      </c>
      <c r="S26" s="51">
        <v>1.1981999999999999</v>
      </c>
      <c r="T26" s="51">
        <v>1.0130999999999999</v>
      </c>
      <c r="U26" s="50">
        <v>136.66999999999999</v>
      </c>
      <c r="V26" s="43">
        <v>6335.75</v>
      </c>
      <c r="W26" s="43">
        <v>6344.71</v>
      </c>
      <c r="X26" s="49">
        <f t="shared" si="5"/>
        <v>7493.3372816108977</v>
      </c>
      <c r="Y26" s="48">
        <v>1.2010000000000001</v>
      </c>
    </row>
    <row r="27" spans="2:25" x14ac:dyDescent="0.2">
      <c r="B27" s="47">
        <v>44769</v>
      </c>
      <c r="C27" s="46">
        <v>7551</v>
      </c>
      <c r="D27" s="45">
        <v>7552</v>
      </c>
      <c r="E27" s="44">
        <f t="shared" si="0"/>
        <v>7551.5</v>
      </c>
      <c r="F27" s="46">
        <v>7568</v>
      </c>
      <c r="G27" s="45">
        <v>7570</v>
      </c>
      <c r="H27" s="44">
        <f t="shared" si="1"/>
        <v>7569</v>
      </c>
      <c r="I27" s="46">
        <v>7560</v>
      </c>
      <c r="J27" s="45">
        <v>7570</v>
      </c>
      <c r="K27" s="44">
        <f t="shared" si="2"/>
        <v>7565</v>
      </c>
      <c r="L27" s="46">
        <v>7570</v>
      </c>
      <c r="M27" s="45">
        <v>7580</v>
      </c>
      <c r="N27" s="44">
        <f t="shared" si="3"/>
        <v>7575</v>
      </c>
      <c r="O27" s="46">
        <v>7595</v>
      </c>
      <c r="P27" s="45">
        <v>7605</v>
      </c>
      <c r="Q27" s="44">
        <f t="shared" si="4"/>
        <v>7600</v>
      </c>
      <c r="R27" s="52">
        <v>7552</v>
      </c>
      <c r="S27" s="51">
        <v>1.2064999999999999</v>
      </c>
      <c r="T27" s="51">
        <v>1.0150999999999999</v>
      </c>
      <c r="U27" s="50">
        <v>136.78</v>
      </c>
      <c r="V27" s="43">
        <v>6259.43</v>
      </c>
      <c r="W27" s="43">
        <v>6259.82</v>
      </c>
      <c r="X27" s="49">
        <f t="shared" si="5"/>
        <v>7439.661117131318</v>
      </c>
      <c r="Y27" s="48">
        <v>1.2093</v>
      </c>
    </row>
    <row r="28" spans="2:25" x14ac:dyDescent="0.2">
      <c r="B28" s="47">
        <v>44770</v>
      </c>
      <c r="C28" s="46">
        <v>7710</v>
      </c>
      <c r="D28" s="45">
        <v>7712</v>
      </c>
      <c r="E28" s="44">
        <f t="shared" si="0"/>
        <v>7711</v>
      </c>
      <c r="F28" s="46">
        <v>7715</v>
      </c>
      <c r="G28" s="45">
        <v>7720</v>
      </c>
      <c r="H28" s="44">
        <f t="shared" si="1"/>
        <v>7717.5</v>
      </c>
      <c r="I28" s="46">
        <v>7695</v>
      </c>
      <c r="J28" s="45">
        <v>7705</v>
      </c>
      <c r="K28" s="44">
        <f t="shared" si="2"/>
        <v>7700</v>
      </c>
      <c r="L28" s="46">
        <v>7690</v>
      </c>
      <c r="M28" s="45">
        <v>7700</v>
      </c>
      <c r="N28" s="44">
        <f t="shared" si="3"/>
        <v>7695</v>
      </c>
      <c r="O28" s="46">
        <v>7690</v>
      </c>
      <c r="P28" s="45">
        <v>7700</v>
      </c>
      <c r="Q28" s="44">
        <f t="shared" si="4"/>
        <v>7695</v>
      </c>
      <c r="R28" s="52">
        <v>7712</v>
      </c>
      <c r="S28" s="51">
        <v>1.2121</v>
      </c>
      <c r="T28" s="51">
        <v>1.0118</v>
      </c>
      <c r="U28" s="50">
        <v>135.72</v>
      </c>
      <c r="V28" s="43">
        <v>6362.51</v>
      </c>
      <c r="W28" s="43">
        <v>6354.96</v>
      </c>
      <c r="X28" s="49">
        <f t="shared" si="5"/>
        <v>7622.0596955920137</v>
      </c>
      <c r="Y28" s="48">
        <v>1.2148000000000001</v>
      </c>
    </row>
    <row r="29" spans="2:25" x14ac:dyDescent="0.2">
      <c r="B29" s="47">
        <v>44771</v>
      </c>
      <c r="C29" s="46">
        <v>7800</v>
      </c>
      <c r="D29" s="45">
        <v>7800.5</v>
      </c>
      <c r="E29" s="44">
        <f t="shared" si="0"/>
        <v>7800.25</v>
      </c>
      <c r="F29" s="46">
        <v>7790</v>
      </c>
      <c r="G29" s="45">
        <v>7792</v>
      </c>
      <c r="H29" s="44">
        <f t="shared" si="1"/>
        <v>7791</v>
      </c>
      <c r="I29" s="46">
        <v>7760</v>
      </c>
      <c r="J29" s="45">
        <v>7770</v>
      </c>
      <c r="K29" s="44">
        <f t="shared" si="2"/>
        <v>7765</v>
      </c>
      <c r="L29" s="46">
        <v>7755</v>
      </c>
      <c r="M29" s="45">
        <v>7765</v>
      </c>
      <c r="N29" s="44">
        <f t="shared" si="3"/>
        <v>7760</v>
      </c>
      <c r="O29" s="46">
        <v>7755</v>
      </c>
      <c r="P29" s="45">
        <v>7765</v>
      </c>
      <c r="Q29" s="44">
        <f t="shared" si="4"/>
        <v>7760</v>
      </c>
      <c r="R29" s="52">
        <v>7800.5</v>
      </c>
      <c r="S29" s="51">
        <v>1.2154</v>
      </c>
      <c r="T29" s="51">
        <v>1.0208999999999999</v>
      </c>
      <c r="U29" s="50">
        <v>133.46</v>
      </c>
      <c r="V29" s="43">
        <v>6418.05</v>
      </c>
      <c r="W29" s="43">
        <v>6396.85</v>
      </c>
      <c r="X29" s="49">
        <f t="shared" si="5"/>
        <v>7640.8071309628767</v>
      </c>
      <c r="Y29" s="48">
        <v>1.2181</v>
      </c>
    </row>
    <row r="30" spans="2:25" s="10" customFormat="1" x14ac:dyDescent="0.2">
      <c r="B30" s="42" t="s">
        <v>11</v>
      </c>
      <c r="C30" s="41">
        <f>ROUND(AVERAGE(C9:C29),2)</f>
        <v>7528.38</v>
      </c>
      <c r="D30" s="40">
        <f>ROUND(AVERAGE(D9:D29),2)</f>
        <v>7529.79</v>
      </c>
      <c r="E30" s="39">
        <f>ROUND(AVERAGE(C30:D30),2)</f>
        <v>7529.09</v>
      </c>
      <c r="F30" s="41">
        <f>ROUND(AVERAGE(F9:F29),2)</f>
        <v>7545.31</v>
      </c>
      <c r="G30" s="40">
        <f>ROUND(AVERAGE(G9:G29),2)</f>
        <v>7547.71</v>
      </c>
      <c r="H30" s="39">
        <f>ROUND(AVERAGE(F30:G30),2)</f>
        <v>7546.51</v>
      </c>
      <c r="I30" s="41">
        <f>ROUND(AVERAGE(I9:I29),2)</f>
        <v>7551.19</v>
      </c>
      <c r="J30" s="40">
        <f>ROUND(AVERAGE(J9:J29),2)</f>
        <v>7561.19</v>
      </c>
      <c r="K30" s="39">
        <f>ROUND(AVERAGE(I30:J30),2)</f>
        <v>7556.19</v>
      </c>
      <c r="L30" s="41">
        <f>ROUND(AVERAGE(L9:L29),2)</f>
        <v>7565</v>
      </c>
      <c r="M30" s="40">
        <f>ROUND(AVERAGE(M9:M29),2)</f>
        <v>7575</v>
      </c>
      <c r="N30" s="39">
        <f>ROUND(AVERAGE(L30:M30),2)</f>
        <v>7570</v>
      </c>
      <c r="O30" s="41">
        <f>ROUND(AVERAGE(O9:O29),2)</f>
        <v>7594.29</v>
      </c>
      <c r="P30" s="40">
        <f>ROUND(AVERAGE(P9:P29),2)</f>
        <v>7604.29</v>
      </c>
      <c r="Q30" s="39">
        <f>ROUND(AVERAGE(O30:P30),2)</f>
        <v>7599.29</v>
      </c>
      <c r="R30" s="38">
        <f>ROUND(AVERAGE(R9:R29),2)</f>
        <v>7529.79</v>
      </c>
      <c r="S30" s="37">
        <f>ROUND(AVERAGE(S9:S29),4)</f>
        <v>1.1982999999999999</v>
      </c>
      <c r="T30" s="36">
        <f>ROUND(AVERAGE(T9:T29),4)</f>
        <v>1.018</v>
      </c>
      <c r="U30" s="175">
        <f>ROUND(AVERAGE(U9:U29),2)</f>
        <v>136.71</v>
      </c>
      <c r="V30" s="35">
        <f>AVERAGE(V9:V29)</f>
        <v>6282.6914285714283</v>
      </c>
      <c r="W30" s="35">
        <f>AVERAGE(W9:W29)</f>
        <v>6284.5490476190462</v>
      </c>
      <c r="X30" s="35">
        <f>AVERAGE(X9:X29)</f>
        <v>7395.8535815423547</v>
      </c>
      <c r="Y30" s="34">
        <f>AVERAGE(Y9:Y29)</f>
        <v>1.2008476190476192</v>
      </c>
    </row>
    <row r="31" spans="2:25" s="5" customFormat="1" x14ac:dyDescent="0.2">
      <c r="B31" s="33" t="s">
        <v>12</v>
      </c>
      <c r="C31" s="32">
        <f t="shared" ref="C31:Y31" si="6">MAX(C9:C29)</f>
        <v>8034</v>
      </c>
      <c r="D31" s="31">
        <f t="shared" si="6"/>
        <v>8036</v>
      </c>
      <c r="E31" s="30">
        <f t="shared" si="6"/>
        <v>8035</v>
      </c>
      <c r="F31" s="32">
        <f t="shared" si="6"/>
        <v>8044</v>
      </c>
      <c r="G31" s="31">
        <f t="shared" si="6"/>
        <v>8045</v>
      </c>
      <c r="H31" s="30">
        <f t="shared" si="6"/>
        <v>8044.5</v>
      </c>
      <c r="I31" s="32">
        <f t="shared" si="6"/>
        <v>8040</v>
      </c>
      <c r="J31" s="31">
        <f t="shared" si="6"/>
        <v>8050</v>
      </c>
      <c r="K31" s="30">
        <f t="shared" si="6"/>
        <v>8045</v>
      </c>
      <c r="L31" s="32">
        <f t="shared" si="6"/>
        <v>8040</v>
      </c>
      <c r="M31" s="31">
        <f t="shared" si="6"/>
        <v>8050</v>
      </c>
      <c r="N31" s="30">
        <f t="shared" si="6"/>
        <v>8045</v>
      </c>
      <c r="O31" s="32">
        <f t="shared" si="6"/>
        <v>8060</v>
      </c>
      <c r="P31" s="31">
        <f t="shared" si="6"/>
        <v>8070</v>
      </c>
      <c r="Q31" s="30">
        <f t="shared" si="6"/>
        <v>8065</v>
      </c>
      <c r="R31" s="29">
        <f t="shared" si="6"/>
        <v>8036</v>
      </c>
      <c r="S31" s="28">
        <f t="shared" si="6"/>
        <v>1.2154</v>
      </c>
      <c r="T31" s="27">
        <f t="shared" si="6"/>
        <v>1.0451999999999999</v>
      </c>
      <c r="U31" s="26">
        <f t="shared" si="6"/>
        <v>138.88</v>
      </c>
      <c r="V31" s="25">
        <f t="shared" si="6"/>
        <v>6623.07</v>
      </c>
      <c r="W31" s="25">
        <f t="shared" si="6"/>
        <v>6616.93</v>
      </c>
      <c r="X31" s="25">
        <f t="shared" si="6"/>
        <v>7688.9106967615317</v>
      </c>
      <c r="Y31" s="24">
        <f t="shared" si="6"/>
        <v>1.2181</v>
      </c>
    </row>
    <row r="32" spans="2:25" s="5" customFormat="1" ht="13.5" thickBot="1" x14ac:dyDescent="0.25">
      <c r="B32" s="23" t="s">
        <v>13</v>
      </c>
      <c r="C32" s="22">
        <f t="shared" ref="C32:Y32" si="7">MIN(C9:C29)</f>
        <v>6998</v>
      </c>
      <c r="D32" s="21">
        <f t="shared" si="7"/>
        <v>7000</v>
      </c>
      <c r="E32" s="20">
        <f t="shared" si="7"/>
        <v>6999</v>
      </c>
      <c r="F32" s="22">
        <f t="shared" si="7"/>
        <v>7000</v>
      </c>
      <c r="G32" s="21">
        <f t="shared" si="7"/>
        <v>7005</v>
      </c>
      <c r="H32" s="20">
        <f t="shared" si="7"/>
        <v>7002.5</v>
      </c>
      <c r="I32" s="22">
        <f t="shared" si="7"/>
        <v>7010</v>
      </c>
      <c r="J32" s="21">
        <f t="shared" si="7"/>
        <v>7020</v>
      </c>
      <c r="K32" s="20">
        <f t="shared" si="7"/>
        <v>7015</v>
      </c>
      <c r="L32" s="22">
        <f t="shared" si="7"/>
        <v>7035</v>
      </c>
      <c r="M32" s="21">
        <f t="shared" si="7"/>
        <v>7045</v>
      </c>
      <c r="N32" s="20">
        <f t="shared" si="7"/>
        <v>7040</v>
      </c>
      <c r="O32" s="22">
        <f t="shared" si="7"/>
        <v>7075</v>
      </c>
      <c r="P32" s="21">
        <f t="shared" si="7"/>
        <v>7085</v>
      </c>
      <c r="Q32" s="20">
        <f t="shared" si="7"/>
        <v>7080</v>
      </c>
      <c r="R32" s="19">
        <f t="shared" si="7"/>
        <v>7000</v>
      </c>
      <c r="S32" s="18">
        <f t="shared" si="7"/>
        <v>1.1825000000000001</v>
      </c>
      <c r="T32" s="17">
        <f t="shared" si="7"/>
        <v>1.0008999999999999</v>
      </c>
      <c r="U32" s="16">
        <f t="shared" si="7"/>
        <v>133.46</v>
      </c>
      <c r="V32" s="15">
        <f t="shared" si="7"/>
        <v>5914.66</v>
      </c>
      <c r="W32" s="15">
        <f t="shared" si="7"/>
        <v>5905.91</v>
      </c>
      <c r="X32" s="15">
        <f t="shared" si="7"/>
        <v>6962.4030236721701</v>
      </c>
      <c r="Y32" s="14">
        <f t="shared" si="7"/>
        <v>1.1853</v>
      </c>
    </row>
    <row r="34" spans="2:14" x14ac:dyDescent="0.2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J34"/>
  <sheetViews>
    <sheetView workbookViewId="0"/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6" t="s">
        <v>39</v>
      </c>
    </row>
    <row r="3" spans="2:10" ht="13.5" thickBot="1" x14ac:dyDescent="0.25"/>
    <row r="4" spans="2:10" x14ac:dyDescent="0.2">
      <c r="C4" s="189" t="s">
        <v>38</v>
      </c>
      <c r="D4" s="190"/>
      <c r="F4" s="189" t="s">
        <v>37</v>
      </c>
      <c r="G4" s="190"/>
      <c r="I4" s="189" t="s">
        <v>36</v>
      </c>
      <c r="J4" s="190"/>
    </row>
    <row r="5" spans="2:10" x14ac:dyDescent="0.2">
      <c r="C5" s="75">
        <v>44771</v>
      </c>
      <c r="D5" s="74"/>
      <c r="F5" s="75">
        <v>44771</v>
      </c>
      <c r="G5" s="74"/>
      <c r="I5" s="75">
        <v>44771</v>
      </c>
      <c r="J5" s="74"/>
    </row>
    <row r="6" spans="2:10" x14ac:dyDescent="0.2">
      <c r="C6" s="73"/>
      <c r="D6" s="72" t="s">
        <v>35</v>
      </c>
      <c r="F6" s="73"/>
      <c r="G6" s="72" t="s">
        <v>35</v>
      </c>
      <c r="I6" s="73"/>
      <c r="J6" s="72" t="s">
        <v>35</v>
      </c>
    </row>
    <row r="7" spans="2:10" x14ac:dyDescent="0.2">
      <c r="C7" s="71"/>
      <c r="D7" s="70"/>
      <c r="F7" s="71"/>
      <c r="G7" s="70"/>
      <c r="I7" s="71"/>
      <c r="J7" s="70"/>
    </row>
    <row r="8" spans="2:10" x14ac:dyDescent="0.2">
      <c r="C8" s="69">
        <v>44743</v>
      </c>
      <c r="D8" s="68">
        <v>8059.61</v>
      </c>
      <c r="F8" s="69">
        <f t="shared" ref="F8:F28" si="0">C8</f>
        <v>44743</v>
      </c>
      <c r="G8" s="68">
        <v>2407.0100000000002</v>
      </c>
      <c r="I8" s="69">
        <f t="shared" ref="I8:I28" si="1">C8</f>
        <v>44743</v>
      </c>
      <c r="J8" s="68">
        <v>3130.35</v>
      </c>
    </row>
    <row r="9" spans="2:10" x14ac:dyDescent="0.2">
      <c r="C9" s="69">
        <v>44746</v>
      </c>
      <c r="D9" s="68">
        <v>7966.94</v>
      </c>
      <c r="F9" s="69">
        <f t="shared" si="0"/>
        <v>44746</v>
      </c>
      <c r="G9" s="68">
        <v>2464.4299999999998</v>
      </c>
      <c r="I9" s="69">
        <f t="shared" si="1"/>
        <v>44746</v>
      </c>
      <c r="J9" s="68">
        <v>3055.72</v>
      </c>
    </row>
    <row r="10" spans="2:10" x14ac:dyDescent="0.2">
      <c r="C10" s="69">
        <v>44747</v>
      </c>
      <c r="D10" s="68">
        <v>7902.97</v>
      </c>
      <c r="F10" s="69">
        <f t="shared" si="0"/>
        <v>44747</v>
      </c>
      <c r="G10" s="68">
        <v>2438.81</v>
      </c>
      <c r="I10" s="69">
        <f t="shared" si="1"/>
        <v>44747</v>
      </c>
      <c r="J10" s="68">
        <v>3091</v>
      </c>
    </row>
    <row r="11" spans="2:10" x14ac:dyDescent="0.2">
      <c r="C11" s="69">
        <v>44748</v>
      </c>
      <c r="D11" s="68">
        <v>7536.59</v>
      </c>
      <c r="F11" s="69">
        <f t="shared" si="0"/>
        <v>44748</v>
      </c>
      <c r="G11" s="68">
        <v>2386.52</v>
      </c>
      <c r="I11" s="69">
        <f t="shared" si="1"/>
        <v>44748</v>
      </c>
      <c r="J11" s="68">
        <v>3002.36</v>
      </c>
    </row>
    <row r="12" spans="2:10" x14ac:dyDescent="0.2">
      <c r="C12" s="69">
        <v>44749</v>
      </c>
      <c r="D12" s="68">
        <v>7665.34</v>
      </c>
      <c r="F12" s="69">
        <f t="shared" si="0"/>
        <v>44749</v>
      </c>
      <c r="G12" s="68">
        <v>2408.91</v>
      </c>
      <c r="I12" s="69">
        <f t="shared" si="1"/>
        <v>44749</v>
      </c>
      <c r="J12" s="68">
        <v>3074.18</v>
      </c>
    </row>
    <row r="13" spans="2:10" x14ac:dyDescent="0.2">
      <c r="C13" s="69">
        <v>44750</v>
      </c>
      <c r="D13" s="68">
        <v>7730</v>
      </c>
      <c r="F13" s="69">
        <f t="shared" si="0"/>
        <v>44750</v>
      </c>
      <c r="G13" s="68">
        <v>2416.41</v>
      </c>
      <c r="I13" s="69">
        <f t="shared" si="1"/>
        <v>44750</v>
      </c>
      <c r="J13" s="68">
        <v>3083.47</v>
      </c>
    </row>
    <row r="14" spans="2:10" x14ac:dyDescent="0.2">
      <c r="C14" s="69">
        <v>44753</v>
      </c>
      <c r="D14" s="68">
        <v>7660.41</v>
      </c>
      <c r="F14" s="69">
        <f t="shared" si="0"/>
        <v>44753</v>
      </c>
      <c r="G14" s="68">
        <v>2412.6</v>
      </c>
      <c r="I14" s="69">
        <f t="shared" si="1"/>
        <v>44753</v>
      </c>
      <c r="J14" s="68">
        <v>3065.88</v>
      </c>
    </row>
    <row r="15" spans="2:10" x14ac:dyDescent="0.2">
      <c r="C15" s="69">
        <v>44754</v>
      </c>
      <c r="D15" s="68">
        <v>7498.26</v>
      </c>
      <c r="F15" s="69">
        <f t="shared" si="0"/>
        <v>44754</v>
      </c>
      <c r="G15" s="68">
        <v>2359.0500000000002</v>
      </c>
      <c r="I15" s="69">
        <f t="shared" si="1"/>
        <v>44754</v>
      </c>
      <c r="J15" s="68">
        <v>3027.18</v>
      </c>
    </row>
    <row r="16" spans="2:10" x14ac:dyDescent="0.2">
      <c r="C16" s="69">
        <v>44755</v>
      </c>
      <c r="D16" s="68">
        <v>7321.53</v>
      </c>
      <c r="F16" s="69">
        <f t="shared" si="0"/>
        <v>44755</v>
      </c>
      <c r="G16" s="68">
        <v>2357.11</v>
      </c>
      <c r="I16" s="69">
        <f t="shared" si="1"/>
        <v>44755</v>
      </c>
      <c r="J16" s="68">
        <v>2972.87</v>
      </c>
    </row>
    <row r="17" spans="2:10" x14ac:dyDescent="0.2">
      <c r="C17" s="69">
        <v>44756</v>
      </c>
      <c r="D17" s="68">
        <v>7240.11</v>
      </c>
      <c r="F17" s="69">
        <f t="shared" si="0"/>
        <v>44756</v>
      </c>
      <c r="G17" s="68">
        <v>2349.91</v>
      </c>
      <c r="I17" s="69">
        <f t="shared" si="1"/>
        <v>44756</v>
      </c>
      <c r="J17" s="68">
        <v>2897.77</v>
      </c>
    </row>
    <row r="18" spans="2:10" x14ac:dyDescent="0.2">
      <c r="C18" s="69">
        <v>44757</v>
      </c>
      <c r="D18" s="68">
        <v>6965.3</v>
      </c>
      <c r="F18" s="69">
        <f t="shared" si="0"/>
        <v>44757</v>
      </c>
      <c r="G18" s="68">
        <v>2317.89</v>
      </c>
      <c r="I18" s="69">
        <f t="shared" si="1"/>
        <v>44757</v>
      </c>
      <c r="J18" s="68">
        <v>2829.36</v>
      </c>
    </row>
    <row r="19" spans="2:10" x14ac:dyDescent="0.2">
      <c r="C19" s="69">
        <v>44760</v>
      </c>
      <c r="D19" s="68">
        <v>7326.54</v>
      </c>
      <c r="F19" s="69">
        <f t="shared" si="0"/>
        <v>44760</v>
      </c>
      <c r="G19" s="68">
        <v>2376.27</v>
      </c>
      <c r="I19" s="69">
        <f t="shared" si="1"/>
        <v>44760</v>
      </c>
      <c r="J19" s="68">
        <v>2956.19</v>
      </c>
    </row>
    <row r="20" spans="2:10" x14ac:dyDescent="0.2">
      <c r="C20" s="69">
        <v>44761</v>
      </c>
      <c r="D20" s="68">
        <v>7280.82</v>
      </c>
      <c r="F20" s="69">
        <f t="shared" si="0"/>
        <v>44761</v>
      </c>
      <c r="G20" s="68">
        <v>2405.4899999999998</v>
      </c>
      <c r="I20" s="69">
        <f t="shared" si="1"/>
        <v>44761</v>
      </c>
      <c r="J20" s="68">
        <v>2927.14</v>
      </c>
    </row>
    <row r="21" spans="2:10" x14ac:dyDescent="0.2">
      <c r="C21" s="69">
        <v>44762</v>
      </c>
      <c r="D21" s="68">
        <v>7391.99</v>
      </c>
      <c r="F21" s="69">
        <f t="shared" si="0"/>
        <v>44762</v>
      </c>
      <c r="G21" s="68">
        <v>2407.35</v>
      </c>
      <c r="I21" s="69">
        <f t="shared" si="1"/>
        <v>44762</v>
      </c>
      <c r="J21" s="68">
        <v>2973.2</v>
      </c>
    </row>
    <row r="22" spans="2:10" x14ac:dyDescent="0.2">
      <c r="C22" s="69">
        <v>44763</v>
      </c>
      <c r="D22" s="68">
        <v>7299.14</v>
      </c>
      <c r="F22" s="69">
        <f t="shared" si="0"/>
        <v>44763</v>
      </c>
      <c r="G22" s="68">
        <v>2425.5</v>
      </c>
      <c r="I22" s="69">
        <f t="shared" si="1"/>
        <v>44763</v>
      </c>
      <c r="J22" s="68">
        <v>2980.26</v>
      </c>
    </row>
    <row r="23" spans="2:10" x14ac:dyDescent="0.2">
      <c r="C23" s="69">
        <v>44764</v>
      </c>
      <c r="D23" s="68">
        <v>7383.79</v>
      </c>
      <c r="F23" s="69">
        <f t="shared" si="0"/>
        <v>44764</v>
      </c>
      <c r="G23" s="68">
        <v>2444.3000000000002</v>
      </c>
      <c r="I23" s="69">
        <f t="shared" si="1"/>
        <v>44764</v>
      </c>
      <c r="J23" s="68">
        <v>2973.5</v>
      </c>
    </row>
    <row r="24" spans="2:10" x14ac:dyDescent="0.2">
      <c r="C24" s="69">
        <v>44767</v>
      </c>
      <c r="D24" s="68">
        <v>7431.43</v>
      </c>
      <c r="F24" s="69">
        <f t="shared" si="0"/>
        <v>44767</v>
      </c>
      <c r="G24" s="68">
        <v>2443.5</v>
      </c>
      <c r="I24" s="69">
        <f t="shared" si="1"/>
        <v>44767</v>
      </c>
      <c r="J24" s="68">
        <v>2986.29</v>
      </c>
    </row>
    <row r="25" spans="2:10" x14ac:dyDescent="0.2">
      <c r="C25" s="69">
        <v>44768</v>
      </c>
      <c r="D25" s="68">
        <v>7652.55</v>
      </c>
      <c r="F25" s="69">
        <f t="shared" si="0"/>
        <v>44768</v>
      </c>
      <c r="G25" s="68">
        <v>2428.54</v>
      </c>
      <c r="I25" s="69">
        <f t="shared" si="1"/>
        <v>44768</v>
      </c>
      <c r="J25" s="68">
        <v>3034.5</v>
      </c>
    </row>
    <row r="26" spans="2:10" x14ac:dyDescent="0.2">
      <c r="C26" s="69">
        <v>44769</v>
      </c>
      <c r="D26" s="68">
        <v>7574.5</v>
      </c>
      <c r="F26" s="69">
        <f t="shared" si="0"/>
        <v>44769</v>
      </c>
      <c r="G26" s="68">
        <v>2420.5</v>
      </c>
      <c r="I26" s="69">
        <f t="shared" si="1"/>
        <v>44769</v>
      </c>
      <c r="J26" s="68">
        <v>3038.5</v>
      </c>
    </row>
    <row r="27" spans="2:10" x14ac:dyDescent="0.2">
      <c r="C27" s="69">
        <v>44770</v>
      </c>
      <c r="D27" s="68">
        <v>7797.96</v>
      </c>
      <c r="F27" s="69">
        <f t="shared" si="0"/>
        <v>44770</v>
      </c>
      <c r="G27" s="68">
        <v>2464.9899999999998</v>
      </c>
      <c r="I27" s="69">
        <f t="shared" si="1"/>
        <v>44770</v>
      </c>
      <c r="J27" s="68">
        <v>3125.32</v>
      </c>
    </row>
    <row r="28" spans="2:10" ht="13.5" thickBot="1" x14ac:dyDescent="0.25">
      <c r="C28" s="69">
        <v>44771</v>
      </c>
      <c r="D28" s="68">
        <v>7815.6</v>
      </c>
      <c r="F28" s="69">
        <f t="shared" si="0"/>
        <v>44771</v>
      </c>
      <c r="G28" s="68">
        <v>2473.8200000000002</v>
      </c>
      <c r="I28" s="69">
        <f t="shared" si="1"/>
        <v>44771</v>
      </c>
      <c r="J28" s="68">
        <v>3206.59</v>
      </c>
    </row>
    <row r="29" spans="2:10" x14ac:dyDescent="0.2">
      <c r="B29" s="5"/>
      <c r="C29" s="67" t="s">
        <v>11</v>
      </c>
      <c r="D29" s="66">
        <f>ROUND(AVERAGE(D8:D28),2)</f>
        <v>7547.68</v>
      </c>
      <c r="F29" s="67" t="s">
        <v>11</v>
      </c>
      <c r="G29" s="66">
        <f>ROUND(AVERAGE(G8:G28),2)</f>
        <v>2409.9499999999998</v>
      </c>
      <c r="I29" s="67" t="s">
        <v>11</v>
      </c>
      <c r="J29" s="66">
        <f>ROUND(AVERAGE(J8:J28),2)</f>
        <v>3020.55</v>
      </c>
    </row>
    <row r="30" spans="2:10" x14ac:dyDescent="0.2">
      <c r="B30" s="5"/>
      <c r="C30" s="65" t="s">
        <v>12</v>
      </c>
      <c r="D30" s="64">
        <f>MAX(D8:D28)</f>
        <v>8059.61</v>
      </c>
      <c r="F30" s="65" t="s">
        <v>12</v>
      </c>
      <c r="G30" s="64">
        <f>MAX(G8:G28)</f>
        <v>2473.8200000000002</v>
      </c>
      <c r="I30" s="65" t="s">
        <v>12</v>
      </c>
      <c r="J30" s="64">
        <f>MAX(J8:J28)</f>
        <v>3206.59</v>
      </c>
    </row>
    <row r="31" spans="2:10" x14ac:dyDescent="0.2">
      <c r="B31" s="5"/>
      <c r="C31" s="63" t="s">
        <v>13</v>
      </c>
      <c r="D31" s="62">
        <f>MIN(D8:D28)</f>
        <v>6965.3</v>
      </c>
      <c r="F31" s="63" t="s">
        <v>13</v>
      </c>
      <c r="G31" s="62">
        <f>MIN(G8:G28)</f>
        <v>2317.89</v>
      </c>
      <c r="I31" s="63" t="s">
        <v>13</v>
      </c>
      <c r="J31" s="62">
        <f>MIN(J8:J28)</f>
        <v>2829.36</v>
      </c>
    </row>
    <row r="34" spans="2:2" x14ac:dyDescent="0.2">
      <c r="B34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35"/>
    <col min="2" max="2" width="15.5703125" style="135" customWidth="1"/>
    <col min="3" max="10" width="12.7109375" style="135" customWidth="1"/>
    <col min="11" max="16384" width="9.140625" style="135"/>
  </cols>
  <sheetData>
    <row r="3" spans="2:9" ht="15.75" x14ac:dyDescent="0.25">
      <c r="B3" s="174" t="s">
        <v>94</v>
      </c>
      <c r="C3" s="147"/>
      <c r="D3" s="173"/>
      <c r="G3" s="159"/>
      <c r="H3" s="159"/>
      <c r="I3" s="172"/>
    </row>
    <row r="4" spans="2:9" x14ac:dyDescent="0.2">
      <c r="B4" s="171" t="s">
        <v>93</v>
      </c>
      <c r="C4" s="170"/>
      <c r="D4" s="169"/>
      <c r="G4" s="168"/>
      <c r="H4" s="167"/>
      <c r="I4" s="159"/>
    </row>
    <row r="5" spans="2:9" x14ac:dyDescent="0.2">
      <c r="B5" s="166" t="s">
        <v>95</v>
      </c>
      <c r="C5" s="147"/>
      <c r="D5" s="165"/>
      <c r="G5" s="164"/>
      <c r="H5" s="159"/>
      <c r="I5" s="147"/>
    </row>
    <row r="6" spans="2:9" x14ac:dyDescent="0.2">
      <c r="B6" s="147"/>
      <c r="C6" s="147"/>
      <c r="D6" s="147"/>
      <c r="E6" s="147"/>
      <c r="F6" s="147"/>
      <c r="G6" s="147"/>
      <c r="H6" s="147"/>
      <c r="I6" s="147"/>
    </row>
    <row r="7" spans="2:9" x14ac:dyDescent="0.2">
      <c r="B7" s="158"/>
      <c r="C7" s="163" t="s">
        <v>92</v>
      </c>
      <c r="D7" s="163" t="s">
        <v>92</v>
      </c>
      <c r="E7" s="163" t="s">
        <v>92</v>
      </c>
    </row>
    <row r="8" spans="2:9" x14ac:dyDescent="0.2">
      <c r="B8" s="161"/>
      <c r="C8" s="162" t="s">
        <v>55</v>
      </c>
      <c r="D8" s="162" t="s">
        <v>82</v>
      </c>
      <c r="E8" s="162" t="s">
        <v>80</v>
      </c>
    </row>
    <row r="9" spans="2:9" x14ac:dyDescent="0.2">
      <c r="B9" s="161"/>
      <c r="C9" s="160" t="s">
        <v>79</v>
      </c>
      <c r="D9" s="160" t="s">
        <v>79</v>
      </c>
      <c r="E9" s="160" t="s">
        <v>79</v>
      </c>
    </row>
    <row r="10" spans="2:9" x14ac:dyDescent="0.2">
      <c r="B10" s="158"/>
      <c r="C10" s="157"/>
      <c r="D10" s="157"/>
      <c r="E10" s="157"/>
    </row>
    <row r="11" spans="2:9" x14ac:dyDescent="0.2">
      <c r="B11" s="156" t="s">
        <v>91</v>
      </c>
      <c r="C11" s="155">
        <f>ABR!D29</f>
        <v>7547.68</v>
      </c>
      <c r="D11" s="155">
        <f>ABR!G29</f>
        <v>2409.9499999999998</v>
      </c>
      <c r="E11" s="155">
        <f>ABR!J29</f>
        <v>3020.55</v>
      </c>
    </row>
    <row r="15" spans="2:9" x14ac:dyDescent="0.2">
      <c r="B15" s="153" t="s">
        <v>48</v>
      </c>
      <c r="C15" s="154"/>
    </row>
    <row r="16" spans="2:9" x14ac:dyDescent="0.2">
      <c r="B16" s="153" t="s">
        <v>46</v>
      </c>
      <c r="C16" s="152"/>
    </row>
    <row r="17" spans="2:9" x14ac:dyDescent="0.2">
      <c r="B17" s="151" t="s">
        <v>10</v>
      </c>
      <c r="C17" s="149">
        <f>'Averages Inc. Euro Eq'!F66</f>
        <v>1.1982999999999999</v>
      </c>
    </row>
    <row r="18" spans="2:9" x14ac:dyDescent="0.2">
      <c r="B18" s="151" t="s">
        <v>43</v>
      </c>
      <c r="C18" s="150">
        <f>'Averages Inc. Euro Eq'!F67</f>
        <v>136.71</v>
      </c>
    </row>
    <row r="19" spans="2:9" x14ac:dyDescent="0.2">
      <c r="B19" s="151" t="s">
        <v>41</v>
      </c>
      <c r="C19" s="149">
        <f>'Averages Inc. Euro Eq'!F68</f>
        <v>1.018</v>
      </c>
    </row>
    <row r="21" spans="2:9" x14ac:dyDescent="0.2">
      <c r="B21" s="148" t="s">
        <v>40</v>
      </c>
    </row>
    <row r="24" spans="2:9" x14ac:dyDescent="0.2">
      <c r="B24" s="146" t="s">
        <v>14</v>
      </c>
      <c r="C24" s="145"/>
      <c r="D24" s="144"/>
      <c r="E24" s="143"/>
      <c r="F24" s="142"/>
      <c r="G24" s="141"/>
      <c r="H24" s="140"/>
      <c r="I24" s="139"/>
    </row>
    <row r="25" spans="2:9" x14ac:dyDescent="0.2">
      <c r="B25" s="138" t="s">
        <v>96</v>
      </c>
      <c r="C25" s="137"/>
      <c r="D25" s="137"/>
      <c r="E25" s="137"/>
      <c r="F25" s="137"/>
      <c r="G25" s="137"/>
      <c r="H25" s="137"/>
      <c r="I25" s="136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5:M71"/>
  <sheetViews>
    <sheetView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34"/>
      <c r="C5" s="2"/>
      <c r="D5" s="133"/>
      <c r="F5" s="132" t="s">
        <v>90</v>
      </c>
      <c r="G5" s="128"/>
      <c r="H5" s="128"/>
      <c r="I5" s="131"/>
    </row>
    <row r="6" spans="2:13" x14ac:dyDescent="0.2">
      <c r="B6" s="130"/>
      <c r="C6" s="130"/>
      <c r="D6" s="76"/>
      <c r="F6" s="129" t="s">
        <v>89</v>
      </c>
      <c r="G6" s="128"/>
      <c r="H6" s="127"/>
      <c r="I6" s="119"/>
    </row>
    <row r="7" spans="2:13" x14ac:dyDescent="0.2">
      <c r="B7" s="2"/>
      <c r="C7" s="2"/>
      <c r="D7" s="126"/>
      <c r="F7" s="106" t="s">
        <v>95</v>
      </c>
      <c r="G7" s="125"/>
      <c r="H7" s="119"/>
      <c r="I7" s="2"/>
    </row>
    <row r="8" spans="2:13" ht="13.5" thickBot="1" x14ac:dyDescent="0.25"/>
    <row r="9" spans="2:13" x14ac:dyDescent="0.2">
      <c r="B9" s="124"/>
      <c r="C9" s="123" t="s">
        <v>88</v>
      </c>
      <c r="D9" s="122" t="s">
        <v>82</v>
      </c>
      <c r="E9" s="122" t="s">
        <v>55</v>
      </c>
      <c r="F9" s="122" t="s">
        <v>54</v>
      </c>
      <c r="G9" s="122" t="s">
        <v>53</v>
      </c>
      <c r="H9" s="122" t="s">
        <v>52</v>
      </c>
      <c r="I9" s="122" t="s">
        <v>87</v>
      </c>
      <c r="J9" s="122" t="s">
        <v>86</v>
      </c>
      <c r="K9" s="122" t="s">
        <v>85</v>
      </c>
      <c r="L9" s="122" t="s">
        <v>84</v>
      </c>
      <c r="M9" s="121" t="s">
        <v>83</v>
      </c>
    </row>
    <row r="10" spans="2:13" x14ac:dyDescent="0.2">
      <c r="B10" s="118"/>
      <c r="C10" s="120" t="s">
        <v>82</v>
      </c>
      <c r="D10" s="119" t="s">
        <v>81</v>
      </c>
      <c r="E10" s="119"/>
      <c r="F10" s="119"/>
      <c r="G10" s="119"/>
      <c r="H10" s="119"/>
      <c r="I10" s="119"/>
      <c r="J10" s="119"/>
      <c r="K10" s="119"/>
      <c r="L10" s="119"/>
      <c r="M10" s="3"/>
    </row>
    <row r="11" spans="2:13" x14ac:dyDescent="0.2">
      <c r="B11" s="118"/>
      <c r="C11" s="117" t="s">
        <v>79</v>
      </c>
      <c r="D11" s="117" t="s">
        <v>79</v>
      </c>
      <c r="E11" s="117" t="s">
        <v>79</v>
      </c>
      <c r="F11" s="117" t="s">
        <v>79</v>
      </c>
      <c r="G11" s="117" t="s">
        <v>79</v>
      </c>
      <c r="H11" s="117" t="s">
        <v>79</v>
      </c>
      <c r="I11" s="117" t="s">
        <v>79</v>
      </c>
      <c r="J11" s="117" t="s">
        <v>79</v>
      </c>
      <c r="K11" s="117" t="s">
        <v>79</v>
      </c>
      <c r="L11" s="117" t="s">
        <v>79</v>
      </c>
      <c r="M11" s="116" t="s">
        <v>79</v>
      </c>
    </row>
    <row r="12" spans="2:13" x14ac:dyDescent="0.2">
      <c r="B12" s="99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3"/>
    </row>
    <row r="13" spans="2:13" x14ac:dyDescent="0.2">
      <c r="B13" s="114" t="s">
        <v>78</v>
      </c>
      <c r="C13" s="113">
        <v>2400.5700000000002</v>
      </c>
      <c r="D13" s="113">
        <v>1650.48</v>
      </c>
      <c r="E13" s="113">
        <v>7528.38</v>
      </c>
      <c r="F13" s="113">
        <v>1974.81</v>
      </c>
      <c r="G13" s="113">
        <v>21458.57</v>
      </c>
      <c r="H13" s="113">
        <v>25120.48</v>
      </c>
      <c r="I13" s="113">
        <v>3095.95</v>
      </c>
      <c r="J13" s="113">
        <v>2316.38</v>
      </c>
      <c r="K13" s="113">
        <v>0.5</v>
      </c>
      <c r="L13" s="113">
        <v>55690</v>
      </c>
      <c r="M13" s="112">
        <v>0.5</v>
      </c>
    </row>
    <row r="14" spans="2:13" x14ac:dyDescent="0.2">
      <c r="B14" s="99" t="s">
        <v>77</v>
      </c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3"/>
    </row>
    <row r="15" spans="2:13" x14ac:dyDescent="0.2">
      <c r="B15" s="114" t="s">
        <v>76</v>
      </c>
      <c r="C15" s="113">
        <v>2401.5700000000002</v>
      </c>
      <c r="D15" s="113">
        <v>1660.48</v>
      </c>
      <c r="E15" s="113">
        <v>7529.79</v>
      </c>
      <c r="F15" s="113">
        <v>1976.26</v>
      </c>
      <c r="G15" s="113">
        <v>21483.33</v>
      </c>
      <c r="H15" s="113">
        <v>25173.1</v>
      </c>
      <c r="I15" s="113">
        <v>3097.21</v>
      </c>
      <c r="J15" s="113">
        <v>2326.38</v>
      </c>
      <c r="K15" s="113">
        <v>1</v>
      </c>
      <c r="L15" s="113">
        <v>56190</v>
      </c>
      <c r="M15" s="112">
        <v>1</v>
      </c>
    </row>
    <row r="16" spans="2:13" x14ac:dyDescent="0.2">
      <c r="B16" s="99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3"/>
    </row>
    <row r="17" spans="2:13" x14ac:dyDescent="0.2">
      <c r="B17" s="114" t="s">
        <v>75</v>
      </c>
      <c r="C17" s="113">
        <v>2401.0700000000002</v>
      </c>
      <c r="D17" s="113">
        <v>1655.48</v>
      </c>
      <c r="E17" s="113">
        <v>7529.08</v>
      </c>
      <c r="F17" s="113">
        <v>1975.54</v>
      </c>
      <c r="G17" s="113">
        <v>21470.95</v>
      </c>
      <c r="H17" s="113">
        <v>25146.79</v>
      </c>
      <c r="I17" s="113">
        <v>3096.58</v>
      </c>
      <c r="J17" s="113">
        <v>2321.38</v>
      </c>
      <c r="K17" s="113">
        <v>0.75</v>
      </c>
      <c r="L17" s="113">
        <v>55940</v>
      </c>
      <c r="M17" s="112">
        <v>0.75</v>
      </c>
    </row>
    <row r="18" spans="2:13" x14ac:dyDescent="0.2">
      <c r="B18" s="99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3"/>
    </row>
    <row r="19" spans="2:13" x14ac:dyDescent="0.2">
      <c r="B19" s="114" t="s">
        <v>97</v>
      </c>
      <c r="C19" s="113">
        <v>2406.83</v>
      </c>
      <c r="D19" s="113">
        <v>1650.48</v>
      </c>
      <c r="E19" s="113">
        <v>7545.31</v>
      </c>
      <c r="F19" s="113">
        <v>1965.67</v>
      </c>
      <c r="G19" s="113">
        <v>21465.24</v>
      </c>
      <c r="H19" s="113">
        <v>24767.62</v>
      </c>
      <c r="I19" s="113">
        <v>3022.36</v>
      </c>
      <c r="J19" s="113">
        <v>2315.7600000000002</v>
      </c>
      <c r="K19" s="113">
        <v>0.5</v>
      </c>
      <c r="L19" s="113">
        <v>56144.29</v>
      </c>
      <c r="M19" s="112">
        <v>0.5</v>
      </c>
    </row>
    <row r="20" spans="2:13" x14ac:dyDescent="0.2">
      <c r="B20" s="99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3"/>
    </row>
    <row r="21" spans="2:13" x14ac:dyDescent="0.2">
      <c r="B21" s="114" t="s">
        <v>74</v>
      </c>
      <c r="C21" s="113">
        <v>2407.9299999999998</v>
      </c>
      <c r="D21" s="113">
        <v>1660.48</v>
      </c>
      <c r="E21" s="113">
        <v>7547.71</v>
      </c>
      <c r="F21" s="113">
        <v>1967.12</v>
      </c>
      <c r="G21" s="113">
        <v>21503.81</v>
      </c>
      <c r="H21" s="113">
        <v>24816.43</v>
      </c>
      <c r="I21" s="113">
        <v>3023.79</v>
      </c>
      <c r="J21" s="113">
        <v>2325.7600000000002</v>
      </c>
      <c r="K21" s="113">
        <v>1</v>
      </c>
      <c r="L21" s="113">
        <v>56644.29</v>
      </c>
      <c r="M21" s="112">
        <v>1</v>
      </c>
    </row>
    <row r="22" spans="2:13" x14ac:dyDescent="0.2">
      <c r="B22" s="99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3"/>
    </row>
    <row r="23" spans="2:13" x14ac:dyDescent="0.2">
      <c r="B23" s="114" t="s">
        <v>73</v>
      </c>
      <c r="C23" s="113">
        <v>2407.38</v>
      </c>
      <c r="D23" s="113">
        <v>1655.48</v>
      </c>
      <c r="E23" s="113">
        <v>7546.51</v>
      </c>
      <c r="F23" s="113">
        <v>1966.39</v>
      </c>
      <c r="G23" s="113">
        <v>21484.52</v>
      </c>
      <c r="H23" s="113">
        <v>24792.02</v>
      </c>
      <c r="I23" s="113">
        <v>3023.07</v>
      </c>
      <c r="J23" s="113">
        <v>2320.7600000000002</v>
      </c>
      <c r="K23" s="113">
        <v>0.75</v>
      </c>
      <c r="L23" s="113">
        <v>56394.29</v>
      </c>
      <c r="M23" s="112">
        <v>0.75</v>
      </c>
    </row>
    <row r="24" spans="2:13" x14ac:dyDescent="0.2">
      <c r="B24" s="99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3"/>
    </row>
    <row r="25" spans="2:13" x14ac:dyDescent="0.2">
      <c r="B25" s="114" t="s">
        <v>72</v>
      </c>
      <c r="C25" s="113">
        <v>2439.38</v>
      </c>
      <c r="D25" s="113">
        <v>1650.48</v>
      </c>
      <c r="E25" s="113">
        <v>7551.19</v>
      </c>
      <c r="F25" s="113">
        <v>1930.52</v>
      </c>
      <c r="G25" s="113">
        <v>21816.9</v>
      </c>
      <c r="H25" s="113"/>
      <c r="I25" s="113">
        <v>2719.57</v>
      </c>
      <c r="J25" s="113">
        <v>2315</v>
      </c>
      <c r="K25" s="113"/>
      <c r="L25" s="113"/>
      <c r="M25" s="112"/>
    </row>
    <row r="26" spans="2:13" x14ac:dyDescent="0.2">
      <c r="B26" s="99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3"/>
    </row>
    <row r="27" spans="2:13" x14ac:dyDescent="0.2">
      <c r="B27" s="114" t="s">
        <v>71</v>
      </c>
      <c r="C27" s="113">
        <v>2444.38</v>
      </c>
      <c r="D27" s="113">
        <v>1660.48</v>
      </c>
      <c r="E27" s="113">
        <v>7561.19</v>
      </c>
      <c r="F27" s="113">
        <v>1935.52</v>
      </c>
      <c r="G27" s="113">
        <v>21866.9</v>
      </c>
      <c r="H27" s="113"/>
      <c r="I27" s="113">
        <v>2724.57</v>
      </c>
      <c r="J27" s="113">
        <v>2325</v>
      </c>
      <c r="K27" s="113"/>
      <c r="L27" s="113"/>
      <c r="M27" s="112"/>
    </row>
    <row r="28" spans="2:13" x14ac:dyDescent="0.2">
      <c r="B28" s="99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3"/>
    </row>
    <row r="29" spans="2:13" x14ac:dyDescent="0.2">
      <c r="B29" s="114" t="s">
        <v>70</v>
      </c>
      <c r="C29" s="113">
        <v>2441.88</v>
      </c>
      <c r="D29" s="113">
        <v>1655.48</v>
      </c>
      <c r="E29" s="113">
        <v>7556.19</v>
      </c>
      <c r="F29" s="113">
        <v>1933.02</v>
      </c>
      <c r="G29" s="113">
        <v>21841.9</v>
      </c>
      <c r="H29" s="113"/>
      <c r="I29" s="113">
        <v>2722.07</v>
      </c>
      <c r="J29" s="113">
        <v>2320</v>
      </c>
      <c r="K29" s="113"/>
      <c r="L29" s="113"/>
      <c r="M29" s="112"/>
    </row>
    <row r="30" spans="2:13" x14ac:dyDescent="0.2">
      <c r="B30" s="99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3"/>
    </row>
    <row r="31" spans="2:13" x14ac:dyDescent="0.2">
      <c r="B31" s="114" t="s">
        <v>98</v>
      </c>
      <c r="C31" s="113">
        <v>2479.62</v>
      </c>
      <c r="D31" s="113"/>
      <c r="E31" s="113">
        <v>7565</v>
      </c>
      <c r="F31" s="113">
        <v>1902.9</v>
      </c>
      <c r="G31" s="113">
        <v>22098.1</v>
      </c>
      <c r="H31" s="113"/>
      <c r="I31" s="113">
        <v>2507.67</v>
      </c>
      <c r="J31" s="113"/>
      <c r="K31" s="113"/>
      <c r="L31" s="113"/>
      <c r="M31" s="112"/>
    </row>
    <row r="32" spans="2:13" x14ac:dyDescent="0.2">
      <c r="B32" s="99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3"/>
    </row>
    <row r="33" spans="2:13" x14ac:dyDescent="0.2">
      <c r="B33" s="114" t="s">
        <v>69</v>
      </c>
      <c r="C33" s="113">
        <v>2484.62</v>
      </c>
      <c r="D33" s="113"/>
      <c r="E33" s="113">
        <v>7575</v>
      </c>
      <c r="F33" s="113">
        <v>1907.9</v>
      </c>
      <c r="G33" s="113">
        <v>22148.1</v>
      </c>
      <c r="H33" s="113"/>
      <c r="I33" s="113">
        <v>2512.67</v>
      </c>
      <c r="J33" s="113"/>
      <c r="K33" s="113"/>
      <c r="L33" s="113"/>
      <c r="M33" s="112"/>
    </row>
    <row r="34" spans="2:13" x14ac:dyDescent="0.2">
      <c r="B34" s="99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3"/>
    </row>
    <row r="35" spans="2:13" x14ac:dyDescent="0.2">
      <c r="B35" s="114" t="s">
        <v>68</v>
      </c>
      <c r="C35" s="113">
        <v>2482.12</v>
      </c>
      <c r="D35" s="113"/>
      <c r="E35" s="113">
        <v>7570</v>
      </c>
      <c r="F35" s="113">
        <v>1905.4</v>
      </c>
      <c r="G35" s="113">
        <v>22123.1</v>
      </c>
      <c r="H35" s="113"/>
      <c r="I35" s="113">
        <v>2510.17</v>
      </c>
      <c r="J35" s="113"/>
      <c r="K35" s="113"/>
      <c r="L35" s="113"/>
      <c r="M35" s="112"/>
    </row>
    <row r="36" spans="2:13" x14ac:dyDescent="0.2">
      <c r="B36" s="99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3"/>
    </row>
    <row r="37" spans="2:13" x14ac:dyDescent="0.2">
      <c r="B37" s="114" t="s">
        <v>67</v>
      </c>
      <c r="C37" s="113">
        <v>2519.9</v>
      </c>
      <c r="D37" s="113"/>
      <c r="E37" s="113">
        <v>7594.29</v>
      </c>
      <c r="F37" s="113">
        <v>1889.52</v>
      </c>
      <c r="G37" s="113">
        <v>22249.05</v>
      </c>
      <c r="H37" s="113"/>
      <c r="I37" s="113">
        <v>2320.0500000000002</v>
      </c>
      <c r="J37" s="113"/>
      <c r="K37" s="113"/>
      <c r="L37" s="113"/>
      <c r="M37" s="112"/>
    </row>
    <row r="38" spans="2:13" x14ac:dyDescent="0.2">
      <c r="B38" s="99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3"/>
    </row>
    <row r="39" spans="2:13" x14ac:dyDescent="0.2">
      <c r="B39" s="114" t="s">
        <v>66</v>
      </c>
      <c r="C39" s="113">
        <v>2524.9</v>
      </c>
      <c r="D39" s="113"/>
      <c r="E39" s="113">
        <v>7604.29</v>
      </c>
      <c r="F39" s="113">
        <v>1894.52</v>
      </c>
      <c r="G39" s="113">
        <v>22299.05</v>
      </c>
      <c r="H39" s="113"/>
      <c r="I39" s="113">
        <v>2325.0500000000002</v>
      </c>
      <c r="J39" s="113"/>
      <c r="K39" s="113"/>
      <c r="L39" s="113"/>
      <c r="M39" s="112"/>
    </row>
    <row r="40" spans="2:13" x14ac:dyDescent="0.2">
      <c r="B40" s="99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3"/>
    </row>
    <row r="41" spans="2:13" x14ac:dyDescent="0.2">
      <c r="B41" s="114" t="s">
        <v>65</v>
      </c>
      <c r="C41" s="113">
        <v>2522.4</v>
      </c>
      <c r="D41" s="113"/>
      <c r="E41" s="113">
        <v>7599.29</v>
      </c>
      <c r="F41" s="113">
        <v>1892.02</v>
      </c>
      <c r="G41" s="113">
        <v>22274.05</v>
      </c>
      <c r="H41" s="113"/>
      <c r="I41" s="113">
        <v>2322.5500000000002</v>
      </c>
      <c r="J41" s="113"/>
      <c r="K41" s="113"/>
      <c r="L41" s="113"/>
      <c r="M41" s="112"/>
    </row>
    <row r="42" spans="2:13" x14ac:dyDescent="0.2">
      <c r="B42" s="99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3"/>
    </row>
    <row r="43" spans="2:13" x14ac:dyDescent="0.2">
      <c r="B43" s="114" t="s">
        <v>64</v>
      </c>
      <c r="C43" s="113"/>
      <c r="D43" s="113"/>
      <c r="E43" s="113"/>
      <c r="F43" s="113"/>
      <c r="G43" s="113"/>
      <c r="H43" s="113">
        <v>23681.9</v>
      </c>
      <c r="I43" s="113"/>
      <c r="J43" s="113"/>
      <c r="K43" s="113">
        <v>0.5</v>
      </c>
      <c r="L43" s="113">
        <v>57712.86</v>
      </c>
      <c r="M43" s="112">
        <v>0.5</v>
      </c>
    </row>
    <row r="44" spans="2:13" x14ac:dyDescent="0.2">
      <c r="B44" s="99"/>
      <c r="C44" s="115"/>
      <c r="D44" s="115"/>
      <c r="E44" s="115"/>
      <c r="F44" s="115"/>
      <c r="G44" s="115"/>
      <c r="H44" s="115"/>
      <c r="I44" s="115"/>
      <c r="J44" s="115"/>
      <c r="K44" s="115"/>
      <c r="L44" s="115"/>
      <c r="M44" s="3"/>
    </row>
    <row r="45" spans="2:13" x14ac:dyDescent="0.2">
      <c r="B45" s="114" t="s">
        <v>63</v>
      </c>
      <c r="C45" s="113"/>
      <c r="D45" s="113"/>
      <c r="E45" s="113"/>
      <c r="F45" s="113"/>
      <c r="G45" s="113"/>
      <c r="H45" s="113">
        <v>23731.9</v>
      </c>
      <c r="I45" s="113"/>
      <c r="J45" s="113"/>
      <c r="K45" s="113">
        <v>1</v>
      </c>
      <c r="L45" s="113">
        <v>58712.86</v>
      </c>
      <c r="M45" s="112">
        <v>1</v>
      </c>
    </row>
    <row r="46" spans="2:13" x14ac:dyDescent="0.2">
      <c r="B46" s="99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3"/>
    </row>
    <row r="47" spans="2:13" x14ac:dyDescent="0.2">
      <c r="B47" s="111" t="s">
        <v>62</v>
      </c>
      <c r="C47" s="110"/>
      <c r="D47" s="110"/>
      <c r="E47" s="110"/>
      <c r="F47" s="110"/>
      <c r="G47" s="110"/>
      <c r="H47" s="110">
        <v>23706.9</v>
      </c>
      <c r="I47" s="110"/>
      <c r="J47" s="110"/>
      <c r="K47" s="110">
        <v>0.75</v>
      </c>
      <c r="L47" s="110">
        <v>58212.86</v>
      </c>
      <c r="M47" s="109">
        <v>0.75</v>
      </c>
    </row>
    <row r="49" spans="2:5" x14ac:dyDescent="0.2">
      <c r="B49" s="108" t="s">
        <v>61</v>
      </c>
    </row>
    <row r="50" spans="2:5" x14ac:dyDescent="0.2">
      <c r="B50" s="107" t="s">
        <v>95</v>
      </c>
    </row>
    <row r="52" spans="2:5" x14ac:dyDescent="0.2">
      <c r="B52" s="105" t="s">
        <v>60</v>
      </c>
      <c r="C52" s="104" t="s">
        <v>59</v>
      </c>
    </row>
    <row r="53" spans="2:5" x14ac:dyDescent="0.2">
      <c r="B53" s="103"/>
      <c r="C53" s="102" t="s">
        <v>58</v>
      </c>
    </row>
    <row r="54" spans="2:5" x14ac:dyDescent="0.2">
      <c r="B54" s="100" t="s">
        <v>57</v>
      </c>
      <c r="C54" s="101">
        <v>2359.3000000000002</v>
      </c>
    </row>
    <row r="55" spans="2:5" x14ac:dyDescent="0.2">
      <c r="B55" s="100" t="s">
        <v>56</v>
      </c>
      <c r="C55" s="101">
        <v>1638.67</v>
      </c>
    </row>
    <row r="56" spans="2:5" x14ac:dyDescent="0.2">
      <c r="B56" s="100" t="s">
        <v>55</v>
      </c>
      <c r="C56" s="101">
        <v>7395.85</v>
      </c>
    </row>
    <row r="57" spans="2:5" x14ac:dyDescent="0.2">
      <c r="B57" s="100" t="s">
        <v>54</v>
      </c>
      <c r="C57" s="101">
        <v>1941.6</v>
      </c>
    </row>
    <row r="58" spans="2:5" x14ac:dyDescent="0.2">
      <c r="B58" s="100" t="s">
        <v>53</v>
      </c>
      <c r="C58" s="101">
        <v>21102.12</v>
      </c>
    </row>
    <row r="59" spans="2:5" x14ac:dyDescent="0.2">
      <c r="B59" s="100" t="s">
        <v>52</v>
      </c>
      <c r="C59" s="101">
        <v>24726.44</v>
      </c>
    </row>
    <row r="60" spans="2:5" x14ac:dyDescent="0.2">
      <c r="B60" s="100" t="s">
        <v>51</v>
      </c>
      <c r="C60" s="101">
        <v>3042.68</v>
      </c>
    </row>
    <row r="61" spans="2:5" x14ac:dyDescent="0.2">
      <c r="B61" s="98" t="s">
        <v>50</v>
      </c>
      <c r="C61" s="97">
        <v>2285.3200000000002</v>
      </c>
    </row>
    <row r="63" spans="2:5" x14ac:dyDescent="0.2">
      <c r="B63" s="89" t="s">
        <v>49</v>
      </c>
    </row>
    <row r="64" spans="2:5" x14ac:dyDescent="0.2">
      <c r="E64" s="96" t="s">
        <v>48</v>
      </c>
    </row>
    <row r="65" spans="2:9" x14ac:dyDescent="0.2">
      <c r="B65" s="93" t="s">
        <v>47</v>
      </c>
      <c r="D65" s="92">
        <v>6282.69</v>
      </c>
      <c r="E65" s="96" t="s">
        <v>46</v>
      </c>
    </row>
    <row r="66" spans="2:9" x14ac:dyDescent="0.2">
      <c r="B66" s="93" t="s">
        <v>45</v>
      </c>
      <c r="D66" s="92">
        <v>6284.55</v>
      </c>
      <c r="E66" s="95" t="s">
        <v>10</v>
      </c>
      <c r="F66" s="90">
        <v>1.1982999999999999</v>
      </c>
    </row>
    <row r="67" spans="2:9" x14ac:dyDescent="0.2">
      <c r="B67" s="93" t="s">
        <v>44</v>
      </c>
      <c r="D67" s="92">
        <v>1649.16</v>
      </c>
      <c r="E67" s="95" t="s">
        <v>43</v>
      </c>
      <c r="F67" s="94">
        <v>136.71</v>
      </c>
    </row>
    <row r="68" spans="2:9" x14ac:dyDescent="0.2">
      <c r="B68" s="93" t="s">
        <v>42</v>
      </c>
      <c r="D68" s="92">
        <v>1638.05</v>
      </c>
      <c r="E68" s="91" t="s">
        <v>41</v>
      </c>
      <c r="F68" s="90">
        <v>1.018</v>
      </c>
    </row>
    <row r="69" spans="2:9" x14ac:dyDescent="0.2">
      <c r="H69" s="88" t="s">
        <v>40</v>
      </c>
    </row>
    <row r="70" spans="2:9" x14ac:dyDescent="0.2">
      <c r="B70" s="87" t="s">
        <v>14</v>
      </c>
      <c r="C70" s="86"/>
      <c r="D70" s="85"/>
      <c r="E70" s="84"/>
      <c r="F70" s="83"/>
      <c r="G70" s="82"/>
      <c r="H70" s="81"/>
      <c r="I70" s="80"/>
    </row>
    <row r="71" spans="2:9" x14ac:dyDescent="0.2">
      <c r="B71" s="79" t="s">
        <v>96</v>
      </c>
      <c r="C71" s="78"/>
      <c r="D71" s="78"/>
      <c r="E71" s="78"/>
      <c r="F71" s="78"/>
      <c r="G71" s="78"/>
      <c r="H71" s="78"/>
      <c r="I71" s="77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31</v>
      </c>
    </row>
    <row r="6" spans="1:19" ht="13.5" thickBot="1" x14ac:dyDescent="0.25">
      <c r="B6" s="1">
        <v>44743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44743</v>
      </c>
      <c r="C9" s="46">
        <v>1440</v>
      </c>
      <c r="D9" s="45">
        <v>1450</v>
      </c>
      <c r="E9" s="44">
        <f t="shared" ref="E9:E29" si="0">AVERAGE(C9:D9)</f>
        <v>1445</v>
      </c>
      <c r="F9" s="46">
        <v>1440</v>
      </c>
      <c r="G9" s="45">
        <v>1450</v>
      </c>
      <c r="H9" s="44">
        <f t="shared" ref="H9:H29" si="1">AVERAGE(F9:G9)</f>
        <v>1445</v>
      </c>
      <c r="I9" s="46">
        <v>1440</v>
      </c>
      <c r="J9" s="45">
        <v>1450</v>
      </c>
      <c r="K9" s="44">
        <f t="shared" ref="K9:K29" si="2">AVERAGE(I9:J9)</f>
        <v>1445</v>
      </c>
      <c r="L9" s="52">
        <v>1450</v>
      </c>
      <c r="M9" s="51">
        <v>1.2041999999999999</v>
      </c>
      <c r="N9" s="53">
        <v>1.0437000000000001</v>
      </c>
      <c r="O9" s="50">
        <v>135.30000000000001</v>
      </c>
      <c r="P9" s="43">
        <v>1355.26</v>
      </c>
      <c r="Q9" s="43">
        <v>1376.11</v>
      </c>
      <c r="R9" s="49">
        <f t="shared" ref="R9:R29" si="3">L9/N9</f>
        <v>1389.2881096100411</v>
      </c>
      <c r="S9" s="48">
        <v>1.2062999999999999</v>
      </c>
    </row>
    <row r="10" spans="1:19" x14ac:dyDescent="0.2">
      <c r="B10" s="47">
        <v>44746</v>
      </c>
      <c r="C10" s="46">
        <v>1440</v>
      </c>
      <c r="D10" s="45">
        <v>1450</v>
      </c>
      <c r="E10" s="44">
        <f t="shared" si="0"/>
        <v>1445</v>
      </c>
      <c r="F10" s="46">
        <v>1440</v>
      </c>
      <c r="G10" s="45">
        <v>1450</v>
      </c>
      <c r="H10" s="44">
        <f t="shared" si="1"/>
        <v>1445</v>
      </c>
      <c r="I10" s="46">
        <v>1440</v>
      </c>
      <c r="J10" s="45">
        <v>1450</v>
      </c>
      <c r="K10" s="44">
        <f t="shared" si="2"/>
        <v>1445</v>
      </c>
      <c r="L10" s="52">
        <v>1450</v>
      </c>
      <c r="M10" s="51">
        <v>1.2154</v>
      </c>
      <c r="N10" s="51">
        <v>1.0451999999999999</v>
      </c>
      <c r="O10" s="50">
        <v>135.33000000000001</v>
      </c>
      <c r="P10" s="43">
        <v>1160.93</v>
      </c>
      <c r="Q10" s="43">
        <v>1170.3399999999999</v>
      </c>
      <c r="R10" s="49">
        <f t="shared" si="3"/>
        <v>1387.2942977420591</v>
      </c>
      <c r="S10" s="48">
        <v>1.2176</v>
      </c>
    </row>
    <row r="11" spans="1:19" x14ac:dyDescent="0.2">
      <c r="B11" s="47">
        <v>44747</v>
      </c>
      <c r="C11" s="46">
        <v>1440</v>
      </c>
      <c r="D11" s="45">
        <v>1450</v>
      </c>
      <c r="E11" s="44">
        <f t="shared" si="0"/>
        <v>1445</v>
      </c>
      <c r="F11" s="46">
        <v>1440</v>
      </c>
      <c r="G11" s="45">
        <v>1450</v>
      </c>
      <c r="H11" s="44">
        <f t="shared" si="1"/>
        <v>1445</v>
      </c>
      <c r="I11" s="46">
        <v>1440</v>
      </c>
      <c r="J11" s="45">
        <v>1450</v>
      </c>
      <c r="K11" s="44">
        <f t="shared" si="2"/>
        <v>1445</v>
      </c>
      <c r="L11" s="52">
        <v>1450</v>
      </c>
      <c r="M11" s="51">
        <v>1.2</v>
      </c>
      <c r="N11" s="51">
        <v>1.0296000000000001</v>
      </c>
      <c r="O11" s="50">
        <v>135.99</v>
      </c>
      <c r="P11" s="43">
        <v>1208.33</v>
      </c>
      <c r="Q11" s="43">
        <v>1206.1199999999999</v>
      </c>
      <c r="R11" s="49">
        <f t="shared" si="3"/>
        <v>1408.3139083139083</v>
      </c>
      <c r="S11" s="48">
        <v>1.2021999999999999</v>
      </c>
    </row>
    <row r="12" spans="1:19" x14ac:dyDescent="0.2">
      <c r="B12" s="47">
        <v>44748</v>
      </c>
      <c r="C12" s="46">
        <v>1440</v>
      </c>
      <c r="D12" s="45">
        <v>1450</v>
      </c>
      <c r="E12" s="44">
        <f t="shared" si="0"/>
        <v>1445</v>
      </c>
      <c r="F12" s="46">
        <v>1440</v>
      </c>
      <c r="G12" s="45">
        <v>1450</v>
      </c>
      <c r="H12" s="44">
        <f t="shared" si="1"/>
        <v>1445</v>
      </c>
      <c r="I12" s="46">
        <v>1440</v>
      </c>
      <c r="J12" s="45">
        <v>1450</v>
      </c>
      <c r="K12" s="44">
        <f t="shared" si="2"/>
        <v>1445</v>
      </c>
      <c r="L12" s="52">
        <v>1450</v>
      </c>
      <c r="M12" s="51">
        <v>1.1899</v>
      </c>
      <c r="N12" s="51">
        <v>1.0193000000000001</v>
      </c>
      <c r="O12" s="50">
        <v>135.25</v>
      </c>
      <c r="P12" s="43">
        <v>1218.5899999999999</v>
      </c>
      <c r="Q12" s="43">
        <v>1216.24</v>
      </c>
      <c r="R12" s="49">
        <f t="shared" si="3"/>
        <v>1422.5448837437457</v>
      </c>
      <c r="S12" s="48">
        <v>1.1921999999999999</v>
      </c>
    </row>
    <row r="13" spans="1:19" x14ac:dyDescent="0.2">
      <c r="B13" s="47">
        <v>44749</v>
      </c>
      <c r="C13" s="46">
        <v>1550</v>
      </c>
      <c r="D13" s="45">
        <v>1560</v>
      </c>
      <c r="E13" s="44">
        <f t="shared" si="0"/>
        <v>1555</v>
      </c>
      <c r="F13" s="46">
        <v>1550</v>
      </c>
      <c r="G13" s="45">
        <v>1560</v>
      </c>
      <c r="H13" s="44">
        <f t="shared" si="1"/>
        <v>1555</v>
      </c>
      <c r="I13" s="46">
        <v>1550</v>
      </c>
      <c r="J13" s="45">
        <v>1560</v>
      </c>
      <c r="K13" s="44">
        <f t="shared" si="2"/>
        <v>1555</v>
      </c>
      <c r="L13" s="52">
        <v>1560</v>
      </c>
      <c r="M13" s="51">
        <v>1.1975</v>
      </c>
      <c r="N13" s="51">
        <v>1.0189999999999999</v>
      </c>
      <c r="O13" s="50">
        <v>135.69999999999999</v>
      </c>
      <c r="P13" s="43">
        <v>1302.71</v>
      </c>
      <c r="Q13" s="43">
        <v>1300.33</v>
      </c>
      <c r="R13" s="49">
        <f t="shared" si="3"/>
        <v>1530.9126594700688</v>
      </c>
      <c r="S13" s="48">
        <v>1.1997</v>
      </c>
    </row>
    <row r="14" spans="1:19" x14ac:dyDescent="0.2">
      <c r="B14" s="47">
        <v>44750</v>
      </c>
      <c r="C14" s="46">
        <v>1600</v>
      </c>
      <c r="D14" s="45">
        <v>1610</v>
      </c>
      <c r="E14" s="44">
        <f t="shared" si="0"/>
        <v>1605</v>
      </c>
      <c r="F14" s="46">
        <v>1600</v>
      </c>
      <c r="G14" s="45">
        <v>1610</v>
      </c>
      <c r="H14" s="44">
        <f t="shared" si="1"/>
        <v>1605</v>
      </c>
      <c r="I14" s="46">
        <v>1600</v>
      </c>
      <c r="J14" s="45">
        <v>1610</v>
      </c>
      <c r="K14" s="44">
        <f t="shared" si="2"/>
        <v>1605</v>
      </c>
      <c r="L14" s="52">
        <v>1610</v>
      </c>
      <c r="M14" s="51">
        <v>1.1998</v>
      </c>
      <c r="N14" s="51">
        <v>1.0152000000000001</v>
      </c>
      <c r="O14" s="50">
        <v>135.84</v>
      </c>
      <c r="P14" s="43">
        <v>1341.89</v>
      </c>
      <c r="Q14" s="43">
        <v>1339.43</v>
      </c>
      <c r="R14" s="49">
        <f t="shared" si="3"/>
        <v>1585.8944050433411</v>
      </c>
      <c r="S14" s="48">
        <v>1.202</v>
      </c>
    </row>
    <row r="15" spans="1:19" x14ac:dyDescent="0.2">
      <c r="B15" s="47">
        <v>44753</v>
      </c>
      <c r="C15" s="46">
        <v>1700</v>
      </c>
      <c r="D15" s="45">
        <v>1710</v>
      </c>
      <c r="E15" s="44">
        <f t="shared" si="0"/>
        <v>1705</v>
      </c>
      <c r="F15" s="46">
        <v>1700</v>
      </c>
      <c r="G15" s="45">
        <v>1710</v>
      </c>
      <c r="H15" s="44">
        <f t="shared" si="1"/>
        <v>1705</v>
      </c>
      <c r="I15" s="46">
        <v>1700</v>
      </c>
      <c r="J15" s="45">
        <v>1710</v>
      </c>
      <c r="K15" s="44">
        <f t="shared" si="2"/>
        <v>1705</v>
      </c>
      <c r="L15" s="52">
        <v>1710</v>
      </c>
      <c r="M15" s="51">
        <v>1.1936</v>
      </c>
      <c r="N15" s="51">
        <v>1.0089999999999999</v>
      </c>
      <c r="O15" s="50">
        <v>137.35</v>
      </c>
      <c r="P15" s="43">
        <v>1432.64</v>
      </c>
      <c r="Q15" s="43">
        <v>1429.89</v>
      </c>
      <c r="R15" s="49">
        <f t="shared" si="3"/>
        <v>1694.7472745292371</v>
      </c>
      <c r="S15" s="48">
        <v>1.1959</v>
      </c>
    </row>
    <row r="16" spans="1:19" x14ac:dyDescent="0.2">
      <c r="B16" s="47">
        <v>44754</v>
      </c>
      <c r="C16" s="46">
        <v>1700</v>
      </c>
      <c r="D16" s="45">
        <v>1710</v>
      </c>
      <c r="E16" s="44">
        <f t="shared" si="0"/>
        <v>1705</v>
      </c>
      <c r="F16" s="46">
        <v>1700</v>
      </c>
      <c r="G16" s="45">
        <v>1710</v>
      </c>
      <c r="H16" s="44">
        <f t="shared" si="1"/>
        <v>1705</v>
      </c>
      <c r="I16" s="46">
        <v>1700</v>
      </c>
      <c r="J16" s="45">
        <v>1710</v>
      </c>
      <c r="K16" s="44">
        <f t="shared" si="2"/>
        <v>1705</v>
      </c>
      <c r="L16" s="52">
        <v>1710</v>
      </c>
      <c r="M16" s="51">
        <v>1.1835</v>
      </c>
      <c r="N16" s="51">
        <v>1.004</v>
      </c>
      <c r="O16" s="50">
        <v>136.79</v>
      </c>
      <c r="P16" s="43">
        <v>1444.87</v>
      </c>
      <c r="Q16" s="43">
        <v>1441.94</v>
      </c>
      <c r="R16" s="49">
        <f t="shared" si="3"/>
        <v>1703.187250996016</v>
      </c>
      <c r="S16" s="48">
        <v>1.1859</v>
      </c>
    </row>
    <row r="17" spans="2:19" x14ac:dyDescent="0.2">
      <c r="B17" s="47">
        <v>44755</v>
      </c>
      <c r="C17" s="46">
        <v>1700</v>
      </c>
      <c r="D17" s="45">
        <v>1710</v>
      </c>
      <c r="E17" s="44">
        <f t="shared" si="0"/>
        <v>1705</v>
      </c>
      <c r="F17" s="46">
        <v>1700</v>
      </c>
      <c r="G17" s="45">
        <v>1710</v>
      </c>
      <c r="H17" s="44">
        <f t="shared" si="1"/>
        <v>1705</v>
      </c>
      <c r="I17" s="46">
        <v>1700</v>
      </c>
      <c r="J17" s="45">
        <v>1710</v>
      </c>
      <c r="K17" s="44">
        <f t="shared" si="2"/>
        <v>1705</v>
      </c>
      <c r="L17" s="52">
        <v>1710</v>
      </c>
      <c r="M17" s="51">
        <v>1.1935</v>
      </c>
      <c r="N17" s="51">
        <v>1.0067999999999999</v>
      </c>
      <c r="O17" s="50">
        <v>137.05000000000001</v>
      </c>
      <c r="P17" s="43">
        <v>1432.76</v>
      </c>
      <c r="Q17" s="43">
        <v>1429.89</v>
      </c>
      <c r="R17" s="49">
        <f t="shared" si="3"/>
        <v>1698.450536352801</v>
      </c>
      <c r="S17" s="48">
        <v>1.1959</v>
      </c>
    </row>
    <row r="18" spans="2:19" x14ac:dyDescent="0.2">
      <c r="B18" s="47">
        <v>44756</v>
      </c>
      <c r="C18" s="46">
        <v>1700</v>
      </c>
      <c r="D18" s="45">
        <v>1710</v>
      </c>
      <c r="E18" s="44">
        <f t="shared" si="0"/>
        <v>1705</v>
      </c>
      <c r="F18" s="46">
        <v>1700</v>
      </c>
      <c r="G18" s="45">
        <v>1710</v>
      </c>
      <c r="H18" s="44">
        <f t="shared" si="1"/>
        <v>1705</v>
      </c>
      <c r="I18" s="46">
        <v>1700</v>
      </c>
      <c r="J18" s="45">
        <v>1710</v>
      </c>
      <c r="K18" s="44">
        <f t="shared" si="2"/>
        <v>1705</v>
      </c>
      <c r="L18" s="52">
        <v>1710</v>
      </c>
      <c r="M18" s="51">
        <v>1.1825000000000001</v>
      </c>
      <c r="N18" s="51">
        <v>1.0008999999999999</v>
      </c>
      <c r="O18" s="50">
        <v>138.88</v>
      </c>
      <c r="P18" s="43">
        <v>1446.09</v>
      </c>
      <c r="Q18" s="43">
        <v>1442.67</v>
      </c>
      <c r="R18" s="49">
        <f t="shared" si="3"/>
        <v>1708.462383854531</v>
      </c>
      <c r="S18" s="48">
        <v>1.1853</v>
      </c>
    </row>
    <row r="19" spans="2:19" x14ac:dyDescent="0.2">
      <c r="B19" s="47">
        <v>44757</v>
      </c>
      <c r="C19" s="46">
        <v>1700</v>
      </c>
      <c r="D19" s="45">
        <v>1710</v>
      </c>
      <c r="E19" s="44">
        <f t="shared" si="0"/>
        <v>1705</v>
      </c>
      <c r="F19" s="46">
        <v>1700</v>
      </c>
      <c r="G19" s="45">
        <v>1710</v>
      </c>
      <c r="H19" s="44">
        <f t="shared" si="1"/>
        <v>1705</v>
      </c>
      <c r="I19" s="46">
        <v>1700</v>
      </c>
      <c r="J19" s="45">
        <v>1710</v>
      </c>
      <c r="K19" s="44">
        <f t="shared" si="2"/>
        <v>1705</v>
      </c>
      <c r="L19" s="52">
        <v>1710</v>
      </c>
      <c r="M19" s="51">
        <v>1.1835</v>
      </c>
      <c r="N19" s="51">
        <v>1.0054000000000001</v>
      </c>
      <c r="O19" s="50">
        <v>138.69</v>
      </c>
      <c r="P19" s="43">
        <v>1444.87</v>
      </c>
      <c r="Q19" s="43">
        <v>1441.7</v>
      </c>
      <c r="R19" s="49">
        <f t="shared" si="3"/>
        <v>1700.815595782773</v>
      </c>
      <c r="S19" s="48">
        <v>1.1860999999999999</v>
      </c>
    </row>
    <row r="20" spans="2:19" x14ac:dyDescent="0.2">
      <c r="B20" s="47">
        <v>44760</v>
      </c>
      <c r="C20" s="46">
        <v>1700</v>
      </c>
      <c r="D20" s="45">
        <v>1710</v>
      </c>
      <c r="E20" s="44">
        <f t="shared" si="0"/>
        <v>1705</v>
      </c>
      <c r="F20" s="46">
        <v>1700</v>
      </c>
      <c r="G20" s="45">
        <v>1710</v>
      </c>
      <c r="H20" s="44">
        <f t="shared" si="1"/>
        <v>1705</v>
      </c>
      <c r="I20" s="46">
        <v>1700</v>
      </c>
      <c r="J20" s="45">
        <v>1710</v>
      </c>
      <c r="K20" s="44">
        <f t="shared" si="2"/>
        <v>1705</v>
      </c>
      <c r="L20" s="52">
        <v>1710</v>
      </c>
      <c r="M20" s="51">
        <v>1.1970000000000001</v>
      </c>
      <c r="N20" s="51">
        <v>1.0142</v>
      </c>
      <c r="O20" s="50">
        <v>138.29</v>
      </c>
      <c r="P20" s="43">
        <v>1428.57</v>
      </c>
      <c r="Q20" s="43">
        <v>1425.59</v>
      </c>
      <c r="R20" s="49">
        <f t="shared" si="3"/>
        <v>1686.057976730428</v>
      </c>
      <c r="S20" s="48">
        <v>1.1995</v>
      </c>
    </row>
    <row r="21" spans="2:19" x14ac:dyDescent="0.2">
      <c r="B21" s="47">
        <v>44761</v>
      </c>
      <c r="C21" s="46">
        <v>1700</v>
      </c>
      <c r="D21" s="45">
        <v>1710</v>
      </c>
      <c r="E21" s="44">
        <f t="shared" si="0"/>
        <v>1705</v>
      </c>
      <c r="F21" s="46">
        <v>1700</v>
      </c>
      <c r="G21" s="45">
        <v>1710</v>
      </c>
      <c r="H21" s="44">
        <f t="shared" si="1"/>
        <v>1705</v>
      </c>
      <c r="I21" s="46">
        <v>1700</v>
      </c>
      <c r="J21" s="45">
        <v>1710</v>
      </c>
      <c r="K21" s="44">
        <f t="shared" si="2"/>
        <v>1705</v>
      </c>
      <c r="L21" s="52">
        <v>1710</v>
      </c>
      <c r="M21" s="51">
        <v>1.202</v>
      </c>
      <c r="N21" s="51">
        <v>1.0254000000000001</v>
      </c>
      <c r="O21" s="50">
        <v>137.49</v>
      </c>
      <c r="P21" s="43">
        <v>1422.63</v>
      </c>
      <c r="Q21" s="43">
        <v>1419.56</v>
      </c>
      <c r="R21" s="49">
        <f t="shared" si="3"/>
        <v>1667.6418958455235</v>
      </c>
      <c r="S21" s="48">
        <v>1.2045999999999999</v>
      </c>
    </row>
    <row r="22" spans="2:19" x14ac:dyDescent="0.2">
      <c r="B22" s="47">
        <v>44762</v>
      </c>
      <c r="C22" s="46">
        <v>1700</v>
      </c>
      <c r="D22" s="45">
        <v>1710</v>
      </c>
      <c r="E22" s="44">
        <f t="shared" si="0"/>
        <v>1705</v>
      </c>
      <c r="F22" s="46">
        <v>1700</v>
      </c>
      <c r="G22" s="45">
        <v>1710</v>
      </c>
      <c r="H22" s="44">
        <f t="shared" si="1"/>
        <v>1705</v>
      </c>
      <c r="I22" s="46">
        <v>1700</v>
      </c>
      <c r="J22" s="45">
        <v>1710</v>
      </c>
      <c r="K22" s="44">
        <f t="shared" si="2"/>
        <v>1705</v>
      </c>
      <c r="L22" s="52">
        <v>1710</v>
      </c>
      <c r="M22" s="51">
        <v>1.1973</v>
      </c>
      <c r="N22" s="51">
        <v>1.0190999999999999</v>
      </c>
      <c r="O22" s="50">
        <v>138.15</v>
      </c>
      <c r="P22" s="43">
        <v>1428.21</v>
      </c>
      <c r="Q22" s="43">
        <v>1425</v>
      </c>
      <c r="R22" s="49">
        <f t="shared" si="3"/>
        <v>1677.9511333529588</v>
      </c>
      <c r="S22" s="48">
        <v>1.2</v>
      </c>
    </row>
    <row r="23" spans="2:19" x14ac:dyDescent="0.2">
      <c r="B23" s="47">
        <v>44763</v>
      </c>
      <c r="C23" s="46">
        <v>1700</v>
      </c>
      <c r="D23" s="45">
        <v>1710</v>
      </c>
      <c r="E23" s="44">
        <f t="shared" si="0"/>
        <v>1705</v>
      </c>
      <c r="F23" s="46">
        <v>1700</v>
      </c>
      <c r="G23" s="45">
        <v>1710</v>
      </c>
      <c r="H23" s="44">
        <f t="shared" si="1"/>
        <v>1705</v>
      </c>
      <c r="I23" s="46">
        <v>1700</v>
      </c>
      <c r="J23" s="45">
        <v>1710</v>
      </c>
      <c r="K23" s="44">
        <f t="shared" si="2"/>
        <v>1705</v>
      </c>
      <c r="L23" s="52">
        <v>1710</v>
      </c>
      <c r="M23" s="51">
        <v>1.1920999999999999</v>
      </c>
      <c r="N23" s="51">
        <v>1.0189999999999999</v>
      </c>
      <c r="O23" s="50">
        <v>138.75</v>
      </c>
      <c r="P23" s="43">
        <v>1434.44</v>
      </c>
      <c r="Q23" s="43">
        <v>1431.2</v>
      </c>
      <c r="R23" s="49">
        <f t="shared" si="3"/>
        <v>1678.1157998037293</v>
      </c>
      <c r="S23" s="48">
        <v>1.1948000000000001</v>
      </c>
    </row>
    <row r="24" spans="2:19" x14ac:dyDescent="0.2">
      <c r="B24" s="47">
        <v>44764</v>
      </c>
      <c r="C24" s="46">
        <v>1700</v>
      </c>
      <c r="D24" s="45">
        <v>1710</v>
      </c>
      <c r="E24" s="44">
        <f t="shared" si="0"/>
        <v>1705</v>
      </c>
      <c r="F24" s="46">
        <v>1700</v>
      </c>
      <c r="G24" s="45">
        <v>1710</v>
      </c>
      <c r="H24" s="44">
        <f t="shared" si="1"/>
        <v>1705</v>
      </c>
      <c r="I24" s="46">
        <v>1700</v>
      </c>
      <c r="J24" s="45">
        <v>1710</v>
      </c>
      <c r="K24" s="44">
        <f t="shared" si="2"/>
        <v>1705</v>
      </c>
      <c r="L24" s="52">
        <v>1710</v>
      </c>
      <c r="M24" s="51">
        <v>1.1951000000000001</v>
      </c>
      <c r="N24" s="51">
        <v>1.0176000000000001</v>
      </c>
      <c r="O24" s="50">
        <v>136.9</v>
      </c>
      <c r="P24" s="43">
        <v>1430.84</v>
      </c>
      <c r="Q24" s="43">
        <v>1427.62</v>
      </c>
      <c r="R24" s="49">
        <f t="shared" si="3"/>
        <v>1680.4245283018868</v>
      </c>
      <c r="S24" s="48">
        <v>1.1978</v>
      </c>
    </row>
    <row r="25" spans="2:19" x14ac:dyDescent="0.2">
      <c r="B25" s="47">
        <v>44767</v>
      </c>
      <c r="C25" s="46">
        <v>1750</v>
      </c>
      <c r="D25" s="45">
        <v>1760</v>
      </c>
      <c r="E25" s="44">
        <f t="shared" si="0"/>
        <v>1755</v>
      </c>
      <c r="F25" s="46">
        <v>1750</v>
      </c>
      <c r="G25" s="45">
        <v>1760</v>
      </c>
      <c r="H25" s="44">
        <f t="shared" si="1"/>
        <v>1755</v>
      </c>
      <c r="I25" s="46">
        <v>1750</v>
      </c>
      <c r="J25" s="45">
        <v>1760</v>
      </c>
      <c r="K25" s="44">
        <f t="shared" si="2"/>
        <v>1755</v>
      </c>
      <c r="L25" s="52">
        <v>1760</v>
      </c>
      <c r="M25" s="51">
        <v>1.206</v>
      </c>
      <c r="N25" s="51">
        <v>1.0229999999999999</v>
      </c>
      <c r="O25" s="50">
        <v>136.62</v>
      </c>
      <c r="P25" s="43">
        <v>1459.37</v>
      </c>
      <c r="Q25" s="43">
        <v>1455.99</v>
      </c>
      <c r="R25" s="49">
        <f t="shared" si="3"/>
        <v>1720.4301075268818</v>
      </c>
      <c r="S25" s="48">
        <v>1.2088000000000001</v>
      </c>
    </row>
    <row r="26" spans="2:19" x14ac:dyDescent="0.2">
      <c r="B26" s="47">
        <v>44768</v>
      </c>
      <c r="C26" s="46">
        <v>1750</v>
      </c>
      <c r="D26" s="45">
        <v>1760</v>
      </c>
      <c r="E26" s="44">
        <f t="shared" si="0"/>
        <v>1755</v>
      </c>
      <c r="F26" s="46">
        <v>1750</v>
      </c>
      <c r="G26" s="45">
        <v>1760</v>
      </c>
      <c r="H26" s="44">
        <f t="shared" si="1"/>
        <v>1755</v>
      </c>
      <c r="I26" s="46">
        <v>1750</v>
      </c>
      <c r="J26" s="45">
        <v>1760</v>
      </c>
      <c r="K26" s="44">
        <f t="shared" si="2"/>
        <v>1755</v>
      </c>
      <c r="L26" s="52">
        <v>1760</v>
      </c>
      <c r="M26" s="51">
        <v>1.1981999999999999</v>
      </c>
      <c r="N26" s="51">
        <v>1.0130999999999999</v>
      </c>
      <c r="O26" s="50">
        <v>136.66999999999999</v>
      </c>
      <c r="P26" s="43">
        <v>1468.87</v>
      </c>
      <c r="Q26" s="43">
        <v>1465.45</v>
      </c>
      <c r="R26" s="49">
        <f t="shared" si="3"/>
        <v>1737.242128121607</v>
      </c>
      <c r="S26" s="48">
        <v>1.2010000000000001</v>
      </c>
    </row>
    <row r="27" spans="2:19" x14ac:dyDescent="0.2">
      <c r="B27" s="47">
        <v>44769</v>
      </c>
      <c r="C27" s="46">
        <v>1750</v>
      </c>
      <c r="D27" s="45">
        <v>1760</v>
      </c>
      <c r="E27" s="44">
        <f t="shared" si="0"/>
        <v>1755</v>
      </c>
      <c r="F27" s="46">
        <v>1750</v>
      </c>
      <c r="G27" s="45">
        <v>1760</v>
      </c>
      <c r="H27" s="44">
        <f t="shared" si="1"/>
        <v>1755</v>
      </c>
      <c r="I27" s="46">
        <v>1750</v>
      </c>
      <c r="J27" s="45">
        <v>1760</v>
      </c>
      <c r="K27" s="44">
        <f t="shared" si="2"/>
        <v>1755</v>
      </c>
      <c r="L27" s="52">
        <v>1760</v>
      </c>
      <c r="M27" s="51">
        <v>1.2064999999999999</v>
      </c>
      <c r="N27" s="51">
        <v>1.0150999999999999</v>
      </c>
      <c r="O27" s="50">
        <v>136.78</v>
      </c>
      <c r="P27" s="43">
        <v>1458.77</v>
      </c>
      <c r="Q27" s="43">
        <v>1455.39</v>
      </c>
      <c r="R27" s="49">
        <f t="shared" si="3"/>
        <v>1733.8193281450106</v>
      </c>
      <c r="S27" s="48">
        <v>1.2093</v>
      </c>
    </row>
    <row r="28" spans="2:19" x14ac:dyDescent="0.2">
      <c r="B28" s="47">
        <v>44770</v>
      </c>
      <c r="C28" s="46">
        <v>1750</v>
      </c>
      <c r="D28" s="45">
        <v>1760</v>
      </c>
      <c r="E28" s="44">
        <f t="shared" si="0"/>
        <v>1755</v>
      </c>
      <c r="F28" s="46">
        <v>1750</v>
      </c>
      <c r="G28" s="45">
        <v>1760</v>
      </c>
      <c r="H28" s="44">
        <f t="shared" si="1"/>
        <v>1755</v>
      </c>
      <c r="I28" s="46">
        <v>1750</v>
      </c>
      <c r="J28" s="45">
        <v>1760</v>
      </c>
      <c r="K28" s="44">
        <f t="shared" si="2"/>
        <v>1755</v>
      </c>
      <c r="L28" s="52">
        <v>1760</v>
      </c>
      <c r="M28" s="51">
        <v>1.2121</v>
      </c>
      <c r="N28" s="51">
        <v>1.0118</v>
      </c>
      <c r="O28" s="50">
        <v>135.72</v>
      </c>
      <c r="P28" s="43">
        <v>1452.03</v>
      </c>
      <c r="Q28" s="43">
        <v>1448.8</v>
      </c>
      <c r="R28" s="49">
        <f t="shared" si="3"/>
        <v>1739.4742043882191</v>
      </c>
      <c r="S28" s="48">
        <v>1.2148000000000001</v>
      </c>
    </row>
    <row r="29" spans="2:19" x14ac:dyDescent="0.2">
      <c r="B29" s="47">
        <v>44771</v>
      </c>
      <c r="C29" s="46">
        <v>1750</v>
      </c>
      <c r="D29" s="45">
        <v>1760</v>
      </c>
      <c r="E29" s="44">
        <f t="shared" si="0"/>
        <v>1755</v>
      </c>
      <c r="F29" s="46">
        <v>1750</v>
      </c>
      <c r="G29" s="45">
        <v>1760</v>
      </c>
      <c r="H29" s="44">
        <f t="shared" si="1"/>
        <v>1755</v>
      </c>
      <c r="I29" s="46">
        <v>1750</v>
      </c>
      <c r="J29" s="45">
        <v>1760</v>
      </c>
      <c r="K29" s="44">
        <f t="shared" si="2"/>
        <v>1755</v>
      </c>
      <c r="L29" s="52">
        <v>1760</v>
      </c>
      <c r="M29" s="51">
        <v>1.2154</v>
      </c>
      <c r="N29" s="51">
        <v>1.0208999999999999</v>
      </c>
      <c r="O29" s="50">
        <v>133.46</v>
      </c>
      <c r="P29" s="43">
        <v>1448.08</v>
      </c>
      <c r="Q29" s="43">
        <v>1444.87</v>
      </c>
      <c r="R29" s="49">
        <f t="shared" si="3"/>
        <v>1723.9690469193849</v>
      </c>
      <c r="S29" s="48">
        <v>1.2181</v>
      </c>
    </row>
    <row r="30" spans="2:19" s="10" customFormat="1" x14ac:dyDescent="0.2">
      <c r="B30" s="42" t="s">
        <v>11</v>
      </c>
      <c r="C30" s="41">
        <f>ROUND(AVERAGE(C9:C29),2)</f>
        <v>1650.48</v>
      </c>
      <c r="D30" s="40">
        <f>ROUND(AVERAGE(D9:D29),2)</f>
        <v>1660.48</v>
      </c>
      <c r="E30" s="39">
        <f>ROUND(AVERAGE(C30:D30),2)</f>
        <v>1655.48</v>
      </c>
      <c r="F30" s="41">
        <f>ROUND(AVERAGE(F9:F29),2)</f>
        <v>1650.48</v>
      </c>
      <c r="G30" s="40">
        <f>ROUND(AVERAGE(G9:G29),2)</f>
        <v>1660.48</v>
      </c>
      <c r="H30" s="39">
        <f>ROUND(AVERAGE(F30:G30),2)</f>
        <v>1655.48</v>
      </c>
      <c r="I30" s="41">
        <f>ROUND(AVERAGE(I9:I29),2)</f>
        <v>1650.48</v>
      </c>
      <c r="J30" s="40">
        <f>ROUND(AVERAGE(J9:J29),2)</f>
        <v>1660.48</v>
      </c>
      <c r="K30" s="39">
        <f>ROUND(AVERAGE(I30:J30),2)</f>
        <v>1655.48</v>
      </c>
      <c r="L30" s="38">
        <f>ROUND(AVERAGE(L9:L29),2)</f>
        <v>1660.48</v>
      </c>
      <c r="M30" s="37">
        <f>ROUND(AVERAGE(M9:M29),4)</f>
        <v>1.1982999999999999</v>
      </c>
      <c r="N30" s="36">
        <f>ROUND(AVERAGE(N9:N29),4)</f>
        <v>1.018</v>
      </c>
      <c r="O30" s="175">
        <f>ROUND(AVERAGE(O9:O29),2)</f>
        <v>136.71</v>
      </c>
      <c r="P30" s="35">
        <f>AVERAGE(P9:P29)</f>
        <v>1391.4642857142858</v>
      </c>
      <c r="Q30" s="35">
        <f>AVERAGE(Q9:Q29)</f>
        <v>1390.1966666666667</v>
      </c>
      <c r="R30" s="35">
        <f>AVERAGE(R9:R29)</f>
        <v>1632.1446406940072</v>
      </c>
      <c r="S30" s="34">
        <f>AVERAGE(S9:S29)</f>
        <v>1.2008476190476192</v>
      </c>
    </row>
    <row r="31" spans="2:19" s="5" customFormat="1" x14ac:dyDescent="0.2">
      <c r="B31" s="33" t="s">
        <v>12</v>
      </c>
      <c r="C31" s="32">
        <f t="shared" ref="C31:S31" si="4">MAX(C9:C29)</f>
        <v>1750</v>
      </c>
      <c r="D31" s="31">
        <f t="shared" si="4"/>
        <v>1760</v>
      </c>
      <c r="E31" s="30">
        <f t="shared" si="4"/>
        <v>1755</v>
      </c>
      <c r="F31" s="32">
        <f t="shared" si="4"/>
        <v>1750</v>
      </c>
      <c r="G31" s="31">
        <f t="shared" si="4"/>
        <v>1760</v>
      </c>
      <c r="H31" s="30">
        <f t="shared" si="4"/>
        <v>1755</v>
      </c>
      <c r="I31" s="32">
        <f t="shared" si="4"/>
        <v>1750</v>
      </c>
      <c r="J31" s="31">
        <f t="shared" si="4"/>
        <v>1760</v>
      </c>
      <c r="K31" s="30">
        <f t="shared" si="4"/>
        <v>1755</v>
      </c>
      <c r="L31" s="29">
        <f t="shared" si="4"/>
        <v>1760</v>
      </c>
      <c r="M31" s="28">
        <f t="shared" si="4"/>
        <v>1.2154</v>
      </c>
      <c r="N31" s="27">
        <f t="shared" si="4"/>
        <v>1.0451999999999999</v>
      </c>
      <c r="O31" s="26">
        <f t="shared" si="4"/>
        <v>138.88</v>
      </c>
      <c r="P31" s="25">
        <f t="shared" si="4"/>
        <v>1468.87</v>
      </c>
      <c r="Q31" s="25">
        <f t="shared" si="4"/>
        <v>1465.45</v>
      </c>
      <c r="R31" s="25">
        <f t="shared" si="4"/>
        <v>1739.4742043882191</v>
      </c>
      <c r="S31" s="24">
        <f t="shared" si="4"/>
        <v>1.2181</v>
      </c>
    </row>
    <row r="32" spans="2:19" s="5" customFormat="1" ht="13.5" thickBot="1" x14ac:dyDescent="0.25">
      <c r="B32" s="23" t="s">
        <v>13</v>
      </c>
      <c r="C32" s="22">
        <f t="shared" ref="C32:S32" si="5">MIN(C9:C29)</f>
        <v>1440</v>
      </c>
      <c r="D32" s="21">
        <f t="shared" si="5"/>
        <v>1450</v>
      </c>
      <c r="E32" s="20">
        <f t="shared" si="5"/>
        <v>1445</v>
      </c>
      <c r="F32" s="22">
        <f t="shared" si="5"/>
        <v>1440</v>
      </c>
      <c r="G32" s="21">
        <f t="shared" si="5"/>
        <v>1450</v>
      </c>
      <c r="H32" s="20">
        <f t="shared" si="5"/>
        <v>1445</v>
      </c>
      <c r="I32" s="22">
        <f t="shared" si="5"/>
        <v>1440</v>
      </c>
      <c r="J32" s="21">
        <f t="shared" si="5"/>
        <v>1450</v>
      </c>
      <c r="K32" s="20">
        <f t="shared" si="5"/>
        <v>1445</v>
      </c>
      <c r="L32" s="19">
        <f t="shared" si="5"/>
        <v>1450</v>
      </c>
      <c r="M32" s="18">
        <f t="shared" si="5"/>
        <v>1.1825000000000001</v>
      </c>
      <c r="N32" s="17">
        <f t="shared" si="5"/>
        <v>1.0008999999999999</v>
      </c>
      <c r="O32" s="16">
        <f t="shared" si="5"/>
        <v>133.46</v>
      </c>
      <c r="P32" s="15">
        <f t="shared" si="5"/>
        <v>1160.93</v>
      </c>
      <c r="Q32" s="15">
        <f t="shared" si="5"/>
        <v>1170.3399999999999</v>
      </c>
      <c r="R32" s="15">
        <f t="shared" si="5"/>
        <v>1387.2942977420591</v>
      </c>
      <c r="S32" s="14">
        <f t="shared" si="5"/>
        <v>1.1853</v>
      </c>
    </row>
    <row r="34" spans="2:14" x14ac:dyDescent="0.2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5"/>
  <sheetViews>
    <sheetView tabSelected="1"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30</v>
      </c>
    </row>
    <row r="6" spans="1:19" ht="13.5" thickBot="1" x14ac:dyDescent="0.25">
      <c r="B6" s="1">
        <v>44743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44743</v>
      </c>
      <c r="C9" s="46">
        <v>2401</v>
      </c>
      <c r="D9" s="45">
        <v>2411</v>
      </c>
      <c r="E9" s="44">
        <f t="shared" ref="E9:E29" si="0">AVERAGE(C9:D9)</f>
        <v>2406</v>
      </c>
      <c r="F9" s="46">
        <v>2390</v>
      </c>
      <c r="G9" s="45">
        <v>2400</v>
      </c>
      <c r="H9" s="44">
        <f t="shared" ref="H9:H29" si="1">AVERAGE(F9:G9)</f>
        <v>2395</v>
      </c>
      <c r="I9" s="46">
        <v>2390</v>
      </c>
      <c r="J9" s="45">
        <v>2400</v>
      </c>
      <c r="K9" s="44">
        <f t="shared" ref="K9:K29" si="2">AVERAGE(I9:J9)</f>
        <v>2395</v>
      </c>
      <c r="L9" s="52">
        <v>2411</v>
      </c>
      <c r="M9" s="51">
        <v>1.2041999999999999</v>
      </c>
      <c r="N9" s="53">
        <v>1.0437000000000001</v>
      </c>
      <c r="O9" s="50">
        <v>135.30000000000001</v>
      </c>
      <c r="P9" s="43">
        <v>2002.16</v>
      </c>
      <c r="Q9" s="43">
        <v>1989.55</v>
      </c>
      <c r="R9" s="49">
        <f t="shared" ref="R9:R29" si="3">L9/N9</f>
        <v>2310.0507808757302</v>
      </c>
      <c r="S9" s="48">
        <v>1.2062999999999999</v>
      </c>
    </row>
    <row r="10" spans="1:19" x14ac:dyDescent="0.2">
      <c r="B10" s="47">
        <v>44746</v>
      </c>
      <c r="C10" s="46">
        <v>2400</v>
      </c>
      <c r="D10" s="45">
        <v>2410</v>
      </c>
      <c r="E10" s="44">
        <f t="shared" si="0"/>
        <v>2405</v>
      </c>
      <c r="F10" s="46">
        <v>2390</v>
      </c>
      <c r="G10" s="45">
        <v>2400</v>
      </c>
      <c r="H10" s="44">
        <f t="shared" si="1"/>
        <v>2395</v>
      </c>
      <c r="I10" s="46">
        <v>2390</v>
      </c>
      <c r="J10" s="45">
        <v>2400</v>
      </c>
      <c r="K10" s="44">
        <f t="shared" si="2"/>
        <v>2395</v>
      </c>
      <c r="L10" s="52">
        <v>2410</v>
      </c>
      <c r="M10" s="51">
        <v>1.2154</v>
      </c>
      <c r="N10" s="51">
        <v>1.0451999999999999</v>
      </c>
      <c r="O10" s="50">
        <v>135.33000000000001</v>
      </c>
      <c r="P10" s="43">
        <v>1982.89</v>
      </c>
      <c r="Q10" s="43">
        <v>1971.09</v>
      </c>
      <c r="R10" s="49">
        <f t="shared" si="3"/>
        <v>2305.778798316112</v>
      </c>
      <c r="S10" s="48">
        <v>1.2176</v>
      </c>
    </row>
    <row r="11" spans="1:19" x14ac:dyDescent="0.2">
      <c r="B11" s="47">
        <v>44747</v>
      </c>
      <c r="C11" s="46">
        <v>2299</v>
      </c>
      <c r="D11" s="45">
        <v>2309</v>
      </c>
      <c r="E11" s="44">
        <f t="shared" si="0"/>
        <v>2304</v>
      </c>
      <c r="F11" s="46">
        <v>2290</v>
      </c>
      <c r="G11" s="45">
        <v>2300</v>
      </c>
      <c r="H11" s="44">
        <f t="shared" si="1"/>
        <v>2295</v>
      </c>
      <c r="I11" s="46">
        <v>2290</v>
      </c>
      <c r="J11" s="45">
        <v>2300</v>
      </c>
      <c r="K11" s="44">
        <f t="shared" si="2"/>
        <v>2295</v>
      </c>
      <c r="L11" s="52">
        <v>2309</v>
      </c>
      <c r="M11" s="51">
        <v>1.2</v>
      </c>
      <c r="N11" s="51">
        <v>1.0296000000000001</v>
      </c>
      <c r="O11" s="50">
        <v>135.99</v>
      </c>
      <c r="P11" s="43">
        <v>1924.17</v>
      </c>
      <c r="Q11" s="43">
        <v>1913.16</v>
      </c>
      <c r="R11" s="49">
        <f t="shared" si="3"/>
        <v>2242.6184926184924</v>
      </c>
      <c r="S11" s="48">
        <v>1.2021999999999999</v>
      </c>
    </row>
    <row r="12" spans="1:19" x14ac:dyDescent="0.2">
      <c r="B12" s="47">
        <v>44748</v>
      </c>
      <c r="C12" s="46">
        <v>2298</v>
      </c>
      <c r="D12" s="45">
        <v>2308</v>
      </c>
      <c r="E12" s="44">
        <f t="shared" si="0"/>
        <v>2303</v>
      </c>
      <c r="F12" s="46">
        <v>2290</v>
      </c>
      <c r="G12" s="45">
        <v>2300</v>
      </c>
      <c r="H12" s="44">
        <f t="shared" si="1"/>
        <v>2295</v>
      </c>
      <c r="I12" s="46">
        <v>2290</v>
      </c>
      <c r="J12" s="45">
        <v>2300</v>
      </c>
      <c r="K12" s="44">
        <f t="shared" si="2"/>
        <v>2295</v>
      </c>
      <c r="L12" s="52">
        <v>2308</v>
      </c>
      <c r="M12" s="51">
        <v>1.1899</v>
      </c>
      <c r="N12" s="51">
        <v>1.0193000000000001</v>
      </c>
      <c r="O12" s="50">
        <v>135.25</v>
      </c>
      <c r="P12" s="43">
        <v>1939.66</v>
      </c>
      <c r="Q12" s="43">
        <v>1929.21</v>
      </c>
      <c r="R12" s="49">
        <f t="shared" si="3"/>
        <v>2264.2990287452171</v>
      </c>
      <c r="S12" s="48">
        <v>1.1921999999999999</v>
      </c>
    </row>
    <row r="13" spans="1:19" x14ac:dyDescent="0.2">
      <c r="B13" s="47">
        <v>44749</v>
      </c>
      <c r="C13" s="46">
        <v>2191</v>
      </c>
      <c r="D13" s="45">
        <v>2201</v>
      </c>
      <c r="E13" s="44">
        <f t="shared" si="0"/>
        <v>2196</v>
      </c>
      <c r="F13" s="46">
        <v>2190</v>
      </c>
      <c r="G13" s="45">
        <v>2200</v>
      </c>
      <c r="H13" s="44">
        <f t="shared" si="1"/>
        <v>2195</v>
      </c>
      <c r="I13" s="46">
        <v>2190</v>
      </c>
      <c r="J13" s="45">
        <v>2200</v>
      </c>
      <c r="K13" s="44">
        <f t="shared" si="2"/>
        <v>2195</v>
      </c>
      <c r="L13" s="52">
        <v>2201</v>
      </c>
      <c r="M13" s="51">
        <v>1.1975</v>
      </c>
      <c r="N13" s="51">
        <v>1.0189999999999999</v>
      </c>
      <c r="O13" s="50">
        <v>135.69999999999999</v>
      </c>
      <c r="P13" s="43">
        <v>1838</v>
      </c>
      <c r="Q13" s="43">
        <v>1833.79</v>
      </c>
      <c r="R13" s="49">
        <f t="shared" si="3"/>
        <v>2159.9607458292444</v>
      </c>
      <c r="S13" s="48">
        <v>1.1997</v>
      </c>
    </row>
    <row r="14" spans="1:19" x14ac:dyDescent="0.2">
      <c r="B14" s="47">
        <v>44750</v>
      </c>
      <c r="C14" s="46">
        <v>2190</v>
      </c>
      <c r="D14" s="45">
        <v>2200</v>
      </c>
      <c r="E14" s="44">
        <f t="shared" si="0"/>
        <v>2195</v>
      </c>
      <c r="F14" s="46">
        <v>2190</v>
      </c>
      <c r="G14" s="45">
        <v>2200</v>
      </c>
      <c r="H14" s="44">
        <f t="shared" si="1"/>
        <v>2195</v>
      </c>
      <c r="I14" s="46">
        <v>2190</v>
      </c>
      <c r="J14" s="45">
        <v>2200</v>
      </c>
      <c r="K14" s="44">
        <f t="shared" si="2"/>
        <v>2195</v>
      </c>
      <c r="L14" s="52">
        <v>2200</v>
      </c>
      <c r="M14" s="51">
        <v>1.1998</v>
      </c>
      <c r="N14" s="51">
        <v>1.0152000000000001</v>
      </c>
      <c r="O14" s="50">
        <v>135.84</v>
      </c>
      <c r="P14" s="43">
        <v>1833.64</v>
      </c>
      <c r="Q14" s="43">
        <v>1830.28</v>
      </c>
      <c r="R14" s="49">
        <f t="shared" si="3"/>
        <v>2167.0606776989753</v>
      </c>
      <c r="S14" s="48">
        <v>1.202</v>
      </c>
    </row>
    <row r="15" spans="1:19" x14ac:dyDescent="0.2">
      <c r="B15" s="47">
        <v>44753</v>
      </c>
      <c r="C15" s="46">
        <v>2250</v>
      </c>
      <c r="D15" s="45">
        <v>2260</v>
      </c>
      <c r="E15" s="44">
        <f t="shared" si="0"/>
        <v>2255</v>
      </c>
      <c r="F15" s="46">
        <v>2251</v>
      </c>
      <c r="G15" s="45">
        <v>2261</v>
      </c>
      <c r="H15" s="44">
        <f t="shared" si="1"/>
        <v>2256</v>
      </c>
      <c r="I15" s="46">
        <v>2250</v>
      </c>
      <c r="J15" s="45">
        <v>2260</v>
      </c>
      <c r="K15" s="44">
        <f t="shared" si="2"/>
        <v>2255</v>
      </c>
      <c r="L15" s="52">
        <v>2260</v>
      </c>
      <c r="M15" s="51">
        <v>1.1936</v>
      </c>
      <c r="N15" s="51">
        <v>1.0089999999999999</v>
      </c>
      <c r="O15" s="50">
        <v>137.35</v>
      </c>
      <c r="P15" s="43">
        <v>1893.43</v>
      </c>
      <c r="Q15" s="43">
        <v>1890.63</v>
      </c>
      <c r="R15" s="49">
        <f t="shared" si="3"/>
        <v>2239.8414271555998</v>
      </c>
      <c r="S15" s="48">
        <v>1.1959</v>
      </c>
    </row>
    <row r="16" spans="1:19" x14ac:dyDescent="0.2">
      <c r="B16" s="47">
        <v>44754</v>
      </c>
      <c r="C16" s="46">
        <v>2250</v>
      </c>
      <c r="D16" s="45">
        <v>2260</v>
      </c>
      <c r="E16" s="44">
        <f t="shared" si="0"/>
        <v>2255</v>
      </c>
      <c r="F16" s="46">
        <v>2251</v>
      </c>
      <c r="G16" s="45">
        <v>2261</v>
      </c>
      <c r="H16" s="44">
        <f t="shared" si="1"/>
        <v>2256</v>
      </c>
      <c r="I16" s="46">
        <v>2250</v>
      </c>
      <c r="J16" s="45">
        <v>2260</v>
      </c>
      <c r="K16" s="44">
        <f t="shared" si="2"/>
        <v>2255</v>
      </c>
      <c r="L16" s="52">
        <v>2260</v>
      </c>
      <c r="M16" s="51">
        <v>1.1835</v>
      </c>
      <c r="N16" s="51">
        <v>1.004</v>
      </c>
      <c r="O16" s="50">
        <v>136.79</v>
      </c>
      <c r="P16" s="43">
        <v>1909.59</v>
      </c>
      <c r="Q16" s="43">
        <v>1906.57</v>
      </c>
      <c r="R16" s="49">
        <f t="shared" si="3"/>
        <v>2250.9960159362549</v>
      </c>
      <c r="S16" s="48">
        <v>1.1859</v>
      </c>
    </row>
    <row r="17" spans="2:19" x14ac:dyDescent="0.2">
      <c r="B17" s="47">
        <v>44755</v>
      </c>
      <c r="C17" s="46">
        <v>2275</v>
      </c>
      <c r="D17" s="45">
        <v>2285</v>
      </c>
      <c r="E17" s="44">
        <f t="shared" si="0"/>
        <v>2280</v>
      </c>
      <c r="F17" s="46">
        <v>2277</v>
      </c>
      <c r="G17" s="45">
        <v>2287</v>
      </c>
      <c r="H17" s="44">
        <f t="shared" si="1"/>
        <v>2282</v>
      </c>
      <c r="I17" s="46">
        <v>2275</v>
      </c>
      <c r="J17" s="45">
        <v>2285</v>
      </c>
      <c r="K17" s="44">
        <f t="shared" si="2"/>
        <v>2280</v>
      </c>
      <c r="L17" s="52">
        <v>2285</v>
      </c>
      <c r="M17" s="51">
        <v>1.1935</v>
      </c>
      <c r="N17" s="51">
        <v>1.0067999999999999</v>
      </c>
      <c r="O17" s="50">
        <v>137.05000000000001</v>
      </c>
      <c r="P17" s="43">
        <v>1914.54</v>
      </c>
      <c r="Q17" s="43">
        <v>1912.37</v>
      </c>
      <c r="R17" s="49">
        <f t="shared" si="3"/>
        <v>2269.5669447755267</v>
      </c>
      <c r="S17" s="48">
        <v>1.1959</v>
      </c>
    </row>
    <row r="18" spans="2:19" x14ac:dyDescent="0.2">
      <c r="B18" s="47">
        <v>44756</v>
      </c>
      <c r="C18" s="46">
        <v>2314</v>
      </c>
      <c r="D18" s="45">
        <v>2324</v>
      </c>
      <c r="E18" s="44">
        <f t="shared" si="0"/>
        <v>2319</v>
      </c>
      <c r="F18" s="46">
        <v>2317</v>
      </c>
      <c r="G18" s="45">
        <v>2327</v>
      </c>
      <c r="H18" s="44">
        <f t="shared" si="1"/>
        <v>2322</v>
      </c>
      <c r="I18" s="46">
        <v>2315</v>
      </c>
      <c r="J18" s="45">
        <v>2325</v>
      </c>
      <c r="K18" s="44">
        <f t="shared" si="2"/>
        <v>2320</v>
      </c>
      <c r="L18" s="52">
        <v>2324</v>
      </c>
      <c r="M18" s="51">
        <v>1.1825000000000001</v>
      </c>
      <c r="N18" s="51">
        <v>1.0008999999999999</v>
      </c>
      <c r="O18" s="50">
        <v>138.88</v>
      </c>
      <c r="P18" s="43">
        <v>1965.33</v>
      </c>
      <c r="Q18" s="43">
        <v>1963.22</v>
      </c>
      <c r="R18" s="49">
        <f t="shared" si="3"/>
        <v>2321.9102807473278</v>
      </c>
      <c r="S18" s="48">
        <v>1.1853</v>
      </c>
    </row>
    <row r="19" spans="2:19" x14ac:dyDescent="0.2">
      <c r="B19" s="47">
        <v>44757</v>
      </c>
      <c r="C19" s="46">
        <v>2313</v>
      </c>
      <c r="D19" s="45">
        <v>2323</v>
      </c>
      <c r="E19" s="44">
        <f t="shared" si="0"/>
        <v>2318</v>
      </c>
      <c r="F19" s="46">
        <v>2317</v>
      </c>
      <c r="G19" s="45">
        <v>2327</v>
      </c>
      <c r="H19" s="44">
        <f t="shared" si="1"/>
        <v>2322</v>
      </c>
      <c r="I19" s="46">
        <v>2315</v>
      </c>
      <c r="J19" s="45">
        <v>2325</v>
      </c>
      <c r="K19" s="44">
        <f t="shared" si="2"/>
        <v>2320</v>
      </c>
      <c r="L19" s="52">
        <v>2323</v>
      </c>
      <c r="M19" s="51">
        <v>1.1835</v>
      </c>
      <c r="N19" s="51">
        <v>1.0054000000000001</v>
      </c>
      <c r="O19" s="50">
        <v>138.69</v>
      </c>
      <c r="P19" s="43">
        <v>1962.82</v>
      </c>
      <c r="Q19" s="43">
        <v>1961.89</v>
      </c>
      <c r="R19" s="49">
        <f t="shared" si="3"/>
        <v>2310.5231748557785</v>
      </c>
      <c r="S19" s="48">
        <v>1.1860999999999999</v>
      </c>
    </row>
    <row r="20" spans="2:19" x14ac:dyDescent="0.2">
      <c r="B20" s="47">
        <v>44760</v>
      </c>
      <c r="C20" s="46">
        <v>2312</v>
      </c>
      <c r="D20" s="45">
        <v>2322</v>
      </c>
      <c r="E20" s="44">
        <f t="shared" si="0"/>
        <v>2317</v>
      </c>
      <c r="F20" s="46">
        <v>2317</v>
      </c>
      <c r="G20" s="45">
        <v>2327</v>
      </c>
      <c r="H20" s="44">
        <f t="shared" si="1"/>
        <v>2322</v>
      </c>
      <c r="I20" s="46">
        <v>2315</v>
      </c>
      <c r="J20" s="45">
        <v>2325</v>
      </c>
      <c r="K20" s="44">
        <f t="shared" si="2"/>
        <v>2320</v>
      </c>
      <c r="L20" s="52">
        <v>2322</v>
      </c>
      <c r="M20" s="51">
        <v>1.1970000000000001</v>
      </c>
      <c r="N20" s="51">
        <v>1.0142</v>
      </c>
      <c r="O20" s="50">
        <v>138.29</v>
      </c>
      <c r="P20" s="43">
        <v>1939.85</v>
      </c>
      <c r="Q20" s="43">
        <v>1939.97</v>
      </c>
      <c r="R20" s="49">
        <f t="shared" si="3"/>
        <v>2289.489252612897</v>
      </c>
      <c r="S20" s="48">
        <v>1.1995</v>
      </c>
    </row>
    <row r="21" spans="2:19" x14ac:dyDescent="0.2">
      <c r="B21" s="47">
        <v>44761</v>
      </c>
      <c r="C21" s="46">
        <v>2312</v>
      </c>
      <c r="D21" s="45">
        <v>2322</v>
      </c>
      <c r="E21" s="44">
        <f t="shared" si="0"/>
        <v>2317</v>
      </c>
      <c r="F21" s="46">
        <v>2317</v>
      </c>
      <c r="G21" s="45">
        <v>2327</v>
      </c>
      <c r="H21" s="44">
        <f t="shared" si="1"/>
        <v>2322</v>
      </c>
      <c r="I21" s="46">
        <v>2315</v>
      </c>
      <c r="J21" s="45">
        <v>2325</v>
      </c>
      <c r="K21" s="44">
        <f t="shared" si="2"/>
        <v>2320</v>
      </c>
      <c r="L21" s="52">
        <v>2322</v>
      </c>
      <c r="M21" s="51">
        <v>1.202</v>
      </c>
      <c r="N21" s="51">
        <v>1.0254000000000001</v>
      </c>
      <c r="O21" s="50">
        <v>137.49</v>
      </c>
      <c r="P21" s="43">
        <v>1931.78</v>
      </c>
      <c r="Q21" s="43">
        <v>1931.76</v>
      </c>
      <c r="R21" s="49">
        <f t="shared" si="3"/>
        <v>2264.4821533060267</v>
      </c>
      <c r="S21" s="48">
        <v>1.2045999999999999</v>
      </c>
    </row>
    <row r="22" spans="2:19" x14ac:dyDescent="0.2">
      <c r="B22" s="47">
        <v>44762</v>
      </c>
      <c r="C22" s="46">
        <v>2312</v>
      </c>
      <c r="D22" s="45">
        <v>2322</v>
      </c>
      <c r="E22" s="44">
        <f t="shared" si="0"/>
        <v>2317</v>
      </c>
      <c r="F22" s="46">
        <v>2317</v>
      </c>
      <c r="G22" s="45">
        <v>2327</v>
      </c>
      <c r="H22" s="44">
        <f t="shared" si="1"/>
        <v>2322</v>
      </c>
      <c r="I22" s="46">
        <v>2315</v>
      </c>
      <c r="J22" s="45">
        <v>2325</v>
      </c>
      <c r="K22" s="44">
        <f t="shared" si="2"/>
        <v>2320</v>
      </c>
      <c r="L22" s="52">
        <v>2322</v>
      </c>
      <c r="M22" s="51">
        <v>1.1973</v>
      </c>
      <c r="N22" s="51">
        <v>1.0190999999999999</v>
      </c>
      <c r="O22" s="50">
        <v>138.15</v>
      </c>
      <c r="P22" s="43">
        <v>1939.36</v>
      </c>
      <c r="Q22" s="43">
        <v>1939.17</v>
      </c>
      <c r="R22" s="49">
        <f t="shared" si="3"/>
        <v>2278.4810126582279</v>
      </c>
      <c r="S22" s="48">
        <v>1.2</v>
      </c>
    </row>
    <row r="23" spans="2:19" x14ac:dyDescent="0.2">
      <c r="B23" s="47">
        <v>44763</v>
      </c>
      <c r="C23" s="46">
        <v>2313</v>
      </c>
      <c r="D23" s="45">
        <v>2323</v>
      </c>
      <c r="E23" s="44">
        <f t="shared" si="0"/>
        <v>2318</v>
      </c>
      <c r="F23" s="46">
        <v>2317</v>
      </c>
      <c r="G23" s="45">
        <v>2327</v>
      </c>
      <c r="H23" s="44">
        <f t="shared" si="1"/>
        <v>2322</v>
      </c>
      <c r="I23" s="46">
        <v>2315</v>
      </c>
      <c r="J23" s="45">
        <v>2325</v>
      </c>
      <c r="K23" s="44">
        <f t="shared" si="2"/>
        <v>2320</v>
      </c>
      <c r="L23" s="52">
        <v>2323</v>
      </c>
      <c r="M23" s="51">
        <v>1.1920999999999999</v>
      </c>
      <c r="N23" s="51">
        <v>1.0189999999999999</v>
      </c>
      <c r="O23" s="50">
        <v>138.75</v>
      </c>
      <c r="P23" s="43">
        <v>1948.66</v>
      </c>
      <c r="Q23" s="43">
        <v>1947.61</v>
      </c>
      <c r="R23" s="49">
        <f t="shared" si="3"/>
        <v>2279.6859666339551</v>
      </c>
      <c r="S23" s="48">
        <v>1.1948000000000001</v>
      </c>
    </row>
    <row r="24" spans="2:19" x14ac:dyDescent="0.2">
      <c r="B24" s="47">
        <v>44764</v>
      </c>
      <c r="C24" s="46">
        <v>2313</v>
      </c>
      <c r="D24" s="45">
        <v>2323</v>
      </c>
      <c r="E24" s="44">
        <f t="shared" si="0"/>
        <v>2318</v>
      </c>
      <c r="F24" s="46">
        <v>2317</v>
      </c>
      <c r="G24" s="45">
        <v>2327</v>
      </c>
      <c r="H24" s="44">
        <f t="shared" si="1"/>
        <v>2322</v>
      </c>
      <c r="I24" s="46">
        <v>2315</v>
      </c>
      <c r="J24" s="45">
        <v>2325</v>
      </c>
      <c r="K24" s="44">
        <f t="shared" si="2"/>
        <v>2320</v>
      </c>
      <c r="L24" s="52">
        <v>2323</v>
      </c>
      <c r="M24" s="51">
        <v>1.1951000000000001</v>
      </c>
      <c r="N24" s="51">
        <v>1.0176000000000001</v>
      </c>
      <c r="O24" s="50">
        <v>136.9</v>
      </c>
      <c r="P24" s="43">
        <v>1943.77</v>
      </c>
      <c r="Q24" s="43">
        <v>1942.73</v>
      </c>
      <c r="R24" s="49">
        <f t="shared" si="3"/>
        <v>2282.8223270440249</v>
      </c>
      <c r="S24" s="48">
        <v>1.1978</v>
      </c>
    </row>
    <row r="25" spans="2:19" x14ac:dyDescent="0.2">
      <c r="B25" s="47">
        <v>44767</v>
      </c>
      <c r="C25" s="46">
        <v>2350</v>
      </c>
      <c r="D25" s="45">
        <v>2360</v>
      </c>
      <c r="E25" s="44">
        <f t="shared" si="0"/>
        <v>2355</v>
      </c>
      <c r="F25" s="46">
        <v>2353</v>
      </c>
      <c r="G25" s="45">
        <v>2363</v>
      </c>
      <c r="H25" s="44">
        <f t="shared" si="1"/>
        <v>2358</v>
      </c>
      <c r="I25" s="46">
        <v>2355</v>
      </c>
      <c r="J25" s="45">
        <v>2365</v>
      </c>
      <c r="K25" s="44">
        <f t="shared" si="2"/>
        <v>2360</v>
      </c>
      <c r="L25" s="52">
        <v>2360</v>
      </c>
      <c r="M25" s="51">
        <v>1.206</v>
      </c>
      <c r="N25" s="51">
        <v>1.0229999999999999</v>
      </c>
      <c r="O25" s="50">
        <v>136.62</v>
      </c>
      <c r="P25" s="43">
        <v>1956.88</v>
      </c>
      <c r="Q25" s="43">
        <v>1954.83</v>
      </c>
      <c r="R25" s="49">
        <f t="shared" si="3"/>
        <v>2306.9403714565005</v>
      </c>
      <c r="S25" s="48">
        <v>1.2088000000000001</v>
      </c>
    </row>
    <row r="26" spans="2:19" x14ac:dyDescent="0.2">
      <c r="B26" s="47">
        <v>44768</v>
      </c>
      <c r="C26" s="46">
        <v>2390</v>
      </c>
      <c r="D26" s="45">
        <v>2400</v>
      </c>
      <c r="E26" s="44">
        <f t="shared" si="0"/>
        <v>2395</v>
      </c>
      <c r="F26" s="46">
        <v>2385</v>
      </c>
      <c r="G26" s="45">
        <v>2395</v>
      </c>
      <c r="H26" s="44">
        <f t="shared" si="1"/>
        <v>2390</v>
      </c>
      <c r="I26" s="46">
        <v>2385</v>
      </c>
      <c r="J26" s="45">
        <v>2395</v>
      </c>
      <c r="K26" s="44">
        <f t="shared" si="2"/>
        <v>2390</v>
      </c>
      <c r="L26" s="52">
        <v>2400</v>
      </c>
      <c r="M26" s="51">
        <v>1.1981999999999999</v>
      </c>
      <c r="N26" s="51">
        <v>1.0130999999999999</v>
      </c>
      <c r="O26" s="50">
        <v>136.66999999999999</v>
      </c>
      <c r="P26" s="43">
        <v>2003</v>
      </c>
      <c r="Q26" s="43">
        <v>1994.17</v>
      </c>
      <c r="R26" s="49">
        <f t="shared" si="3"/>
        <v>2368.9665383476463</v>
      </c>
      <c r="S26" s="48">
        <v>1.2010000000000001</v>
      </c>
    </row>
    <row r="27" spans="2:19" x14ac:dyDescent="0.2">
      <c r="B27" s="47">
        <v>44769</v>
      </c>
      <c r="C27" s="46">
        <v>2388</v>
      </c>
      <c r="D27" s="45">
        <v>2398</v>
      </c>
      <c r="E27" s="44">
        <f t="shared" si="0"/>
        <v>2393</v>
      </c>
      <c r="F27" s="46">
        <v>2385</v>
      </c>
      <c r="G27" s="45">
        <v>2395</v>
      </c>
      <c r="H27" s="44">
        <f t="shared" si="1"/>
        <v>2390</v>
      </c>
      <c r="I27" s="46">
        <v>2385</v>
      </c>
      <c r="J27" s="45">
        <v>2395</v>
      </c>
      <c r="K27" s="44">
        <f t="shared" si="2"/>
        <v>2390</v>
      </c>
      <c r="L27" s="52">
        <v>2398</v>
      </c>
      <c r="M27" s="51">
        <v>1.2064999999999999</v>
      </c>
      <c r="N27" s="51">
        <v>1.0150999999999999</v>
      </c>
      <c r="O27" s="50">
        <v>136.78</v>
      </c>
      <c r="P27" s="43">
        <v>1987.57</v>
      </c>
      <c r="Q27" s="43">
        <v>1980.48</v>
      </c>
      <c r="R27" s="49">
        <f t="shared" si="3"/>
        <v>2362.328834597577</v>
      </c>
      <c r="S27" s="48">
        <v>1.2093</v>
      </c>
    </row>
    <row r="28" spans="2:19" x14ac:dyDescent="0.2">
      <c r="B28" s="47">
        <v>44770</v>
      </c>
      <c r="C28" s="46">
        <v>2387</v>
      </c>
      <c r="D28" s="45">
        <v>2397</v>
      </c>
      <c r="E28" s="44">
        <f t="shared" si="0"/>
        <v>2392</v>
      </c>
      <c r="F28" s="46">
        <v>2385</v>
      </c>
      <c r="G28" s="45">
        <v>2395</v>
      </c>
      <c r="H28" s="44">
        <f t="shared" si="1"/>
        <v>2390</v>
      </c>
      <c r="I28" s="46">
        <v>2385</v>
      </c>
      <c r="J28" s="45">
        <v>2395</v>
      </c>
      <c r="K28" s="44">
        <f t="shared" si="2"/>
        <v>2390</v>
      </c>
      <c r="L28" s="52">
        <v>2397</v>
      </c>
      <c r="M28" s="51">
        <v>1.2121</v>
      </c>
      <c r="N28" s="51">
        <v>1.0118</v>
      </c>
      <c r="O28" s="50">
        <v>135.72</v>
      </c>
      <c r="P28" s="43">
        <v>1977.56</v>
      </c>
      <c r="Q28" s="43">
        <v>1971.52</v>
      </c>
      <c r="R28" s="49">
        <f t="shared" si="3"/>
        <v>2369.0452658628187</v>
      </c>
      <c r="S28" s="48">
        <v>1.2148000000000001</v>
      </c>
    </row>
    <row r="29" spans="2:19" x14ac:dyDescent="0.2">
      <c r="B29" s="47">
        <v>44771</v>
      </c>
      <c r="C29" s="46">
        <v>2386</v>
      </c>
      <c r="D29" s="45">
        <v>2396</v>
      </c>
      <c r="E29" s="44">
        <f t="shared" si="0"/>
        <v>2391</v>
      </c>
      <c r="F29" s="46">
        <v>2385</v>
      </c>
      <c r="G29" s="45">
        <v>2395</v>
      </c>
      <c r="H29" s="44">
        <f t="shared" si="1"/>
        <v>2390</v>
      </c>
      <c r="I29" s="46">
        <v>2385</v>
      </c>
      <c r="J29" s="45">
        <v>2395</v>
      </c>
      <c r="K29" s="44">
        <f t="shared" si="2"/>
        <v>2390</v>
      </c>
      <c r="L29" s="52">
        <v>2396</v>
      </c>
      <c r="M29" s="51">
        <v>1.2154</v>
      </c>
      <c r="N29" s="51">
        <v>1.0208999999999999</v>
      </c>
      <c r="O29" s="50">
        <v>133.46</v>
      </c>
      <c r="P29" s="43">
        <v>1971.37</v>
      </c>
      <c r="Q29" s="43">
        <v>1966.18</v>
      </c>
      <c r="R29" s="49">
        <f t="shared" si="3"/>
        <v>2346.9487706925265</v>
      </c>
      <c r="S29" s="48">
        <v>1.2181</v>
      </c>
    </row>
    <row r="30" spans="2:19" s="10" customFormat="1" x14ac:dyDescent="0.2">
      <c r="B30" s="42" t="s">
        <v>11</v>
      </c>
      <c r="C30" s="41">
        <f>ROUND(AVERAGE(C9:C29),2)</f>
        <v>2316.38</v>
      </c>
      <c r="D30" s="40">
        <f>ROUND(AVERAGE(D9:D29),2)</f>
        <v>2326.38</v>
      </c>
      <c r="E30" s="39">
        <f>ROUND(AVERAGE(C30:D30),2)</f>
        <v>2321.38</v>
      </c>
      <c r="F30" s="41">
        <f>ROUND(AVERAGE(F9:F29),2)</f>
        <v>2315.7600000000002</v>
      </c>
      <c r="G30" s="40">
        <f>ROUND(AVERAGE(G9:G29),2)</f>
        <v>2325.7600000000002</v>
      </c>
      <c r="H30" s="39">
        <f>ROUND(AVERAGE(F30:G30),2)</f>
        <v>2320.7600000000002</v>
      </c>
      <c r="I30" s="41">
        <f>ROUND(AVERAGE(I9:I29),2)</f>
        <v>2315</v>
      </c>
      <c r="J30" s="40">
        <f>ROUND(AVERAGE(J9:J29),2)</f>
        <v>2325</v>
      </c>
      <c r="K30" s="39">
        <f>ROUND(AVERAGE(I30:J30),2)</f>
        <v>2320</v>
      </c>
      <c r="L30" s="38">
        <f>ROUND(AVERAGE(L9:L29),2)</f>
        <v>2326.38</v>
      </c>
      <c r="M30" s="37">
        <f>ROUND(AVERAGE(M9:M29),4)</f>
        <v>1.1982999999999999</v>
      </c>
      <c r="N30" s="36">
        <f>ROUND(AVERAGE(N9:N29),4)</f>
        <v>1.018</v>
      </c>
      <c r="O30" s="175">
        <f>ROUND(AVERAGE(O9:O29),2)</f>
        <v>136.71</v>
      </c>
      <c r="P30" s="35">
        <f>AVERAGE(P9:P29)</f>
        <v>1941.2395238095237</v>
      </c>
      <c r="Q30" s="35">
        <f>AVERAGE(Q9:Q29)</f>
        <v>1936.6752380952378</v>
      </c>
      <c r="R30" s="35">
        <f>AVERAGE(R9:R29)</f>
        <v>2285.323660036498</v>
      </c>
      <c r="S30" s="34">
        <f>AVERAGE(S9:S29)</f>
        <v>1.2008476190476192</v>
      </c>
    </row>
    <row r="31" spans="2:19" s="5" customFormat="1" x14ac:dyDescent="0.2">
      <c r="B31" s="33" t="s">
        <v>12</v>
      </c>
      <c r="C31" s="32">
        <f t="shared" ref="C31:S31" si="4">MAX(C9:C29)</f>
        <v>2401</v>
      </c>
      <c r="D31" s="31">
        <f t="shared" si="4"/>
        <v>2411</v>
      </c>
      <c r="E31" s="30">
        <f t="shared" si="4"/>
        <v>2406</v>
      </c>
      <c r="F31" s="32">
        <f t="shared" si="4"/>
        <v>2390</v>
      </c>
      <c r="G31" s="31">
        <f t="shared" si="4"/>
        <v>2400</v>
      </c>
      <c r="H31" s="30">
        <f t="shared" si="4"/>
        <v>2395</v>
      </c>
      <c r="I31" s="32">
        <f t="shared" si="4"/>
        <v>2390</v>
      </c>
      <c r="J31" s="31">
        <f t="shared" si="4"/>
        <v>2400</v>
      </c>
      <c r="K31" s="30">
        <f t="shared" si="4"/>
        <v>2395</v>
      </c>
      <c r="L31" s="29">
        <f t="shared" si="4"/>
        <v>2411</v>
      </c>
      <c r="M31" s="28">
        <f t="shared" si="4"/>
        <v>1.2154</v>
      </c>
      <c r="N31" s="27">
        <f t="shared" si="4"/>
        <v>1.0451999999999999</v>
      </c>
      <c r="O31" s="26">
        <f t="shared" si="4"/>
        <v>138.88</v>
      </c>
      <c r="P31" s="25">
        <f t="shared" si="4"/>
        <v>2003</v>
      </c>
      <c r="Q31" s="25">
        <f t="shared" si="4"/>
        <v>1994.17</v>
      </c>
      <c r="R31" s="25">
        <f t="shared" si="4"/>
        <v>2369.0452658628187</v>
      </c>
      <c r="S31" s="24">
        <f t="shared" si="4"/>
        <v>1.2181</v>
      </c>
    </row>
    <row r="32" spans="2:19" s="5" customFormat="1" ht="13.5" thickBot="1" x14ac:dyDescent="0.25">
      <c r="B32" s="23" t="s">
        <v>13</v>
      </c>
      <c r="C32" s="22">
        <f t="shared" ref="C32:S32" si="5">MIN(C9:C29)</f>
        <v>2190</v>
      </c>
      <c r="D32" s="21">
        <f t="shared" si="5"/>
        <v>2200</v>
      </c>
      <c r="E32" s="20">
        <f t="shared" si="5"/>
        <v>2195</v>
      </c>
      <c r="F32" s="22">
        <f t="shared" si="5"/>
        <v>2190</v>
      </c>
      <c r="G32" s="21">
        <f t="shared" si="5"/>
        <v>2200</v>
      </c>
      <c r="H32" s="20">
        <f t="shared" si="5"/>
        <v>2195</v>
      </c>
      <c r="I32" s="22">
        <f t="shared" si="5"/>
        <v>2190</v>
      </c>
      <c r="J32" s="21">
        <f t="shared" si="5"/>
        <v>2200</v>
      </c>
      <c r="K32" s="20">
        <f t="shared" si="5"/>
        <v>2195</v>
      </c>
      <c r="L32" s="19">
        <f t="shared" si="5"/>
        <v>2200</v>
      </c>
      <c r="M32" s="18">
        <f t="shared" si="5"/>
        <v>1.1825000000000001</v>
      </c>
      <c r="N32" s="17">
        <f t="shared" si="5"/>
        <v>1.0008999999999999</v>
      </c>
      <c r="O32" s="16">
        <f t="shared" si="5"/>
        <v>133.46</v>
      </c>
      <c r="P32" s="15">
        <f t="shared" si="5"/>
        <v>1833.64</v>
      </c>
      <c r="Q32" s="15">
        <f t="shared" si="5"/>
        <v>1830.28</v>
      </c>
      <c r="R32" s="15">
        <f t="shared" si="5"/>
        <v>2159.9607458292444</v>
      </c>
      <c r="S32" s="14">
        <f t="shared" si="5"/>
        <v>1.1853</v>
      </c>
    </row>
    <row r="34" spans="2:14" x14ac:dyDescent="0.2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26</v>
      </c>
    </row>
    <row r="6" spans="1:25" ht="13.5" thickBot="1" x14ac:dyDescent="0.25">
      <c r="B6" s="1">
        <v>44743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44743</v>
      </c>
      <c r="C9" s="46">
        <v>2383</v>
      </c>
      <c r="D9" s="45">
        <v>2384</v>
      </c>
      <c r="E9" s="44">
        <f t="shared" ref="E9:E29" si="0">AVERAGE(C9:D9)</f>
        <v>2383.5</v>
      </c>
      <c r="F9" s="46">
        <v>2399</v>
      </c>
      <c r="G9" s="45">
        <v>2400</v>
      </c>
      <c r="H9" s="44">
        <f t="shared" ref="H9:H29" si="1">AVERAGE(F9:G9)</f>
        <v>2399.5</v>
      </c>
      <c r="I9" s="46">
        <v>2438</v>
      </c>
      <c r="J9" s="45">
        <v>2443</v>
      </c>
      <c r="K9" s="44">
        <f t="shared" ref="K9:K29" si="2">AVERAGE(I9:J9)</f>
        <v>2440.5</v>
      </c>
      <c r="L9" s="46">
        <v>2470</v>
      </c>
      <c r="M9" s="45">
        <v>2475</v>
      </c>
      <c r="N9" s="44">
        <f t="shared" ref="N9:N29" si="3">AVERAGE(L9:M9)</f>
        <v>2472.5</v>
      </c>
      <c r="O9" s="46">
        <v>2495</v>
      </c>
      <c r="P9" s="45">
        <v>2500</v>
      </c>
      <c r="Q9" s="44">
        <f t="shared" ref="Q9:Q29" si="4">AVERAGE(O9:P9)</f>
        <v>2497.5</v>
      </c>
      <c r="R9" s="52">
        <v>2384</v>
      </c>
      <c r="S9" s="51">
        <v>1.2041999999999999</v>
      </c>
      <c r="T9" s="53">
        <v>1.0437000000000001</v>
      </c>
      <c r="U9" s="50">
        <v>135.30000000000001</v>
      </c>
      <c r="V9" s="43">
        <v>1979.74</v>
      </c>
      <c r="W9" s="43">
        <v>1989.55</v>
      </c>
      <c r="X9" s="49">
        <f t="shared" ref="X9:X29" si="5">R9/T9</f>
        <v>2284.1812781450608</v>
      </c>
      <c r="Y9" s="48">
        <v>1.2062999999999999</v>
      </c>
    </row>
    <row r="10" spans="1:25" x14ac:dyDescent="0.2">
      <c r="B10" s="47">
        <v>44746</v>
      </c>
      <c r="C10" s="46">
        <v>2431</v>
      </c>
      <c r="D10" s="45">
        <v>2431.5</v>
      </c>
      <c r="E10" s="44">
        <f t="shared" si="0"/>
        <v>2431.25</v>
      </c>
      <c r="F10" s="46">
        <v>2450</v>
      </c>
      <c r="G10" s="45">
        <v>2452</v>
      </c>
      <c r="H10" s="44">
        <f t="shared" si="1"/>
        <v>2451</v>
      </c>
      <c r="I10" s="46">
        <v>2488</v>
      </c>
      <c r="J10" s="45">
        <v>2493</v>
      </c>
      <c r="K10" s="44">
        <f t="shared" si="2"/>
        <v>2490.5</v>
      </c>
      <c r="L10" s="46">
        <v>2520</v>
      </c>
      <c r="M10" s="45">
        <v>2525</v>
      </c>
      <c r="N10" s="44">
        <f t="shared" si="3"/>
        <v>2522.5</v>
      </c>
      <c r="O10" s="46">
        <v>2543</v>
      </c>
      <c r="P10" s="45">
        <v>2548</v>
      </c>
      <c r="Q10" s="44">
        <f t="shared" si="4"/>
        <v>2545.5</v>
      </c>
      <c r="R10" s="52">
        <v>2431.5</v>
      </c>
      <c r="S10" s="51">
        <v>1.2154</v>
      </c>
      <c r="T10" s="51">
        <v>1.0451999999999999</v>
      </c>
      <c r="U10" s="50">
        <v>135.33000000000001</v>
      </c>
      <c r="V10" s="43">
        <v>2000.58</v>
      </c>
      <c r="W10" s="43">
        <v>2013.8</v>
      </c>
      <c r="X10" s="49">
        <f t="shared" si="5"/>
        <v>2326.3490241102181</v>
      </c>
      <c r="Y10" s="48">
        <v>1.2176</v>
      </c>
    </row>
    <row r="11" spans="1:25" x14ac:dyDescent="0.2">
      <c r="B11" s="47">
        <v>44747</v>
      </c>
      <c r="C11" s="46">
        <v>2372</v>
      </c>
      <c r="D11" s="45">
        <v>2374</v>
      </c>
      <c r="E11" s="44">
        <f t="shared" si="0"/>
        <v>2373</v>
      </c>
      <c r="F11" s="46">
        <v>2387</v>
      </c>
      <c r="G11" s="45">
        <v>2387.5</v>
      </c>
      <c r="H11" s="44">
        <f t="shared" si="1"/>
        <v>2387.25</v>
      </c>
      <c r="I11" s="46">
        <v>2423</v>
      </c>
      <c r="J11" s="45">
        <v>2428</v>
      </c>
      <c r="K11" s="44">
        <f t="shared" si="2"/>
        <v>2425.5</v>
      </c>
      <c r="L11" s="46">
        <v>2455</v>
      </c>
      <c r="M11" s="45">
        <v>2460</v>
      </c>
      <c r="N11" s="44">
        <f t="shared" si="3"/>
        <v>2457.5</v>
      </c>
      <c r="O11" s="46">
        <v>2478</v>
      </c>
      <c r="P11" s="45">
        <v>2483</v>
      </c>
      <c r="Q11" s="44">
        <f t="shared" si="4"/>
        <v>2480.5</v>
      </c>
      <c r="R11" s="52">
        <v>2374</v>
      </c>
      <c r="S11" s="51">
        <v>1.2</v>
      </c>
      <c r="T11" s="51">
        <v>1.0296000000000001</v>
      </c>
      <c r="U11" s="50">
        <v>135.99</v>
      </c>
      <c r="V11" s="43">
        <v>1978.33</v>
      </c>
      <c r="W11" s="43">
        <v>1985.94</v>
      </c>
      <c r="X11" s="49">
        <f t="shared" si="5"/>
        <v>2305.7498057498055</v>
      </c>
      <c r="Y11" s="48">
        <v>1.2021999999999999</v>
      </c>
    </row>
    <row r="12" spans="1:25" x14ac:dyDescent="0.2">
      <c r="B12" s="47">
        <v>44748</v>
      </c>
      <c r="C12" s="46">
        <v>2357</v>
      </c>
      <c r="D12" s="45">
        <v>2358</v>
      </c>
      <c r="E12" s="44">
        <f t="shared" si="0"/>
        <v>2357.5</v>
      </c>
      <c r="F12" s="46">
        <v>2379</v>
      </c>
      <c r="G12" s="45">
        <v>2380</v>
      </c>
      <c r="H12" s="44">
        <f t="shared" si="1"/>
        <v>2379.5</v>
      </c>
      <c r="I12" s="46">
        <v>2422</v>
      </c>
      <c r="J12" s="45">
        <v>2427</v>
      </c>
      <c r="K12" s="44">
        <f t="shared" si="2"/>
        <v>2424.5</v>
      </c>
      <c r="L12" s="46">
        <v>2457</v>
      </c>
      <c r="M12" s="45">
        <v>2462</v>
      </c>
      <c r="N12" s="44">
        <f t="shared" si="3"/>
        <v>2459.5</v>
      </c>
      <c r="O12" s="46">
        <v>2480</v>
      </c>
      <c r="P12" s="45">
        <v>2485</v>
      </c>
      <c r="Q12" s="44">
        <f t="shared" si="4"/>
        <v>2482.5</v>
      </c>
      <c r="R12" s="52">
        <v>2358</v>
      </c>
      <c r="S12" s="51">
        <v>1.1899</v>
      </c>
      <c r="T12" s="51">
        <v>1.0193000000000001</v>
      </c>
      <c r="U12" s="50">
        <v>135.25</v>
      </c>
      <c r="V12" s="43">
        <v>1981.68</v>
      </c>
      <c r="W12" s="43">
        <v>1996.31</v>
      </c>
      <c r="X12" s="49">
        <f t="shared" si="5"/>
        <v>2313.3523005984498</v>
      </c>
      <c r="Y12" s="48">
        <v>1.1921999999999999</v>
      </c>
    </row>
    <row r="13" spans="1:25" x14ac:dyDescent="0.2">
      <c r="B13" s="47">
        <v>44749</v>
      </c>
      <c r="C13" s="46">
        <v>2416.5</v>
      </c>
      <c r="D13" s="45">
        <v>2417.5</v>
      </c>
      <c r="E13" s="44">
        <f t="shared" si="0"/>
        <v>2417</v>
      </c>
      <c r="F13" s="46">
        <v>2433</v>
      </c>
      <c r="G13" s="45">
        <v>2435</v>
      </c>
      <c r="H13" s="44">
        <f t="shared" si="1"/>
        <v>2434</v>
      </c>
      <c r="I13" s="46">
        <v>2463</v>
      </c>
      <c r="J13" s="45">
        <v>2468</v>
      </c>
      <c r="K13" s="44">
        <f t="shared" si="2"/>
        <v>2465.5</v>
      </c>
      <c r="L13" s="46">
        <v>2498</v>
      </c>
      <c r="M13" s="45">
        <v>2503</v>
      </c>
      <c r="N13" s="44">
        <f t="shared" si="3"/>
        <v>2500.5</v>
      </c>
      <c r="O13" s="46">
        <v>2523</v>
      </c>
      <c r="P13" s="45">
        <v>2528</v>
      </c>
      <c r="Q13" s="44">
        <f t="shared" si="4"/>
        <v>2525.5</v>
      </c>
      <c r="R13" s="52">
        <v>2417.5</v>
      </c>
      <c r="S13" s="51">
        <v>1.1975</v>
      </c>
      <c r="T13" s="51">
        <v>1.0189999999999999</v>
      </c>
      <c r="U13" s="50">
        <v>135.69999999999999</v>
      </c>
      <c r="V13" s="43">
        <v>2018.79</v>
      </c>
      <c r="W13" s="43">
        <v>2029.67</v>
      </c>
      <c r="X13" s="49">
        <f t="shared" si="5"/>
        <v>2372.423945044161</v>
      </c>
      <c r="Y13" s="48">
        <v>1.1997</v>
      </c>
    </row>
    <row r="14" spans="1:25" x14ac:dyDescent="0.2">
      <c r="B14" s="47">
        <v>44750</v>
      </c>
      <c r="C14" s="46">
        <v>2399</v>
      </c>
      <c r="D14" s="45">
        <v>2399.5</v>
      </c>
      <c r="E14" s="44">
        <f t="shared" si="0"/>
        <v>2399.25</v>
      </c>
      <c r="F14" s="46">
        <v>2414</v>
      </c>
      <c r="G14" s="45">
        <v>2414.5</v>
      </c>
      <c r="H14" s="44">
        <f t="shared" si="1"/>
        <v>2414.25</v>
      </c>
      <c r="I14" s="46">
        <v>2435</v>
      </c>
      <c r="J14" s="45">
        <v>2440</v>
      </c>
      <c r="K14" s="44">
        <f t="shared" si="2"/>
        <v>2437.5</v>
      </c>
      <c r="L14" s="46">
        <v>2458</v>
      </c>
      <c r="M14" s="45">
        <v>2463</v>
      </c>
      <c r="N14" s="44">
        <f t="shared" si="3"/>
        <v>2460.5</v>
      </c>
      <c r="O14" s="46">
        <v>2480</v>
      </c>
      <c r="P14" s="45">
        <v>2485</v>
      </c>
      <c r="Q14" s="44">
        <f t="shared" si="4"/>
        <v>2482.5</v>
      </c>
      <c r="R14" s="52">
        <v>2399.5</v>
      </c>
      <c r="S14" s="51">
        <v>1.1998</v>
      </c>
      <c r="T14" s="51">
        <v>1.0152000000000001</v>
      </c>
      <c r="U14" s="50">
        <v>135.84</v>
      </c>
      <c r="V14" s="43">
        <v>1999.92</v>
      </c>
      <c r="W14" s="43">
        <v>2008.74</v>
      </c>
      <c r="X14" s="49">
        <f t="shared" si="5"/>
        <v>2363.5736800630416</v>
      </c>
      <c r="Y14" s="48">
        <v>1.202</v>
      </c>
    </row>
    <row r="15" spans="1:25" x14ac:dyDescent="0.2">
      <c r="B15" s="47">
        <v>44753</v>
      </c>
      <c r="C15" s="46">
        <v>2416</v>
      </c>
      <c r="D15" s="45">
        <v>2417</v>
      </c>
      <c r="E15" s="44">
        <f t="shared" si="0"/>
        <v>2416.5</v>
      </c>
      <c r="F15" s="46">
        <v>2421</v>
      </c>
      <c r="G15" s="45">
        <v>2423</v>
      </c>
      <c r="H15" s="44">
        <f t="shared" si="1"/>
        <v>2422</v>
      </c>
      <c r="I15" s="46">
        <v>2433</v>
      </c>
      <c r="J15" s="45">
        <v>2438</v>
      </c>
      <c r="K15" s="44">
        <f t="shared" si="2"/>
        <v>2435.5</v>
      </c>
      <c r="L15" s="46">
        <v>2453</v>
      </c>
      <c r="M15" s="45">
        <v>2458</v>
      </c>
      <c r="N15" s="44">
        <f t="shared" si="3"/>
        <v>2455.5</v>
      </c>
      <c r="O15" s="46">
        <v>2473</v>
      </c>
      <c r="P15" s="45">
        <v>2478</v>
      </c>
      <c r="Q15" s="44">
        <f t="shared" si="4"/>
        <v>2475.5</v>
      </c>
      <c r="R15" s="52">
        <v>2417</v>
      </c>
      <c r="S15" s="51">
        <v>1.1936</v>
      </c>
      <c r="T15" s="51">
        <v>1.0089999999999999</v>
      </c>
      <c r="U15" s="50">
        <v>137.35</v>
      </c>
      <c r="V15" s="43">
        <v>2024.97</v>
      </c>
      <c r="W15" s="43">
        <v>2026.09</v>
      </c>
      <c r="X15" s="49">
        <f t="shared" si="5"/>
        <v>2395.4410307234889</v>
      </c>
      <c r="Y15" s="48">
        <v>1.1959</v>
      </c>
    </row>
    <row r="16" spans="1:25" x14ac:dyDescent="0.2">
      <c r="B16" s="47">
        <v>44754</v>
      </c>
      <c r="C16" s="46">
        <v>2357</v>
      </c>
      <c r="D16" s="45">
        <v>2358</v>
      </c>
      <c r="E16" s="44">
        <f t="shared" si="0"/>
        <v>2357.5</v>
      </c>
      <c r="F16" s="46">
        <v>2370</v>
      </c>
      <c r="G16" s="45">
        <v>2370.5</v>
      </c>
      <c r="H16" s="44">
        <f t="shared" si="1"/>
        <v>2370.25</v>
      </c>
      <c r="I16" s="46">
        <v>2390</v>
      </c>
      <c r="J16" s="45">
        <v>2395</v>
      </c>
      <c r="K16" s="44">
        <f t="shared" si="2"/>
        <v>2392.5</v>
      </c>
      <c r="L16" s="46">
        <v>2418</v>
      </c>
      <c r="M16" s="45">
        <v>2423</v>
      </c>
      <c r="N16" s="44">
        <f t="shared" si="3"/>
        <v>2420.5</v>
      </c>
      <c r="O16" s="46">
        <v>2438</v>
      </c>
      <c r="P16" s="45">
        <v>2443</v>
      </c>
      <c r="Q16" s="44">
        <f t="shared" si="4"/>
        <v>2440.5</v>
      </c>
      <c r="R16" s="52">
        <v>2358</v>
      </c>
      <c r="S16" s="51">
        <v>1.1835</v>
      </c>
      <c r="T16" s="51">
        <v>1.004</v>
      </c>
      <c r="U16" s="50">
        <v>136.79</v>
      </c>
      <c r="V16" s="43">
        <v>1992.4</v>
      </c>
      <c r="W16" s="43">
        <v>1998.9</v>
      </c>
      <c r="X16" s="49">
        <f t="shared" si="5"/>
        <v>2348.6055776892431</v>
      </c>
      <c r="Y16" s="48">
        <v>1.1859</v>
      </c>
    </row>
    <row r="17" spans="2:25" x14ac:dyDescent="0.2">
      <c r="B17" s="47">
        <v>44755</v>
      </c>
      <c r="C17" s="46">
        <v>2342.5</v>
      </c>
      <c r="D17" s="45">
        <v>2343</v>
      </c>
      <c r="E17" s="44">
        <f t="shared" si="0"/>
        <v>2342.75</v>
      </c>
      <c r="F17" s="46">
        <v>2355</v>
      </c>
      <c r="G17" s="45">
        <v>2355.5</v>
      </c>
      <c r="H17" s="44">
        <f t="shared" si="1"/>
        <v>2355.25</v>
      </c>
      <c r="I17" s="46">
        <v>2375</v>
      </c>
      <c r="J17" s="45">
        <v>2380</v>
      </c>
      <c r="K17" s="44">
        <f t="shared" si="2"/>
        <v>2377.5</v>
      </c>
      <c r="L17" s="46">
        <v>2410</v>
      </c>
      <c r="M17" s="45">
        <v>2415</v>
      </c>
      <c r="N17" s="44">
        <f t="shared" si="3"/>
        <v>2412.5</v>
      </c>
      <c r="O17" s="46">
        <v>2435</v>
      </c>
      <c r="P17" s="45">
        <v>2440</v>
      </c>
      <c r="Q17" s="44">
        <f t="shared" si="4"/>
        <v>2437.5</v>
      </c>
      <c r="R17" s="52">
        <v>2343</v>
      </c>
      <c r="S17" s="51">
        <v>1.1935</v>
      </c>
      <c r="T17" s="51">
        <v>1.0067999999999999</v>
      </c>
      <c r="U17" s="50">
        <v>137.05000000000001</v>
      </c>
      <c r="V17" s="43">
        <v>1963.13</v>
      </c>
      <c r="W17" s="43">
        <v>1969.65</v>
      </c>
      <c r="X17" s="49">
        <f t="shared" si="5"/>
        <v>2327.1752085816452</v>
      </c>
      <c r="Y17" s="48">
        <v>1.1959</v>
      </c>
    </row>
    <row r="18" spans="2:25" x14ac:dyDescent="0.2">
      <c r="B18" s="47">
        <v>44756</v>
      </c>
      <c r="C18" s="46">
        <v>2328</v>
      </c>
      <c r="D18" s="45">
        <v>2329</v>
      </c>
      <c r="E18" s="44">
        <f t="shared" si="0"/>
        <v>2328.5</v>
      </c>
      <c r="F18" s="46">
        <v>2339.5</v>
      </c>
      <c r="G18" s="45">
        <v>2340</v>
      </c>
      <c r="H18" s="44">
        <f t="shared" si="1"/>
        <v>2339.75</v>
      </c>
      <c r="I18" s="46">
        <v>2367</v>
      </c>
      <c r="J18" s="45">
        <v>2372</v>
      </c>
      <c r="K18" s="44">
        <f t="shared" si="2"/>
        <v>2369.5</v>
      </c>
      <c r="L18" s="46">
        <v>2403</v>
      </c>
      <c r="M18" s="45">
        <v>2408</v>
      </c>
      <c r="N18" s="44">
        <f t="shared" si="3"/>
        <v>2405.5</v>
      </c>
      <c r="O18" s="46">
        <v>2440</v>
      </c>
      <c r="P18" s="45">
        <v>2445</v>
      </c>
      <c r="Q18" s="44">
        <f t="shared" si="4"/>
        <v>2442.5</v>
      </c>
      <c r="R18" s="52">
        <v>2329</v>
      </c>
      <c r="S18" s="51">
        <v>1.1825000000000001</v>
      </c>
      <c r="T18" s="51">
        <v>1.0008999999999999</v>
      </c>
      <c r="U18" s="50">
        <v>138.88</v>
      </c>
      <c r="V18" s="43">
        <v>1969.56</v>
      </c>
      <c r="W18" s="43">
        <v>1974.18</v>
      </c>
      <c r="X18" s="49">
        <f t="shared" si="5"/>
        <v>2326.9057847936861</v>
      </c>
      <c r="Y18" s="48">
        <v>1.1853</v>
      </c>
    </row>
    <row r="19" spans="2:25" x14ac:dyDescent="0.2">
      <c r="B19" s="47">
        <v>44757</v>
      </c>
      <c r="C19" s="46">
        <v>2319.5</v>
      </c>
      <c r="D19" s="45">
        <v>2320.5</v>
      </c>
      <c r="E19" s="44">
        <f t="shared" si="0"/>
        <v>2320</v>
      </c>
      <c r="F19" s="46">
        <v>2335</v>
      </c>
      <c r="G19" s="45">
        <v>2336</v>
      </c>
      <c r="H19" s="44">
        <f t="shared" si="1"/>
        <v>2335.5</v>
      </c>
      <c r="I19" s="46">
        <v>2368</v>
      </c>
      <c r="J19" s="45">
        <v>2373</v>
      </c>
      <c r="K19" s="44">
        <f t="shared" si="2"/>
        <v>2370.5</v>
      </c>
      <c r="L19" s="46">
        <v>2410</v>
      </c>
      <c r="M19" s="45">
        <v>2415</v>
      </c>
      <c r="N19" s="44">
        <f t="shared" si="3"/>
        <v>2412.5</v>
      </c>
      <c r="O19" s="46">
        <v>2470</v>
      </c>
      <c r="P19" s="45">
        <v>2475</v>
      </c>
      <c r="Q19" s="44">
        <f t="shared" si="4"/>
        <v>2472.5</v>
      </c>
      <c r="R19" s="52">
        <v>2320.5</v>
      </c>
      <c r="S19" s="51">
        <v>1.1835</v>
      </c>
      <c r="T19" s="51">
        <v>1.0054000000000001</v>
      </c>
      <c r="U19" s="50">
        <v>138.69</v>
      </c>
      <c r="V19" s="43">
        <v>1960.71</v>
      </c>
      <c r="W19" s="43">
        <v>1969.48</v>
      </c>
      <c r="X19" s="49">
        <f t="shared" si="5"/>
        <v>2308.0366023473243</v>
      </c>
      <c r="Y19" s="48">
        <v>1.1860999999999999</v>
      </c>
    </row>
    <row r="20" spans="2:25" x14ac:dyDescent="0.2">
      <c r="B20" s="47">
        <v>44760</v>
      </c>
      <c r="C20" s="46">
        <v>2377</v>
      </c>
      <c r="D20" s="45">
        <v>2377.5</v>
      </c>
      <c r="E20" s="44">
        <f t="shared" si="0"/>
        <v>2377.25</v>
      </c>
      <c r="F20" s="46">
        <v>2390</v>
      </c>
      <c r="G20" s="45">
        <v>2392</v>
      </c>
      <c r="H20" s="44">
        <f t="shared" si="1"/>
        <v>2391</v>
      </c>
      <c r="I20" s="46">
        <v>2425</v>
      </c>
      <c r="J20" s="45">
        <v>2430</v>
      </c>
      <c r="K20" s="44">
        <f t="shared" si="2"/>
        <v>2427.5</v>
      </c>
      <c r="L20" s="46">
        <v>2470</v>
      </c>
      <c r="M20" s="45">
        <v>2475</v>
      </c>
      <c r="N20" s="44">
        <f t="shared" si="3"/>
        <v>2472.5</v>
      </c>
      <c r="O20" s="46">
        <v>2517</v>
      </c>
      <c r="P20" s="45">
        <v>2522</v>
      </c>
      <c r="Q20" s="44">
        <f t="shared" si="4"/>
        <v>2519.5</v>
      </c>
      <c r="R20" s="52">
        <v>2377.5</v>
      </c>
      <c r="S20" s="51">
        <v>1.1970000000000001</v>
      </c>
      <c r="T20" s="51">
        <v>1.0142</v>
      </c>
      <c r="U20" s="50">
        <v>138.29</v>
      </c>
      <c r="V20" s="43">
        <v>1986.22</v>
      </c>
      <c r="W20" s="43">
        <v>1994.16</v>
      </c>
      <c r="X20" s="49">
        <f t="shared" si="5"/>
        <v>2344.2121869453758</v>
      </c>
      <c r="Y20" s="48">
        <v>1.1995</v>
      </c>
    </row>
    <row r="21" spans="2:25" x14ac:dyDescent="0.2">
      <c r="B21" s="47">
        <v>44761</v>
      </c>
      <c r="C21" s="46">
        <v>2411.5</v>
      </c>
      <c r="D21" s="45">
        <v>2412</v>
      </c>
      <c r="E21" s="44">
        <f t="shared" si="0"/>
        <v>2411.75</v>
      </c>
      <c r="F21" s="46">
        <v>2419.5</v>
      </c>
      <c r="G21" s="45">
        <v>2420.5</v>
      </c>
      <c r="H21" s="44">
        <f t="shared" si="1"/>
        <v>2420</v>
      </c>
      <c r="I21" s="46">
        <v>2450</v>
      </c>
      <c r="J21" s="45">
        <v>2455</v>
      </c>
      <c r="K21" s="44">
        <f t="shared" si="2"/>
        <v>2452.5</v>
      </c>
      <c r="L21" s="46">
        <v>2500</v>
      </c>
      <c r="M21" s="45">
        <v>2505</v>
      </c>
      <c r="N21" s="44">
        <f t="shared" si="3"/>
        <v>2502.5</v>
      </c>
      <c r="O21" s="46">
        <v>2550</v>
      </c>
      <c r="P21" s="45">
        <v>2555</v>
      </c>
      <c r="Q21" s="44">
        <f t="shared" si="4"/>
        <v>2552.5</v>
      </c>
      <c r="R21" s="52">
        <v>2412</v>
      </c>
      <c r="S21" s="51">
        <v>1.202</v>
      </c>
      <c r="T21" s="51">
        <v>1.0254000000000001</v>
      </c>
      <c r="U21" s="50">
        <v>137.49</v>
      </c>
      <c r="V21" s="43">
        <v>2006.66</v>
      </c>
      <c r="W21" s="43">
        <v>2009.38</v>
      </c>
      <c r="X21" s="49">
        <f t="shared" si="5"/>
        <v>2352.2527794031594</v>
      </c>
      <c r="Y21" s="48">
        <v>1.2045999999999999</v>
      </c>
    </row>
    <row r="22" spans="2:25" x14ac:dyDescent="0.2">
      <c r="B22" s="47">
        <v>44762</v>
      </c>
      <c r="C22" s="46">
        <v>2456</v>
      </c>
      <c r="D22" s="45">
        <v>2456.5</v>
      </c>
      <c r="E22" s="44">
        <f t="shared" si="0"/>
        <v>2456.25</v>
      </c>
      <c r="F22" s="46">
        <v>2446</v>
      </c>
      <c r="G22" s="45">
        <v>2448</v>
      </c>
      <c r="H22" s="44">
        <f t="shared" si="1"/>
        <v>2447</v>
      </c>
      <c r="I22" s="46">
        <v>2470</v>
      </c>
      <c r="J22" s="45">
        <v>2475</v>
      </c>
      <c r="K22" s="44">
        <f t="shared" si="2"/>
        <v>2472.5</v>
      </c>
      <c r="L22" s="46">
        <v>2522</v>
      </c>
      <c r="M22" s="45">
        <v>2527</v>
      </c>
      <c r="N22" s="44">
        <f t="shared" si="3"/>
        <v>2524.5</v>
      </c>
      <c r="O22" s="46">
        <v>2570</v>
      </c>
      <c r="P22" s="45">
        <v>2575</v>
      </c>
      <c r="Q22" s="44">
        <f t="shared" si="4"/>
        <v>2572.5</v>
      </c>
      <c r="R22" s="52">
        <v>2456.5</v>
      </c>
      <c r="S22" s="51">
        <v>1.1973</v>
      </c>
      <c r="T22" s="51">
        <v>1.0190999999999999</v>
      </c>
      <c r="U22" s="50">
        <v>138.15</v>
      </c>
      <c r="V22" s="43">
        <v>2051.6999999999998</v>
      </c>
      <c r="W22" s="43">
        <v>2040</v>
      </c>
      <c r="X22" s="49">
        <f t="shared" si="5"/>
        <v>2410.4602099892063</v>
      </c>
      <c r="Y22" s="48">
        <v>1.2</v>
      </c>
    </row>
    <row r="23" spans="2:25" x14ac:dyDescent="0.2">
      <c r="B23" s="47">
        <v>44763</v>
      </c>
      <c r="C23" s="46">
        <v>2424</v>
      </c>
      <c r="D23" s="45">
        <v>2426</v>
      </c>
      <c r="E23" s="44">
        <f t="shared" si="0"/>
        <v>2425</v>
      </c>
      <c r="F23" s="46">
        <v>2424</v>
      </c>
      <c r="G23" s="45">
        <v>2425</v>
      </c>
      <c r="H23" s="44">
        <f t="shared" si="1"/>
        <v>2424.5</v>
      </c>
      <c r="I23" s="46">
        <v>2458</v>
      </c>
      <c r="J23" s="45">
        <v>2463</v>
      </c>
      <c r="K23" s="44">
        <f t="shared" si="2"/>
        <v>2460.5</v>
      </c>
      <c r="L23" s="46">
        <v>2510</v>
      </c>
      <c r="M23" s="45">
        <v>2515</v>
      </c>
      <c r="N23" s="44">
        <f t="shared" si="3"/>
        <v>2512.5</v>
      </c>
      <c r="O23" s="46">
        <v>2562</v>
      </c>
      <c r="P23" s="45">
        <v>2567</v>
      </c>
      <c r="Q23" s="44">
        <f t="shared" si="4"/>
        <v>2564.5</v>
      </c>
      <c r="R23" s="52">
        <v>2426</v>
      </c>
      <c r="S23" s="51">
        <v>1.1920999999999999</v>
      </c>
      <c r="T23" s="51">
        <v>1.0189999999999999</v>
      </c>
      <c r="U23" s="50">
        <v>138.75</v>
      </c>
      <c r="V23" s="43">
        <v>2035.06</v>
      </c>
      <c r="W23" s="43">
        <v>2029.63</v>
      </c>
      <c r="X23" s="49">
        <f t="shared" si="5"/>
        <v>2380.7654563297351</v>
      </c>
      <c r="Y23" s="48">
        <v>1.1948000000000001</v>
      </c>
    </row>
    <row r="24" spans="2:25" x14ac:dyDescent="0.2">
      <c r="B24" s="47">
        <v>44764</v>
      </c>
      <c r="C24" s="46">
        <v>2459</v>
      </c>
      <c r="D24" s="45">
        <v>2460</v>
      </c>
      <c r="E24" s="44">
        <f t="shared" si="0"/>
        <v>2459.5</v>
      </c>
      <c r="F24" s="46">
        <v>2457</v>
      </c>
      <c r="G24" s="45">
        <v>2457.5</v>
      </c>
      <c r="H24" s="44">
        <f t="shared" si="1"/>
        <v>2457.25</v>
      </c>
      <c r="I24" s="46">
        <v>2495</v>
      </c>
      <c r="J24" s="45">
        <v>2500</v>
      </c>
      <c r="K24" s="44">
        <f t="shared" si="2"/>
        <v>2497.5</v>
      </c>
      <c r="L24" s="46">
        <v>2545</v>
      </c>
      <c r="M24" s="45">
        <v>2550</v>
      </c>
      <c r="N24" s="44">
        <f t="shared" si="3"/>
        <v>2547.5</v>
      </c>
      <c r="O24" s="46">
        <v>2605</v>
      </c>
      <c r="P24" s="45">
        <v>2610</v>
      </c>
      <c r="Q24" s="44">
        <f t="shared" si="4"/>
        <v>2607.5</v>
      </c>
      <c r="R24" s="52">
        <v>2460</v>
      </c>
      <c r="S24" s="51">
        <v>1.1951000000000001</v>
      </c>
      <c r="T24" s="51">
        <v>1.0176000000000001</v>
      </c>
      <c r="U24" s="50">
        <v>136.9</v>
      </c>
      <c r="V24" s="43">
        <v>2058.41</v>
      </c>
      <c r="W24" s="43">
        <v>2051.6799999999998</v>
      </c>
      <c r="X24" s="49">
        <f t="shared" si="5"/>
        <v>2417.4528301886789</v>
      </c>
      <c r="Y24" s="48">
        <v>1.1978</v>
      </c>
    </row>
    <row r="25" spans="2:25" x14ac:dyDescent="0.2">
      <c r="B25" s="47">
        <v>44767</v>
      </c>
      <c r="C25" s="46">
        <v>2431</v>
      </c>
      <c r="D25" s="45">
        <v>2431.5</v>
      </c>
      <c r="E25" s="44">
        <f t="shared" si="0"/>
        <v>2431.25</v>
      </c>
      <c r="F25" s="46">
        <v>2431</v>
      </c>
      <c r="G25" s="45">
        <v>2432</v>
      </c>
      <c r="H25" s="44">
        <f t="shared" si="1"/>
        <v>2431.5</v>
      </c>
      <c r="I25" s="46">
        <v>2470</v>
      </c>
      <c r="J25" s="45">
        <v>2475</v>
      </c>
      <c r="K25" s="44">
        <f t="shared" si="2"/>
        <v>2472.5</v>
      </c>
      <c r="L25" s="46">
        <v>2520</v>
      </c>
      <c r="M25" s="45">
        <v>2525</v>
      </c>
      <c r="N25" s="44">
        <f t="shared" si="3"/>
        <v>2522.5</v>
      </c>
      <c r="O25" s="46">
        <v>2577</v>
      </c>
      <c r="P25" s="45">
        <v>2582</v>
      </c>
      <c r="Q25" s="44">
        <f t="shared" si="4"/>
        <v>2579.5</v>
      </c>
      <c r="R25" s="52">
        <v>2431.5</v>
      </c>
      <c r="S25" s="51">
        <v>1.206</v>
      </c>
      <c r="T25" s="51">
        <v>1.0229999999999999</v>
      </c>
      <c r="U25" s="50">
        <v>136.62</v>
      </c>
      <c r="V25" s="43">
        <v>2016.17</v>
      </c>
      <c r="W25" s="43">
        <v>2011.91</v>
      </c>
      <c r="X25" s="49">
        <f t="shared" si="5"/>
        <v>2376.8328445747802</v>
      </c>
      <c r="Y25" s="48">
        <v>1.2088000000000001</v>
      </c>
    </row>
    <row r="26" spans="2:25" x14ac:dyDescent="0.2">
      <c r="B26" s="47">
        <v>44768</v>
      </c>
      <c r="C26" s="46">
        <v>2435</v>
      </c>
      <c r="D26" s="45">
        <v>2437</v>
      </c>
      <c r="E26" s="44">
        <f t="shared" si="0"/>
        <v>2436</v>
      </c>
      <c r="F26" s="46">
        <v>2425</v>
      </c>
      <c r="G26" s="45">
        <v>2427</v>
      </c>
      <c r="H26" s="44">
        <f t="shared" si="1"/>
        <v>2426</v>
      </c>
      <c r="I26" s="46">
        <v>2467</v>
      </c>
      <c r="J26" s="45">
        <v>2472</v>
      </c>
      <c r="K26" s="44">
        <f t="shared" si="2"/>
        <v>2469.5</v>
      </c>
      <c r="L26" s="46">
        <v>2515</v>
      </c>
      <c r="M26" s="45">
        <v>2520</v>
      </c>
      <c r="N26" s="44">
        <f t="shared" si="3"/>
        <v>2517.5</v>
      </c>
      <c r="O26" s="46">
        <v>2573</v>
      </c>
      <c r="P26" s="45">
        <v>2578</v>
      </c>
      <c r="Q26" s="44">
        <f t="shared" si="4"/>
        <v>2575.5</v>
      </c>
      <c r="R26" s="52">
        <v>2437</v>
      </c>
      <c r="S26" s="51">
        <v>1.1981999999999999</v>
      </c>
      <c r="T26" s="51">
        <v>1.0130999999999999</v>
      </c>
      <c r="U26" s="50">
        <v>136.66999999999999</v>
      </c>
      <c r="V26" s="43">
        <v>2033.88</v>
      </c>
      <c r="W26" s="43">
        <v>2020.82</v>
      </c>
      <c r="X26" s="49">
        <f t="shared" si="5"/>
        <v>2405.488105813839</v>
      </c>
      <c r="Y26" s="48">
        <v>1.2010000000000001</v>
      </c>
    </row>
    <row r="27" spans="2:25" x14ac:dyDescent="0.2">
      <c r="B27" s="47">
        <v>44769</v>
      </c>
      <c r="C27" s="46">
        <v>2390</v>
      </c>
      <c r="D27" s="45">
        <v>2390.5</v>
      </c>
      <c r="E27" s="44">
        <f t="shared" si="0"/>
        <v>2390.25</v>
      </c>
      <c r="F27" s="46">
        <v>2385.5</v>
      </c>
      <c r="G27" s="45">
        <v>2386.5</v>
      </c>
      <c r="H27" s="44">
        <f t="shared" si="1"/>
        <v>2386</v>
      </c>
      <c r="I27" s="46">
        <v>2427</v>
      </c>
      <c r="J27" s="45">
        <v>2432</v>
      </c>
      <c r="K27" s="44">
        <f t="shared" si="2"/>
        <v>2429.5</v>
      </c>
      <c r="L27" s="46">
        <v>2475</v>
      </c>
      <c r="M27" s="45">
        <v>2480</v>
      </c>
      <c r="N27" s="44">
        <f t="shared" si="3"/>
        <v>2477.5</v>
      </c>
      <c r="O27" s="46">
        <v>2532</v>
      </c>
      <c r="P27" s="45">
        <v>2537</v>
      </c>
      <c r="Q27" s="44">
        <f t="shared" si="4"/>
        <v>2534.5</v>
      </c>
      <c r="R27" s="52">
        <v>2390.5</v>
      </c>
      <c r="S27" s="51">
        <v>1.2064999999999999</v>
      </c>
      <c r="T27" s="51">
        <v>1.0150999999999999</v>
      </c>
      <c r="U27" s="50">
        <v>136.78</v>
      </c>
      <c r="V27" s="43">
        <v>1981.35</v>
      </c>
      <c r="W27" s="43">
        <v>1973.46</v>
      </c>
      <c r="X27" s="49">
        <f t="shared" si="5"/>
        <v>2354.9403999605952</v>
      </c>
      <c r="Y27" s="48">
        <v>1.2093</v>
      </c>
    </row>
    <row r="28" spans="2:25" x14ac:dyDescent="0.2">
      <c r="B28" s="47">
        <v>44770</v>
      </c>
      <c r="C28" s="46">
        <v>2457</v>
      </c>
      <c r="D28" s="45">
        <v>2458</v>
      </c>
      <c r="E28" s="44">
        <f t="shared" si="0"/>
        <v>2457.5</v>
      </c>
      <c r="F28" s="46">
        <v>2445.5</v>
      </c>
      <c r="G28" s="45">
        <v>2446</v>
      </c>
      <c r="H28" s="44">
        <f t="shared" si="1"/>
        <v>2445.75</v>
      </c>
      <c r="I28" s="46">
        <v>2485</v>
      </c>
      <c r="J28" s="45">
        <v>2490</v>
      </c>
      <c r="K28" s="44">
        <f t="shared" si="2"/>
        <v>2487.5</v>
      </c>
      <c r="L28" s="46">
        <v>2535</v>
      </c>
      <c r="M28" s="45">
        <v>2540</v>
      </c>
      <c r="N28" s="44">
        <f t="shared" si="3"/>
        <v>2537.5</v>
      </c>
      <c r="O28" s="46">
        <v>2592</v>
      </c>
      <c r="P28" s="45">
        <v>2597</v>
      </c>
      <c r="Q28" s="44">
        <f t="shared" si="4"/>
        <v>2594.5</v>
      </c>
      <c r="R28" s="52">
        <v>2458</v>
      </c>
      <c r="S28" s="51">
        <v>1.2121</v>
      </c>
      <c r="T28" s="51">
        <v>1.0118</v>
      </c>
      <c r="U28" s="50">
        <v>135.72</v>
      </c>
      <c r="V28" s="43">
        <v>2027.89</v>
      </c>
      <c r="W28" s="43">
        <v>2013.5</v>
      </c>
      <c r="X28" s="49">
        <f t="shared" si="5"/>
        <v>2429.3338604467285</v>
      </c>
      <c r="Y28" s="48">
        <v>1.2148000000000001</v>
      </c>
    </row>
    <row r="29" spans="2:25" x14ac:dyDescent="0.2">
      <c r="B29" s="47">
        <v>44771</v>
      </c>
      <c r="C29" s="46">
        <v>2450</v>
      </c>
      <c r="D29" s="45">
        <v>2452</v>
      </c>
      <c r="E29" s="44">
        <f t="shared" si="0"/>
        <v>2451</v>
      </c>
      <c r="F29" s="46">
        <v>2437.5</v>
      </c>
      <c r="G29" s="45">
        <v>2438</v>
      </c>
      <c r="H29" s="44">
        <f t="shared" si="1"/>
        <v>2437.75</v>
      </c>
      <c r="I29" s="46">
        <v>2478</v>
      </c>
      <c r="J29" s="45">
        <v>2483</v>
      </c>
      <c r="K29" s="44">
        <f t="shared" si="2"/>
        <v>2480.5</v>
      </c>
      <c r="L29" s="46">
        <v>2528</v>
      </c>
      <c r="M29" s="45">
        <v>2533</v>
      </c>
      <c r="N29" s="44">
        <f t="shared" si="3"/>
        <v>2530.5</v>
      </c>
      <c r="O29" s="46">
        <v>2585</v>
      </c>
      <c r="P29" s="45">
        <v>2590</v>
      </c>
      <c r="Q29" s="44">
        <f t="shared" si="4"/>
        <v>2587.5</v>
      </c>
      <c r="R29" s="52">
        <v>2452</v>
      </c>
      <c r="S29" s="51">
        <v>1.2154</v>
      </c>
      <c r="T29" s="51">
        <v>1.0208999999999999</v>
      </c>
      <c r="U29" s="50">
        <v>133.46</v>
      </c>
      <c r="V29" s="43">
        <v>2017.44</v>
      </c>
      <c r="W29" s="43">
        <v>2001.48</v>
      </c>
      <c r="X29" s="49">
        <f t="shared" si="5"/>
        <v>2401.8023312763248</v>
      </c>
      <c r="Y29" s="48">
        <v>1.2181</v>
      </c>
    </row>
    <row r="30" spans="2:25" s="10" customFormat="1" x14ac:dyDescent="0.2">
      <c r="B30" s="42" t="s">
        <v>11</v>
      </c>
      <c r="C30" s="41">
        <f>ROUND(AVERAGE(C9:C29),2)</f>
        <v>2400.5700000000002</v>
      </c>
      <c r="D30" s="40">
        <f>ROUND(AVERAGE(D9:D29),2)</f>
        <v>2401.5700000000002</v>
      </c>
      <c r="E30" s="39">
        <f>ROUND(AVERAGE(C30:D30),2)</f>
        <v>2401.0700000000002</v>
      </c>
      <c r="F30" s="41">
        <f>ROUND(AVERAGE(F9:F29),2)</f>
        <v>2406.83</v>
      </c>
      <c r="G30" s="40">
        <f>ROUND(AVERAGE(G9:G29),2)</f>
        <v>2407.9299999999998</v>
      </c>
      <c r="H30" s="39">
        <f>ROUND(AVERAGE(F30:G30),2)</f>
        <v>2407.38</v>
      </c>
      <c r="I30" s="41">
        <f>ROUND(AVERAGE(I9:I29),2)</f>
        <v>2439.38</v>
      </c>
      <c r="J30" s="40">
        <f>ROUND(AVERAGE(J9:J29),2)</f>
        <v>2444.38</v>
      </c>
      <c r="K30" s="39">
        <f>ROUND(AVERAGE(I30:J30),2)</f>
        <v>2441.88</v>
      </c>
      <c r="L30" s="41">
        <f>ROUND(AVERAGE(L9:L29),2)</f>
        <v>2479.62</v>
      </c>
      <c r="M30" s="40">
        <f>ROUND(AVERAGE(M9:M29),2)</f>
        <v>2484.62</v>
      </c>
      <c r="N30" s="39">
        <f>ROUND(AVERAGE(L30:M30),2)</f>
        <v>2482.12</v>
      </c>
      <c r="O30" s="41">
        <f>ROUND(AVERAGE(O9:O29),2)</f>
        <v>2519.9</v>
      </c>
      <c r="P30" s="40">
        <f>ROUND(AVERAGE(P9:P29),2)</f>
        <v>2524.9</v>
      </c>
      <c r="Q30" s="39">
        <f>ROUND(AVERAGE(O30:P30),2)</f>
        <v>2522.4</v>
      </c>
      <c r="R30" s="38">
        <f>ROUND(AVERAGE(R9:R29),2)</f>
        <v>2401.5700000000002</v>
      </c>
      <c r="S30" s="37">
        <f>ROUND(AVERAGE(S9:S29),4)</f>
        <v>1.1982999999999999</v>
      </c>
      <c r="T30" s="36">
        <f>ROUND(AVERAGE(T9:T29),4)</f>
        <v>1.018</v>
      </c>
      <c r="U30" s="175">
        <f>ROUND(AVERAGE(U9:U29),2)</f>
        <v>136.71</v>
      </c>
      <c r="V30" s="35">
        <f>AVERAGE(V9:V29)</f>
        <v>2004.0280952380951</v>
      </c>
      <c r="W30" s="35">
        <f>AVERAGE(W9:W29)</f>
        <v>2005.1585714285718</v>
      </c>
      <c r="X30" s="35">
        <f>AVERAGE(X9:X29)</f>
        <v>2359.3016782273594</v>
      </c>
      <c r="Y30" s="34">
        <f>AVERAGE(Y9:Y29)</f>
        <v>1.2008476190476192</v>
      </c>
    </row>
    <row r="31" spans="2:25" s="5" customFormat="1" x14ac:dyDescent="0.2">
      <c r="B31" s="33" t="s">
        <v>12</v>
      </c>
      <c r="C31" s="32">
        <f t="shared" ref="C31:Y31" si="6">MAX(C9:C29)</f>
        <v>2459</v>
      </c>
      <c r="D31" s="31">
        <f t="shared" si="6"/>
        <v>2460</v>
      </c>
      <c r="E31" s="30">
        <f t="shared" si="6"/>
        <v>2459.5</v>
      </c>
      <c r="F31" s="32">
        <f t="shared" si="6"/>
        <v>2457</v>
      </c>
      <c r="G31" s="31">
        <f t="shared" si="6"/>
        <v>2457.5</v>
      </c>
      <c r="H31" s="30">
        <f t="shared" si="6"/>
        <v>2457.25</v>
      </c>
      <c r="I31" s="32">
        <f t="shared" si="6"/>
        <v>2495</v>
      </c>
      <c r="J31" s="31">
        <f t="shared" si="6"/>
        <v>2500</v>
      </c>
      <c r="K31" s="30">
        <f t="shared" si="6"/>
        <v>2497.5</v>
      </c>
      <c r="L31" s="32">
        <f t="shared" si="6"/>
        <v>2545</v>
      </c>
      <c r="M31" s="31">
        <f t="shared" si="6"/>
        <v>2550</v>
      </c>
      <c r="N31" s="30">
        <f t="shared" si="6"/>
        <v>2547.5</v>
      </c>
      <c r="O31" s="32">
        <f t="shared" si="6"/>
        <v>2605</v>
      </c>
      <c r="P31" s="31">
        <f t="shared" si="6"/>
        <v>2610</v>
      </c>
      <c r="Q31" s="30">
        <f t="shared" si="6"/>
        <v>2607.5</v>
      </c>
      <c r="R31" s="29">
        <f t="shared" si="6"/>
        <v>2460</v>
      </c>
      <c r="S31" s="28">
        <f t="shared" si="6"/>
        <v>1.2154</v>
      </c>
      <c r="T31" s="27">
        <f t="shared" si="6"/>
        <v>1.0451999999999999</v>
      </c>
      <c r="U31" s="26">
        <f t="shared" si="6"/>
        <v>138.88</v>
      </c>
      <c r="V31" s="25">
        <f t="shared" si="6"/>
        <v>2058.41</v>
      </c>
      <c r="W31" s="25">
        <f t="shared" si="6"/>
        <v>2051.6799999999998</v>
      </c>
      <c r="X31" s="25">
        <f t="shared" si="6"/>
        <v>2429.3338604467285</v>
      </c>
      <c r="Y31" s="24">
        <f t="shared" si="6"/>
        <v>1.2181</v>
      </c>
    </row>
    <row r="32" spans="2:25" s="5" customFormat="1" ht="13.5" thickBot="1" x14ac:dyDescent="0.25">
      <c r="B32" s="23" t="s">
        <v>13</v>
      </c>
      <c r="C32" s="22">
        <f t="shared" ref="C32:Y32" si="7">MIN(C9:C29)</f>
        <v>2319.5</v>
      </c>
      <c r="D32" s="21">
        <f t="shared" si="7"/>
        <v>2320.5</v>
      </c>
      <c r="E32" s="20">
        <f t="shared" si="7"/>
        <v>2320</v>
      </c>
      <c r="F32" s="22">
        <f t="shared" si="7"/>
        <v>2335</v>
      </c>
      <c r="G32" s="21">
        <f t="shared" si="7"/>
        <v>2336</v>
      </c>
      <c r="H32" s="20">
        <f t="shared" si="7"/>
        <v>2335.5</v>
      </c>
      <c r="I32" s="22">
        <f t="shared" si="7"/>
        <v>2367</v>
      </c>
      <c r="J32" s="21">
        <f t="shared" si="7"/>
        <v>2372</v>
      </c>
      <c r="K32" s="20">
        <f t="shared" si="7"/>
        <v>2369.5</v>
      </c>
      <c r="L32" s="22">
        <f t="shared" si="7"/>
        <v>2403</v>
      </c>
      <c r="M32" s="21">
        <f t="shared" si="7"/>
        <v>2408</v>
      </c>
      <c r="N32" s="20">
        <f t="shared" si="7"/>
        <v>2405.5</v>
      </c>
      <c r="O32" s="22">
        <f t="shared" si="7"/>
        <v>2435</v>
      </c>
      <c r="P32" s="21">
        <f t="shared" si="7"/>
        <v>2440</v>
      </c>
      <c r="Q32" s="20">
        <f t="shared" si="7"/>
        <v>2437.5</v>
      </c>
      <c r="R32" s="19">
        <f t="shared" si="7"/>
        <v>2320.5</v>
      </c>
      <c r="S32" s="18">
        <f t="shared" si="7"/>
        <v>1.1825000000000001</v>
      </c>
      <c r="T32" s="17">
        <f t="shared" si="7"/>
        <v>1.0008999999999999</v>
      </c>
      <c r="U32" s="16">
        <f t="shared" si="7"/>
        <v>133.46</v>
      </c>
      <c r="V32" s="15">
        <f t="shared" si="7"/>
        <v>1960.71</v>
      </c>
      <c r="W32" s="15">
        <f t="shared" si="7"/>
        <v>1969.48</v>
      </c>
      <c r="X32" s="15">
        <f t="shared" si="7"/>
        <v>2284.1812781450608</v>
      </c>
      <c r="Y32" s="14">
        <f t="shared" si="7"/>
        <v>1.1853</v>
      </c>
    </row>
    <row r="34" spans="2:14" x14ac:dyDescent="0.2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27</v>
      </c>
    </row>
    <row r="6" spans="1:25" ht="13.5" thickBot="1" x14ac:dyDescent="0.25">
      <c r="B6" s="1">
        <v>44743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44743</v>
      </c>
      <c r="C9" s="46">
        <v>3124.5</v>
      </c>
      <c r="D9" s="45">
        <v>3125</v>
      </c>
      <c r="E9" s="44">
        <f t="shared" ref="E9:E29" si="0">AVERAGE(C9:D9)</f>
        <v>3124.75</v>
      </c>
      <c r="F9" s="46">
        <v>3056</v>
      </c>
      <c r="G9" s="45">
        <v>3057</v>
      </c>
      <c r="H9" s="44">
        <f t="shared" ref="H9:H29" si="1">AVERAGE(F9:G9)</f>
        <v>3056.5</v>
      </c>
      <c r="I9" s="46">
        <v>2825</v>
      </c>
      <c r="J9" s="45">
        <v>2830</v>
      </c>
      <c r="K9" s="44">
        <f t="shared" ref="K9:K29" si="2">AVERAGE(I9:J9)</f>
        <v>2827.5</v>
      </c>
      <c r="L9" s="46">
        <v>2615</v>
      </c>
      <c r="M9" s="45">
        <v>2620</v>
      </c>
      <c r="N9" s="44">
        <f t="shared" ref="N9:N29" si="3">AVERAGE(L9:M9)</f>
        <v>2617.5</v>
      </c>
      <c r="O9" s="46">
        <v>2390</v>
      </c>
      <c r="P9" s="45">
        <v>2395</v>
      </c>
      <c r="Q9" s="44">
        <f t="shared" ref="Q9:Q29" si="4">AVERAGE(O9:P9)</f>
        <v>2392.5</v>
      </c>
      <c r="R9" s="52">
        <v>3125</v>
      </c>
      <c r="S9" s="51">
        <v>1.2041999999999999</v>
      </c>
      <c r="T9" s="53">
        <v>1.0437000000000001</v>
      </c>
      <c r="U9" s="50">
        <v>135.30000000000001</v>
      </c>
      <c r="V9" s="43">
        <v>2595.08</v>
      </c>
      <c r="W9" s="43">
        <v>2534.1999999999998</v>
      </c>
      <c r="X9" s="49">
        <f t="shared" ref="X9:X29" si="5">R9/T9</f>
        <v>2994.1554086423298</v>
      </c>
      <c r="Y9" s="48">
        <v>1.2062999999999999</v>
      </c>
    </row>
    <row r="10" spans="1:25" x14ac:dyDescent="0.2">
      <c r="B10" s="47">
        <v>44746</v>
      </c>
      <c r="C10" s="46">
        <v>3169</v>
      </c>
      <c r="D10" s="45">
        <v>3170</v>
      </c>
      <c r="E10" s="44">
        <f t="shared" si="0"/>
        <v>3169.5</v>
      </c>
      <c r="F10" s="46">
        <v>3108</v>
      </c>
      <c r="G10" s="45">
        <v>3110</v>
      </c>
      <c r="H10" s="44">
        <f t="shared" si="1"/>
        <v>3109</v>
      </c>
      <c r="I10" s="46">
        <v>2883</v>
      </c>
      <c r="J10" s="45">
        <v>2888</v>
      </c>
      <c r="K10" s="44">
        <f t="shared" si="2"/>
        <v>2885.5</v>
      </c>
      <c r="L10" s="46">
        <v>2673</v>
      </c>
      <c r="M10" s="45">
        <v>2678</v>
      </c>
      <c r="N10" s="44">
        <f t="shared" si="3"/>
        <v>2675.5</v>
      </c>
      <c r="O10" s="46">
        <v>2473</v>
      </c>
      <c r="P10" s="45">
        <v>2478</v>
      </c>
      <c r="Q10" s="44">
        <f t="shared" si="4"/>
        <v>2475.5</v>
      </c>
      <c r="R10" s="52">
        <v>3170</v>
      </c>
      <c r="S10" s="51">
        <v>1.2154</v>
      </c>
      <c r="T10" s="51">
        <v>1.0451999999999999</v>
      </c>
      <c r="U10" s="50">
        <v>135.33000000000001</v>
      </c>
      <c r="V10" s="43">
        <v>2608.19</v>
      </c>
      <c r="W10" s="43">
        <v>2554.1999999999998</v>
      </c>
      <c r="X10" s="49">
        <f t="shared" si="5"/>
        <v>3032.9123612705703</v>
      </c>
      <c r="Y10" s="48">
        <v>1.2176</v>
      </c>
    </row>
    <row r="11" spans="1:25" x14ac:dyDescent="0.2">
      <c r="B11" s="47">
        <v>44747</v>
      </c>
      <c r="C11" s="46">
        <v>3039</v>
      </c>
      <c r="D11" s="45">
        <v>3041</v>
      </c>
      <c r="E11" s="44">
        <f t="shared" si="0"/>
        <v>3040</v>
      </c>
      <c r="F11" s="46">
        <v>3007</v>
      </c>
      <c r="G11" s="45">
        <v>3007.5</v>
      </c>
      <c r="H11" s="44">
        <f t="shared" si="1"/>
        <v>3007.25</v>
      </c>
      <c r="I11" s="46">
        <v>2768</v>
      </c>
      <c r="J11" s="45">
        <v>2773</v>
      </c>
      <c r="K11" s="44">
        <f t="shared" si="2"/>
        <v>2770.5</v>
      </c>
      <c r="L11" s="46">
        <v>2558</v>
      </c>
      <c r="M11" s="45">
        <v>2563</v>
      </c>
      <c r="N11" s="44">
        <f t="shared" si="3"/>
        <v>2560.5</v>
      </c>
      <c r="O11" s="46">
        <v>2358</v>
      </c>
      <c r="P11" s="45">
        <v>2363</v>
      </c>
      <c r="Q11" s="44">
        <f t="shared" si="4"/>
        <v>2360.5</v>
      </c>
      <c r="R11" s="52">
        <v>3041</v>
      </c>
      <c r="S11" s="51">
        <v>1.2</v>
      </c>
      <c r="T11" s="51">
        <v>1.0296000000000001</v>
      </c>
      <c r="U11" s="50">
        <v>135.99</v>
      </c>
      <c r="V11" s="43">
        <v>2534.17</v>
      </c>
      <c r="W11" s="43">
        <v>2501.66</v>
      </c>
      <c r="X11" s="49">
        <f t="shared" si="5"/>
        <v>2953.5742035742032</v>
      </c>
      <c r="Y11" s="48">
        <v>1.2021999999999999</v>
      </c>
    </row>
    <row r="12" spans="1:25" x14ac:dyDescent="0.2">
      <c r="B12" s="47">
        <v>44748</v>
      </c>
      <c r="C12" s="46">
        <v>3059</v>
      </c>
      <c r="D12" s="45">
        <v>3060</v>
      </c>
      <c r="E12" s="44">
        <f t="shared" si="0"/>
        <v>3059.5</v>
      </c>
      <c r="F12" s="46">
        <v>2993</v>
      </c>
      <c r="G12" s="45">
        <v>2995</v>
      </c>
      <c r="H12" s="44">
        <f t="shared" si="1"/>
        <v>2994</v>
      </c>
      <c r="I12" s="46">
        <v>2763</v>
      </c>
      <c r="J12" s="45">
        <v>2768</v>
      </c>
      <c r="K12" s="44">
        <f t="shared" si="2"/>
        <v>2765.5</v>
      </c>
      <c r="L12" s="46">
        <v>2563</v>
      </c>
      <c r="M12" s="45">
        <v>2568</v>
      </c>
      <c r="N12" s="44">
        <f t="shared" si="3"/>
        <v>2565.5</v>
      </c>
      <c r="O12" s="46">
        <v>2403</v>
      </c>
      <c r="P12" s="45">
        <v>2408</v>
      </c>
      <c r="Q12" s="44">
        <f t="shared" si="4"/>
        <v>2405.5</v>
      </c>
      <c r="R12" s="52">
        <v>3060</v>
      </c>
      <c r="S12" s="51">
        <v>1.1899</v>
      </c>
      <c r="T12" s="51">
        <v>1.0193000000000001</v>
      </c>
      <c r="U12" s="50">
        <v>135.25</v>
      </c>
      <c r="V12" s="43">
        <v>2571.64</v>
      </c>
      <c r="W12" s="43">
        <v>2512.16</v>
      </c>
      <c r="X12" s="49">
        <f t="shared" si="5"/>
        <v>3002.0602374178357</v>
      </c>
      <c r="Y12" s="48">
        <v>1.1921999999999999</v>
      </c>
    </row>
    <row r="13" spans="1:25" x14ac:dyDescent="0.2">
      <c r="B13" s="47">
        <v>44749</v>
      </c>
      <c r="C13" s="46">
        <v>3160</v>
      </c>
      <c r="D13" s="45">
        <v>3162</v>
      </c>
      <c r="E13" s="44">
        <f t="shared" si="0"/>
        <v>3161</v>
      </c>
      <c r="F13" s="46">
        <v>3104.5</v>
      </c>
      <c r="G13" s="45">
        <v>3105</v>
      </c>
      <c r="H13" s="44">
        <f t="shared" si="1"/>
        <v>3104.75</v>
      </c>
      <c r="I13" s="46">
        <v>2848</v>
      </c>
      <c r="J13" s="45">
        <v>2853</v>
      </c>
      <c r="K13" s="44">
        <f t="shared" si="2"/>
        <v>2850.5</v>
      </c>
      <c r="L13" s="46">
        <v>2645</v>
      </c>
      <c r="M13" s="45">
        <v>2650</v>
      </c>
      <c r="N13" s="44">
        <f t="shared" si="3"/>
        <v>2647.5</v>
      </c>
      <c r="O13" s="46">
        <v>2485</v>
      </c>
      <c r="P13" s="45">
        <v>2490</v>
      </c>
      <c r="Q13" s="44">
        <f t="shared" si="4"/>
        <v>2487.5</v>
      </c>
      <c r="R13" s="52">
        <v>3162</v>
      </c>
      <c r="S13" s="51">
        <v>1.1975</v>
      </c>
      <c r="T13" s="51">
        <v>1.0189999999999999</v>
      </c>
      <c r="U13" s="50">
        <v>135.69999999999999</v>
      </c>
      <c r="V13" s="43">
        <v>2640.5</v>
      </c>
      <c r="W13" s="43">
        <v>2588.15</v>
      </c>
      <c r="X13" s="49">
        <f t="shared" si="5"/>
        <v>3103.0421982335624</v>
      </c>
      <c r="Y13" s="48">
        <v>1.1997</v>
      </c>
    </row>
    <row r="14" spans="1:25" x14ac:dyDescent="0.2">
      <c r="B14" s="47">
        <v>44750</v>
      </c>
      <c r="C14" s="46">
        <v>3150</v>
      </c>
      <c r="D14" s="45">
        <v>3151</v>
      </c>
      <c r="E14" s="44">
        <f t="shared" si="0"/>
        <v>3150.5</v>
      </c>
      <c r="F14" s="46">
        <v>3068</v>
      </c>
      <c r="G14" s="45">
        <v>3070</v>
      </c>
      <c r="H14" s="44">
        <f t="shared" si="1"/>
        <v>3069</v>
      </c>
      <c r="I14" s="46">
        <v>2800</v>
      </c>
      <c r="J14" s="45">
        <v>2805</v>
      </c>
      <c r="K14" s="44">
        <f t="shared" si="2"/>
        <v>2802.5</v>
      </c>
      <c r="L14" s="46">
        <v>2595</v>
      </c>
      <c r="M14" s="45">
        <v>2600</v>
      </c>
      <c r="N14" s="44">
        <f t="shared" si="3"/>
        <v>2597.5</v>
      </c>
      <c r="O14" s="46">
        <v>2410</v>
      </c>
      <c r="P14" s="45">
        <v>2415</v>
      </c>
      <c r="Q14" s="44">
        <f t="shared" si="4"/>
        <v>2412.5</v>
      </c>
      <c r="R14" s="52">
        <v>3151</v>
      </c>
      <c r="S14" s="51">
        <v>1.1998</v>
      </c>
      <c r="T14" s="51">
        <v>1.0152000000000001</v>
      </c>
      <c r="U14" s="50">
        <v>135.84</v>
      </c>
      <c r="V14" s="43">
        <v>2626.27</v>
      </c>
      <c r="W14" s="43">
        <v>2554.08</v>
      </c>
      <c r="X14" s="49">
        <f t="shared" si="5"/>
        <v>3103.821907013396</v>
      </c>
      <c r="Y14" s="48">
        <v>1.202</v>
      </c>
    </row>
    <row r="15" spans="1:25" x14ac:dyDescent="0.2">
      <c r="B15" s="47">
        <v>44753</v>
      </c>
      <c r="C15" s="46">
        <v>3120</v>
      </c>
      <c r="D15" s="45">
        <v>3122</v>
      </c>
      <c r="E15" s="44">
        <f t="shared" si="0"/>
        <v>3121</v>
      </c>
      <c r="F15" s="46">
        <v>3054</v>
      </c>
      <c r="G15" s="45">
        <v>3055</v>
      </c>
      <c r="H15" s="44">
        <f t="shared" si="1"/>
        <v>3054.5</v>
      </c>
      <c r="I15" s="46">
        <v>2795</v>
      </c>
      <c r="J15" s="45">
        <v>2800</v>
      </c>
      <c r="K15" s="44">
        <f t="shared" si="2"/>
        <v>2797.5</v>
      </c>
      <c r="L15" s="46">
        <v>2585</v>
      </c>
      <c r="M15" s="45">
        <v>2590</v>
      </c>
      <c r="N15" s="44">
        <f t="shared" si="3"/>
        <v>2587.5</v>
      </c>
      <c r="O15" s="46">
        <v>2400</v>
      </c>
      <c r="P15" s="45">
        <v>2405</v>
      </c>
      <c r="Q15" s="44">
        <f t="shared" si="4"/>
        <v>2402.5</v>
      </c>
      <c r="R15" s="52">
        <v>3122</v>
      </c>
      <c r="S15" s="51">
        <v>1.1936</v>
      </c>
      <c r="T15" s="51">
        <v>1.0089999999999999</v>
      </c>
      <c r="U15" s="50">
        <v>137.35</v>
      </c>
      <c r="V15" s="43">
        <v>2615.62</v>
      </c>
      <c r="W15" s="43">
        <v>2554.56</v>
      </c>
      <c r="X15" s="49">
        <f t="shared" si="5"/>
        <v>3094.1526263627356</v>
      </c>
      <c r="Y15" s="48">
        <v>1.1959</v>
      </c>
    </row>
    <row r="16" spans="1:25" x14ac:dyDescent="0.2">
      <c r="B16" s="47">
        <v>44754</v>
      </c>
      <c r="C16" s="46">
        <v>3135</v>
      </c>
      <c r="D16" s="45">
        <v>3137</v>
      </c>
      <c r="E16" s="44">
        <f t="shared" si="0"/>
        <v>3136</v>
      </c>
      <c r="F16" s="46">
        <v>3022</v>
      </c>
      <c r="G16" s="45">
        <v>3023</v>
      </c>
      <c r="H16" s="44">
        <f t="shared" si="1"/>
        <v>3022.5</v>
      </c>
      <c r="I16" s="46">
        <v>2720</v>
      </c>
      <c r="J16" s="45">
        <v>2725</v>
      </c>
      <c r="K16" s="44">
        <f t="shared" si="2"/>
        <v>2722.5</v>
      </c>
      <c r="L16" s="46">
        <v>2515</v>
      </c>
      <c r="M16" s="45">
        <v>2520</v>
      </c>
      <c r="N16" s="44">
        <f t="shared" si="3"/>
        <v>2517.5</v>
      </c>
      <c r="O16" s="46">
        <v>2330</v>
      </c>
      <c r="P16" s="45">
        <v>2335</v>
      </c>
      <c r="Q16" s="44">
        <f t="shared" si="4"/>
        <v>2332.5</v>
      </c>
      <c r="R16" s="52">
        <v>3137</v>
      </c>
      <c r="S16" s="51">
        <v>1.1835</v>
      </c>
      <c r="T16" s="51">
        <v>1.004</v>
      </c>
      <c r="U16" s="50">
        <v>136.79</v>
      </c>
      <c r="V16" s="43">
        <v>2650.61</v>
      </c>
      <c r="W16" s="43">
        <v>2549.12</v>
      </c>
      <c r="X16" s="49">
        <f t="shared" si="5"/>
        <v>3124.5019920318723</v>
      </c>
      <c r="Y16" s="48">
        <v>1.1859</v>
      </c>
    </row>
    <row r="17" spans="2:25" x14ac:dyDescent="0.2">
      <c r="B17" s="47">
        <v>44755</v>
      </c>
      <c r="C17" s="46">
        <v>3060</v>
      </c>
      <c r="D17" s="45">
        <v>3060.5</v>
      </c>
      <c r="E17" s="44">
        <f t="shared" si="0"/>
        <v>3060.25</v>
      </c>
      <c r="F17" s="46">
        <v>2987</v>
      </c>
      <c r="G17" s="45">
        <v>2988</v>
      </c>
      <c r="H17" s="44">
        <f t="shared" si="1"/>
        <v>2987.5</v>
      </c>
      <c r="I17" s="46">
        <v>2685</v>
      </c>
      <c r="J17" s="45">
        <v>2690</v>
      </c>
      <c r="K17" s="44">
        <f t="shared" si="2"/>
        <v>2687.5</v>
      </c>
      <c r="L17" s="46">
        <v>2480</v>
      </c>
      <c r="M17" s="45">
        <v>2485</v>
      </c>
      <c r="N17" s="44">
        <f t="shared" si="3"/>
        <v>2482.5</v>
      </c>
      <c r="O17" s="46">
        <v>2295</v>
      </c>
      <c r="P17" s="45">
        <v>2300</v>
      </c>
      <c r="Q17" s="44">
        <f t="shared" si="4"/>
        <v>2297.5</v>
      </c>
      <c r="R17" s="52">
        <v>3060.5</v>
      </c>
      <c r="S17" s="51">
        <v>1.1935</v>
      </c>
      <c r="T17" s="51">
        <v>1.0067999999999999</v>
      </c>
      <c r="U17" s="50">
        <v>137.05000000000001</v>
      </c>
      <c r="V17" s="43">
        <v>2564.31</v>
      </c>
      <c r="W17" s="43">
        <v>2498.54</v>
      </c>
      <c r="X17" s="49">
        <f t="shared" si="5"/>
        <v>3039.8291617004375</v>
      </c>
      <c r="Y17" s="48">
        <v>1.1959</v>
      </c>
    </row>
    <row r="18" spans="2:25" x14ac:dyDescent="0.2">
      <c r="B18" s="47">
        <v>44756</v>
      </c>
      <c r="C18" s="46">
        <v>2970</v>
      </c>
      <c r="D18" s="45">
        <v>2972</v>
      </c>
      <c r="E18" s="44">
        <f t="shared" si="0"/>
        <v>2971</v>
      </c>
      <c r="F18" s="46">
        <v>2893</v>
      </c>
      <c r="G18" s="45">
        <v>2895</v>
      </c>
      <c r="H18" s="44">
        <f t="shared" si="1"/>
        <v>2894</v>
      </c>
      <c r="I18" s="46">
        <v>2565</v>
      </c>
      <c r="J18" s="45">
        <v>2570</v>
      </c>
      <c r="K18" s="44">
        <f t="shared" si="2"/>
        <v>2567.5</v>
      </c>
      <c r="L18" s="46">
        <v>2358</v>
      </c>
      <c r="M18" s="45">
        <v>2363</v>
      </c>
      <c r="N18" s="44">
        <f t="shared" si="3"/>
        <v>2360.5</v>
      </c>
      <c r="O18" s="46">
        <v>2173</v>
      </c>
      <c r="P18" s="45">
        <v>2178</v>
      </c>
      <c r="Q18" s="44">
        <f t="shared" si="4"/>
        <v>2175.5</v>
      </c>
      <c r="R18" s="52">
        <v>2972</v>
      </c>
      <c r="S18" s="51">
        <v>1.1825000000000001</v>
      </c>
      <c r="T18" s="51">
        <v>1.0008999999999999</v>
      </c>
      <c r="U18" s="50">
        <v>138.88</v>
      </c>
      <c r="V18" s="43">
        <v>2513.3200000000002</v>
      </c>
      <c r="W18" s="43">
        <v>2442.42</v>
      </c>
      <c r="X18" s="49">
        <f t="shared" si="5"/>
        <v>2969.3276051553603</v>
      </c>
      <c r="Y18" s="48">
        <v>1.1853</v>
      </c>
    </row>
    <row r="19" spans="2:25" x14ac:dyDescent="0.2">
      <c r="B19" s="47">
        <v>44757</v>
      </c>
      <c r="C19" s="46">
        <v>2920</v>
      </c>
      <c r="D19" s="45">
        <v>2921</v>
      </c>
      <c r="E19" s="44">
        <f t="shared" si="0"/>
        <v>2920.5</v>
      </c>
      <c r="F19" s="46">
        <v>2856</v>
      </c>
      <c r="G19" s="45">
        <v>2858</v>
      </c>
      <c r="H19" s="44">
        <f t="shared" si="1"/>
        <v>2857</v>
      </c>
      <c r="I19" s="46">
        <v>2553</v>
      </c>
      <c r="J19" s="45">
        <v>2558</v>
      </c>
      <c r="K19" s="44">
        <f t="shared" si="2"/>
        <v>2555.5</v>
      </c>
      <c r="L19" s="46">
        <v>2348</v>
      </c>
      <c r="M19" s="45">
        <v>2353</v>
      </c>
      <c r="N19" s="44">
        <f t="shared" si="3"/>
        <v>2350.5</v>
      </c>
      <c r="O19" s="46">
        <v>2188</v>
      </c>
      <c r="P19" s="45">
        <v>2193</v>
      </c>
      <c r="Q19" s="44">
        <f t="shared" si="4"/>
        <v>2190.5</v>
      </c>
      <c r="R19" s="52">
        <v>2921</v>
      </c>
      <c r="S19" s="51">
        <v>1.1835</v>
      </c>
      <c r="T19" s="51">
        <v>1.0054000000000001</v>
      </c>
      <c r="U19" s="50">
        <v>138.69</v>
      </c>
      <c r="V19" s="43">
        <v>2468.1</v>
      </c>
      <c r="W19" s="43">
        <v>2409.58</v>
      </c>
      <c r="X19" s="49">
        <f t="shared" si="5"/>
        <v>2905.3113188780585</v>
      </c>
      <c r="Y19" s="48">
        <v>1.1860999999999999</v>
      </c>
    </row>
    <row r="20" spans="2:25" x14ac:dyDescent="0.2">
      <c r="B20" s="47">
        <v>44760</v>
      </c>
      <c r="C20" s="46">
        <v>3031</v>
      </c>
      <c r="D20" s="45">
        <v>3032</v>
      </c>
      <c r="E20" s="44">
        <f t="shared" si="0"/>
        <v>3031.5</v>
      </c>
      <c r="F20" s="46">
        <v>2987</v>
      </c>
      <c r="G20" s="45">
        <v>2989</v>
      </c>
      <c r="H20" s="44">
        <f t="shared" si="1"/>
        <v>2988</v>
      </c>
      <c r="I20" s="46">
        <v>2670</v>
      </c>
      <c r="J20" s="45">
        <v>2675</v>
      </c>
      <c r="K20" s="44">
        <f t="shared" si="2"/>
        <v>2672.5</v>
      </c>
      <c r="L20" s="46">
        <v>2465</v>
      </c>
      <c r="M20" s="45">
        <v>2470</v>
      </c>
      <c r="N20" s="44">
        <f t="shared" si="3"/>
        <v>2467.5</v>
      </c>
      <c r="O20" s="46">
        <v>2285</v>
      </c>
      <c r="P20" s="45">
        <v>2290</v>
      </c>
      <c r="Q20" s="44">
        <f t="shared" si="4"/>
        <v>2287.5</v>
      </c>
      <c r="R20" s="52">
        <v>3032</v>
      </c>
      <c r="S20" s="51">
        <v>1.1970000000000001</v>
      </c>
      <c r="T20" s="51">
        <v>1.0142</v>
      </c>
      <c r="U20" s="50">
        <v>138.29</v>
      </c>
      <c r="V20" s="43">
        <v>2533</v>
      </c>
      <c r="W20" s="43">
        <v>2491.87</v>
      </c>
      <c r="X20" s="49">
        <f t="shared" si="5"/>
        <v>2989.5484125419048</v>
      </c>
      <c r="Y20" s="48">
        <v>1.1995</v>
      </c>
    </row>
    <row r="21" spans="2:25" x14ac:dyDescent="0.2">
      <c r="B21" s="47">
        <v>44761</v>
      </c>
      <c r="C21" s="46">
        <v>3043</v>
      </c>
      <c r="D21" s="45">
        <v>3045</v>
      </c>
      <c r="E21" s="44">
        <f t="shared" si="0"/>
        <v>3044</v>
      </c>
      <c r="F21" s="46">
        <v>2957</v>
      </c>
      <c r="G21" s="45">
        <v>2958</v>
      </c>
      <c r="H21" s="44">
        <f t="shared" si="1"/>
        <v>2957.5</v>
      </c>
      <c r="I21" s="46">
        <v>2630</v>
      </c>
      <c r="J21" s="45">
        <v>2635</v>
      </c>
      <c r="K21" s="44">
        <f t="shared" si="2"/>
        <v>2632.5</v>
      </c>
      <c r="L21" s="46">
        <v>2425</v>
      </c>
      <c r="M21" s="45">
        <v>2430</v>
      </c>
      <c r="N21" s="44">
        <f t="shared" si="3"/>
        <v>2427.5</v>
      </c>
      <c r="O21" s="46">
        <v>2245</v>
      </c>
      <c r="P21" s="45">
        <v>2250</v>
      </c>
      <c r="Q21" s="44">
        <f t="shared" si="4"/>
        <v>2247.5</v>
      </c>
      <c r="R21" s="52">
        <v>3045</v>
      </c>
      <c r="S21" s="51">
        <v>1.202</v>
      </c>
      <c r="T21" s="51">
        <v>1.0254000000000001</v>
      </c>
      <c r="U21" s="50">
        <v>137.49</v>
      </c>
      <c r="V21" s="43">
        <v>2533.2800000000002</v>
      </c>
      <c r="W21" s="43">
        <v>2455.59</v>
      </c>
      <c r="X21" s="49">
        <f t="shared" si="5"/>
        <v>2969.5728496196602</v>
      </c>
      <c r="Y21" s="48">
        <v>1.2045999999999999</v>
      </c>
    </row>
    <row r="22" spans="2:25" x14ac:dyDescent="0.2">
      <c r="B22" s="47">
        <v>44762</v>
      </c>
      <c r="C22" s="46">
        <v>3088</v>
      </c>
      <c r="D22" s="45">
        <v>3090</v>
      </c>
      <c r="E22" s="44">
        <f t="shared" si="0"/>
        <v>3089</v>
      </c>
      <c r="F22" s="46">
        <v>3011</v>
      </c>
      <c r="G22" s="45">
        <v>3013</v>
      </c>
      <c r="H22" s="44">
        <f t="shared" si="1"/>
        <v>3012</v>
      </c>
      <c r="I22" s="46">
        <v>2687</v>
      </c>
      <c r="J22" s="45">
        <v>2692</v>
      </c>
      <c r="K22" s="44">
        <f t="shared" si="2"/>
        <v>2689.5</v>
      </c>
      <c r="L22" s="46">
        <v>2482</v>
      </c>
      <c r="M22" s="45">
        <v>2487</v>
      </c>
      <c r="N22" s="44">
        <f t="shared" si="3"/>
        <v>2484.5</v>
      </c>
      <c r="O22" s="46">
        <v>2302</v>
      </c>
      <c r="P22" s="45">
        <v>2307</v>
      </c>
      <c r="Q22" s="44">
        <f t="shared" si="4"/>
        <v>2304.5</v>
      </c>
      <c r="R22" s="52">
        <v>3090</v>
      </c>
      <c r="S22" s="51">
        <v>1.1973</v>
      </c>
      <c r="T22" s="51">
        <v>1.0190999999999999</v>
      </c>
      <c r="U22" s="50">
        <v>138.15</v>
      </c>
      <c r="V22" s="43">
        <v>2580.81</v>
      </c>
      <c r="W22" s="43">
        <v>2510.83</v>
      </c>
      <c r="X22" s="49">
        <f t="shared" si="5"/>
        <v>3032.0871357079777</v>
      </c>
      <c r="Y22" s="48">
        <v>1.2</v>
      </c>
    </row>
    <row r="23" spans="2:25" x14ac:dyDescent="0.2">
      <c r="B23" s="47">
        <v>44763</v>
      </c>
      <c r="C23" s="46">
        <v>3004</v>
      </c>
      <c r="D23" s="45">
        <v>3005</v>
      </c>
      <c r="E23" s="44">
        <f t="shared" si="0"/>
        <v>3004.5</v>
      </c>
      <c r="F23" s="46">
        <v>2936</v>
      </c>
      <c r="G23" s="45">
        <v>2937</v>
      </c>
      <c r="H23" s="44">
        <f t="shared" si="1"/>
        <v>2936.5</v>
      </c>
      <c r="I23" s="46">
        <v>2585</v>
      </c>
      <c r="J23" s="45">
        <v>2590</v>
      </c>
      <c r="K23" s="44">
        <f t="shared" si="2"/>
        <v>2587.5</v>
      </c>
      <c r="L23" s="46">
        <v>2380</v>
      </c>
      <c r="M23" s="45">
        <v>2385</v>
      </c>
      <c r="N23" s="44">
        <f t="shared" si="3"/>
        <v>2382.5</v>
      </c>
      <c r="O23" s="46">
        <v>2200</v>
      </c>
      <c r="P23" s="45">
        <v>2205</v>
      </c>
      <c r="Q23" s="44">
        <f t="shared" si="4"/>
        <v>2202.5</v>
      </c>
      <c r="R23" s="52">
        <v>3005</v>
      </c>
      <c r="S23" s="51">
        <v>1.1920999999999999</v>
      </c>
      <c r="T23" s="51">
        <v>1.0189999999999999</v>
      </c>
      <c r="U23" s="50">
        <v>138.75</v>
      </c>
      <c r="V23" s="43">
        <v>2520.7600000000002</v>
      </c>
      <c r="W23" s="43">
        <v>2458.15</v>
      </c>
      <c r="X23" s="49">
        <f t="shared" si="5"/>
        <v>2948.9695780176648</v>
      </c>
      <c r="Y23" s="48">
        <v>1.1948000000000001</v>
      </c>
    </row>
    <row r="24" spans="2:25" x14ac:dyDescent="0.2">
      <c r="B24" s="47">
        <v>44764</v>
      </c>
      <c r="C24" s="46">
        <v>3044</v>
      </c>
      <c r="D24" s="45">
        <v>3045</v>
      </c>
      <c r="E24" s="44">
        <f t="shared" si="0"/>
        <v>3044.5</v>
      </c>
      <c r="F24" s="46">
        <v>2976</v>
      </c>
      <c r="G24" s="45">
        <v>2978</v>
      </c>
      <c r="H24" s="44">
        <f t="shared" si="1"/>
        <v>2977</v>
      </c>
      <c r="I24" s="46">
        <v>2635</v>
      </c>
      <c r="J24" s="45">
        <v>2640</v>
      </c>
      <c r="K24" s="44">
        <f t="shared" si="2"/>
        <v>2637.5</v>
      </c>
      <c r="L24" s="46">
        <v>2430</v>
      </c>
      <c r="M24" s="45">
        <v>2435</v>
      </c>
      <c r="N24" s="44">
        <f t="shared" si="3"/>
        <v>2432.5</v>
      </c>
      <c r="O24" s="46">
        <v>2250</v>
      </c>
      <c r="P24" s="45">
        <v>2255</v>
      </c>
      <c r="Q24" s="44">
        <f t="shared" si="4"/>
        <v>2252.5</v>
      </c>
      <c r="R24" s="52">
        <v>3045</v>
      </c>
      <c r="S24" s="51">
        <v>1.1951000000000001</v>
      </c>
      <c r="T24" s="51">
        <v>1.0176000000000001</v>
      </c>
      <c r="U24" s="50">
        <v>136.9</v>
      </c>
      <c r="V24" s="43">
        <v>2547.9</v>
      </c>
      <c r="W24" s="43">
        <v>2486.2199999999998</v>
      </c>
      <c r="X24" s="49">
        <f t="shared" si="5"/>
        <v>2992.334905660377</v>
      </c>
      <c r="Y24" s="48">
        <v>1.1978</v>
      </c>
    </row>
    <row r="25" spans="2:25" x14ac:dyDescent="0.2">
      <c r="B25" s="47">
        <v>44767</v>
      </c>
      <c r="C25" s="46">
        <v>3049.5</v>
      </c>
      <c r="D25" s="45">
        <v>3050</v>
      </c>
      <c r="E25" s="44">
        <f t="shared" si="0"/>
        <v>3049.75</v>
      </c>
      <c r="F25" s="46">
        <v>2977</v>
      </c>
      <c r="G25" s="45">
        <v>2979</v>
      </c>
      <c r="H25" s="44">
        <f t="shared" si="1"/>
        <v>2978</v>
      </c>
      <c r="I25" s="46">
        <v>2635</v>
      </c>
      <c r="J25" s="45">
        <v>2640</v>
      </c>
      <c r="K25" s="44">
        <f t="shared" si="2"/>
        <v>2637.5</v>
      </c>
      <c r="L25" s="46">
        <v>2425</v>
      </c>
      <c r="M25" s="45">
        <v>2430</v>
      </c>
      <c r="N25" s="44">
        <f t="shared" si="3"/>
        <v>2427.5</v>
      </c>
      <c r="O25" s="46">
        <v>2245</v>
      </c>
      <c r="P25" s="45">
        <v>2250</v>
      </c>
      <c r="Q25" s="44">
        <f t="shared" si="4"/>
        <v>2247.5</v>
      </c>
      <c r="R25" s="52">
        <v>3050</v>
      </c>
      <c r="S25" s="51">
        <v>1.206</v>
      </c>
      <c r="T25" s="51">
        <v>1.0229999999999999</v>
      </c>
      <c r="U25" s="50">
        <v>136.62</v>
      </c>
      <c r="V25" s="43">
        <v>2529.02</v>
      </c>
      <c r="W25" s="43">
        <v>2464.4299999999998</v>
      </c>
      <c r="X25" s="49">
        <f t="shared" si="5"/>
        <v>2981.4271749755621</v>
      </c>
      <c r="Y25" s="48">
        <v>1.2088000000000001</v>
      </c>
    </row>
    <row r="26" spans="2:25" x14ac:dyDescent="0.2">
      <c r="B26" s="47">
        <v>44768</v>
      </c>
      <c r="C26" s="46">
        <v>3139</v>
      </c>
      <c r="D26" s="45">
        <v>3140</v>
      </c>
      <c r="E26" s="44">
        <f t="shared" si="0"/>
        <v>3139.5</v>
      </c>
      <c r="F26" s="46">
        <v>3047</v>
      </c>
      <c r="G26" s="45">
        <v>3048</v>
      </c>
      <c r="H26" s="44">
        <f t="shared" si="1"/>
        <v>3047.5</v>
      </c>
      <c r="I26" s="46">
        <v>2708</v>
      </c>
      <c r="J26" s="45">
        <v>2713</v>
      </c>
      <c r="K26" s="44">
        <f t="shared" si="2"/>
        <v>2710.5</v>
      </c>
      <c r="L26" s="46">
        <v>2493</v>
      </c>
      <c r="M26" s="45">
        <v>2498</v>
      </c>
      <c r="N26" s="44">
        <f t="shared" si="3"/>
        <v>2495.5</v>
      </c>
      <c r="O26" s="46">
        <v>2298</v>
      </c>
      <c r="P26" s="45">
        <v>2303</v>
      </c>
      <c r="Q26" s="44">
        <f t="shared" si="4"/>
        <v>2300.5</v>
      </c>
      <c r="R26" s="52">
        <v>3140</v>
      </c>
      <c r="S26" s="51">
        <v>1.1981999999999999</v>
      </c>
      <c r="T26" s="51">
        <v>1.0130999999999999</v>
      </c>
      <c r="U26" s="50">
        <v>136.66999999999999</v>
      </c>
      <c r="V26" s="43">
        <v>2620.6</v>
      </c>
      <c r="W26" s="43">
        <v>2537.89</v>
      </c>
      <c r="X26" s="49">
        <f t="shared" si="5"/>
        <v>3099.3978876715037</v>
      </c>
      <c r="Y26" s="48">
        <v>1.2010000000000001</v>
      </c>
    </row>
    <row r="27" spans="2:25" x14ac:dyDescent="0.2">
      <c r="B27" s="47">
        <v>44769</v>
      </c>
      <c r="C27" s="46">
        <v>3115</v>
      </c>
      <c r="D27" s="45">
        <v>3116</v>
      </c>
      <c r="E27" s="44">
        <f t="shared" si="0"/>
        <v>3115.5</v>
      </c>
      <c r="F27" s="46">
        <v>3029</v>
      </c>
      <c r="G27" s="45">
        <v>3030</v>
      </c>
      <c r="H27" s="44">
        <f t="shared" si="1"/>
        <v>3029.5</v>
      </c>
      <c r="I27" s="46">
        <v>2673</v>
      </c>
      <c r="J27" s="45">
        <v>2678</v>
      </c>
      <c r="K27" s="44">
        <f t="shared" si="2"/>
        <v>2675.5</v>
      </c>
      <c r="L27" s="46">
        <v>2453</v>
      </c>
      <c r="M27" s="45">
        <v>2458</v>
      </c>
      <c r="N27" s="44">
        <f t="shared" si="3"/>
        <v>2455.5</v>
      </c>
      <c r="O27" s="46">
        <v>2248</v>
      </c>
      <c r="P27" s="45">
        <v>2253</v>
      </c>
      <c r="Q27" s="44">
        <f t="shared" si="4"/>
        <v>2250.5</v>
      </c>
      <c r="R27" s="52">
        <v>3116</v>
      </c>
      <c r="S27" s="51">
        <v>1.2064999999999999</v>
      </c>
      <c r="T27" s="51">
        <v>1.0150999999999999</v>
      </c>
      <c r="U27" s="50">
        <v>136.78</v>
      </c>
      <c r="V27" s="43">
        <v>2582.6799999999998</v>
      </c>
      <c r="W27" s="43">
        <v>2505.58</v>
      </c>
      <c r="X27" s="49">
        <f t="shared" si="5"/>
        <v>3069.6483105112802</v>
      </c>
      <c r="Y27" s="48">
        <v>1.2093</v>
      </c>
    </row>
    <row r="28" spans="2:25" x14ac:dyDescent="0.2">
      <c r="B28" s="47">
        <v>44770</v>
      </c>
      <c r="C28" s="46">
        <v>3245</v>
      </c>
      <c r="D28" s="45">
        <v>3246</v>
      </c>
      <c r="E28" s="44">
        <f t="shared" si="0"/>
        <v>3245.5</v>
      </c>
      <c r="F28" s="46">
        <v>3140</v>
      </c>
      <c r="G28" s="45">
        <v>3142</v>
      </c>
      <c r="H28" s="44">
        <f t="shared" si="1"/>
        <v>3141</v>
      </c>
      <c r="I28" s="46">
        <v>2783</v>
      </c>
      <c r="J28" s="45">
        <v>2788</v>
      </c>
      <c r="K28" s="44">
        <f t="shared" si="2"/>
        <v>2785.5</v>
      </c>
      <c r="L28" s="46">
        <v>2533</v>
      </c>
      <c r="M28" s="45">
        <v>2538</v>
      </c>
      <c r="N28" s="44">
        <f t="shared" si="3"/>
        <v>2535.5</v>
      </c>
      <c r="O28" s="46">
        <v>2328</v>
      </c>
      <c r="P28" s="45">
        <v>2333</v>
      </c>
      <c r="Q28" s="44">
        <f t="shared" si="4"/>
        <v>2330.5</v>
      </c>
      <c r="R28" s="52">
        <v>3246</v>
      </c>
      <c r="S28" s="51">
        <v>1.2121</v>
      </c>
      <c r="T28" s="51">
        <v>1.0118</v>
      </c>
      <c r="U28" s="50">
        <v>135.72</v>
      </c>
      <c r="V28" s="43">
        <v>2678</v>
      </c>
      <c r="W28" s="43">
        <v>2586.4299999999998</v>
      </c>
      <c r="X28" s="49">
        <f t="shared" si="5"/>
        <v>3208.1439019569084</v>
      </c>
      <c r="Y28" s="48">
        <v>1.2148000000000001</v>
      </c>
    </row>
    <row r="29" spans="2:25" x14ac:dyDescent="0.2">
      <c r="B29" s="47">
        <v>44771</v>
      </c>
      <c r="C29" s="46">
        <v>3350</v>
      </c>
      <c r="D29" s="45">
        <v>3351</v>
      </c>
      <c r="E29" s="44">
        <f t="shared" si="0"/>
        <v>3350.5</v>
      </c>
      <c r="F29" s="46">
        <v>3261</v>
      </c>
      <c r="G29" s="45">
        <v>3262</v>
      </c>
      <c r="H29" s="44">
        <f t="shared" si="1"/>
        <v>3261.5</v>
      </c>
      <c r="I29" s="46">
        <v>2900</v>
      </c>
      <c r="J29" s="45">
        <v>2905</v>
      </c>
      <c r="K29" s="44">
        <f t="shared" si="2"/>
        <v>2902.5</v>
      </c>
      <c r="L29" s="46">
        <v>2640</v>
      </c>
      <c r="M29" s="45">
        <v>2645</v>
      </c>
      <c r="N29" s="44">
        <f t="shared" si="3"/>
        <v>2642.5</v>
      </c>
      <c r="O29" s="46">
        <v>2415</v>
      </c>
      <c r="P29" s="45">
        <v>2420</v>
      </c>
      <c r="Q29" s="44">
        <f t="shared" si="4"/>
        <v>2417.5</v>
      </c>
      <c r="R29" s="52">
        <v>3351</v>
      </c>
      <c r="S29" s="51">
        <v>1.2154</v>
      </c>
      <c r="T29" s="51">
        <v>1.0208999999999999</v>
      </c>
      <c r="U29" s="50">
        <v>133.46</v>
      </c>
      <c r="V29" s="43">
        <v>2757.12</v>
      </c>
      <c r="W29" s="43">
        <v>2677.94</v>
      </c>
      <c r="X29" s="49">
        <f t="shared" si="5"/>
        <v>3282.3978842198062</v>
      </c>
      <c r="Y29" s="48">
        <v>1.2181</v>
      </c>
    </row>
    <row r="30" spans="2:25" s="10" customFormat="1" x14ac:dyDescent="0.2">
      <c r="B30" s="42" t="s">
        <v>11</v>
      </c>
      <c r="C30" s="41">
        <f>ROUND(AVERAGE(C9:C29),2)</f>
        <v>3095.95</v>
      </c>
      <c r="D30" s="40">
        <f>ROUND(AVERAGE(D9:D29),2)</f>
        <v>3097.21</v>
      </c>
      <c r="E30" s="39">
        <f>ROUND(AVERAGE(C30:D30),2)</f>
        <v>3096.58</v>
      </c>
      <c r="F30" s="41">
        <f>ROUND(AVERAGE(F9:F29),2)</f>
        <v>3022.36</v>
      </c>
      <c r="G30" s="40">
        <f>ROUND(AVERAGE(G9:G29),2)</f>
        <v>3023.79</v>
      </c>
      <c r="H30" s="39">
        <f>ROUND(AVERAGE(F30:G30),2)</f>
        <v>3023.08</v>
      </c>
      <c r="I30" s="41">
        <f>ROUND(AVERAGE(I9:I29),2)</f>
        <v>2719.57</v>
      </c>
      <c r="J30" s="40">
        <f>ROUND(AVERAGE(J9:J29),2)</f>
        <v>2724.57</v>
      </c>
      <c r="K30" s="39">
        <f>ROUND(AVERAGE(I30:J30),2)</f>
        <v>2722.07</v>
      </c>
      <c r="L30" s="41">
        <f>ROUND(AVERAGE(L9:L29),2)</f>
        <v>2507.67</v>
      </c>
      <c r="M30" s="40">
        <f>ROUND(AVERAGE(M9:M29),2)</f>
        <v>2512.67</v>
      </c>
      <c r="N30" s="39">
        <f>ROUND(AVERAGE(L30:M30),2)</f>
        <v>2510.17</v>
      </c>
      <c r="O30" s="41">
        <f>ROUND(AVERAGE(O9:O29),2)</f>
        <v>2320.0500000000002</v>
      </c>
      <c r="P30" s="40">
        <f>ROUND(AVERAGE(P9:P29),2)</f>
        <v>2325.0500000000002</v>
      </c>
      <c r="Q30" s="39">
        <f>ROUND(AVERAGE(O30:P30),2)</f>
        <v>2322.5500000000002</v>
      </c>
      <c r="R30" s="38">
        <f>ROUND(AVERAGE(R9:R29),2)</f>
        <v>3097.21</v>
      </c>
      <c r="S30" s="37">
        <f>ROUND(AVERAGE(S9:S29),4)</f>
        <v>1.1982999999999999</v>
      </c>
      <c r="T30" s="36">
        <f>ROUND(AVERAGE(T9:T29),4)</f>
        <v>1.018</v>
      </c>
      <c r="U30" s="175">
        <f>ROUND(AVERAGE(U9:U29),2)</f>
        <v>136.71</v>
      </c>
      <c r="V30" s="35">
        <f>AVERAGE(V9:V29)</f>
        <v>2584.3323809523813</v>
      </c>
      <c r="W30" s="35">
        <f>AVERAGE(W9:W29)</f>
        <v>2517.7904761904765</v>
      </c>
      <c r="X30" s="35">
        <f>AVERAGE(X9:X29)</f>
        <v>3042.6770029125232</v>
      </c>
      <c r="Y30" s="34">
        <f>AVERAGE(Y9:Y29)</f>
        <v>1.2008476190476192</v>
      </c>
    </row>
    <row r="31" spans="2:25" s="5" customFormat="1" x14ac:dyDescent="0.2">
      <c r="B31" s="33" t="s">
        <v>12</v>
      </c>
      <c r="C31" s="32">
        <f t="shared" ref="C31:Y31" si="6">MAX(C9:C29)</f>
        <v>3350</v>
      </c>
      <c r="D31" s="31">
        <f t="shared" si="6"/>
        <v>3351</v>
      </c>
      <c r="E31" s="30">
        <f t="shared" si="6"/>
        <v>3350.5</v>
      </c>
      <c r="F31" s="32">
        <f t="shared" si="6"/>
        <v>3261</v>
      </c>
      <c r="G31" s="31">
        <f t="shared" si="6"/>
        <v>3262</v>
      </c>
      <c r="H31" s="30">
        <f t="shared" si="6"/>
        <v>3261.5</v>
      </c>
      <c r="I31" s="32">
        <f t="shared" si="6"/>
        <v>2900</v>
      </c>
      <c r="J31" s="31">
        <f t="shared" si="6"/>
        <v>2905</v>
      </c>
      <c r="K31" s="30">
        <f t="shared" si="6"/>
        <v>2902.5</v>
      </c>
      <c r="L31" s="32">
        <f t="shared" si="6"/>
        <v>2673</v>
      </c>
      <c r="M31" s="31">
        <f t="shared" si="6"/>
        <v>2678</v>
      </c>
      <c r="N31" s="30">
        <f t="shared" si="6"/>
        <v>2675.5</v>
      </c>
      <c r="O31" s="32">
        <f t="shared" si="6"/>
        <v>2485</v>
      </c>
      <c r="P31" s="31">
        <f t="shared" si="6"/>
        <v>2490</v>
      </c>
      <c r="Q31" s="30">
        <f t="shared" si="6"/>
        <v>2487.5</v>
      </c>
      <c r="R31" s="29">
        <f t="shared" si="6"/>
        <v>3351</v>
      </c>
      <c r="S31" s="28">
        <f t="shared" si="6"/>
        <v>1.2154</v>
      </c>
      <c r="T31" s="27">
        <f t="shared" si="6"/>
        <v>1.0451999999999999</v>
      </c>
      <c r="U31" s="26">
        <f t="shared" si="6"/>
        <v>138.88</v>
      </c>
      <c r="V31" s="25">
        <f t="shared" si="6"/>
        <v>2757.12</v>
      </c>
      <c r="W31" s="25">
        <f t="shared" si="6"/>
        <v>2677.94</v>
      </c>
      <c r="X31" s="25">
        <f t="shared" si="6"/>
        <v>3282.3978842198062</v>
      </c>
      <c r="Y31" s="24">
        <f t="shared" si="6"/>
        <v>1.2181</v>
      </c>
    </row>
    <row r="32" spans="2:25" s="5" customFormat="1" ht="13.5" thickBot="1" x14ac:dyDescent="0.25">
      <c r="B32" s="23" t="s">
        <v>13</v>
      </c>
      <c r="C32" s="22">
        <f t="shared" ref="C32:Y32" si="7">MIN(C9:C29)</f>
        <v>2920</v>
      </c>
      <c r="D32" s="21">
        <f t="shared" si="7"/>
        <v>2921</v>
      </c>
      <c r="E32" s="20">
        <f t="shared" si="7"/>
        <v>2920.5</v>
      </c>
      <c r="F32" s="22">
        <f t="shared" si="7"/>
        <v>2856</v>
      </c>
      <c r="G32" s="21">
        <f t="shared" si="7"/>
        <v>2858</v>
      </c>
      <c r="H32" s="20">
        <f t="shared" si="7"/>
        <v>2857</v>
      </c>
      <c r="I32" s="22">
        <f t="shared" si="7"/>
        <v>2553</v>
      </c>
      <c r="J32" s="21">
        <f t="shared" si="7"/>
        <v>2558</v>
      </c>
      <c r="K32" s="20">
        <f t="shared" si="7"/>
        <v>2555.5</v>
      </c>
      <c r="L32" s="22">
        <f t="shared" si="7"/>
        <v>2348</v>
      </c>
      <c r="M32" s="21">
        <f t="shared" si="7"/>
        <v>2353</v>
      </c>
      <c r="N32" s="20">
        <f t="shared" si="7"/>
        <v>2350.5</v>
      </c>
      <c r="O32" s="22">
        <f t="shared" si="7"/>
        <v>2173</v>
      </c>
      <c r="P32" s="21">
        <f t="shared" si="7"/>
        <v>2178</v>
      </c>
      <c r="Q32" s="20">
        <f t="shared" si="7"/>
        <v>2175.5</v>
      </c>
      <c r="R32" s="19">
        <f t="shared" si="7"/>
        <v>2921</v>
      </c>
      <c r="S32" s="18">
        <f t="shared" si="7"/>
        <v>1.1825000000000001</v>
      </c>
      <c r="T32" s="17">
        <f t="shared" si="7"/>
        <v>1.0008999999999999</v>
      </c>
      <c r="U32" s="16">
        <f t="shared" si="7"/>
        <v>133.46</v>
      </c>
      <c r="V32" s="15">
        <f t="shared" si="7"/>
        <v>2468.1</v>
      </c>
      <c r="W32" s="15">
        <f t="shared" si="7"/>
        <v>2409.58</v>
      </c>
      <c r="X32" s="15">
        <f t="shared" si="7"/>
        <v>2905.3113188780585</v>
      </c>
      <c r="Y32" s="14">
        <f t="shared" si="7"/>
        <v>1.1853</v>
      </c>
    </row>
    <row r="34" spans="2:14" x14ac:dyDescent="0.2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28</v>
      </c>
    </row>
    <row r="6" spans="1:25" ht="13.5" thickBot="1" x14ac:dyDescent="0.25">
      <c r="B6" s="1">
        <v>44743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44743</v>
      </c>
      <c r="C9" s="46">
        <v>1917</v>
      </c>
      <c r="D9" s="45">
        <v>1919</v>
      </c>
      <c r="E9" s="44">
        <f t="shared" ref="E9:E29" si="0">AVERAGE(C9:D9)</f>
        <v>1918</v>
      </c>
      <c r="F9" s="46">
        <v>1910</v>
      </c>
      <c r="G9" s="45">
        <v>1911</v>
      </c>
      <c r="H9" s="44">
        <f t="shared" ref="H9:H29" si="1">AVERAGE(F9:G9)</f>
        <v>1910.5</v>
      </c>
      <c r="I9" s="46">
        <v>1887</v>
      </c>
      <c r="J9" s="45">
        <v>1892</v>
      </c>
      <c r="K9" s="44">
        <f t="shared" ref="K9:K29" si="2">AVERAGE(I9:J9)</f>
        <v>1889.5</v>
      </c>
      <c r="L9" s="46">
        <v>1857</v>
      </c>
      <c r="M9" s="45">
        <v>1862</v>
      </c>
      <c r="N9" s="44">
        <f t="shared" ref="N9:N29" si="3">AVERAGE(L9:M9)</f>
        <v>1859.5</v>
      </c>
      <c r="O9" s="46">
        <v>1857</v>
      </c>
      <c r="P9" s="45">
        <v>1862</v>
      </c>
      <c r="Q9" s="44">
        <f t="shared" ref="Q9:Q29" si="4">AVERAGE(O9:P9)</f>
        <v>1859.5</v>
      </c>
      <c r="R9" s="52">
        <v>1919</v>
      </c>
      <c r="S9" s="51">
        <v>1.2041999999999999</v>
      </c>
      <c r="T9" s="53">
        <v>1.0437000000000001</v>
      </c>
      <c r="U9" s="50">
        <v>135.30000000000001</v>
      </c>
      <c r="V9" s="43">
        <v>1593.59</v>
      </c>
      <c r="W9" s="43">
        <v>1584.18</v>
      </c>
      <c r="X9" s="49">
        <f t="shared" ref="X9:X29" si="5">R9/T9</f>
        <v>1838.650953339082</v>
      </c>
      <c r="Y9" s="48">
        <v>1.2062999999999999</v>
      </c>
    </row>
    <row r="10" spans="1:25" x14ac:dyDescent="0.2">
      <c r="B10" s="47">
        <v>44746</v>
      </c>
      <c r="C10" s="46">
        <v>1945</v>
      </c>
      <c r="D10" s="45">
        <v>1947</v>
      </c>
      <c r="E10" s="44">
        <f t="shared" si="0"/>
        <v>1946</v>
      </c>
      <c r="F10" s="46">
        <v>1949</v>
      </c>
      <c r="G10" s="45">
        <v>1951</v>
      </c>
      <c r="H10" s="44">
        <f t="shared" si="1"/>
        <v>1950</v>
      </c>
      <c r="I10" s="46">
        <v>1925</v>
      </c>
      <c r="J10" s="45">
        <v>1930</v>
      </c>
      <c r="K10" s="44">
        <f t="shared" si="2"/>
        <v>1927.5</v>
      </c>
      <c r="L10" s="46">
        <v>1895</v>
      </c>
      <c r="M10" s="45">
        <v>1900</v>
      </c>
      <c r="N10" s="44">
        <f t="shared" si="3"/>
        <v>1897.5</v>
      </c>
      <c r="O10" s="46">
        <v>1895</v>
      </c>
      <c r="P10" s="45">
        <v>1900</v>
      </c>
      <c r="Q10" s="44">
        <f t="shared" si="4"/>
        <v>1897.5</v>
      </c>
      <c r="R10" s="52">
        <v>1947</v>
      </c>
      <c r="S10" s="51">
        <v>1.2154</v>
      </c>
      <c r="T10" s="51">
        <v>1.0451999999999999</v>
      </c>
      <c r="U10" s="50">
        <v>135.33000000000001</v>
      </c>
      <c r="V10" s="43">
        <v>1601.94</v>
      </c>
      <c r="W10" s="43">
        <v>1602.33</v>
      </c>
      <c r="X10" s="49">
        <f t="shared" si="5"/>
        <v>1862.8013777267511</v>
      </c>
      <c r="Y10" s="48">
        <v>1.2176</v>
      </c>
    </row>
    <row r="11" spans="1:25" x14ac:dyDescent="0.2">
      <c r="B11" s="47">
        <v>44747</v>
      </c>
      <c r="C11" s="46">
        <v>1931.5</v>
      </c>
      <c r="D11" s="45">
        <v>1932.5</v>
      </c>
      <c r="E11" s="44">
        <f t="shared" si="0"/>
        <v>1932</v>
      </c>
      <c r="F11" s="46">
        <v>1928.5</v>
      </c>
      <c r="G11" s="45">
        <v>1929.5</v>
      </c>
      <c r="H11" s="44">
        <f t="shared" si="1"/>
        <v>1929</v>
      </c>
      <c r="I11" s="46">
        <v>1897</v>
      </c>
      <c r="J11" s="45">
        <v>1902</v>
      </c>
      <c r="K11" s="44">
        <f t="shared" si="2"/>
        <v>1899.5</v>
      </c>
      <c r="L11" s="46">
        <v>1867</v>
      </c>
      <c r="M11" s="45">
        <v>1872</v>
      </c>
      <c r="N11" s="44">
        <f t="shared" si="3"/>
        <v>1869.5</v>
      </c>
      <c r="O11" s="46">
        <v>1867</v>
      </c>
      <c r="P11" s="45">
        <v>1872</v>
      </c>
      <c r="Q11" s="44">
        <f t="shared" si="4"/>
        <v>1869.5</v>
      </c>
      <c r="R11" s="52">
        <v>1932.5</v>
      </c>
      <c r="S11" s="51">
        <v>1.2</v>
      </c>
      <c r="T11" s="51">
        <v>1.0296000000000001</v>
      </c>
      <c r="U11" s="50">
        <v>135.99</v>
      </c>
      <c r="V11" s="43">
        <v>1610.42</v>
      </c>
      <c r="W11" s="43">
        <v>1604.97</v>
      </c>
      <c r="X11" s="49">
        <f t="shared" si="5"/>
        <v>1876.9425019425018</v>
      </c>
      <c r="Y11" s="48">
        <v>1.2021999999999999</v>
      </c>
    </row>
    <row r="12" spans="1:25" x14ac:dyDescent="0.2">
      <c r="B12" s="47">
        <v>44748</v>
      </c>
      <c r="C12" s="46">
        <v>1981</v>
      </c>
      <c r="D12" s="45">
        <v>1981.5</v>
      </c>
      <c r="E12" s="44">
        <f t="shared" si="0"/>
        <v>1981.25</v>
      </c>
      <c r="F12" s="46">
        <v>1974</v>
      </c>
      <c r="G12" s="45">
        <v>1976</v>
      </c>
      <c r="H12" s="44">
        <f t="shared" si="1"/>
        <v>1975</v>
      </c>
      <c r="I12" s="46">
        <v>1938</v>
      </c>
      <c r="J12" s="45">
        <v>1943</v>
      </c>
      <c r="K12" s="44">
        <f t="shared" si="2"/>
        <v>1940.5</v>
      </c>
      <c r="L12" s="46">
        <v>1908</v>
      </c>
      <c r="M12" s="45">
        <v>1913</v>
      </c>
      <c r="N12" s="44">
        <f t="shared" si="3"/>
        <v>1910.5</v>
      </c>
      <c r="O12" s="46">
        <v>1908</v>
      </c>
      <c r="P12" s="45">
        <v>1913</v>
      </c>
      <c r="Q12" s="44">
        <f t="shared" si="4"/>
        <v>1910.5</v>
      </c>
      <c r="R12" s="52">
        <v>1981.5</v>
      </c>
      <c r="S12" s="51">
        <v>1.1899</v>
      </c>
      <c r="T12" s="51">
        <v>1.0193000000000001</v>
      </c>
      <c r="U12" s="50">
        <v>135.25</v>
      </c>
      <c r="V12" s="43">
        <v>1665.27</v>
      </c>
      <c r="W12" s="43">
        <v>1657.44</v>
      </c>
      <c r="X12" s="49">
        <f t="shared" si="5"/>
        <v>1943.9811635436081</v>
      </c>
      <c r="Y12" s="48">
        <v>1.1921999999999999</v>
      </c>
    </row>
    <row r="13" spans="1:25" x14ac:dyDescent="0.2">
      <c r="B13" s="47">
        <v>44749</v>
      </c>
      <c r="C13" s="46">
        <v>2013</v>
      </c>
      <c r="D13" s="45">
        <v>2015</v>
      </c>
      <c r="E13" s="44">
        <f t="shared" si="0"/>
        <v>2014</v>
      </c>
      <c r="F13" s="46">
        <v>1999</v>
      </c>
      <c r="G13" s="45">
        <v>2000</v>
      </c>
      <c r="H13" s="44">
        <f t="shared" si="1"/>
        <v>1999.5</v>
      </c>
      <c r="I13" s="46">
        <v>1962</v>
      </c>
      <c r="J13" s="45">
        <v>1967</v>
      </c>
      <c r="K13" s="44">
        <f t="shared" si="2"/>
        <v>1964.5</v>
      </c>
      <c r="L13" s="46">
        <v>1932</v>
      </c>
      <c r="M13" s="45">
        <v>1937</v>
      </c>
      <c r="N13" s="44">
        <f t="shared" si="3"/>
        <v>1934.5</v>
      </c>
      <c r="O13" s="46">
        <v>1932</v>
      </c>
      <c r="P13" s="45">
        <v>1937</v>
      </c>
      <c r="Q13" s="44">
        <f t="shared" si="4"/>
        <v>1934.5</v>
      </c>
      <c r="R13" s="52">
        <v>2015</v>
      </c>
      <c r="S13" s="51">
        <v>1.1975</v>
      </c>
      <c r="T13" s="51">
        <v>1.0189999999999999</v>
      </c>
      <c r="U13" s="50">
        <v>135.69999999999999</v>
      </c>
      <c r="V13" s="43">
        <v>1682.67</v>
      </c>
      <c r="W13" s="43">
        <v>1667.08</v>
      </c>
      <c r="X13" s="49">
        <f t="shared" si="5"/>
        <v>1977.4288518155056</v>
      </c>
      <c r="Y13" s="48">
        <v>1.1997</v>
      </c>
    </row>
    <row r="14" spans="1:25" x14ac:dyDescent="0.2">
      <c r="B14" s="47">
        <v>44750</v>
      </c>
      <c r="C14" s="46">
        <v>1946</v>
      </c>
      <c r="D14" s="45">
        <v>1948</v>
      </c>
      <c r="E14" s="44">
        <f t="shared" si="0"/>
        <v>1947</v>
      </c>
      <c r="F14" s="46">
        <v>1955</v>
      </c>
      <c r="G14" s="45">
        <v>1956</v>
      </c>
      <c r="H14" s="44">
        <f t="shared" si="1"/>
        <v>1955.5</v>
      </c>
      <c r="I14" s="46">
        <v>1920</v>
      </c>
      <c r="J14" s="45">
        <v>1925</v>
      </c>
      <c r="K14" s="44">
        <f t="shared" si="2"/>
        <v>1922.5</v>
      </c>
      <c r="L14" s="46">
        <v>1890</v>
      </c>
      <c r="M14" s="45">
        <v>1895</v>
      </c>
      <c r="N14" s="44">
        <f t="shared" si="3"/>
        <v>1892.5</v>
      </c>
      <c r="O14" s="46">
        <v>1890</v>
      </c>
      <c r="P14" s="45">
        <v>1895</v>
      </c>
      <c r="Q14" s="44">
        <f t="shared" si="4"/>
        <v>1892.5</v>
      </c>
      <c r="R14" s="52">
        <v>1948</v>
      </c>
      <c r="S14" s="51">
        <v>1.1998</v>
      </c>
      <c r="T14" s="51">
        <v>1.0152000000000001</v>
      </c>
      <c r="U14" s="50">
        <v>135.84</v>
      </c>
      <c r="V14" s="43">
        <v>1623.6</v>
      </c>
      <c r="W14" s="43">
        <v>1627.29</v>
      </c>
      <c r="X14" s="49">
        <f t="shared" si="5"/>
        <v>1918.8337273443653</v>
      </c>
      <c r="Y14" s="48">
        <v>1.202</v>
      </c>
    </row>
    <row r="15" spans="1:25" x14ac:dyDescent="0.2">
      <c r="B15" s="47">
        <v>44753</v>
      </c>
      <c r="C15" s="46">
        <v>1939</v>
      </c>
      <c r="D15" s="45">
        <v>1940</v>
      </c>
      <c r="E15" s="44">
        <f t="shared" si="0"/>
        <v>1939.5</v>
      </c>
      <c r="F15" s="46">
        <v>1924</v>
      </c>
      <c r="G15" s="45">
        <v>1926</v>
      </c>
      <c r="H15" s="44">
        <f t="shared" si="1"/>
        <v>1925</v>
      </c>
      <c r="I15" s="46">
        <v>1895</v>
      </c>
      <c r="J15" s="45">
        <v>1900</v>
      </c>
      <c r="K15" s="44">
        <f t="shared" si="2"/>
        <v>1897.5</v>
      </c>
      <c r="L15" s="46">
        <v>1865</v>
      </c>
      <c r="M15" s="45">
        <v>1870</v>
      </c>
      <c r="N15" s="44">
        <f t="shared" si="3"/>
        <v>1867.5</v>
      </c>
      <c r="O15" s="46">
        <v>1865</v>
      </c>
      <c r="P15" s="45">
        <v>1870</v>
      </c>
      <c r="Q15" s="44">
        <f t="shared" si="4"/>
        <v>1867.5</v>
      </c>
      <c r="R15" s="52">
        <v>1940</v>
      </c>
      <c r="S15" s="51">
        <v>1.1936</v>
      </c>
      <c r="T15" s="51">
        <v>1.0089999999999999</v>
      </c>
      <c r="U15" s="50">
        <v>137.35</v>
      </c>
      <c r="V15" s="43">
        <v>1625.34</v>
      </c>
      <c r="W15" s="43">
        <v>1610.5</v>
      </c>
      <c r="X15" s="49">
        <f t="shared" si="5"/>
        <v>1922.695738354807</v>
      </c>
      <c r="Y15" s="48">
        <v>1.1959</v>
      </c>
    </row>
    <row r="16" spans="1:25" x14ac:dyDescent="0.2">
      <c r="B16" s="47">
        <v>44754</v>
      </c>
      <c r="C16" s="46">
        <v>1943</v>
      </c>
      <c r="D16" s="45">
        <v>1945</v>
      </c>
      <c r="E16" s="44">
        <f t="shared" si="0"/>
        <v>1944</v>
      </c>
      <c r="F16" s="46">
        <v>1925</v>
      </c>
      <c r="G16" s="45">
        <v>1927</v>
      </c>
      <c r="H16" s="44">
        <f t="shared" si="1"/>
        <v>1926</v>
      </c>
      <c r="I16" s="46">
        <v>1893</v>
      </c>
      <c r="J16" s="45">
        <v>1898</v>
      </c>
      <c r="K16" s="44">
        <f t="shared" si="2"/>
        <v>1895.5</v>
      </c>
      <c r="L16" s="46">
        <v>1863</v>
      </c>
      <c r="M16" s="45">
        <v>1868</v>
      </c>
      <c r="N16" s="44">
        <f t="shared" si="3"/>
        <v>1865.5</v>
      </c>
      <c r="O16" s="46">
        <v>1863</v>
      </c>
      <c r="P16" s="45">
        <v>1868</v>
      </c>
      <c r="Q16" s="44">
        <f t="shared" si="4"/>
        <v>1865.5</v>
      </c>
      <c r="R16" s="52">
        <v>1945</v>
      </c>
      <c r="S16" s="51">
        <v>1.1835</v>
      </c>
      <c r="T16" s="51">
        <v>1.004</v>
      </c>
      <c r="U16" s="50">
        <v>136.79</v>
      </c>
      <c r="V16" s="43">
        <v>1643.43</v>
      </c>
      <c r="W16" s="43">
        <v>1624.93</v>
      </c>
      <c r="X16" s="49">
        <f t="shared" si="5"/>
        <v>1937.2509960159362</v>
      </c>
      <c r="Y16" s="48">
        <v>1.1859</v>
      </c>
    </row>
    <row r="17" spans="2:25" x14ac:dyDescent="0.2">
      <c r="B17" s="47">
        <v>44755</v>
      </c>
      <c r="C17" s="46">
        <v>1979</v>
      </c>
      <c r="D17" s="45">
        <v>1981</v>
      </c>
      <c r="E17" s="44">
        <f t="shared" si="0"/>
        <v>1980</v>
      </c>
      <c r="F17" s="46">
        <v>1948</v>
      </c>
      <c r="G17" s="45">
        <v>1950</v>
      </c>
      <c r="H17" s="44">
        <f t="shared" si="1"/>
        <v>1949</v>
      </c>
      <c r="I17" s="46">
        <v>1905</v>
      </c>
      <c r="J17" s="45">
        <v>1910</v>
      </c>
      <c r="K17" s="44">
        <f t="shared" si="2"/>
        <v>1907.5</v>
      </c>
      <c r="L17" s="46">
        <v>1875</v>
      </c>
      <c r="M17" s="45">
        <v>1880</v>
      </c>
      <c r="N17" s="44">
        <f t="shared" si="3"/>
        <v>1877.5</v>
      </c>
      <c r="O17" s="46">
        <v>1875</v>
      </c>
      <c r="P17" s="45">
        <v>1880</v>
      </c>
      <c r="Q17" s="44">
        <f t="shared" si="4"/>
        <v>1877.5</v>
      </c>
      <c r="R17" s="52">
        <v>1981</v>
      </c>
      <c r="S17" s="51">
        <v>1.1935</v>
      </c>
      <c r="T17" s="51">
        <v>1.0067999999999999</v>
      </c>
      <c r="U17" s="50">
        <v>137.05000000000001</v>
      </c>
      <c r="V17" s="43">
        <v>1659.82</v>
      </c>
      <c r="W17" s="43">
        <v>1630.57</v>
      </c>
      <c r="X17" s="49">
        <f t="shared" si="5"/>
        <v>1967.6201827572509</v>
      </c>
      <c r="Y17" s="48">
        <v>1.1959</v>
      </c>
    </row>
    <row r="18" spans="2:25" x14ac:dyDescent="0.2">
      <c r="B18" s="47">
        <v>44756</v>
      </c>
      <c r="C18" s="46">
        <v>1889</v>
      </c>
      <c r="D18" s="45">
        <v>1891</v>
      </c>
      <c r="E18" s="44">
        <f t="shared" si="0"/>
        <v>1890</v>
      </c>
      <c r="F18" s="46">
        <v>1874</v>
      </c>
      <c r="G18" s="45">
        <v>1874.5</v>
      </c>
      <c r="H18" s="44">
        <f t="shared" si="1"/>
        <v>1874.25</v>
      </c>
      <c r="I18" s="46">
        <v>1833</v>
      </c>
      <c r="J18" s="45">
        <v>1838</v>
      </c>
      <c r="K18" s="44">
        <f t="shared" si="2"/>
        <v>1835.5</v>
      </c>
      <c r="L18" s="46">
        <v>1803</v>
      </c>
      <c r="M18" s="45">
        <v>1808</v>
      </c>
      <c r="N18" s="44">
        <f t="shared" si="3"/>
        <v>1805.5</v>
      </c>
      <c r="O18" s="46">
        <v>1777</v>
      </c>
      <c r="P18" s="45">
        <v>1782</v>
      </c>
      <c r="Q18" s="44">
        <f t="shared" si="4"/>
        <v>1779.5</v>
      </c>
      <c r="R18" s="52">
        <v>1891</v>
      </c>
      <c r="S18" s="51">
        <v>1.1825000000000001</v>
      </c>
      <c r="T18" s="51">
        <v>1.0008999999999999</v>
      </c>
      <c r="U18" s="50">
        <v>138.88</v>
      </c>
      <c r="V18" s="43">
        <v>1599.15</v>
      </c>
      <c r="W18" s="43">
        <v>1581.46</v>
      </c>
      <c r="X18" s="49">
        <f t="shared" si="5"/>
        <v>1889.2996303327006</v>
      </c>
      <c r="Y18" s="48">
        <v>1.1853</v>
      </c>
    </row>
    <row r="19" spans="2:25" x14ac:dyDescent="0.2">
      <c r="B19" s="47">
        <v>44757</v>
      </c>
      <c r="C19" s="46">
        <v>1924</v>
      </c>
      <c r="D19" s="45">
        <v>1925</v>
      </c>
      <c r="E19" s="44">
        <f t="shared" si="0"/>
        <v>1924.5</v>
      </c>
      <c r="F19" s="46">
        <v>1897</v>
      </c>
      <c r="G19" s="45">
        <v>1897.5</v>
      </c>
      <c r="H19" s="44">
        <f t="shared" si="1"/>
        <v>1897.25</v>
      </c>
      <c r="I19" s="46">
        <v>1853</v>
      </c>
      <c r="J19" s="45">
        <v>1858</v>
      </c>
      <c r="K19" s="44">
        <f t="shared" si="2"/>
        <v>1855.5</v>
      </c>
      <c r="L19" s="46">
        <v>1823</v>
      </c>
      <c r="M19" s="45">
        <v>1828</v>
      </c>
      <c r="N19" s="44">
        <f t="shared" si="3"/>
        <v>1825.5</v>
      </c>
      <c r="O19" s="46">
        <v>1797</v>
      </c>
      <c r="P19" s="45">
        <v>1802</v>
      </c>
      <c r="Q19" s="44">
        <f t="shared" si="4"/>
        <v>1799.5</v>
      </c>
      <c r="R19" s="52">
        <v>1925</v>
      </c>
      <c r="S19" s="51">
        <v>1.1835</v>
      </c>
      <c r="T19" s="51">
        <v>1.0054000000000001</v>
      </c>
      <c r="U19" s="50">
        <v>138.69</v>
      </c>
      <c r="V19" s="43">
        <v>1626.53</v>
      </c>
      <c r="W19" s="43">
        <v>1599.78</v>
      </c>
      <c r="X19" s="49">
        <f t="shared" si="5"/>
        <v>1914.6608315098467</v>
      </c>
      <c r="Y19" s="48">
        <v>1.1860999999999999</v>
      </c>
    </row>
    <row r="20" spans="2:25" x14ac:dyDescent="0.2">
      <c r="B20" s="47">
        <v>44760</v>
      </c>
      <c r="C20" s="46">
        <v>1992</v>
      </c>
      <c r="D20" s="45">
        <v>1994</v>
      </c>
      <c r="E20" s="44">
        <f t="shared" si="0"/>
        <v>1993</v>
      </c>
      <c r="F20" s="46">
        <v>1968</v>
      </c>
      <c r="G20" s="45">
        <v>1970</v>
      </c>
      <c r="H20" s="44">
        <f t="shared" si="1"/>
        <v>1969</v>
      </c>
      <c r="I20" s="46">
        <v>1925</v>
      </c>
      <c r="J20" s="45">
        <v>1930</v>
      </c>
      <c r="K20" s="44">
        <f t="shared" si="2"/>
        <v>1927.5</v>
      </c>
      <c r="L20" s="46">
        <v>1895</v>
      </c>
      <c r="M20" s="45">
        <v>1900</v>
      </c>
      <c r="N20" s="44">
        <f t="shared" si="3"/>
        <v>1897.5</v>
      </c>
      <c r="O20" s="46">
        <v>1868</v>
      </c>
      <c r="P20" s="45">
        <v>1873</v>
      </c>
      <c r="Q20" s="44">
        <f t="shared" si="4"/>
        <v>1870.5</v>
      </c>
      <c r="R20" s="52">
        <v>1994</v>
      </c>
      <c r="S20" s="51">
        <v>1.1970000000000001</v>
      </c>
      <c r="T20" s="51">
        <v>1.0142</v>
      </c>
      <c r="U20" s="50">
        <v>138.29</v>
      </c>
      <c r="V20" s="43">
        <v>1665.83</v>
      </c>
      <c r="W20" s="43">
        <v>1642.35</v>
      </c>
      <c r="X20" s="49">
        <f t="shared" si="5"/>
        <v>1966.0816407020311</v>
      </c>
      <c r="Y20" s="48">
        <v>1.1995</v>
      </c>
    </row>
    <row r="21" spans="2:25" x14ac:dyDescent="0.2">
      <c r="B21" s="47">
        <v>44761</v>
      </c>
      <c r="C21" s="46">
        <v>1970</v>
      </c>
      <c r="D21" s="45">
        <v>1972</v>
      </c>
      <c r="E21" s="44">
        <f t="shared" si="0"/>
        <v>1971</v>
      </c>
      <c r="F21" s="46">
        <v>1960</v>
      </c>
      <c r="G21" s="45">
        <v>1961</v>
      </c>
      <c r="H21" s="44">
        <f t="shared" si="1"/>
        <v>1960.5</v>
      </c>
      <c r="I21" s="46">
        <v>1918</v>
      </c>
      <c r="J21" s="45">
        <v>1923</v>
      </c>
      <c r="K21" s="44">
        <f t="shared" si="2"/>
        <v>1920.5</v>
      </c>
      <c r="L21" s="46">
        <v>1888</v>
      </c>
      <c r="M21" s="45">
        <v>1893</v>
      </c>
      <c r="N21" s="44">
        <f t="shared" si="3"/>
        <v>1890.5</v>
      </c>
      <c r="O21" s="46">
        <v>1862</v>
      </c>
      <c r="P21" s="45">
        <v>1867</v>
      </c>
      <c r="Q21" s="44">
        <f t="shared" si="4"/>
        <v>1864.5</v>
      </c>
      <c r="R21" s="52">
        <v>1972</v>
      </c>
      <c r="S21" s="51">
        <v>1.202</v>
      </c>
      <c r="T21" s="51">
        <v>1.0254000000000001</v>
      </c>
      <c r="U21" s="50">
        <v>137.49</v>
      </c>
      <c r="V21" s="43">
        <v>1640.6</v>
      </c>
      <c r="W21" s="43">
        <v>1627.93</v>
      </c>
      <c r="X21" s="49">
        <f t="shared" si="5"/>
        <v>1923.1519407060657</v>
      </c>
      <c r="Y21" s="48">
        <v>1.2045999999999999</v>
      </c>
    </row>
    <row r="22" spans="2:25" x14ac:dyDescent="0.2">
      <c r="B22" s="47">
        <v>44762</v>
      </c>
      <c r="C22" s="46">
        <v>2030</v>
      </c>
      <c r="D22" s="45">
        <v>2032</v>
      </c>
      <c r="E22" s="44">
        <f t="shared" si="0"/>
        <v>2031</v>
      </c>
      <c r="F22" s="46">
        <v>2010</v>
      </c>
      <c r="G22" s="45">
        <v>2012</v>
      </c>
      <c r="H22" s="44">
        <f t="shared" si="1"/>
        <v>2011</v>
      </c>
      <c r="I22" s="46">
        <v>1968</v>
      </c>
      <c r="J22" s="45">
        <v>1973</v>
      </c>
      <c r="K22" s="44">
        <f t="shared" si="2"/>
        <v>1970.5</v>
      </c>
      <c r="L22" s="46">
        <v>1938</v>
      </c>
      <c r="M22" s="45">
        <v>1943</v>
      </c>
      <c r="N22" s="44">
        <f t="shared" si="3"/>
        <v>1940.5</v>
      </c>
      <c r="O22" s="46">
        <v>1913</v>
      </c>
      <c r="P22" s="45">
        <v>1918</v>
      </c>
      <c r="Q22" s="44">
        <f t="shared" si="4"/>
        <v>1915.5</v>
      </c>
      <c r="R22" s="52">
        <v>2032</v>
      </c>
      <c r="S22" s="51">
        <v>1.1973</v>
      </c>
      <c r="T22" s="51">
        <v>1.0190999999999999</v>
      </c>
      <c r="U22" s="50">
        <v>138.15</v>
      </c>
      <c r="V22" s="43">
        <v>1697.15</v>
      </c>
      <c r="W22" s="43">
        <v>1676.67</v>
      </c>
      <c r="X22" s="49">
        <f t="shared" si="5"/>
        <v>1993.9162005691298</v>
      </c>
      <c r="Y22" s="48">
        <v>1.2</v>
      </c>
    </row>
    <row r="23" spans="2:25" x14ac:dyDescent="0.2">
      <c r="B23" s="47">
        <v>44763</v>
      </c>
      <c r="C23" s="46">
        <v>1995.5</v>
      </c>
      <c r="D23" s="45">
        <v>1996</v>
      </c>
      <c r="E23" s="44">
        <f t="shared" si="0"/>
        <v>1995.75</v>
      </c>
      <c r="F23" s="46">
        <v>1992</v>
      </c>
      <c r="G23" s="45">
        <v>1994</v>
      </c>
      <c r="H23" s="44">
        <f t="shared" si="1"/>
        <v>1993</v>
      </c>
      <c r="I23" s="46">
        <v>1950</v>
      </c>
      <c r="J23" s="45">
        <v>1955</v>
      </c>
      <c r="K23" s="44">
        <f t="shared" si="2"/>
        <v>1952.5</v>
      </c>
      <c r="L23" s="46">
        <v>1920</v>
      </c>
      <c r="M23" s="45">
        <v>1925</v>
      </c>
      <c r="N23" s="44">
        <f t="shared" si="3"/>
        <v>1922.5</v>
      </c>
      <c r="O23" s="46">
        <v>1895</v>
      </c>
      <c r="P23" s="45">
        <v>1900</v>
      </c>
      <c r="Q23" s="44">
        <f t="shared" si="4"/>
        <v>1897.5</v>
      </c>
      <c r="R23" s="52">
        <v>1996</v>
      </c>
      <c r="S23" s="51">
        <v>1.1920999999999999</v>
      </c>
      <c r="T23" s="51">
        <v>1.0189999999999999</v>
      </c>
      <c r="U23" s="50">
        <v>138.75</v>
      </c>
      <c r="V23" s="43">
        <v>1674.36</v>
      </c>
      <c r="W23" s="43">
        <v>1668.9</v>
      </c>
      <c r="X23" s="49">
        <f t="shared" si="5"/>
        <v>1958.7831207065753</v>
      </c>
      <c r="Y23" s="48">
        <v>1.1948000000000001</v>
      </c>
    </row>
    <row r="24" spans="2:25" x14ac:dyDescent="0.2">
      <c r="B24" s="47">
        <v>44764</v>
      </c>
      <c r="C24" s="46">
        <v>2003</v>
      </c>
      <c r="D24" s="45">
        <v>2005</v>
      </c>
      <c r="E24" s="44">
        <f t="shared" si="0"/>
        <v>2004</v>
      </c>
      <c r="F24" s="46">
        <v>1999</v>
      </c>
      <c r="G24" s="45">
        <v>2001</v>
      </c>
      <c r="H24" s="44">
        <f t="shared" si="1"/>
        <v>2000</v>
      </c>
      <c r="I24" s="46">
        <v>1958</v>
      </c>
      <c r="J24" s="45">
        <v>1963</v>
      </c>
      <c r="K24" s="44">
        <f t="shared" si="2"/>
        <v>1960.5</v>
      </c>
      <c r="L24" s="46">
        <v>1928</v>
      </c>
      <c r="M24" s="45">
        <v>1933</v>
      </c>
      <c r="N24" s="44">
        <f t="shared" si="3"/>
        <v>1930.5</v>
      </c>
      <c r="O24" s="46">
        <v>1902</v>
      </c>
      <c r="P24" s="45">
        <v>1907</v>
      </c>
      <c r="Q24" s="44">
        <f t="shared" si="4"/>
        <v>1904.5</v>
      </c>
      <c r="R24" s="52">
        <v>2005</v>
      </c>
      <c r="S24" s="51">
        <v>1.1951000000000001</v>
      </c>
      <c r="T24" s="51">
        <v>1.0176000000000001</v>
      </c>
      <c r="U24" s="50">
        <v>136.9</v>
      </c>
      <c r="V24" s="43">
        <v>1677.68</v>
      </c>
      <c r="W24" s="43">
        <v>1670.56</v>
      </c>
      <c r="X24" s="49">
        <f t="shared" si="5"/>
        <v>1970.3223270440251</v>
      </c>
      <c r="Y24" s="48">
        <v>1.1978</v>
      </c>
    </row>
    <row r="25" spans="2:25" x14ac:dyDescent="0.2">
      <c r="B25" s="47">
        <v>44767</v>
      </c>
      <c r="C25" s="46">
        <v>2020</v>
      </c>
      <c r="D25" s="45">
        <v>2021</v>
      </c>
      <c r="E25" s="44">
        <f t="shared" si="0"/>
        <v>2020.5</v>
      </c>
      <c r="F25" s="46">
        <v>2016</v>
      </c>
      <c r="G25" s="45">
        <v>2018</v>
      </c>
      <c r="H25" s="44">
        <f t="shared" si="1"/>
        <v>2017</v>
      </c>
      <c r="I25" s="46">
        <v>1983</v>
      </c>
      <c r="J25" s="45">
        <v>1988</v>
      </c>
      <c r="K25" s="44">
        <f t="shared" si="2"/>
        <v>1985.5</v>
      </c>
      <c r="L25" s="46">
        <v>1963</v>
      </c>
      <c r="M25" s="45">
        <v>1968</v>
      </c>
      <c r="N25" s="44">
        <f t="shared" si="3"/>
        <v>1965.5</v>
      </c>
      <c r="O25" s="46">
        <v>1943</v>
      </c>
      <c r="P25" s="45">
        <v>1948</v>
      </c>
      <c r="Q25" s="44">
        <f t="shared" si="4"/>
        <v>1945.5</v>
      </c>
      <c r="R25" s="52">
        <v>2021</v>
      </c>
      <c r="S25" s="51">
        <v>1.206</v>
      </c>
      <c r="T25" s="51">
        <v>1.0229999999999999</v>
      </c>
      <c r="U25" s="50">
        <v>136.62</v>
      </c>
      <c r="V25" s="43">
        <v>1675.79</v>
      </c>
      <c r="W25" s="43">
        <v>1669.42</v>
      </c>
      <c r="X25" s="49">
        <f t="shared" si="5"/>
        <v>1975.5620723362661</v>
      </c>
      <c r="Y25" s="48">
        <v>1.2088000000000001</v>
      </c>
    </row>
    <row r="26" spans="2:25" x14ac:dyDescent="0.2">
      <c r="B26" s="47">
        <v>44768</v>
      </c>
      <c r="C26" s="46">
        <v>2003.5</v>
      </c>
      <c r="D26" s="45">
        <v>2004</v>
      </c>
      <c r="E26" s="44">
        <f t="shared" si="0"/>
        <v>2003.75</v>
      </c>
      <c r="F26" s="46">
        <v>2009</v>
      </c>
      <c r="G26" s="45">
        <v>2010</v>
      </c>
      <c r="H26" s="44">
        <f t="shared" si="1"/>
        <v>2009.5</v>
      </c>
      <c r="I26" s="46">
        <v>1975</v>
      </c>
      <c r="J26" s="45">
        <v>1980</v>
      </c>
      <c r="K26" s="44">
        <f t="shared" si="2"/>
        <v>1977.5</v>
      </c>
      <c r="L26" s="46">
        <v>1955</v>
      </c>
      <c r="M26" s="45">
        <v>1960</v>
      </c>
      <c r="N26" s="44">
        <f t="shared" si="3"/>
        <v>1957.5</v>
      </c>
      <c r="O26" s="46">
        <v>1935</v>
      </c>
      <c r="P26" s="45">
        <v>1940</v>
      </c>
      <c r="Q26" s="44">
        <f t="shared" si="4"/>
        <v>1937.5</v>
      </c>
      <c r="R26" s="52">
        <v>2004</v>
      </c>
      <c r="S26" s="51">
        <v>1.1981999999999999</v>
      </c>
      <c r="T26" s="51">
        <v>1.0130999999999999</v>
      </c>
      <c r="U26" s="50">
        <v>136.66999999999999</v>
      </c>
      <c r="V26" s="43">
        <v>1672.51</v>
      </c>
      <c r="W26" s="43">
        <v>1673.61</v>
      </c>
      <c r="X26" s="49">
        <f t="shared" si="5"/>
        <v>1978.0870595202846</v>
      </c>
      <c r="Y26" s="48">
        <v>1.2010000000000001</v>
      </c>
    </row>
    <row r="27" spans="2:25" x14ac:dyDescent="0.2">
      <c r="B27" s="47">
        <v>44769</v>
      </c>
      <c r="C27" s="46">
        <v>2015.5</v>
      </c>
      <c r="D27" s="45">
        <v>2016.5</v>
      </c>
      <c r="E27" s="44">
        <f t="shared" si="0"/>
        <v>2016</v>
      </c>
      <c r="F27" s="46">
        <v>2014</v>
      </c>
      <c r="G27" s="45">
        <v>2015</v>
      </c>
      <c r="H27" s="44">
        <f t="shared" si="1"/>
        <v>2014.5</v>
      </c>
      <c r="I27" s="46">
        <v>1983</v>
      </c>
      <c r="J27" s="45">
        <v>1988</v>
      </c>
      <c r="K27" s="44">
        <f t="shared" si="2"/>
        <v>1985.5</v>
      </c>
      <c r="L27" s="46">
        <v>1963</v>
      </c>
      <c r="M27" s="45">
        <v>1968</v>
      </c>
      <c r="N27" s="44">
        <f t="shared" si="3"/>
        <v>1965.5</v>
      </c>
      <c r="O27" s="46">
        <v>1943</v>
      </c>
      <c r="P27" s="45">
        <v>1948</v>
      </c>
      <c r="Q27" s="44">
        <f t="shared" si="4"/>
        <v>1945.5</v>
      </c>
      <c r="R27" s="52">
        <v>2016.5</v>
      </c>
      <c r="S27" s="51">
        <v>1.2064999999999999</v>
      </c>
      <c r="T27" s="51">
        <v>1.0150999999999999</v>
      </c>
      <c r="U27" s="50">
        <v>136.78</v>
      </c>
      <c r="V27" s="43">
        <v>1671.36</v>
      </c>
      <c r="W27" s="43">
        <v>1666.25</v>
      </c>
      <c r="X27" s="49">
        <f t="shared" si="5"/>
        <v>1986.5037927297806</v>
      </c>
      <c r="Y27" s="48">
        <v>1.2093</v>
      </c>
    </row>
    <row r="28" spans="2:25" x14ac:dyDescent="0.2">
      <c r="B28" s="47">
        <v>44770</v>
      </c>
      <c r="C28" s="46">
        <v>2012</v>
      </c>
      <c r="D28" s="45">
        <v>2013</v>
      </c>
      <c r="E28" s="44">
        <f t="shared" si="0"/>
        <v>2012.5</v>
      </c>
      <c r="F28" s="46">
        <v>2005.5</v>
      </c>
      <c r="G28" s="45">
        <v>2006</v>
      </c>
      <c r="H28" s="44">
        <f t="shared" si="1"/>
        <v>2005.75</v>
      </c>
      <c r="I28" s="46">
        <v>1980</v>
      </c>
      <c r="J28" s="45">
        <v>1985</v>
      </c>
      <c r="K28" s="44">
        <f t="shared" si="2"/>
        <v>1982.5</v>
      </c>
      <c r="L28" s="46">
        <v>1960</v>
      </c>
      <c r="M28" s="45">
        <v>1965</v>
      </c>
      <c r="N28" s="44">
        <f t="shared" si="3"/>
        <v>1962.5</v>
      </c>
      <c r="O28" s="46">
        <v>1940</v>
      </c>
      <c r="P28" s="45">
        <v>1945</v>
      </c>
      <c r="Q28" s="44">
        <f t="shared" si="4"/>
        <v>1942.5</v>
      </c>
      <c r="R28" s="52">
        <v>2013</v>
      </c>
      <c r="S28" s="51">
        <v>1.2121</v>
      </c>
      <c r="T28" s="51">
        <v>1.0118</v>
      </c>
      <c r="U28" s="50">
        <v>135.72</v>
      </c>
      <c r="V28" s="43">
        <v>1660.75</v>
      </c>
      <c r="W28" s="43">
        <v>1651.3</v>
      </c>
      <c r="X28" s="49">
        <f t="shared" si="5"/>
        <v>1989.5236212690254</v>
      </c>
      <c r="Y28" s="48">
        <v>1.2148000000000001</v>
      </c>
    </row>
    <row r="29" spans="2:25" x14ac:dyDescent="0.2">
      <c r="B29" s="47">
        <v>44771</v>
      </c>
      <c r="C29" s="46">
        <v>2022</v>
      </c>
      <c r="D29" s="45">
        <v>2023</v>
      </c>
      <c r="E29" s="44">
        <f t="shared" si="0"/>
        <v>2022.5</v>
      </c>
      <c r="F29" s="46">
        <v>2022</v>
      </c>
      <c r="G29" s="45">
        <v>2024</v>
      </c>
      <c r="H29" s="44">
        <f t="shared" si="1"/>
        <v>2023</v>
      </c>
      <c r="I29" s="46">
        <v>1993</v>
      </c>
      <c r="J29" s="45">
        <v>1998</v>
      </c>
      <c r="K29" s="44">
        <f t="shared" si="2"/>
        <v>1995.5</v>
      </c>
      <c r="L29" s="46">
        <v>1973</v>
      </c>
      <c r="M29" s="45">
        <v>1978</v>
      </c>
      <c r="N29" s="44">
        <f t="shared" si="3"/>
        <v>1975.5</v>
      </c>
      <c r="O29" s="46">
        <v>1953</v>
      </c>
      <c r="P29" s="45">
        <v>1958</v>
      </c>
      <c r="Q29" s="44">
        <f t="shared" si="4"/>
        <v>1955.5</v>
      </c>
      <c r="R29" s="52">
        <v>2023</v>
      </c>
      <c r="S29" s="51">
        <v>1.2154</v>
      </c>
      <c r="T29" s="51">
        <v>1.0208999999999999</v>
      </c>
      <c r="U29" s="50">
        <v>133.46</v>
      </c>
      <c r="V29" s="43">
        <v>1664.47</v>
      </c>
      <c r="W29" s="43">
        <v>1661.6</v>
      </c>
      <c r="X29" s="49">
        <f t="shared" si="5"/>
        <v>1981.584876089725</v>
      </c>
      <c r="Y29" s="48">
        <v>1.2181</v>
      </c>
    </row>
    <row r="30" spans="2:25" s="10" customFormat="1" x14ac:dyDescent="0.2">
      <c r="B30" s="42" t="s">
        <v>11</v>
      </c>
      <c r="C30" s="41">
        <f>ROUND(AVERAGE(C9:C29),2)</f>
        <v>1974.81</v>
      </c>
      <c r="D30" s="40">
        <f>ROUND(AVERAGE(D9:D29),2)</f>
        <v>1976.26</v>
      </c>
      <c r="E30" s="39">
        <f>ROUND(AVERAGE(C30:D30),2)</f>
        <v>1975.54</v>
      </c>
      <c r="F30" s="41">
        <f>ROUND(AVERAGE(F9:F29),2)</f>
        <v>1965.67</v>
      </c>
      <c r="G30" s="40">
        <f>ROUND(AVERAGE(G9:G29),2)</f>
        <v>1967.12</v>
      </c>
      <c r="H30" s="39">
        <f>ROUND(AVERAGE(F30:G30),2)</f>
        <v>1966.4</v>
      </c>
      <c r="I30" s="41">
        <f>ROUND(AVERAGE(I9:I29),2)</f>
        <v>1930.52</v>
      </c>
      <c r="J30" s="40">
        <f>ROUND(AVERAGE(J9:J29),2)</f>
        <v>1935.52</v>
      </c>
      <c r="K30" s="39">
        <f>ROUND(AVERAGE(I30:J30),2)</f>
        <v>1933.02</v>
      </c>
      <c r="L30" s="41">
        <f>ROUND(AVERAGE(L9:L29),2)</f>
        <v>1902.9</v>
      </c>
      <c r="M30" s="40">
        <f>ROUND(AVERAGE(M9:M29),2)</f>
        <v>1907.9</v>
      </c>
      <c r="N30" s="39">
        <f>ROUND(AVERAGE(L30:M30),2)</f>
        <v>1905.4</v>
      </c>
      <c r="O30" s="41">
        <f>ROUND(AVERAGE(O9:O29),2)</f>
        <v>1889.52</v>
      </c>
      <c r="P30" s="40">
        <f>ROUND(AVERAGE(P9:P29),2)</f>
        <v>1894.52</v>
      </c>
      <c r="Q30" s="39">
        <f>ROUND(AVERAGE(O30:P30),2)</f>
        <v>1892.02</v>
      </c>
      <c r="R30" s="38">
        <f>ROUND(AVERAGE(R9:R29),2)</f>
        <v>1976.26</v>
      </c>
      <c r="S30" s="37">
        <f>ROUND(AVERAGE(S9:S29),4)</f>
        <v>1.1982999999999999</v>
      </c>
      <c r="T30" s="36">
        <f>ROUND(AVERAGE(T9:T29),4)</f>
        <v>1.018</v>
      </c>
      <c r="U30" s="175">
        <f>ROUND(AVERAGE(U9:U29),2)</f>
        <v>136.71</v>
      </c>
      <c r="V30" s="35">
        <f>AVERAGE(V9:V29)</f>
        <v>1649.1552380952378</v>
      </c>
      <c r="W30" s="35">
        <f>AVERAGE(W9:W29)</f>
        <v>1638.0533333333335</v>
      </c>
      <c r="X30" s="35">
        <f>AVERAGE(X9:X29)</f>
        <v>1941.6039336359654</v>
      </c>
      <c r="Y30" s="34">
        <f>AVERAGE(Y9:Y29)</f>
        <v>1.2008476190476192</v>
      </c>
    </row>
    <row r="31" spans="2:25" s="5" customFormat="1" x14ac:dyDescent="0.2">
      <c r="B31" s="33" t="s">
        <v>12</v>
      </c>
      <c r="C31" s="32">
        <f t="shared" ref="C31:Y31" si="6">MAX(C9:C29)</f>
        <v>2030</v>
      </c>
      <c r="D31" s="31">
        <f t="shared" si="6"/>
        <v>2032</v>
      </c>
      <c r="E31" s="30">
        <f t="shared" si="6"/>
        <v>2031</v>
      </c>
      <c r="F31" s="32">
        <f t="shared" si="6"/>
        <v>2022</v>
      </c>
      <c r="G31" s="31">
        <f t="shared" si="6"/>
        <v>2024</v>
      </c>
      <c r="H31" s="30">
        <f t="shared" si="6"/>
        <v>2023</v>
      </c>
      <c r="I31" s="32">
        <f t="shared" si="6"/>
        <v>1993</v>
      </c>
      <c r="J31" s="31">
        <f t="shared" si="6"/>
        <v>1998</v>
      </c>
      <c r="K31" s="30">
        <f t="shared" si="6"/>
        <v>1995.5</v>
      </c>
      <c r="L31" s="32">
        <f t="shared" si="6"/>
        <v>1973</v>
      </c>
      <c r="M31" s="31">
        <f t="shared" si="6"/>
        <v>1978</v>
      </c>
      <c r="N31" s="30">
        <f t="shared" si="6"/>
        <v>1975.5</v>
      </c>
      <c r="O31" s="32">
        <f t="shared" si="6"/>
        <v>1953</v>
      </c>
      <c r="P31" s="31">
        <f t="shared" si="6"/>
        <v>1958</v>
      </c>
      <c r="Q31" s="30">
        <f t="shared" si="6"/>
        <v>1955.5</v>
      </c>
      <c r="R31" s="29">
        <f t="shared" si="6"/>
        <v>2032</v>
      </c>
      <c r="S31" s="28">
        <f t="shared" si="6"/>
        <v>1.2154</v>
      </c>
      <c r="T31" s="27">
        <f t="shared" si="6"/>
        <v>1.0451999999999999</v>
      </c>
      <c r="U31" s="26">
        <f t="shared" si="6"/>
        <v>138.88</v>
      </c>
      <c r="V31" s="25">
        <f t="shared" si="6"/>
        <v>1697.15</v>
      </c>
      <c r="W31" s="25">
        <f t="shared" si="6"/>
        <v>1676.67</v>
      </c>
      <c r="X31" s="25">
        <f t="shared" si="6"/>
        <v>1993.9162005691298</v>
      </c>
      <c r="Y31" s="24">
        <f t="shared" si="6"/>
        <v>1.2181</v>
      </c>
    </row>
    <row r="32" spans="2:25" s="5" customFormat="1" ht="13.5" thickBot="1" x14ac:dyDescent="0.25">
      <c r="B32" s="23" t="s">
        <v>13</v>
      </c>
      <c r="C32" s="22">
        <f t="shared" ref="C32:Y32" si="7">MIN(C9:C29)</f>
        <v>1889</v>
      </c>
      <c r="D32" s="21">
        <f t="shared" si="7"/>
        <v>1891</v>
      </c>
      <c r="E32" s="20">
        <f t="shared" si="7"/>
        <v>1890</v>
      </c>
      <c r="F32" s="22">
        <f t="shared" si="7"/>
        <v>1874</v>
      </c>
      <c r="G32" s="21">
        <f t="shared" si="7"/>
        <v>1874.5</v>
      </c>
      <c r="H32" s="20">
        <f t="shared" si="7"/>
        <v>1874.25</v>
      </c>
      <c r="I32" s="22">
        <f t="shared" si="7"/>
        <v>1833</v>
      </c>
      <c r="J32" s="21">
        <f t="shared" si="7"/>
        <v>1838</v>
      </c>
      <c r="K32" s="20">
        <f t="shared" si="7"/>
        <v>1835.5</v>
      </c>
      <c r="L32" s="22">
        <f t="shared" si="7"/>
        <v>1803</v>
      </c>
      <c r="M32" s="21">
        <f t="shared" si="7"/>
        <v>1808</v>
      </c>
      <c r="N32" s="20">
        <f t="shared" si="7"/>
        <v>1805.5</v>
      </c>
      <c r="O32" s="22">
        <f t="shared" si="7"/>
        <v>1777</v>
      </c>
      <c r="P32" s="21">
        <f t="shared" si="7"/>
        <v>1782</v>
      </c>
      <c r="Q32" s="20">
        <f t="shared" si="7"/>
        <v>1779.5</v>
      </c>
      <c r="R32" s="19">
        <f t="shared" si="7"/>
        <v>1891</v>
      </c>
      <c r="S32" s="18">
        <f t="shared" si="7"/>
        <v>1.1825000000000001</v>
      </c>
      <c r="T32" s="17">
        <f t="shared" si="7"/>
        <v>1.0008999999999999</v>
      </c>
      <c r="U32" s="16">
        <f t="shared" si="7"/>
        <v>133.46</v>
      </c>
      <c r="V32" s="15">
        <f t="shared" si="7"/>
        <v>1593.59</v>
      </c>
      <c r="W32" s="15">
        <f t="shared" si="7"/>
        <v>1581.46</v>
      </c>
      <c r="X32" s="15">
        <f t="shared" si="7"/>
        <v>1838.650953339082</v>
      </c>
      <c r="Y32" s="14">
        <f t="shared" si="7"/>
        <v>1.1853</v>
      </c>
    </row>
    <row r="34" spans="2:14" x14ac:dyDescent="0.2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29</v>
      </c>
    </row>
    <row r="6" spans="1:19" ht="13.5" thickBot="1" x14ac:dyDescent="0.25">
      <c r="B6" s="1">
        <v>44743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44743</v>
      </c>
      <c r="C9" s="46">
        <v>26995</v>
      </c>
      <c r="D9" s="45">
        <v>27000</v>
      </c>
      <c r="E9" s="44">
        <f t="shared" ref="E9:E29" si="0">AVERAGE(C9:D9)</f>
        <v>26997.5</v>
      </c>
      <c r="F9" s="46">
        <v>26550</v>
      </c>
      <c r="G9" s="45">
        <v>26600</v>
      </c>
      <c r="H9" s="44">
        <f t="shared" ref="H9:H29" si="1">AVERAGE(F9:G9)</f>
        <v>26575</v>
      </c>
      <c r="I9" s="46">
        <v>25660</v>
      </c>
      <c r="J9" s="45">
        <v>25710</v>
      </c>
      <c r="K9" s="44">
        <f t="shared" ref="K9:K29" si="2">AVERAGE(I9:J9)</f>
        <v>25685</v>
      </c>
      <c r="L9" s="52">
        <v>27000</v>
      </c>
      <c r="M9" s="51">
        <v>1.2041999999999999</v>
      </c>
      <c r="N9" s="53">
        <v>1.0437000000000001</v>
      </c>
      <c r="O9" s="50">
        <v>135.30000000000001</v>
      </c>
      <c r="P9" s="43">
        <v>22421.52</v>
      </c>
      <c r="Q9" s="43">
        <v>22050.9</v>
      </c>
      <c r="R9" s="49">
        <f t="shared" ref="R9:R29" si="3">L9/N9</f>
        <v>25869.50273066973</v>
      </c>
      <c r="S9" s="48">
        <v>1.2062999999999999</v>
      </c>
    </row>
    <row r="10" spans="1:19" x14ac:dyDescent="0.2">
      <c r="B10" s="47">
        <v>44746</v>
      </c>
      <c r="C10" s="46">
        <v>27190</v>
      </c>
      <c r="D10" s="45">
        <v>27195</v>
      </c>
      <c r="E10" s="44">
        <f t="shared" si="0"/>
        <v>27192.5</v>
      </c>
      <c r="F10" s="46">
        <v>26700</v>
      </c>
      <c r="G10" s="45">
        <v>26705</v>
      </c>
      <c r="H10" s="44">
        <f t="shared" si="1"/>
        <v>26702.5</v>
      </c>
      <c r="I10" s="46">
        <v>25845</v>
      </c>
      <c r="J10" s="45">
        <v>25895</v>
      </c>
      <c r="K10" s="44">
        <f t="shared" si="2"/>
        <v>25870</v>
      </c>
      <c r="L10" s="52">
        <v>27195</v>
      </c>
      <c r="M10" s="51">
        <v>1.2154</v>
      </c>
      <c r="N10" s="51">
        <v>1.0451999999999999</v>
      </c>
      <c r="O10" s="50">
        <v>135.33000000000001</v>
      </c>
      <c r="P10" s="43">
        <v>22375.35</v>
      </c>
      <c r="Q10" s="43">
        <v>21932.49</v>
      </c>
      <c r="R10" s="49">
        <f t="shared" si="3"/>
        <v>26018.943742824344</v>
      </c>
      <c r="S10" s="48">
        <v>1.2176</v>
      </c>
    </row>
    <row r="11" spans="1:19" x14ac:dyDescent="0.2">
      <c r="B11" s="47">
        <v>44747</v>
      </c>
      <c r="C11" s="46">
        <v>25600</v>
      </c>
      <c r="D11" s="45">
        <v>25700</v>
      </c>
      <c r="E11" s="44">
        <f t="shared" si="0"/>
        <v>25650</v>
      </c>
      <c r="F11" s="46">
        <v>25200</v>
      </c>
      <c r="G11" s="45">
        <v>25250</v>
      </c>
      <c r="H11" s="44">
        <f t="shared" si="1"/>
        <v>25225</v>
      </c>
      <c r="I11" s="46">
        <v>24385</v>
      </c>
      <c r="J11" s="45">
        <v>24435</v>
      </c>
      <c r="K11" s="44">
        <f t="shared" si="2"/>
        <v>24410</v>
      </c>
      <c r="L11" s="52">
        <v>25700</v>
      </c>
      <c r="M11" s="51">
        <v>1.2</v>
      </c>
      <c r="N11" s="51">
        <v>1.0296000000000001</v>
      </c>
      <c r="O11" s="50">
        <v>135.99</v>
      </c>
      <c r="P11" s="43">
        <v>21416.67</v>
      </c>
      <c r="Q11" s="43">
        <v>21003.16</v>
      </c>
      <c r="R11" s="49">
        <f t="shared" si="3"/>
        <v>24961.14996114996</v>
      </c>
      <c r="S11" s="48">
        <v>1.2021999999999999</v>
      </c>
    </row>
    <row r="12" spans="1:19" x14ac:dyDescent="0.2">
      <c r="B12" s="47">
        <v>44748</v>
      </c>
      <c r="C12" s="46">
        <v>25200</v>
      </c>
      <c r="D12" s="45">
        <v>25300</v>
      </c>
      <c r="E12" s="44">
        <f t="shared" si="0"/>
        <v>25250</v>
      </c>
      <c r="F12" s="46">
        <v>25000</v>
      </c>
      <c r="G12" s="45">
        <v>25100</v>
      </c>
      <c r="H12" s="44">
        <f t="shared" si="1"/>
        <v>25050</v>
      </c>
      <c r="I12" s="46">
        <v>24255</v>
      </c>
      <c r="J12" s="45">
        <v>24305</v>
      </c>
      <c r="K12" s="44">
        <f t="shared" si="2"/>
        <v>24280</v>
      </c>
      <c r="L12" s="52">
        <v>25300</v>
      </c>
      <c r="M12" s="51">
        <v>1.1899</v>
      </c>
      <c r="N12" s="51">
        <v>1.0193000000000001</v>
      </c>
      <c r="O12" s="50">
        <v>135.25</v>
      </c>
      <c r="P12" s="43">
        <v>21262.29</v>
      </c>
      <c r="Q12" s="43">
        <v>21053.51</v>
      </c>
      <c r="R12" s="49">
        <f t="shared" si="3"/>
        <v>24820.955557735699</v>
      </c>
      <c r="S12" s="48">
        <v>1.1921999999999999</v>
      </c>
    </row>
    <row r="13" spans="1:19" x14ac:dyDescent="0.2">
      <c r="B13" s="47">
        <v>44749</v>
      </c>
      <c r="C13" s="46">
        <v>25575</v>
      </c>
      <c r="D13" s="45">
        <v>25625</v>
      </c>
      <c r="E13" s="44">
        <f t="shared" si="0"/>
        <v>25600</v>
      </c>
      <c r="F13" s="46">
        <v>25005</v>
      </c>
      <c r="G13" s="45">
        <v>25010</v>
      </c>
      <c r="H13" s="44">
        <f t="shared" si="1"/>
        <v>25007.5</v>
      </c>
      <c r="I13" s="46">
        <v>24185</v>
      </c>
      <c r="J13" s="45">
        <v>24235</v>
      </c>
      <c r="K13" s="44">
        <f t="shared" si="2"/>
        <v>24210</v>
      </c>
      <c r="L13" s="52">
        <v>25625</v>
      </c>
      <c r="M13" s="51">
        <v>1.1975</v>
      </c>
      <c r="N13" s="51">
        <v>1.0189999999999999</v>
      </c>
      <c r="O13" s="50">
        <v>135.69999999999999</v>
      </c>
      <c r="P13" s="43">
        <v>21398.75</v>
      </c>
      <c r="Q13" s="43">
        <v>20846.88</v>
      </c>
      <c r="R13" s="49">
        <f t="shared" si="3"/>
        <v>25147.203140333662</v>
      </c>
      <c r="S13" s="48">
        <v>1.1997</v>
      </c>
    </row>
    <row r="14" spans="1:19" x14ac:dyDescent="0.2">
      <c r="B14" s="47">
        <v>44750</v>
      </c>
      <c r="C14" s="46">
        <v>25795</v>
      </c>
      <c r="D14" s="45">
        <v>25800</v>
      </c>
      <c r="E14" s="44">
        <f t="shared" si="0"/>
        <v>25797.5</v>
      </c>
      <c r="F14" s="46">
        <v>25150</v>
      </c>
      <c r="G14" s="45">
        <v>25155</v>
      </c>
      <c r="H14" s="44">
        <f t="shared" si="1"/>
        <v>25152.5</v>
      </c>
      <c r="I14" s="46">
        <v>24090</v>
      </c>
      <c r="J14" s="45">
        <v>24140</v>
      </c>
      <c r="K14" s="44">
        <f t="shared" si="2"/>
        <v>24115</v>
      </c>
      <c r="L14" s="52">
        <v>25800</v>
      </c>
      <c r="M14" s="51">
        <v>1.1998</v>
      </c>
      <c r="N14" s="51">
        <v>1.0152000000000001</v>
      </c>
      <c r="O14" s="50">
        <v>135.84</v>
      </c>
      <c r="P14" s="43">
        <v>21503.58</v>
      </c>
      <c r="Q14" s="43">
        <v>20927.62</v>
      </c>
      <c r="R14" s="49">
        <f t="shared" si="3"/>
        <v>25413.711583924349</v>
      </c>
      <c r="S14" s="48">
        <v>1.202</v>
      </c>
    </row>
    <row r="15" spans="1:19" x14ac:dyDescent="0.2">
      <c r="B15" s="47">
        <v>44753</v>
      </c>
      <c r="C15" s="46">
        <v>25700</v>
      </c>
      <c r="D15" s="45">
        <v>25800</v>
      </c>
      <c r="E15" s="44">
        <f t="shared" si="0"/>
        <v>25750</v>
      </c>
      <c r="F15" s="46">
        <v>25590</v>
      </c>
      <c r="G15" s="45">
        <v>25600</v>
      </c>
      <c r="H15" s="44">
        <f t="shared" si="1"/>
        <v>25595</v>
      </c>
      <c r="I15" s="46">
        <v>24575</v>
      </c>
      <c r="J15" s="45">
        <v>24625</v>
      </c>
      <c r="K15" s="44">
        <f t="shared" si="2"/>
        <v>24600</v>
      </c>
      <c r="L15" s="52">
        <v>25800</v>
      </c>
      <c r="M15" s="51">
        <v>1.1936</v>
      </c>
      <c r="N15" s="51">
        <v>1.0089999999999999</v>
      </c>
      <c r="O15" s="50">
        <v>137.35</v>
      </c>
      <c r="P15" s="43">
        <v>21615.279999999999</v>
      </c>
      <c r="Q15" s="43">
        <v>21406.47</v>
      </c>
      <c r="R15" s="49">
        <f t="shared" si="3"/>
        <v>25569.871159563929</v>
      </c>
      <c r="S15" s="48">
        <v>1.1959</v>
      </c>
    </row>
    <row r="16" spans="1:19" x14ac:dyDescent="0.2">
      <c r="B16" s="47">
        <v>44754</v>
      </c>
      <c r="C16" s="46">
        <v>25650</v>
      </c>
      <c r="D16" s="45">
        <v>25700</v>
      </c>
      <c r="E16" s="44">
        <f t="shared" si="0"/>
        <v>25675</v>
      </c>
      <c r="F16" s="46">
        <v>25500</v>
      </c>
      <c r="G16" s="45">
        <v>25550</v>
      </c>
      <c r="H16" s="44">
        <f t="shared" si="1"/>
        <v>25525</v>
      </c>
      <c r="I16" s="46">
        <v>24520</v>
      </c>
      <c r="J16" s="45">
        <v>24570</v>
      </c>
      <c r="K16" s="44">
        <f t="shared" si="2"/>
        <v>24545</v>
      </c>
      <c r="L16" s="52">
        <v>25700</v>
      </c>
      <c r="M16" s="51">
        <v>1.1835</v>
      </c>
      <c r="N16" s="51">
        <v>1.004</v>
      </c>
      <c r="O16" s="50">
        <v>136.79</v>
      </c>
      <c r="P16" s="43">
        <v>21715.25</v>
      </c>
      <c r="Q16" s="43">
        <v>21544.82</v>
      </c>
      <c r="R16" s="49">
        <f t="shared" si="3"/>
        <v>25597.609561752986</v>
      </c>
      <c r="S16" s="48">
        <v>1.1859</v>
      </c>
    </row>
    <row r="17" spans="2:19" x14ac:dyDescent="0.2">
      <c r="B17" s="47">
        <v>44755</v>
      </c>
      <c r="C17" s="46">
        <v>24850</v>
      </c>
      <c r="D17" s="45">
        <v>24900</v>
      </c>
      <c r="E17" s="44">
        <f t="shared" si="0"/>
        <v>24875</v>
      </c>
      <c r="F17" s="46">
        <v>24375</v>
      </c>
      <c r="G17" s="45">
        <v>24425</v>
      </c>
      <c r="H17" s="44">
        <f t="shared" si="1"/>
        <v>24400</v>
      </c>
      <c r="I17" s="46">
        <v>23390</v>
      </c>
      <c r="J17" s="45">
        <v>23440</v>
      </c>
      <c r="K17" s="44">
        <f t="shared" si="2"/>
        <v>23415</v>
      </c>
      <c r="L17" s="52">
        <v>24900</v>
      </c>
      <c r="M17" s="51">
        <v>1.1935</v>
      </c>
      <c r="N17" s="51">
        <v>1.0067999999999999</v>
      </c>
      <c r="O17" s="50">
        <v>137.05000000000001</v>
      </c>
      <c r="P17" s="43">
        <v>20863.009999999998</v>
      </c>
      <c r="Q17" s="43">
        <v>20423.95</v>
      </c>
      <c r="R17" s="49">
        <f t="shared" si="3"/>
        <v>24731.823599523243</v>
      </c>
      <c r="S17" s="48">
        <v>1.1959</v>
      </c>
    </row>
    <row r="18" spans="2:19" x14ac:dyDescent="0.2">
      <c r="B18" s="47">
        <v>44756</v>
      </c>
      <c r="C18" s="46">
        <v>25550</v>
      </c>
      <c r="D18" s="45">
        <v>25600</v>
      </c>
      <c r="E18" s="44">
        <f t="shared" si="0"/>
        <v>25575</v>
      </c>
      <c r="F18" s="46">
        <v>24875</v>
      </c>
      <c r="G18" s="45">
        <v>24925</v>
      </c>
      <c r="H18" s="44">
        <f t="shared" si="1"/>
        <v>24900</v>
      </c>
      <c r="I18" s="46">
        <v>23920</v>
      </c>
      <c r="J18" s="45">
        <v>23970</v>
      </c>
      <c r="K18" s="44">
        <f t="shared" si="2"/>
        <v>23945</v>
      </c>
      <c r="L18" s="52">
        <v>25600</v>
      </c>
      <c r="M18" s="51">
        <v>1.1825000000000001</v>
      </c>
      <c r="N18" s="51">
        <v>1.0008999999999999</v>
      </c>
      <c r="O18" s="50">
        <v>138.88</v>
      </c>
      <c r="P18" s="43">
        <v>21649.05</v>
      </c>
      <c r="Q18" s="43">
        <v>21028.43</v>
      </c>
      <c r="R18" s="49">
        <f t="shared" si="3"/>
        <v>25576.980717354385</v>
      </c>
      <c r="S18" s="48">
        <v>1.1853</v>
      </c>
    </row>
    <row r="19" spans="2:19" x14ac:dyDescent="0.2">
      <c r="B19" s="47">
        <v>44757</v>
      </c>
      <c r="C19" s="46">
        <v>23500</v>
      </c>
      <c r="D19" s="45">
        <v>23600</v>
      </c>
      <c r="E19" s="44">
        <f t="shared" si="0"/>
        <v>23550</v>
      </c>
      <c r="F19" s="46">
        <v>23300</v>
      </c>
      <c r="G19" s="45">
        <v>23350</v>
      </c>
      <c r="H19" s="44">
        <f t="shared" si="1"/>
        <v>23325</v>
      </c>
      <c r="I19" s="46">
        <v>22385</v>
      </c>
      <c r="J19" s="45">
        <v>22435</v>
      </c>
      <c r="K19" s="44">
        <f t="shared" si="2"/>
        <v>22410</v>
      </c>
      <c r="L19" s="52">
        <v>23600</v>
      </c>
      <c r="M19" s="51">
        <v>1.1835</v>
      </c>
      <c r="N19" s="51">
        <v>1.0054000000000001</v>
      </c>
      <c r="O19" s="50">
        <v>138.69</v>
      </c>
      <c r="P19" s="43">
        <v>19940.849999999999</v>
      </c>
      <c r="Q19" s="43">
        <v>19686.37</v>
      </c>
      <c r="R19" s="49">
        <f t="shared" si="3"/>
        <v>23473.244479809029</v>
      </c>
      <c r="S19" s="48">
        <v>1.1860999999999999</v>
      </c>
    </row>
    <row r="20" spans="2:19" x14ac:dyDescent="0.2">
      <c r="B20" s="47">
        <v>44760</v>
      </c>
      <c r="C20" s="46">
        <v>24005</v>
      </c>
      <c r="D20" s="45">
        <v>24010</v>
      </c>
      <c r="E20" s="44">
        <f t="shared" si="0"/>
        <v>24007.5</v>
      </c>
      <c r="F20" s="46">
        <v>24200</v>
      </c>
      <c r="G20" s="45">
        <v>24250</v>
      </c>
      <c r="H20" s="44">
        <f t="shared" si="1"/>
        <v>24225</v>
      </c>
      <c r="I20" s="46">
        <v>23250</v>
      </c>
      <c r="J20" s="45">
        <v>23300</v>
      </c>
      <c r="K20" s="44">
        <f t="shared" si="2"/>
        <v>23275</v>
      </c>
      <c r="L20" s="52">
        <v>24010</v>
      </c>
      <c r="M20" s="51">
        <v>1.1970000000000001</v>
      </c>
      <c r="N20" s="51">
        <v>1.0142</v>
      </c>
      <c r="O20" s="50">
        <v>138.29</v>
      </c>
      <c r="P20" s="43">
        <v>20058.48</v>
      </c>
      <c r="Q20" s="43">
        <v>20216.759999999998</v>
      </c>
      <c r="R20" s="49">
        <f t="shared" si="3"/>
        <v>23673.83159140209</v>
      </c>
      <c r="S20" s="48">
        <v>1.1995</v>
      </c>
    </row>
    <row r="21" spans="2:19" x14ac:dyDescent="0.2">
      <c r="B21" s="47">
        <v>44761</v>
      </c>
      <c r="C21" s="46">
        <v>24850</v>
      </c>
      <c r="D21" s="45">
        <v>24900</v>
      </c>
      <c r="E21" s="44">
        <f t="shared" si="0"/>
        <v>24875</v>
      </c>
      <c r="F21" s="46">
        <v>24500</v>
      </c>
      <c r="G21" s="45">
        <v>24600</v>
      </c>
      <c r="H21" s="44">
        <f t="shared" si="1"/>
        <v>24550</v>
      </c>
      <c r="I21" s="46">
        <v>23580</v>
      </c>
      <c r="J21" s="45">
        <v>23630</v>
      </c>
      <c r="K21" s="44">
        <f t="shared" si="2"/>
        <v>23605</v>
      </c>
      <c r="L21" s="52">
        <v>24900</v>
      </c>
      <c r="M21" s="51">
        <v>1.202</v>
      </c>
      <c r="N21" s="51">
        <v>1.0254000000000001</v>
      </c>
      <c r="O21" s="50">
        <v>137.49</v>
      </c>
      <c r="P21" s="43">
        <v>20715.47</v>
      </c>
      <c r="Q21" s="43">
        <v>20421.72</v>
      </c>
      <c r="R21" s="49">
        <f t="shared" si="3"/>
        <v>24283.20655354008</v>
      </c>
      <c r="S21" s="48">
        <v>1.2045999999999999</v>
      </c>
    </row>
    <row r="22" spans="2:19" x14ac:dyDescent="0.2">
      <c r="B22" s="47">
        <v>44762</v>
      </c>
      <c r="C22" s="46">
        <v>24950</v>
      </c>
      <c r="D22" s="45">
        <v>25000</v>
      </c>
      <c r="E22" s="44">
        <f t="shared" si="0"/>
        <v>24975</v>
      </c>
      <c r="F22" s="46">
        <v>24500</v>
      </c>
      <c r="G22" s="45">
        <v>24550</v>
      </c>
      <c r="H22" s="44">
        <f t="shared" si="1"/>
        <v>24525</v>
      </c>
      <c r="I22" s="46">
        <v>23335</v>
      </c>
      <c r="J22" s="45">
        <v>23385</v>
      </c>
      <c r="K22" s="44">
        <f t="shared" si="2"/>
        <v>23360</v>
      </c>
      <c r="L22" s="52">
        <v>25000</v>
      </c>
      <c r="M22" s="51">
        <v>1.1973</v>
      </c>
      <c r="N22" s="51">
        <v>1.0190999999999999</v>
      </c>
      <c r="O22" s="50">
        <v>138.15</v>
      </c>
      <c r="P22" s="43">
        <v>20880.310000000001</v>
      </c>
      <c r="Q22" s="43">
        <v>20458.330000000002</v>
      </c>
      <c r="R22" s="49">
        <f t="shared" si="3"/>
        <v>24531.449318025712</v>
      </c>
      <c r="S22" s="48">
        <v>1.2</v>
      </c>
    </row>
    <row r="23" spans="2:19" x14ac:dyDescent="0.2">
      <c r="B23" s="47">
        <v>44763</v>
      </c>
      <c r="C23" s="46">
        <v>24375</v>
      </c>
      <c r="D23" s="45">
        <v>24475</v>
      </c>
      <c r="E23" s="44">
        <f t="shared" si="0"/>
        <v>24425</v>
      </c>
      <c r="F23" s="46">
        <v>24050</v>
      </c>
      <c r="G23" s="45">
        <v>24100</v>
      </c>
      <c r="H23" s="44">
        <f t="shared" si="1"/>
        <v>24075</v>
      </c>
      <c r="I23" s="46">
        <v>22570</v>
      </c>
      <c r="J23" s="45">
        <v>22620</v>
      </c>
      <c r="K23" s="44">
        <f t="shared" si="2"/>
        <v>22595</v>
      </c>
      <c r="L23" s="52">
        <v>24475</v>
      </c>
      <c r="M23" s="51">
        <v>1.1920999999999999</v>
      </c>
      <c r="N23" s="51">
        <v>1.0189999999999999</v>
      </c>
      <c r="O23" s="50">
        <v>138.75</v>
      </c>
      <c r="P23" s="43">
        <v>20531</v>
      </c>
      <c r="Q23" s="43">
        <v>20170.740000000002</v>
      </c>
      <c r="R23" s="49">
        <f t="shared" si="3"/>
        <v>24018.645731108933</v>
      </c>
      <c r="S23" s="48">
        <v>1.1948000000000001</v>
      </c>
    </row>
    <row r="24" spans="2:19" x14ac:dyDescent="0.2">
      <c r="B24" s="47">
        <v>44764</v>
      </c>
      <c r="C24" s="46">
        <v>24600</v>
      </c>
      <c r="D24" s="45">
        <v>24700</v>
      </c>
      <c r="E24" s="44">
        <f t="shared" si="0"/>
        <v>24650</v>
      </c>
      <c r="F24" s="46">
        <v>24100</v>
      </c>
      <c r="G24" s="45">
        <v>24150</v>
      </c>
      <c r="H24" s="44">
        <f t="shared" si="1"/>
        <v>24125</v>
      </c>
      <c r="I24" s="46">
        <v>22670</v>
      </c>
      <c r="J24" s="45">
        <v>22720</v>
      </c>
      <c r="K24" s="44">
        <f t="shared" si="2"/>
        <v>22695</v>
      </c>
      <c r="L24" s="52">
        <v>24700</v>
      </c>
      <c r="M24" s="51">
        <v>1.1951000000000001</v>
      </c>
      <c r="N24" s="51">
        <v>1.0176000000000001</v>
      </c>
      <c r="O24" s="50">
        <v>136.9</v>
      </c>
      <c r="P24" s="43">
        <v>20667.73</v>
      </c>
      <c r="Q24" s="43">
        <v>20161.96</v>
      </c>
      <c r="R24" s="49">
        <f t="shared" si="3"/>
        <v>24272.798742138362</v>
      </c>
      <c r="S24" s="48">
        <v>1.1978</v>
      </c>
    </row>
    <row r="25" spans="2:19" x14ac:dyDescent="0.2">
      <c r="B25" s="47">
        <v>44767</v>
      </c>
      <c r="C25" s="46">
        <v>25195</v>
      </c>
      <c r="D25" s="45">
        <v>25200</v>
      </c>
      <c r="E25" s="44">
        <f t="shared" si="0"/>
        <v>25197.5</v>
      </c>
      <c r="F25" s="46">
        <v>24600</v>
      </c>
      <c r="G25" s="45">
        <v>24700</v>
      </c>
      <c r="H25" s="44">
        <f t="shared" si="1"/>
        <v>24650</v>
      </c>
      <c r="I25" s="46">
        <v>23115</v>
      </c>
      <c r="J25" s="45">
        <v>23165</v>
      </c>
      <c r="K25" s="44">
        <f t="shared" si="2"/>
        <v>23140</v>
      </c>
      <c r="L25" s="52">
        <v>25200</v>
      </c>
      <c r="M25" s="51">
        <v>1.206</v>
      </c>
      <c r="N25" s="51">
        <v>1.0229999999999999</v>
      </c>
      <c r="O25" s="50">
        <v>136.62</v>
      </c>
      <c r="P25" s="43">
        <v>20895.52</v>
      </c>
      <c r="Q25" s="43">
        <v>20433.490000000002</v>
      </c>
      <c r="R25" s="49">
        <f t="shared" si="3"/>
        <v>24633.431085043991</v>
      </c>
      <c r="S25" s="48">
        <v>1.2088000000000001</v>
      </c>
    </row>
    <row r="26" spans="2:19" x14ac:dyDescent="0.2">
      <c r="B26" s="47">
        <v>44768</v>
      </c>
      <c r="C26" s="46">
        <v>25275</v>
      </c>
      <c r="D26" s="45">
        <v>25300</v>
      </c>
      <c r="E26" s="44">
        <f t="shared" si="0"/>
        <v>25287.5</v>
      </c>
      <c r="F26" s="46">
        <v>24875</v>
      </c>
      <c r="G26" s="45">
        <v>24925</v>
      </c>
      <c r="H26" s="44">
        <f t="shared" si="1"/>
        <v>24900</v>
      </c>
      <c r="I26" s="46">
        <v>23475</v>
      </c>
      <c r="J26" s="45">
        <v>23525</v>
      </c>
      <c r="K26" s="44">
        <f t="shared" si="2"/>
        <v>23500</v>
      </c>
      <c r="L26" s="52">
        <v>25300</v>
      </c>
      <c r="M26" s="51">
        <v>1.1981999999999999</v>
      </c>
      <c r="N26" s="51">
        <v>1.0130999999999999</v>
      </c>
      <c r="O26" s="50">
        <v>136.66999999999999</v>
      </c>
      <c r="P26" s="43">
        <v>21115.01</v>
      </c>
      <c r="Q26" s="43">
        <v>20753.54</v>
      </c>
      <c r="R26" s="49">
        <f t="shared" si="3"/>
        <v>24972.855591748103</v>
      </c>
      <c r="S26" s="48">
        <v>1.2010000000000001</v>
      </c>
    </row>
    <row r="27" spans="2:19" x14ac:dyDescent="0.2">
      <c r="B27" s="47">
        <v>44769</v>
      </c>
      <c r="C27" s="46">
        <v>24050</v>
      </c>
      <c r="D27" s="45">
        <v>24150</v>
      </c>
      <c r="E27" s="44">
        <f t="shared" si="0"/>
        <v>24100</v>
      </c>
      <c r="F27" s="46">
        <v>24000</v>
      </c>
      <c r="G27" s="45">
        <v>24050</v>
      </c>
      <c r="H27" s="44">
        <f t="shared" si="1"/>
        <v>24025</v>
      </c>
      <c r="I27" s="46">
        <v>22680</v>
      </c>
      <c r="J27" s="45">
        <v>22730</v>
      </c>
      <c r="K27" s="44">
        <f t="shared" si="2"/>
        <v>22705</v>
      </c>
      <c r="L27" s="52">
        <v>24150</v>
      </c>
      <c r="M27" s="51">
        <v>1.2064999999999999</v>
      </c>
      <c r="N27" s="51">
        <v>1.0150999999999999</v>
      </c>
      <c r="O27" s="50">
        <v>136.78</v>
      </c>
      <c r="P27" s="43">
        <v>20016.580000000002</v>
      </c>
      <c r="Q27" s="43">
        <v>19887.54</v>
      </c>
      <c r="R27" s="49">
        <f t="shared" si="3"/>
        <v>23790.759531080683</v>
      </c>
      <c r="S27" s="48">
        <v>1.2093</v>
      </c>
    </row>
    <row r="28" spans="2:19" x14ac:dyDescent="0.2">
      <c r="B28" s="47">
        <v>44770</v>
      </c>
      <c r="C28" s="46">
        <v>24225</v>
      </c>
      <c r="D28" s="45">
        <v>24275</v>
      </c>
      <c r="E28" s="44">
        <f t="shared" si="0"/>
        <v>24250</v>
      </c>
      <c r="F28" s="46">
        <v>23800</v>
      </c>
      <c r="G28" s="45">
        <v>23850</v>
      </c>
      <c r="H28" s="44">
        <f t="shared" si="1"/>
        <v>23825</v>
      </c>
      <c r="I28" s="46">
        <v>22500</v>
      </c>
      <c r="J28" s="45">
        <v>22550</v>
      </c>
      <c r="K28" s="44">
        <f t="shared" si="2"/>
        <v>22525</v>
      </c>
      <c r="L28" s="52">
        <v>24275</v>
      </c>
      <c r="M28" s="51">
        <v>1.2121</v>
      </c>
      <c r="N28" s="51">
        <v>1.0118</v>
      </c>
      <c r="O28" s="50">
        <v>135.72</v>
      </c>
      <c r="P28" s="43">
        <v>20027.23</v>
      </c>
      <c r="Q28" s="43">
        <v>19632.86</v>
      </c>
      <c r="R28" s="49">
        <f t="shared" si="3"/>
        <v>23991.895631547737</v>
      </c>
      <c r="S28" s="48">
        <v>1.2148000000000001</v>
      </c>
    </row>
    <row r="29" spans="2:19" x14ac:dyDescent="0.2">
      <c r="B29" s="47">
        <v>44771</v>
      </c>
      <c r="C29" s="46">
        <v>24400</v>
      </c>
      <c r="D29" s="45">
        <v>24405</v>
      </c>
      <c r="E29" s="44">
        <f t="shared" si="0"/>
        <v>24402.5</v>
      </c>
      <c r="F29" s="46">
        <v>24250</v>
      </c>
      <c r="G29" s="45">
        <v>24300</v>
      </c>
      <c r="H29" s="44">
        <f t="shared" si="1"/>
        <v>24275</v>
      </c>
      <c r="I29" s="46">
        <v>22935</v>
      </c>
      <c r="J29" s="45">
        <v>22985</v>
      </c>
      <c r="K29" s="44">
        <f t="shared" si="2"/>
        <v>22960</v>
      </c>
      <c r="L29" s="52">
        <v>24405</v>
      </c>
      <c r="M29" s="51">
        <v>1.2154</v>
      </c>
      <c r="N29" s="51">
        <v>1.0208999999999999</v>
      </c>
      <c r="O29" s="50">
        <v>133.46</v>
      </c>
      <c r="P29" s="43">
        <v>20079.810000000001</v>
      </c>
      <c r="Q29" s="43">
        <v>19949.099999999999</v>
      </c>
      <c r="R29" s="49">
        <f t="shared" si="3"/>
        <v>23905.377607992948</v>
      </c>
      <c r="S29" s="48">
        <v>1.2181</v>
      </c>
    </row>
    <row r="30" spans="2:19" s="10" customFormat="1" x14ac:dyDescent="0.2">
      <c r="B30" s="42" t="s">
        <v>11</v>
      </c>
      <c r="C30" s="41">
        <f>ROUND(AVERAGE(C9:C29),2)</f>
        <v>25120.48</v>
      </c>
      <c r="D30" s="40">
        <f>ROUND(AVERAGE(D9:D29),2)</f>
        <v>25173.1</v>
      </c>
      <c r="E30" s="39">
        <f>ROUND(AVERAGE(C30:D30),2)</f>
        <v>25146.79</v>
      </c>
      <c r="F30" s="41">
        <f>ROUND(AVERAGE(F9:F29),2)</f>
        <v>24767.62</v>
      </c>
      <c r="G30" s="40">
        <f>ROUND(AVERAGE(G9:G29),2)</f>
        <v>24816.43</v>
      </c>
      <c r="H30" s="39">
        <f>ROUND(AVERAGE(F30:G30),2)</f>
        <v>24792.03</v>
      </c>
      <c r="I30" s="41">
        <f>ROUND(AVERAGE(I9:I29),2)</f>
        <v>23681.9</v>
      </c>
      <c r="J30" s="40">
        <f>ROUND(AVERAGE(J9:J29),2)</f>
        <v>23731.9</v>
      </c>
      <c r="K30" s="39">
        <f>ROUND(AVERAGE(I30:J30),2)</f>
        <v>23706.9</v>
      </c>
      <c r="L30" s="38">
        <f>ROUND(AVERAGE(L9:L29),2)</f>
        <v>25173.1</v>
      </c>
      <c r="M30" s="37">
        <f>ROUND(AVERAGE(M9:M29),4)</f>
        <v>1.1982999999999999</v>
      </c>
      <c r="N30" s="36">
        <f>ROUND(AVERAGE(N9:N29),4)</f>
        <v>1.018</v>
      </c>
      <c r="O30" s="175">
        <f>ROUND(AVERAGE(O9:O29),2)</f>
        <v>136.71</v>
      </c>
      <c r="P30" s="35">
        <f>AVERAGE(P9:P29)</f>
        <v>21007.082857142861</v>
      </c>
      <c r="Q30" s="35">
        <f>AVERAGE(Q9:Q29)</f>
        <v>20666.220952380951</v>
      </c>
      <c r="R30" s="35">
        <f>AVERAGE(R9:R29)</f>
        <v>24726.44036277476</v>
      </c>
      <c r="S30" s="34">
        <f>AVERAGE(S9:S29)</f>
        <v>1.2008476190476192</v>
      </c>
    </row>
    <row r="31" spans="2:19" s="5" customFormat="1" x14ac:dyDescent="0.2">
      <c r="B31" s="33" t="s">
        <v>12</v>
      </c>
      <c r="C31" s="32">
        <f t="shared" ref="C31:S31" si="4">MAX(C9:C29)</f>
        <v>27190</v>
      </c>
      <c r="D31" s="31">
        <f t="shared" si="4"/>
        <v>27195</v>
      </c>
      <c r="E31" s="30">
        <f t="shared" si="4"/>
        <v>27192.5</v>
      </c>
      <c r="F31" s="32">
        <f t="shared" si="4"/>
        <v>26700</v>
      </c>
      <c r="G31" s="31">
        <f t="shared" si="4"/>
        <v>26705</v>
      </c>
      <c r="H31" s="30">
        <f t="shared" si="4"/>
        <v>26702.5</v>
      </c>
      <c r="I31" s="32">
        <f t="shared" si="4"/>
        <v>25845</v>
      </c>
      <c r="J31" s="31">
        <f t="shared" si="4"/>
        <v>25895</v>
      </c>
      <c r="K31" s="30">
        <f t="shared" si="4"/>
        <v>25870</v>
      </c>
      <c r="L31" s="29">
        <f t="shared" si="4"/>
        <v>27195</v>
      </c>
      <c r="M31" s="28">
        <f t="shared" si="4"/>
        <v>1.2154</v>
      </c>
      <c r="N31" s="27">
        <f t="shared" si="4"/>
        <v>1.0451999999999999</v>
      </c>
      <c r="O31" s="26">
        <f t="shared" si="4"/>
        <v>138.88</v>
      </c>
      <c r="P31" s="25">
        <f t="shared" si="4"/>
        <v>22421.52</v>
      </c>
      <c r="Q31" s="25">
        <f t="shared" si="4"/>
        <v>22050.9</v>
      </c>
      <c r="R31" s="25">
        <f t="shared" si="4"/>
        <v>26018.943742824344</v>
      </c>
      <c r="S31" s="24">
        <f t="shared" si="4"/>
        <v>1.2181</v>
      </c>
    </row>
    <row r="32" spans="2:19" s="5" customFormat="1" ht="13.5" thickBot="1" x14ac:dyDescent="0.25">
      <c r="B32" s="23" t="s">
        <v>13</v>
      </c>
      <c r="C32" s="22">
        <f t="shared" ref="C32:S32" si="5">MIN(C9:C29)</f>
        <v>23500</v>
      </c>
      <c r="D32" s="21">
        <f t="shared" si="5"/>
        <v>23600</v>
      </c>
      <c r="E32" s="20">
        <f t="shared" si="5"/>
        <v>23550</v>
      </c>
      <c r="F32" s="22">
        <f t="shared" si="5"/>
        <v>23300</v>
      </c>
      <c r="G32" s="21">
        <f t="shared" si="5"/>
        <v>23350</v>
      </c>
      <c r="H32" s="20">
        <f t="shared" si="5"/>
        <v>23325</v>
      </c>
      <c r="I32" s="22">
        <f t="shared" si="5"/>
        <v>22385</v>
      </c>
      <c r="J32" s="21">
        <f t="shared" si="5"/>
        <v>22435</v>
      </c>
      <c r="K32" s="20">
        <f t="shared" si="5"/>
        <v>22410</v>
      </c>
      <c r="L32" s="19">
        <f t="shared" si="5"/>
        <v>23600</v>
      </c>
      <c r="M32" s="18">
        <f t="shared" si="5"/>
        <v>1.1825000000000001</v>
      </c>
      <c r="N32" s="17">
        <f t="shared" si="5"/>
        <v>1.0008999999999999</v>
      </c>
      <c r="O32" s="16">
        <f t="shared" si="5"/>
        <v>133.46</v>
      </c>
      <c r="P32" s="15">
        <f t="shared" si="5"/>
        <v>19940.849999999999</v>
      </c>
      <c r="Q32" s="15">
        <f t="shared" si="5"/>
        <v>19632.86</v>
      </c>
      <c r="R32" s="15">
        <f t="shared" si="5"/>
        <v>23473.244479809029</v>
      </c>
      <c r="S32" s="14">
        <f t="shared" si="5"/>
        <v>1.1853</v>
      </c>
    </row>
    <row r="34" spans="2:14" x14ac:dyDescent="0.2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6" t="s">
        <v>19</v>
      </c>
    </row>
    <row r="4" spans="1:25" x14ac:dyDescent="0.2">
      <c r="B4" s="61" t="s">
        <v>25</v>
      </c>
    </row>
    <row r="6" spans="1:25" ht="13.5" thickBot="1" x14ac:dyDescent="0.25">
      <c r="B6" s="1">
        <v>44743</v>
      </c>
    </row>
    <row r="7" spans="1:25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24</v>
      </c>
      <c r="J7" s="187"/>
      <c r="K7" s="188"/>
      <c r="L7" s="186" t="s">
        <v>23</v>
      </c>
      <c r="M7" s="187"/>
      <c r="N7" s="188"/>
      <c r="O7" s="186" t="s">
        <v>22</v>
      </c>
      <c r="P7" s="187"/>
      <c r="Q7" s="188"/>
      <c r="R7" s="176" t="s">
        <v>4</v>
      </c>
      <c r="S7" s="178" t="s">
        <v>21</v>
      </c>
      <c r="T7" s="179"/>
      <c r="U7" s="180"/>
      <c r="V7" s="181" t="s">
        <v>5</v>
      </c>
      <c r="W7" s="182"/>
      <c r="X7" s="11" t="s">
        <v>18</v>
      </c>
      <c r="Y7" s="176" t="s">
        <v>20</v>
      </c>
    </row>
    <row r="8" spans="1:25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57" t="s">
        <v>6</v>
      </c>
      <c r="M8" s="57" t="s">
        <v>7</v>
      </c>
      <c r="N8" s="58" t="s">
        <v>1</v>
      </c>
      <c r="O8" s="57" t="s">
        <v>6</v>
      </c>
      <c r="P8" s="57" t="s">
        <v>7</v>
      </c>
      <c r="Q8" s="58" t="s">
        <v>1</v>
      </c>
      <c r="R8" s="177"/>
      <c r="S8" s="56" t="s">
        <v>10</v>
      </c>
      <c r="T8" s="55" t="s">
        <v>16</v>
      </c>
      <c r="U8" s="12" t="s">
        <v>17</v>
      </c>
      <c r="V8" s="54" t="s">
        <v>8</v>
      </c>
      <c r="W8" s="54" t="s">
        <v>9</v>
      </c>
      <c r="X8" s="13" t="s">
        <v>8</v>
      </c>
      <c r="Y8" s="177" t="s">
        <v>20</v>
      </c>
    </row>
    <row r="9" spans="1:25" x14ac:dyDescent="0.2">
      <c r="B9" s="47">
        <v>44743</v>
      </c>
      <c r="C9" s="46">
        <v>21600</v>
      </c>
      <c r="D9" s="45">
        <v>21650</v>
      </c>
      <c r="E9" s="44">
        <f t="shared" ref="E9:E29" si="0">AVERAGE(C9:D9)</f>
        <v>21625</v>
      </c>
      <c r="F9" s="46">
        <v>21650</v>
      </c>
      <c r="G9" s="45">
        <v>21700</v>
      </c>
      <c r="H9" s="44">
        <f t="shared" ref="H9:H29" si="1">AVERAGE(F9:G9)</f>
        <v>21675</v>
      </c>
      <c r="I9" s="46">
        <v>21995</v>
      </c>
      <c r="J9" s="45">
        <v>22045</v>
      </c>
      <c r="K9" s="44">
        <f t="shared" ref="K9:K29" si="2">AVERAGE(I9:J9)</f>
        <v>22020</v>
      </c>
      <c r="L9" s="46">
        <v>22220</v>
      </c>
      <c r="M9" s="45">
        <v>22270</v>
      </c>
      <c r="N9" s="44">
        <f t="shared" ref="N9:N29" si="3">AVERAGE(L9:M9)</f>
        <v>22245</v>
      </c>
      <c r="O9" s="46">
        <v>22270</v>
      </c>
      <c r="P9" s="45">
        <v>22320</v>
      </c>
      <c r="Q9" s="44">
        <f t="shared" ref="Q9:Q29" si="4">AVERAGE(O9:P9)</f>
        <v>22295</v>
      </c>
      <c r="R9" s="52">
        <v>21650</v>
      </c>
      <c r="S9" s="51">
        <v>1.2041999999999999</v>
      </c>
      <c r="T9" s="53">
        <v>1.0437000000000001</v>
      </c>
      <c r="U9" s="50">
        <v>135.30000000000001</v>
      </c>
      <c r="V9" s="43">
        <v>17978.740000000002</v>
      </c>
      <c r="W9" s="43">
        <v>17988.89</v>
      </c>
      <c r="X9" s="49">
        <f t="shared" ref="X9:X29" si="5">R9/T9</f>
        <v>20743.508671074062</v>
      </c>
      <c r="Y9" s="48">
        <v>1.2062999999999999</v>
      </c>
    </row>
    <row r="10" spans="1:25" x14ac:dyDescent="0.2">
      <c r="B10" s="47">
        <v>44746</v>
      </c>
      <c r="C10" s="46">
        <v>22675</v>
      </c>
      <c r="D10" s="45">
        <v>22685</v>
      </c>
      <c r="E10" s="44">
        <f t="shared" si="0"/>
        <v>22680</v>
      </c>
      <c r="F10" s="46">
        <v>22700</v>
      </c>
      <c r="G10" s="45">
        <v>22750</v>
      </c>
      <c r="H10" s="44">
        <f t="shared" si="1"/>
        <v>22725</v>
      </c>
      <c r="I10" s="46">
        <v>23030</v>
      </c>
      <c r="J10" s="45">
        <v>23080</v>
      </c>
      <c r="K10" s="44">
        <f t="shared" si="2"/>
        <v>23055</v>
      </c>
      <c r="L10" s="46">
        <v>23255</v>
      </c>
      <c r="M10" s="45">
        <v>23305</v>
      </c>
      <c r="N10" s="44">
        <f t="shared" si="3"/>
        <v>23280</v>
      </c>
      <c r="O10" s="46">
        <v>23305</v>
      </c>
      <c r="P10" s="45">
        <v>23355</v>
      </c>
      <c r="Q10" s="44">
        <f t="shared" si="4"/>
        <v>23330</v>
      </c>
      <c r="R10" s="52">
        <v>22685</v>
      </c>
      <c r="S10" s="51">
        <v>1.2154</v>
      </c>
      <c r="T10" s="51">
        <v>1.0451999999999999</v>
      </c>
      <c r="U10" s="50">
        <v>135.33000000000001</v>
      </c>
      <c r="V10" s="43">
        <v>18664.64</v>
      </c>
      <c r="W10" s="43">
        <v>18684.3</v>
      </c>
      <c r="X10" s="49">
        <f t="shared" si="5"/>
        <v>21703.980099502489</v>
      </c>
      <c r="Y10" s="48">
        <v>1.2176</v>
      </c>
    </row>
    <row r="11" spans="1:25" x14ac:dyDescent="0.2">
      <c r="B11" s="47">
        <v>44747</v>
      </c>
      <c r="C11" s="46">
        <v>21900</v>
      </c>
      <c r="D11" s="45">
        <v>21925</v>
      </c>
      <c r="E11" s="44">
        <f t="shared" si="0"/>
        <v>21912.5</v>
      </c>
      <c r="F11" s="46">
        <v>21950</v>
      </c>
      <c r="G11" s="45">
        <v>21975</v>
      </c>
      <c r="H11" s="44">
        <f t="shared" si="1"/>
        <v>21962.5</v>
      </c>
      <c r="I11" s="46">
        <v>22275</v>
      </c>
      <c r="J11" s="45">
        <v>22325</v>
      </c>
      <c r="K11" s="44">
        <f t="shared" si="2"/>
        <v>22300</v>
      </c>
      <c r="L11" s="46">
        <v>22500</v>
      </c>
      <c r="M11" s="45">
        <v>22550</v>
      </c>
      <c r="N11" s="44">
        <f t="shared" si="3"/>
        <v>22525</v>
      </c>
      <c r="O11" s="46">
        <v>22550</v>
      </c>
      <c r="P11" s="45">
        <v>22600</v>
      </c>
      <c r="Q11" s="44">
        <f t="shared" si="4"/>
        <v>22575</v>
      </c>
      <c r="R11" s="52">
        <v>21925</v>
      </c>
      <c r="S11" s="51">
        <v>1.2</v>
      </c>
      <c r="T11" s="51">
        <v>1.0296000000000001</v>
      </c>
      <c r="U11" s="50">
        <v>135.99</v>
      </c>
      <c r="V11" s="43">
        <v>18270.830000000002</v>
      </c>
      <c r="W11" s="43">
        <v>18278.990000000002</v>
      </c>
      <c r="X11" s="49">
        <f t="shared" si="5"/>
        <v>21294.677544677543</v>
      </c>
      <c r="Y11" s="48">
        <v>1.2021999999999999</v>
      </c>
    </row>
    <row r="12" spans="1:25" x14ac:dyDescent="0.2">
      <c r="B12" s="47">
        <v>44748</v>
      </c>
      <c r="C12" s="46">
        <v>22200</v>
      </c>
      <c r="D12" s="45">
        <v>22225</v>
      </c>
      <c r="E12" s="44">
        <f t="shared" si="0"/>
        <v>22212.5</v>
      </c>
      <c r="F12" s="46">
        <v>22200</v>
      </c>
      <c r="G12" s="45">
        <v>22250</v>
      </c>
      <c r="H12" s="44">
        <f t="shared" si="1"/>
        <v>22225</v>
      </c>
      <c r="I12" s="46">
        <v>22580</v>
      </c>
      <c r="J12" s="45">
        <v>22630</v>
      </c>
      <c r="K12" s="44">
        <f t="shared" si="2"/>
        <v>22605</v>
      </c>
      <c r="L12" s="46">
        <v>22805</v>
      </c>
      <c r="M12" s="45">
        <v>22855</v>
      </c>
      <c r="N12" s="44">
        <f t="shared" si="3"/>
        <v>22830</v>
      </c>
      <c r="O12" s="46">
        <v>22855</v>
      </c>
      <c r="P12" s="45">
        <v>22905</v>
      </c>
      <c r="Q12" s="44">
        <f t="shared" si="4"/>
        <v>22880</v>
      </c>
      <c r="R12" s="52">
        <v>22225</v>
      </c>
      <c r="S12" s="51">
        <v>1.1899</v>
      </c>
      <c r="T12" s="51">
        <v>1.0193000000000001</v>
      </c>
      <c r="U12" s="50">
        <v>135.25</v>
      </c>
      <c r="V12" s="43">
        <v>18678.04</v>
      </c>
      <c r="W12" s="43">
        <v>18662.98</v>
      </c>
      <c r="X12" s="49">
        <f t="shared" si="5"/>
        <v>21804.179338761893</v>
      </c>
      <c r="Y12" s="48">
        <v>1.1921999999999999</v>
      </c>
    </row>
    <row r="13" spans="1:25" x14ac:dyDescent="0.2">
      <c r="B13" s="47">
        <v>44749</v>
      </c>
      <c r="C13" s="46">
        <v>22000</v>
      </c>
      <c r="D13" s="45">
        <v>22025</v>
      </c>
      <c r="E13" s="44">
        <f t="shared" si="0"/>
        <v>22012.5</v>
      </c>
      <c r="F13" s="46">
        <v>22100</v>
      </c>
      <c r="G13" s="45">
        <v>22150</v>
      </c>
      <c r="H13" s="44">
        <f t="shared" si="1"/>
        <v>22125</v>
      </c>
      <c r="I13" s="46">
        <v>22425</v>
      </c>
      <c r="J13" s="45">
        <v>22475</v>
      </c>
      <c r="K13" s="44">
        <f t="shared" si="2"/>
        <v>22450</v>
      </c>
      <c r="L13" s="46">
        <v>22650</v>
      </c>
      <c r="M13" s="45">
        <v>22700</v>
      </c>
      <c r="N13" s="44">
        <f t="shared" si="3"/>
        <v>22675</v>
      </c>
      <c r="O13" s="46">
        <v>22700</v>
      </c>
      <c r="P13" s="45">
        <v>22750</v>
      </c>
      <c r="Q13" s="44">
        <f t="shared" si="4"/>
        <v>22725</v>
      </c>
      <c r="R13" s="52">
        <v>22025</v>
      </c>
      <c r="S13" s="51">
        <v>1.1975</v>
      </c>
      <c r="T13" s="51">
        <v>1.0189999999999999</v>
      </c>
      <c r="U13" s="50">
        <v>135.69999999999999</v>
      </c>
      <c r="V13" s="43">
        <v>18392.48</v>
      </c>
      <c r="W13" s="43">
        <v>18462.95</v>
      </c>
      <c r="X13" s="49">
        <f t="shared" si="5"/>
        <v>21614.327772325811</v>
      </c>
      <c r="Y13" s="48">
        <v>1.1997</v>
      </c>
    </row>
    <row r="14" spans="1:25" x14ac:dyDescent="0.2">
      <c r="B14" s="47">
        <v>44750</v>
      </c>
      <c r="C14" s="46">
        <v>21245</v>
      </c>
      <c r="D14" s="45">
        <v>21255</v>
      </c>
      <c r="E14" s="44">
        <f t="shared" si="0"/>
        <v>21250</v>
      </c>
      <c r="F14" s="46">
        <v>21100</v>
      </c>
      <c r="G14" s="45">
        <v>21200</v>
      </c>
      <c r="H14" s="44">
        <f t="shared" si="1"/>
        <v>21150</v>
      </c>
      <c r="I14" s="46">
        <v>21460</v>
      </c>
      <c r="J14" s="45">
        <v>21510</v>
      </c>
      <c r="K14" s="44">
        <f t="shared" si="2"/>
        <v>21485</v>
      </c>
      <c r="L14" s="46">
        <v>21685</v>
      </c>
      <c r="M14" s="45">
        <v>21735</v>
      </c>
      <c r="N14" s="44">
        <f t="shared" si="3"/>
        <v>21710</v>
      </c>
      <c r="O14" s="46">
        <v>21735</v>
      </c>
      <c r="P14" s="45">
        <v>21785</v>
      </c>
      <c r="Q14" s="44">
        <f t="shared" si="4"/>
        <v>21760</v>
      </c>
      <c r="R14" s="52">
        <v>21255</v>
      </c>
      <c r="S14" s="51">
        <v>1.1998</v>
      </c>
      <c r="T14" s="51">
        <v>1.0152000000000001</v>
      </c>
      <c r="U14" s="50">
        <v>135.84</v>
      </c>
      <c r="V14" s="43">
        <v>17715.45</v>
      </c>
      <c r="W14" s="43">
        <v>17637.27</v>
      </c>
      <c r="X14" s="49">
        <f t="shared" si="5"/>
        <v>20936.761229314419</v>
      </c>
      <c r="Y14" s="48">
        <v>1.202</v>
      </c>
    </row>
    <row r="15" spans="1:25" x14ac:dyDescent="0.2">
      <c r="B15" s="47">
        <v>44753</v>
      </c>
      <c r="C15" s="46">
        <v>21490</v>
      </c>
      <c r="D15" s="45">
        <v>21500</v>
      </c>
      <c r="E15" s="44">
        <f t="shared" si="0"/>
        <v>21495</v>
      </c>
      <c r="F15" s="46">
        <v>21400</v>
      </c>
      <c r="G15" s="45">
        <v>21405</v>
      </c>
      <c r="H15" s="44">
        <f t="shared" si="1"/>
        <v>21402.5</v>
      </c>
      <c r="I15" s="46">
        <v>21750</v>
      </c>
      <c r="J15" s="45">
        <v>21800</v>
      </c>
      <c r="K15" s="44">
        <f t="shared" si="2"/>
        <v>21775</v>
      </c>
      <c r="L15" s="46">
        <v>21975</v>
      </c>
      <c r="M15" s="45">
        <v>22025</v>
      </c>
      <c r="N15" s="44">
        <f t="shared" si="3"/>
        <v>22000</v>
      </c>
      <c r="O15" s="46">
        <v>22025</v>
      </c>
      <c r="P15" s="45">
        <v>22075</v>
      </c>
      <c r="Q15" s="44">
        <f t="shared" si="4"/>
        <v>22050</v>
      </c>
      <c r="R15" s="52">
        <v>21500</v>
      </c>
      <c r="S15" s="51">
        <v>1.1936</v>
      </c>
      <c r="T15" s="51">
        <v>1.0089999999999999</v>
      </c>
      <c r="U15" s="50">
        <v>137.35</v>
      </c>
      <c r="V15" s="43">
        <v>18012.73</v>
      </c>
      <c r="W15" s="43">
        <v>17898.650000000001</v>
      </c>
      <c r="X15" s="49">
        <f t="shared" si="5"/>
        <v>21308.225966303271</v>
      </c>
      <c r="Y15" s="48">
        <v>1.1959</v>
      </c>
    </row>
    <row r="16" spans="1:25" x14ac:dyDescent="0.2">
      <c r="B16" s="47">
        <v>44754</v>
      </c>
      <c r="C16" s="46">
        <v>21425</v>
      </c>
      <c r="D16" s="45">
        <v>21450</v>
      </c>
      <c r="E16" s="44">
        <f t="shared" si="0"/>
        <v>21437.5</v>
      </c>
      <c r="F16" s="46">
        <v>21530</v>
      </c>
      <c r="G16" s="45">
        <v>21540</v>
      </c>
      <c r="H16" s="44">
        <f t="shared" si="1"/>
        <v>21535</v>
      </c>
      <c r="I16" s="46">
        <v>21870</v>
      </c>
      <c r="J16" s="45">
        <v>21920</v>
      </c>
      <c r="K16" s="44">
        <f t="shared" si="2"/>
        <v>21895</v>
      </c>
      <c r="L16" s="46">
        <v>22095</v>
      </c>
      <c r="M16" s="45">
        <v>22145</v>
      </c>
      <c r="N16" s="44">
        <f t="shared" si="3"/>
        <v>22120</v>
      </c>
      <c r="O16" s="46">
        <v>22145</v>
      </c>
      <c r="P16" s="45">
        <v>22195</v>
      </c>
      <c r="Q16" s="44">
        <f t="shared" si="4"/>
        <v>22170</v>
      </c>
      <c r="R16" s="52">
        <v>21450</v>
      </c>
      <c r="S16" s="51">
        <v>1.1835</v>
      </c>
      <c r="T16" s="51">
        <v>1.004</v>
      </c>
      <c r="U16" s="50">
        <v>136.79</v>
      </c>
      <c r="V16" s="43">
        <v>18124.21</v>
      </c>
      <c r="W16" s="43">
        <v>18163.419999999998</v>
      </c>
      <c r="X16" s="49">
        <f t="shared" si="5"/>
        <v>21364.541832669322</v>
      </c>
      <c r="Y16" s="48">
        <v>1.1859</v>
      </c>
    </row>
    <row r="17" spans="2:25" x14ac:dyDescent="0.2">
      <c r="B17" s="47">
        <v>44755</v>
      </c>
      <c r="C17" s="46">
        <v>21690</v>
      </c>
      <c r="D17" s="45">
        <v>21700</v>
      </c>
      <c r="E17" s="44">
        <f t="shared" si="0"/>
        <v>21695</v>
      </c>
      <c r="F17" s="46">
        <v>21650</v>
      </c>
      <c r="G17" s="45">
        <v>21700</v>
      </c>
      <c r="H17" s="44">
        <f t="shared" si="1"/>
        <v>21675</v>
      </c>
      <c r="I17" s="46">
        <v>21990</v>
      </c>
      <c r="J17" s="45">
        <v>22040</v>
      </c>
      <c r="K17" s="44">
        <f t="shared" si="2"/>
        <v>22015</v>
      </c>
      <c r="L17" s="46">
        <v>22220</v>
      </c>
      <c r="M17" s="45">
        <v>22270</v>
      </c>
      <c r="N17" s="44">
        <f t="shared" si="3"/>
        <v>22245</v>
      </c>
      <c r="O17" s="46">
        <v>22270</v>
      </c>
      <c r="P17" s="45">
        <v>22320</v>
      </c>
      <c r="Q17" s="44">
        <f t="shared" si="4"/>
        <v>22295</v>
      </c>
      <c r="R17" s="52">
        <v>21700</v>
      </c>
      <c r="S17" s="51">
        <v>1.1935</v>
      </c>
      <c r="T17" s="51">
        <v>1.0067999999999999</v>
      </c>
      <c r="U17" s="50">
        <v>137.05000000000001</v>
      </c>
      <c r="V17" s="43">
        <v>18181.82</v>
      </c>
      <c r="W17" s="43">
        <v>18145.330000000002</v>
      </c>
      <c r="X17" s="49">
        <f t="shared" si="5"/>
        <v>21553.436630909815</v>
      </c>
      <c r="Y17" s="48">
        <v>1.1959</v>
      </c>
    </row>
    <row r="18" spans="2:25" x14ac:dyDescent="0.2">
      <c r="B18" s="47">
        <v>44756</v>
      </c>
      <c r="C18" s="46">
        <v>20330</v>
      </c>
      <c r="D18" s="45">
        <v>20335</v>
      </c>
      <c r="E18" s="44">
        <f t="shared" si="0"/>
        <v>20332.5</v>
      </c>
      <c r="F18" s="46">
        <v>20375</v>
      </c>
      <c r="G18" s="45">
        <v>20385</v>
      </c>
      <c r="H18" s="44">
        <f t="shared" si="1"/>
        <v>20380</v>
      </c>
      <c r="I18" s="46">
        <v>20695</v>
      </c>
      <c r="J18" s="45">
        <v>20745</v>
      </c>
      <c r="K18" s="44">
        <f t="shared" si="2"/>
        <v>20720</v>
      </c>
      <c r="L18" s="46">
        <v>20945</v>
      </c>
      <c r="M18" s="45">
        <v>20995</v>
      </c>
      <c r="N18" s="44">
        <f t="shared" si="3"/>
        <v>20970</v>
      </c>
      <c r="O18" s="46">
        <v>20995</v>
      </c>
      <c r="P18" s="45">
        <v>21045</v>
      </c>
      <c r="Q18" s="44">
        <f t="shared" si="4"/>
        <v>21020</v>
      </c>
      <c r="R18" s="52">
        <v>20335</v>
      </c>
      <c r="S18" s="51">
        <v>1.1825000000000001</v>
      </c>
      <c r="T18" s="51">
        <v>1.0008999999999999</v>
      </c>
      <c r="U18" s="50">
        <v>138.88</v>
      </c>
      <c r="V18" s="43">
        <v>17196.62</v>
      </c>
      <c r="W18" s="43">
        <v>17198.18</v>
      </c>
      <c r="X18" s="49">
        <f t="shared" si="5"/>
        <v>20316.714956539116</v>
      </c>
      <c r="Y18" s="48">
        <v>1.1853</v>
      </c>
    </row>
    <row r="19" spans="2:25" x14ac:dyDescent="0.2">
      <c r="B19" s="47">
        <v>44757</v>
      </c>
      <c r="C19" s="46">
        <v>19090</v>
      </c>
      <c r="D19" s="45">
        <v>19100</v>
      </c>
      <c r="E19" s="44">
        <f t="shared" si="0"/>
        <v>19095</v>
      </c>
      <c r="F19" s="46">
        <v>19010</v>
      </c>
      <c r="G19" s="45">
        <v>19050</v>
      </c>
      <c r="H19" s="44">
        <f t="shared" si="1"/>
        <v>19030</v>
      </c>
      <c r="I19" s="46">
        <v>19385</v>
      </c>
      <c r="J19" s="45">
        <v>19435</v>
      </c>
      <c r="K19" s="44">
        <f t="shared" si="2"/>
        <v>19410</v>
      </c>
      <c r="L19" s="46">
        <v>19720</v>
      </c>
      <c r="M19" s="45">
        <v>19770</v>
      </c>
      <c r="N19" s="44">
        <f t="shared" si="3"/>
        <v>19745</v>
      </c>
      <c r="O19" s="46">
        <v>19795</v>
      </c>
      <c r="P19" s="45">
        <v>19845</v>
      </c>
      <c r="Q19" s="44">
        <f t="shared" si="4"/>
        <v>19820</v>
      </c>
      <c r="R19" s="52">
        <v>19100</v>
      </c>
      <c r="S19" s="51">
        <v>1.1835</v>
      </c>
      <c r="T19" s="51">
        <v>1.0054000000000001</v>
      </c>
      <c r="U19" s="50">
        <v>138.69</v>
      </c>
      <c r="V19" s="43">
        <v>16138.57</v>
      </c>
      <c r="W19" s="43">
        <v>16061.04</v>
      </c>
      <c r="X19" s="49">
        <f t="shared" si="5"/>
        <v>18997.413964591207</v>
      </c>
      <c r="Y19" s="48">
        <v>1.1860999999999999</v>
      </c>
    </row>
    <row r="20" spans="2:25" x14ac:dyDescent="0.2">
      <c r="B20" s="47">
        <v>44760</v>
      </c>
      <c r="C20" s="46">
        <v>20100</v>
      </c>
      <c r="D20" s="45">
        <v>20200</v>
      </c>
      <c r="E20" s="44">
        <f t="shared" si="0"/>
        <v>20150</v>
      </c>
      <c r="F20" s="46">
        <v>20000</v>
      </c>
      <c r="G20" s="45">
        <v>20050</v>
      </c>
      <c r="H20" s="44">
        <f t="shared" si="1"/>
        <v>20025</v>
      </c>
      <c r="I20" s="46">
        <v>20385</v>
      </c>
      <c r="J20" s="45">
        <v>20435</v>
      </c>
      <c r="K20" s="44">
        <f t="shared" si="2"/>
        <v>20410</v>
      </c>
      <c r="L20" s="46">
        <v>20725</v>
      </c>
      <c r="M20" s="45">
        <v>20775</v>
      </c>
      <c r="N20" s="44">
        <f t="shared" si="3"/>
        <v>20750</v>
      </c>
      <c r="O20" s="46">
        <v>20800</v>
      </c>
      <c r="P20" s="45">
        <v>20850</v>
      </c>
      <c r="Q20" s="44">
        <f t="shared" si="4"/>
        <v>20825</v>
      </c>
      <c r="R20" s="52">
        <v>20200</v>
      </c>
      <c r="S20" s="51">
        <v>1.1970000000000001</v>
      </c>
      <c r="T20" s="51">
        <v>1.0142</v>
      </c>
      <c r="U20" s="50">
        <v>138.29</v>
      </c>
      <c r="V20" s="43">
        <v>16875.52</v>
      </c>
      <c r="W20" s="43">
        <v>16715.3</v>
      </c>
      <c r="X20" s="49">
        <f t="shared" si="5"/>
        <v>19917.176099388682</v>
      </c>
      <c r="Y20" s="48">
        <v>1.1995</v>
      </c>
    </row>
    <row r="21" spans="2:25" x14ac:dyDescent="0.2">
      <c r="B21" s="47">
        <v>44761</v>
      </c>
      <c r="C21" s="46">
        <v>21300</v>
      </c>
      <c r="D21" s="45">
        <v>21350</v>
      </c>
      <c r="E21" s="44">
        <f t="shared" si="0"/>
        <v>21325</v>
      </c>
      <c r="F21" s="46">
        <v>21330</v>
      </c>
      <c r="G21" s="45">
        <v>21380</v>
      </c>
      <c r="H21" s="44">
        <f t="shared" si="1"/>
        <v>21355</v>
      </c>
      <c r="I21" s="46">
        <v>21715</v>
      </c>
      <c r="J21" s="45">
        <v>21765</v>
      </c>
      <c r="K21" s="44">
        <f t="shared" si="2"/>
        <v>21740</v>
      </c>
      <c r="L21" s="46">
        <v>22050</v>
      </c>
      <c r="M21" s="45">
        <v>22100</v>
      </c>
      <c r="N21" s="44">
        <f t="shared" si="3"/>
        <v>22075</v>
      </c>
      <c r="O21" s="46">
        <v>22150</v>
      </c>
      <c r="P21" s="45">
        <v>22200</v>
      </c>
      <c r="Q21" s="44">
        <f t="shared" si="4"/>
        <v>22175</v>
      </c>
      <c r="R21" s="52">
        <v>21350</v>
      </c>
      <c r="S21" s="51">
        <v>1.202</v>
      </c>
      <c r="T21" s="51">
        <v>1.0254000000000001</v>
      </c>
      <c r="U21" s="50">
        <v>137.49</v>
      </c>
      <c r="V21" s="43">
        <v>17762.060000000001</v>
      </c>
      <c r="W21" s="43">
        <v>17748.63</v>
      </c>
      <c r="X21" s="49">
        <f t="shared" si="5"/>
        <v>20821.142968597618</v>
      </c>
      <c r="Y21" s="48">
        <v>1.2045999999999999</v>
      </c>
    </row>
    <row r="22" spans="2:25" x14ac:dyDescent="0.2">
      <c r="B22" s="47">
        <v>44762</v>
      </c>
      <c r="C22" s="46">
        <v>21250</v>
      </c>
      <c r="D22" s="45">
        <v>21300</v>
      </c>
      <c r="E22" s="44">
        <f t="shared" si="0"/>
        <v>21275</v>
      </c>
      <c r="F22" s="46">
        <v>21325</v>
      </c>
      <c r="G22" s="45">
        <v>21375</v>
      </c>
      <c r="H22" s="44">
        <f t="shared" si="1"/>
        <v>21350</v>
      </c>
      <c r="I22" s="46">
        <v>21685</v>
      </c>
      <c r="J22" s="45">
        <v>21735</v>
      </c>
      <c r="K22" s="44">
        <f t="shared" si="2"/>
        <v>21710</v>
      </c>
      <c r="L22" s="46">
        <v>22025</v>
      </c>
      <c r="M22" s="45">
        <v>22075</v>
      </c>
      <c r="N22" s="44">
        <f t="shared" si="3"/>
        <v>22050</v>
      </c>
      <c r="O22" s="46">
        <v>22140</v>
      </c>
      <c r="P22" s="45">
        <v>22190</v>
      </c>
      <c r="Q22" s="44">
        <f t="shared" si="4"/>
        <v>22165</v>
      </c>
      <c r="R22" s="52">
        <v>21300</v>
      </c>
      <c r="S22" s="51">
        <v>1.1973</v>
      </c>
      <c r="T22" s="51">
        <v>1.0190999999999999</v>
      </c>
      <c r="U22" s="50">
        <v>138.15</v>
      </c>
      <c r="V22" s="43">
        <v>17790.03</v>
      </c>
      <c r="W22" s="43">
        <v>17812.5</v>
      </c>
      <c r="X22" s="49">
        <f t="shared" si="5"/>
        <v>20900.794818957907</v>
      </c>
      <c r="Y22" s="48">
        <v>1.2</v>
      </c>
    </row>
    <row r="23" spans="2:25" x14ac:dyDescent="0.2">
      <c r="B23" s="47">
        <v>44763</v>
      </c>
      <c r="C23" s="46">
        <v>21195</v>
      </c>
      <c r="D23" s="45">
        <v>21200</v>
      </c>
      <c r="E23" s="44">
        <f t="shared" si="0"/>
        <v>21197.5</v>
      </c>
      <c r="F23" s="46">
        <v>21200</v>
      </c>
      <c r="G23" s="45">
        <v>21250</v>
      </c>
      <c r="H23" s="44">
        <f t="shared" si="1"/>
        <v>21225</v>
      </c>
      <c r="I23" s="46">
        <v>21560</v>
      </c>
      <c r="J23" s="45">
        <v>21610</v>
      </c>
      <c r="K23" s="44">
        <f t="shared" si="2"/>
        <v>21585</v>
      </c>
      <c r="L23" s="46">
        <v>21860</v>
      </c>
      <c r="M23" s="45">
        <v>21910</v>
      </c>
      <c r="N23" s="44">
        <f t="shared" si="3"/>
        <v>21885</v>
      </c>
      <c r="O23" s="46">
        <v>22135</v>
      </c>
      <c r="P23" s="45">
        <v>22185</v>
      </c>
      <c r="Q23" s="44">
        <f t="shared" si="4"/>
        <v>22160</v>
      </c>
      <c r="R23" s="52">
        <v>21200</v>
      </c>
      <c r="S23" s="51">
        <v>1.1920999999999999</v>
      </c>
      <c r="T23" s="51">
        <v>1.0189999999999999</v>
      </c>
      <c r="U23" s="50">
        <v>138.75</v>
      </c>
      <c r="V23" s="43">
        <v>17783.740000000002</v>
      </c>
      <c r="W23" s="43">
        <v>17785.400000000001</v>
      </c>
      <c r="X23" s="49">
        <f t="shared" si="5"/>
        <v>20804.710500490681</v>
      </c>
      <c r="Y23" s="48">
        <v>1.1948000000000001</v>
      </c>
    </row>
    <row r="24" spans="2:25" x14ac:dyDescent="0.2">
      <c r="B24" s="47">
        <v>44764</v>
      </c>
      <c r="C24" s="46">
        <v>21525</v>
      </c>
      <c r="D24" s="45">
        <v>21530</v>
      </c>
      <c r="E24" s="44">
        <f t="shared" si="0"/>
        <v>21527.5</v>
      </c>
      <c r="F24" s="46">
        <v>21625</v>
      </c>
      <c r="G24" s="45">
        <v>21675</v>
      </c>
      <c r="H24" s="44">
        <f t="shared" si="1"/>
        <v>21650</v>
      </c>
      <c r="I24" s="46">
        <v>21980</v>
      </c>
      <c r="J24" s="45">
        <v>22030</v>
      </c>
      <c r="K24" s="44">
        <f t="shared" si="2"/>
        <v>22005</v>
      </c>
      <c r="L24" s="46">
        <v>22330</v>
      </c>
      <c r="M24" s="45">
        <v>22380</v>
      </c>
      <c r="N24" s="44">
        <f t="shared" si="3"/>
        <v>22355</v>
      </c>
      <c r="O24" s="46">
        <v>22685</v>
      </c>
      <c r="P24" s="45">
        <v>22735</v>
      </c>
      <c r="Q24" s="44">
        <f t="shared" si="4"/>
        <v>22710</v>
      </c>
      <c r="R24" s="52">
        <v>21530</v>
      </c>
      <c r="S24" s="51">
        <v>1.1951000000000001</v>
      </c>
      <c r="T24" s="51">
        <v>1.0176000000000001</v>
      </c>
      <c r="U24" s="50">
        <v>136.9</v>
      </c>
      <c r="V24" s="43">
        <v>18015.23</v>
      </c>
      <c r="W24" s="43">
        <v>18095.68</v>
      </c>
      <c r="X24" s="49">
        <f t="shared" si="5"/>
        <v>21157.62578616352</v>
      </c>
      <c r="Y24" s="48">
        <v>1.1978</v>
      </c>
    </row>
    <row r="25" spans="2:25" x14ac:dyDescent="0.2">
      <c r="B25" s="47">
        <v>44767</v>
      </c>
      <c r="C25" s="46">
        <v>22545</v>
      </c>
      <c r="D25" s="45">
        <v>22550</v>
      </c>
      <c r="E25" s="44">
        <f t="shared" si="0"/>
        <v>22547.5</v>
      </c>
      <c r="F25" s="46">
        <v>22580</v>
      </c>
      <c r="G25" s="45">
        <v>22600</v>
      </c>
      <c r="H25" s="44">
        <f t="shared" si="1"/>
        <v>22590</v>
      </c>
      <c r="I25" s="46">
        <v>22920</v>
      </c>
      <c r="J25" s="45">
        <v>22970</v>
      </c>
      <c r="K25" s="44">
        <f t="shared" si="2"/>
        <v>22945</v>
      </c>
      <c r="L25" s="46">
        <v>23260</v>
      </c>
      <c r="M25" s="45">
        <v>23310</v>
      </c>
      <c r="N25" s="44">
        <f t="shared" si="3"/>
        <v>23285</v>
      </c>
      <c r="O25" s="46">
        <v>23610</v>
      </c>
      <c r="P25" s="45">
        <v>23660</v>
      </c>
      <c r="Q25" s="44">
        <f t="shared" si="4"/>
        <v>23635</v>
      </c>
      <c r="R25" s="52">
        <v>22550</v>
      </c>
      <c r="S25" s="51">
        <v>1.206</v>
      </c>
      <c r="T25" s="51">
        <v>1.0229999999999999</v>
      </c>
      <c r="U25" s="50">
        <v>136.62</v>
      </c>
      <c r="V25" s="43">
        <v>18698.18</v>
      </c>
      <c r="W25" s="43">
        <v>18696.23</v>
      </c>
      <c r="X25" s="49">
        <f t="shared" si="5"/>
        <v>22043.010752688173</v>
      </c>
      <c r="Y25" s="48">
        <v>1.2088000000000001</v>
      </c>
    </row>
    <row r="26" spans="2:25" x14ac:dyDescent="0.2">
      <c r="B26" s="47">
        <v>44768</v>
      </c>
      <c r="C26" s="46">
        <v>22300</v>
      </c>
      <c r="D26" s="45">
        <v>22320</v>
      </c>
      <c r="E26" s="44">
        <f t="shared" si="0"/>
        <v>22310</v>
      </c>
      <c r="F26" s="46">
        <v>22290</v>
      </c>
      <c r="G26" s="45">
        <v>22310</v>
      </c>
      <c r="H26" s="44">
        <f t="shared" si="1"/>
        <v>22300</v>
      </c>
      <c r="I26" s="46">
        <v>22605</v>
      </c>
      <c r="J26" s="45">
        <v>22655</v>
      </c>
      <c r="K26" s="44">
        <f t="shared" si="2"/>
        <v>22630</v>
      </c>
      <c r="L26" s="46">
        <v>22955</v>
      </c>
      <c r="M26" s="45">
        <v>23005</v>
      </c>
      <c r="N26" s="44">
        <f t="shared" si="3"/>
        <v>22980</v>
      </c>
      <c r="O26" s="46">
        <v>23305</v>
      </c>
      <c r="P26" s="45">
        <v>23355</v>
      </c>
      <c r="Q26" s="44">
        <f t="shared" si="4"/>
        <v>23330</v>
      </c>
      <c r="R26" s="52">
        <v>22320</v>
      </c>
      <c r="S26" s="51">
        <v>1.1981999999999999</v>
      </c>
      <c r="T26" s="51">
        <v>1.0130999999999999</v>
      </c>
      <c r="U26" s="50">
        <v>136.66999999999999</v>
      </c>
      <c r="V26" s="43">
        <v>18627.939999999999</v>
      </c>
      <c r="W26" s="43">
        <v>18576.189999999999</v>
      </c>
      <c r="X26" s="49">
        <f t="shared" si="5"/>
        <v>22031.388806633109</v>
      </c>
      <c r="Y26" s="48">
        <v>1.2010000000000001</v>
      </c>
    </row>
    <row r="27" spans="2:25" x14ac:dyDescent="0.2">
      <c r="B27" s="47">
        <v>44769</v>
      </c>
      <c r="C27" s="46">
        <v>21275</v>
      </c>
      <c r="D27" s="45">
        <v>21300</v>
      </c>
      <c r="E27" s="44">
        <f t="shared" si="0"/>
        <v>21287.5</v>
      </c>
      <c r="F27" s="46">
        <v>21250</v>
      </c>
      <c r="G27" s="45">
        <v>21300</v>
      </c>
      <c r="H27" s="44">
        <f t="shared" si="1"/>
        <v>21275</v>
      </c>
      <c r="I27" s="46">
        <v>21620</v>
      </c>
      <c r="J27" s="45">
        <v>21670</v>
      </c>
      <c r="K27" s="44">
        <f t="shared" si="2"/>
        <v>21645</v>
      </c>
      <c r="L27" s="46">
        <v>21945</v>
      </c>
      <c r="M27" s="45">
        <v>21995</v>
      </c>
      <c r="N27" s="44">
        <f t="shared" si="3"/>
        <v>21970</v>
      </c>
      <c r="O27" s="46">
        <v>22270</v>
      </c>
      <c r="P27" s="45">
        <v>22320</v>
      </c>
      <c r="Q27" s="44">
        <f t="shared" si="4"/>
        <v>22295</v>
      </c>
      <c r="R27" s="52">
        <v>21300</v>
      </c>
      <c r="S27" s="51">
        <v>1.2064999999999999</v>
      </c>
      <c r="T27" s="51">
        <v>1.0150999999999999</v>
      </c>
      <c r="U27" s="50">
        <v>136.78</v>
      </c>
      <c r="V27" s="43">
        <v>17654.37</v>
      </c>
      <c r="W27" s="43">
        <v>17613.5</v>
      </c>
      <c r="X27" s="49">
        <f t="shared" si="5"/>
        <v>20983.154369027685</v>
      </c>
      <c r="Y27" s="48">
        <v>1.2093</v>
      </c>
    </row>
    <row r="28" spans="2:25" x14ac:dyDescent="0.2">
      <c r="B28" s="47">
        <v>44770</v>
      </c>
      <c r="C28" s="46">
        <v>21450</v>
      </c>
      <c r="D28" s="45">
        <v>21500</v>
      </c>
      <c r="E28" s="44">
        <f t="shared" si="0"/>
        <v>21475</v>
      </c>
      <c r="F28" s="46">
        <v>21505</v>
      </c>
      <c r="G28" s="45">
        <v>21510</v>
      </c>
      <c r="H28" s="44">
        <f t="shared" si="1"/>
        <v>21507.5</v>
      </c>
      <c r="I28" s="46">
        <v>21875</v>
      </c>
      <c r="J28" s="45">
        <v>21925</v>
      </c>
      <c r="K28" s="44">
        <f t="shared" si="2"/>
        <v>21900</v>
      </c>
      <c r="L28" s="46">
        <v>22180</v>
      </c>
      <c r="M28" s="45">
        <v>22230</v>
      </c>
      <c r="N28" s="44">
        <f t="shared" si="3"/>
        <v>22205</v>
      </c>
      <c r="O28" s="46">
        <v>22505</v>
      </c>
      <c r="P28" s="45">
        <v>22555</v>
      </c>
      <c r="Q28" s="44">
        <f t="shared" si="4"/>
        <v>22530</v>
      </c>
      <c r="R28" s="52">
        <v>21500</v>
      </c>
      <c r="S28" s="51">
        <v>1.2121</v>
      </c>
      <c r="T28" s="51">
        <v>1.0118</v>
      </c>
      <c r="U28" s="50">
        <v>135.72</v>
      </c>
      <c r="V28" s="43">
        <v>17737.810000000001</v>
      </c>
      <c r="W28" s="43">
        <v>17706.62</v>
      </c>
      <c r="X28" s="49">
        <f t="shared" si="5"/>
        <v>21249.258746787902</v>
      </c>
      <c r="Y28" s="48">
        <v>1.2148000000000001</v>
      </c>
    </row>
    <row r="29" spans="2:25" x14ac:dyDescent="0.2">
      <c r="B29" s="47">
        <v>44771</v>
      </c>
      <c r="C29" s="46">
        <v>22045</v>
      </c>
      <c r="D29" s="45">
        <v>22050</v>
      </c>
      <c r="E29" s="44">
        <f t="shared" si="0"/>
        <v>22047.5</v>
      </c>
      <c r="F29" s="46">
        <v>22000</v>
      </c>
      <c r="G29" s="45">
        <v>22025</v>
      </c>
      <c r="H29" s="44">
        <f t="shared" si="1"/>
        <v>22012.5</v>
      </c>
      <c r="I29" s="46">
        <v>22355</v>
      </c>
      <c r="J29" s="45">
        <v>22405</v>
      </c>
      <c r="K29" s="44">
        <f t="shared" si="2"/>
        <v>22380</v>
      </c>
      <c r="L29" s="46">
        <v>22660</v>
      </c>
      <c r="M29" s="45">
        <v>22710</v>
      </c>
      <c r="N29" s="44">
        <f t="shared" si="3"/>
        <v>22685</v>
      </c>
      <c r="O29" s="46">
        <v>22985</v>
      </c>
      <c r="P29" s="45">
        <v>23035</v>
      </c>
      <c r="Q29" s="44">
        <f t="shared" si="4"/>
        <v>23010</v>
      </c>
      <c r="R29" s="52">
        <v>22050</v>
      </c>
      <c r="S29" s="51">
        <v>1.2154</v>
      </c>
      <c r="T29" s="51">
        <v>1.0208999999999999</v>
      </c>
      <c r="U29" s="50">
        <v>133.46</v>
      </c>
      <c r="V29" s="43">
        <v>18142.18</v>
      </c>
      <c r="W29" s="43">
        <v>18081.439999999999</v>
      </c>
      <c r="X29" s="49">
        <f t="shared" si="5"/>
        <v>21598.589479870705</v>
      </c>
      <c r="Y29" s="48">
        <v>1.2181</v>
      </c>
    </row>
    <row r="30" spans="2:25" s="10" customFormat="1" x14ac:dyDescent="0.2">
      <c r="B30" s="42" t="s">
        <v>11</v>
      </c>
      <c r="C30" s="41">
        <f>ROUND(AVERAGE(C9:C29),2)</f>
        <v>21458.57</v>
      </c>
      <c r="D30" s="40">
        <f>ROUND(AVERAGE(D9:D29),2)</f>
        <v>21483.33</v>
      </c>
      <c r="E30" s="39">
        <f>ROUND(AVERAGE(C30:D30),2)</f>
        <v>21470.95</v>
      </c>
      <c r="F30" s="41">
        <f>ROUND(AVERAGE(F9:F29),2)</f>
        <v>21465.24</v>
      </c>
      <c r="G30" s="40">
        <f>ROUND(AVERAGE(G9:G29),2)</f>
        <v>21503.81</v>
      </c>
      <c r="H30" s="39">
        <f>ROUND(AVERAGE(F30:G30),2)</f>
        <v>21484.53</v>
      </c>
      <c r="I30" s="41">
        <f>ROUND(AVERAGE(I9:I29),2)</f>
        <v>21816.9</v>
      </c>
      <c r="J30" s="40">
        <f>ROUND(AVERAGE(J9:J29),2)</f>
        <v>21866.9</v>
      </c>
      <c r="K30" s="39">
        <f>ROUND(AVERAGE(I30:J30),2)</f>
        <v>21841.9</v>
      </c>
      <c r="L30" s="41">
        <f>ROUND(AVERAGE(L9:L29),2)</f>
        <v>22098.1</v>
      </c>
      <c r="M30" s="40">
        <f>ROUND(AVERAGE(M9:M29),2)</f>
        <v>22148.1</v>
      </c>
      <c r="N30" s="39">
        <f>ROUND(AVERAGE(L30:M30),2)</f>
        <v>22123.1</v>
      </c>
      <c r="O30" s="41">
        <f>ROUND(AVERAGE(O9:O29),2)</f>
        <v>22249.05</v>
      </c>
      <c r="P30" s="40">
        <f>ROUND(AVERAGE(P9:P29),2)</f>
        <v>22299.05</v>
      </c>
      <c r="Q30" s="39">
        <f>ROUND(AVERAGE(O30:P30),2)</f>
        <v>22274.05</v>
      </c>
      <c r="R30" s="38">
        <f>ROUND(AVERAGE(R9:R29),2)</f>
        <v>21483.33</v>
      </c>
      <c r="S30" s="37">
        <f>ROUND(AVERAGE(S9:S29),4)</f>
        <v>1.1982999999999999</v>
      </c>
      <c r="T30" s="36">
        <f>ROUND(AVERAGE(T9:T29),4)</f>
        <v>1.018</v>
      </c>
      <c r="U30" s="175">
        <f>ROUND(AVERAGE(U9:U29),2)</f>
        <v>136.71</v>
      </c>
      <c r="V30" s="35">
        <f>AVERAGE(V9:V29)</f>
        <v>17925.77095238095</v>
      </c>
      <c r="W30" s="35">
        <f>AVERAGE(W9:W29)</f>
        <v>17905.404285714285</v>
      </c>
      <c r="X30" s="35">
        <f>AVERAGE(X9:X29)</f>
        <v>21102.124777870235</v>
      </c>
      <c r="Y30" s="34">
        <f>AVERAGE(Y9:Y29)</f>
        <v>1.2008476190476192</v>
      </c>
    </row>
    <row r="31" spans="2:25" s="5" customFormat="1" x14ac:dyDescent="0.2">
      <c r="B31" s="33" t="s">
        <v>12</v>
      </c>
      <c r="C31" s="32">
        <f t="shared" ref="C31:Y31" si="6">MAX(C9:C29)</f>
        <v>22675</v>
      </c>
      <c r="D31" s="31">
        <f t="shared" si="6"/>
        <v>22685</v>
      </c>
      <c r="E31" s="30">
        <f t="shared" si="6"/>
        <v>22680</v>
      </c>
      <c r="F31" s="32">
        <f t="shared" si="6"/>
        <v>22700</v>
      </c>
      <c r="G31" s="31">
        <f t="shared" si="6"/>
        <v>22750</v>
      </c>
      <c r="H31" s="30">
        <f t="shared" si="6"/>
        <v>22725</v>
      </c>
      <c r="I31" s="32">
        <f t="shared" si="6"/>
        <v>23030</v>
      </c>
      <c r="J31" s="31">
        <f t="shared" si="6"/>
        <v>23080</v>
      </c>
      <c r="K31" s="30">
        <f t="shared" si="6"/>
        <v>23055</v>
      </c>
      <c r="L31" s="32">
        <f t="shared" si="6"/>
        <v>23260</v>
      </c>
      <c r="M31" s="31">
        <f t="shared" si="6"/>
        <v>23310</v>
      </c>
      <c r="N31" s="30">
        <f t="shared" si="6"/>
        <v>23285</v>
      </c>
      <c r="O31" s="32">
        <f t="shared" si="6"/>
        <v>23610</v>
      </c>
      <c r="P31" s="31">
        <f t="shared" si="6"/>
        <v>23660</v>
      </c>
      <c r="Q31" s="30">
        <f t="shared" si="6"/>
        <v>23635</v>
      </c>
      <c r="R31" s="29">
        <f t="shared" si="6"/>
        <v>22685</v>
      </c>
      <c r="S31" s="28">
        <f t="shared" si="6"/>
        <v>1.2154</v>
      </c>
      <c r="T31" s="27">
        <f t="shared" si="6"/>
        <v>1.0451999999999999</v>
      </c>
      <c r="U31" s="26">
        <f t="shared" si="6"/>
        <v>138.88</v>
      </c>
      <c r="V31" s="25">
        <f t="shared" si="6"/>
        <v>18698.18</v>
      </c>
      <c r="W31" s="25">
        <f t="shared" si="6"/>
        <v>18696.23</v>
      </c>
      <c r="X31" s="25">
        <f t="shared" si="6"/>
        <v>22043.010752688173</v>
      </c>
      <c r="Y31" s="24">
        <f t="shared" si="6"/>
        <v>1.2181</v>
      </c>
    </row>
    <row r="32" spans="2:25" s="5" customFormat="1" ht="13.5" thickBot="1" x14ac:dyDescent="0.25">
      <c r="B32" s="23" t="s">
        <v>13</v>
      </c>
      <c r="C32" s="22">
        <f t="shared" ref="C32:Y32" si="7">MIN(C9:C29)</f>
        <v>19090</v>
      </c>
      <c r="D32" s="21">
        <f t="shared" si="7"/>
        <v>19100</v>
      </c>
      <c r="E32" s="20">
        <f t="shared" si="7"/>
        <v>19095</v>
      </c>
      <c r="F32" s="22">
        <f t="shared" si="7"/>
        <v>19010</v>
      </c>
      <c r="G32" s="21">
        <f t="shared" si="7"/>
        <v>19050</v>
      </c>
      <c r="H32" s="20">
        <f t="shared" si="7"/>
        <v>19030</v>
      </c>
      <c r="I32" s="22">
        <f t="shared" si="7"/>
        <v>19385</v>
      </c>
      <c r="J32" s="21">
        <f t="shared" si="7"/>
        <v>19435</v>
      </c>
      <c r="K32" s="20">
        <f t="shared" si="7"/>
        <v>19410</v>
      </c>
      <c r="L32" s="22">
        <f t="shared" si="7"/>
        <v>19720</v>
      </c>
      <c r="M32" s="21">
        <f t="shared" si="7"/>
        <v>19770</v>
      </c>
      <c r="N32" s="20">
        <f t="shared" si="7"/>
        <v>19745</v>
      </c>
      <c r="O32" s="22">
        <f t="shared" si="7"/>
        <v>19795</v>
      </c>
      <c r="P32" s="21">
        <f t="shared" si="7"/>
        <v>19845</v>
      </c>
      <c r="Q32" s="20">
        <f t="shared" si="7"/>
        <v>19820</v>
      </c>
      <c r="R32" s="19">
        <f t="shared" si="7"/>
        <v>19100</v>
      </c>
      <c r="S32" s="18">
        <f t="shared" si="7"/>
        <v>1.1825000000000001</v>
      </c>
      <c r="T32" s="17">
        <f t="shared" si="7"/>
        <v>1.0008999999999999</v>
      </c>
      <c r="U32" s="16">
        <f t="shared" si="7"/>
        <v>133.46</v>
      </c>
      <c r="V32" s="15">
        <f t="shared" si="7"/>
        <v>16138.57</v>
      </c>
      <c r="W32" s="15">
        <f t="shared" si="7"/>
        <v>16061.04</v>
      </c>
      <c r="X32" s="15">
        <f t="shared" si="7"/>
        <v>18997.413964591207</v>
      </c>
      <c r="Y32" s="14">
        <f t="shared" si="7"/>
        <v>1.1853</v>
      </c>
    </row>
    <row r="34" spans="2:14" x14ac:dyDescent="0.2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6" t="s">
        <v>19</v>
      </c>
    </row>
    <row r="4" spans="1:19" x14ac:dyDescent="0.2">
      <c r="B4" s="61" t="s">
        <v>33</v>
      </c>
    </row>
    <row r="6" spans="1:19" ht="13.5" thickBot="1" x14ac:dyDescent="0.25">
      <c r="B6" s="1">
        <v>44743</v>
      </c>
    </row>
    <row r="7" spans="1:19" ht="13.5" thickBot="1" x14ac:dyDescent="0.25">
      <c r="B7" s="60"/>
      <c r="C7" s="183" t="s">
        <v>0</v>
      </c>
      <c r="D7" s="184"/>
      <c r="E7" s="185"/>
      <c r="F7" s="183" t="s">
        <v>2</v>
      </c>
      <c r="G7" s="184"/>
      <c r="H7" s="185"/>
      <c r="I7" s="186" t="s">
        <v>3</v>
      </c>
      <c r="J7" s="187"/>
      <c r="K7" s="188"/>
      <c r="L7" s="176" t="s">
        <v>4</v>
      </c>
      <c r="M7" s="178" t="s">
        <v>21</v>
      </c>
      <c r="N7" s="179"/>
      <c r="O7" s="180"/>
      <c r="P7" s="181" t="s">
        <v>5</v>
      </c>
      <c r="Q7" s="182"/>
      <c r="R7" s="11" t="s">
        <v>18</v>
      </c>
      <c r="S7" s="176" t="s">
        <v>20</v>
      </c>
    </row>
    <row r="8" spans="1:19" ht="13.5" thickBot="1" x14ac:dyDescent="0.25">
      <c r="A8" s="3"/>
      <c r="B8" s="59"/>
      <c r="C8" s="57" t="s">
        <v>6</v>
      </c>
      <c r="D8" s="57" t="s">
        <v>7</v>
      </c>
      <c r="E8" s="58" t="s">
        <v>1</v>
      </c>
      <c r="F8" s="57" t="s">
        <v>6</v>
      </c>
      <c r="G8" s="57" t="s">
        <v>7</v>
      </c>
      <c r="H8" s="58" t="s">
        <v>1</v>
      </c>
      <c r="I8" s="57" t="s">
        <v>6</v>
      </c>
      <c r="J8" s="57" t="s">
        <v>7</v>
      </c>
      <c r="K8" s="58" t="s">
        <v>1</v>
      </c>
      <c r="L8" s="177"/>
      <c r="M8" s="56" t="s">
        <v>10</v>
      </c>
      <c r="N8" s="55" t="s">
        <v>16</v>
      </c>
      <c r="O8" s="12" t="s">
        <v>17</v>
      </c>
      <c r="P8" s="54" t="s">
        <v>8</v>
      </c>
      <c r="Q8" s="54" t="s">
        <v>9</v>
      </c>
      <c r="R8" s="13" t="s">
        <v>8</v>
      </c>
      <c r="S8" s="177" t="s">
        <v>20</v>
      </c>
    </row>
    <row r="9" spans="1:19" x14ac:dyDescent="0.2">
      <c r="B9" s="47">
        <v>44743</v>
      </c>
      <c r="C9" s="46">
        <v>69515</v>
      </c>
      <c r="D9" s="45">
        <v>70015</v>
      </c>
      <c r="E9" s="44">
        <f t="shared" ref="E9:E29" si="0">AVERAGE(C9:D9)</f>
        <v>69765</v>
      </c>
      <c r="F9" s="46">
        <v>69960</v>
      </c>
      <c r="G9" s="45">
        <v>70460</v>
      </c>
      <c r="H9" s="44">
        <f t="shared" ref="H9:H29" si="1">AVERAGE(F9:G9)</f>
        <v>70210</v>
      </c>
      <c r="I9" s="46">
        <v>71615</v>
      </c>
      <c r="J9" s="45">
        <v>72615</v>
      </c>
      <c r="K9" s="44">
        <f t="shared" ref="K9:K29" si="2">AVERAGE(I9:J9)</f>
        <v>72115</v>
      </c>
      <c r="L9" s="52">
        <v>70015</v>
      </c>
      <c r="M9" s="51">
        <v>1.2041999999999999</v>
      </c>
      <c r="N9" s="53">
        <v>1.0437000000000001</v>
      </c>
      <c r="O9" s="50">
        <v>135.30000000000001</v>
      </c>
      <c r="P9" s="43">
        <v>58142.34</v>
      </c>
      <c r="Q9" s="43">
        <v>58410.01</v>
      </c>
      <c r="R9" s="49">
        <f t="shared" ref="R9:R29" si="3">L9/N9</f>
        <v>67083.453099549675</v>
      </c>
      <c r="S9" s="48">
        <v>1.2062999999999999</v>
      </c>
    </row>
    <row r="10" spans="1:19" x14ac:dyDescent="0.2">
      <c r="B10" s="47">
        <v>44746</v>
      </c>
      <c r="C10" s="46">
        <v>64485</v>
      </c>
      <c r="D10" s="45">
        <v>64985</v>
      </c>
      <c r="E10" s="44">
        <f t="shared" si="0"/>
        <v>64735</v>
      </c>
      <c r="F10" s="46">
        <v>64945</v>
      </c>
      <c r="G10" s="45">
        <v>65445</v>
      </c>
      <c r="H10" s="44">
        <f t="shared" si="1"/>
        <v>65195</v>
      </c>
      <c r="I10" s="46">
        <v>66575</v>
      </c>
      <c r="J10" s="45">
        <v>67575</v>
      </c>
      <c r="K10" s="44">
        <f t="shared" si="2"/>
        <v>67075</v>
      </c>
      <c r="L10" s="52">
        <v>64985</v>
      </c>
      <c r="M10" s="51">
        <v>1.2154</v>
      </c>
      <c r="N10" s="51">
        <v>1.0451999999999999</v>
      </c>
      <c r="O10" s="50">
        <v>135.33000000000001</v>
      </c>
      <c r="P10" s="43">
        <v>53467.99</v>
      </c>
      <c r="Q10" s="43">
        <v>53749.18</v>
      </c>
      <c r="R10" s="49">
        <f t="shared" si="3"/>
        <v>62174.703406046698</v>
      </c>
      <c r="S10" s="48">
        <v>1.2176</v>
      </c>
    </row>
    <row r="11" spans="1:19" x14ac:dyDescent="0.2">
      <c r="B11" s="47">
        <v>44747</v>
      </c>
      <c r="C11" s="46">
        <v>64485</v>
      </c>
      <c r="D11" s="45">
        <v>64985</v>
      </c>
      <c r="E11" s="44">
        <f t="shared" si="0"/>
        <v>64735</v>
      </c>
      <c r="F11" s="46">
        <v>64945</v>
      </c>
      <c r="G11" s="45">
        <v>65445</v>
      </c>
      <c r="H11" s="44">
        <f t="shared" si="1"/>
        <v>65195</v>
      </c>
      <c r="I11" s="46">
        <v>66570</v>
      </c>
      <c r="J11" s="45">
        <v>67570</v>
      </c>
      <c r="K11" s="44">
        <f t="shared" si="2"/>
        <v>67070</v>
      </c>
      <c r="L11" s="52">
        <v>64985</v>
      </c>
      <c r="M11" s="51">
        <v>1.2</v>
      </c>
      <c r="N11" s="51">
        <v>1.0296000000000001</v>
      </c>
      <c r="O11" s="50">
        <v>135.99</v>
      </c>
      <c r="P11" s="43">
        <v>54154.17</v>
      </c>
      <c r="Q11" s="43">
        <v>54437.7</v>
      </c>
      <c r="R11" s="49">
        <f t="shared" si="3"/>
        <v>63116.744366744366</v>
      </c>
      <c r="S11" s="48">
        <v>1.2021999999999999</v>
      </c>
    </row>
    <row r="12" spans="1:19" x14ac:dyDescent="0.2">
      <c r="B12" s="47">
        <v>44748</v>
      </c>
      <c r="C12" s="46">
        <v>59500</v>
      </c>
      <c r="D12" s="45">
        <v>60000</v>
      </c>
      <c r="E12" s="44">
        <f t="shared" si="0"/>
        <v>59750</v>
      </c>
      <c r="F12" s="46">
        <v>59960</v>
      </c>
      <c r="G12" s="45">
        <v>60460</v>
      </c>
      <c r="H12" s="44">
        <f t="shared" si="1"/>
        <v>60210</v>
      </c>
      <c r="I12" s="46">
        <v>61580</v>
      </c>
      <c r="J12" s="45">
        <v>62580</v>
      </c>
      <c r="K12" s="44">
        <f t="shared" si="2"/>
        <v>62080</v>
      </c>
      <c r="L12" s="52">
        <v>60000</v>
      </c>
      <c r="M12" s="51">
        <v>1.1899</v>
      </c>
      <c r="N12" s="51">
        <v>1.0193000000000001</v>
      </c>
      <c r="O12" s="50">
        <v>135.25</v>
      </c>
      <c r="P12" s="43">
        <v>50424.41</v>
      </c>
      <c r="Q12" s="43">
        <v>50712.97</v>
      </c>
      <c r="R12" s="49">
        <f t="shared" si="3"/>
        <v>58863.926223879127</v>
      </c>
      <c r="S12" s="48">
        <v>1.1921999999999999</v>
      </c>
    </row>
    <row r="13" spans="1:19" x14ac:dyDescent="0.2">
      <c r="B13" s="47">
        <v>44749</v>
      </c>
      <c r="C13" s="46">
        <v>59500</v>
      </c>
      <c r="D13" s="45">
        <v>60000</v>
      </c>
      <c r="E13" s="44">
        <f t="shared" si="0"/>
        <v>59750</v>
      </c>
      <c r="F13" s="46">
        <v>59950</v>
      </c>
      <c r="G13" s="45">
        <v>60450</v>
      </c>
      <c r="H13" s="44">
        <f t="shared" si="1"/>
        <v>60200</v>
      </c>
      <c r="I13" s="46">
        <v>61565</v>
      </c>
      <c r="J13" s="45">
        <v>62565</v>
      </c>
      <c r="K13" s="44">
        <f t="shared" si="2"/>
        <v>62065</v>
      </c>
      <c r="L13" s="52">
        <v>60000</v>
      </c>
      <c r="M13" s="51">
        <v>1.1975</v>
      </c>
      <c r="N13" s="51">
        <v>1.0189999999999999</v>
      </c>
      <c r="O13" s="50">
        <v>135.69999999999999</v>
      </c>
      <c r="P13" s="43">
        <v>50104.38</v>
      </c>
      <c r="Q13" s="43">
        <v>50387.6</v>
      </c>
      <c r="R13" s="49">
        <f t="shared" si="3"/>
        <v>58881.256133464187</v>
      </c>
      <c r="S13" s="48">
        <v>1.1997</v>
      </c>
    </row>
    <row r="14" spans="1:19" x14ac:dyDescent="0.2">
      <c r="B14" s="47">
        <v>44750</v>
      </c>
      <c r="C14" s="46">
        <v>59500</v>
      </c>
      <c r="D14" s="45">
        <v>60000</v>
      </c>
      <c r="E14" s="44">
        <f t="shared" si="0"/>
        <v>59750</v>
      </c>
      <c r="F14" s="46">
        <v>59945</v>
      </c>
      <c r="G14" s="45">
        <v>60445</v>
      </c>
      <c r="H14" s="44">
        <f t="shared" si="1"/>
        <v>60195</v>
      </c>
      <c r="I14" s="46">
        <v>61560</v>
      </c>
      <c r="J14" s="45">
        <v>62560</v>
      </c>
      <c r="K14" s="44">
        <f t="shared" si="2"/>
        <v>62060</v>
      </c>
      <c r="L14" s="52">
        <v>60000</v>
      </c>
      <c r="M14" s="51">
        <v>1.1998</v>
      </c>
      <c r="N14" s="51">
        <v>1.0152000000000001</v>
      </c>
      <c r="O14" s="50">
        <v>135.84</v>
      </c>
      <c r="P14" s="43">
        <v>50008.33</v>
      </c>
      <c r="Q14" s="43">
        <v>50287.02</v>
      </c>
      <c r="R14" s="49">
        <f t="shared" si="3"/>
        <v>59101.654846335688</v>
      </c>
      <c r="S14" s="48">
        <v>1.202</v>
      </c>
    </row>
    <row r="15" spans="1:19" x14ac:dyDescent="0.2">
      <c r="B15" s="47">
        <v>44753</v>
      </c>
      <c r="C15" s="46">
        <v>59485</v>
      </c>
      <c r="D15" s="45">
        <v>59985</v>
      </c>
      <c r="E15" s="44">
        <f t="shared" si="0"/>
        <v>59735</v>
      </c>
      <c r="F15" s="46">
        <v>59945</v>
      </c>
      <c r="G15" s="45">
        <v>60445</v>
      </c>
      <c r="H15" s="44">
        <f t="shared" si="1"/>
        <v>60195</v>
      </c>
      <c r="I15" s="46">
        <v>61540</v>
      </c>
      <c r="J15" s="45">
        <v>62540</v>
      </c>
      <c r="K15" s="44">
        <f t="shared" si="2"/>
        <v>62040</v>
      </c>
      <c r="L15" s="52">
        <v>59985</v>
      </c>
      <c r="M15" s="51">
        <v>1.1936</v>
      </c>
      <c r="N15" s="51">
        <v>1.0089999999999999</v>
      </c>
      <c r="O15" s="50">
        <v>137.35</v>
      </c>
      <c r="P15" s="43">
        <v>50255.53</v>
      </c>
      <c r="Q15" s="43">
        <v>50543.519999999997</v>
      </c>
      <c r="R15" s="49">
        <f t="shared" si="3"/>
        <v>59449.950445986135</v>
      </c>
      <c r="S15" s="48">
        <v>1.1959</v>
      </c>
    </row>
    <row r="16" spans="1:19" x14ac:dyDescent="0.2">
      <c r="B16" s="47">
        <v>44754</v>
      </c>
      <c r="C16" s="46">
        <v>59485</v>
      </c>
      <c r="D16" s="45">
        <v>59985</v>
      </c>
      <c r="E16" s="44">
        <f t="shared" si="0"/>
        <v>59735</v>
      </c>
      <c r="F16" s="46">
        <v>59945</v>
      </c>
      <c r="G16" s="45">
        <v>60445</v>
      </c>
      <c r="H16" s="44">
        <f t="shared" si="1"/>
        <v>60195</v>
      </c>
      <c r="I16" s="46">
        <v>61535</v>
      </c>
      <c r="J16" s="45">
        <v>62535</v>
      </c>
      <c r="K16" s="44">
        <f t="shared" si="2"/>
        <v>62035</v>
      </c>
      <c r="L16" s="52">
        <v>59985</v>
      </c>
      <c r="M16" s="51">
        <v>1.1835</v>
      </c>
      <c r="N16" s="51">
        <v>1.004</v>
      </c>
      <c r="O16" s="50">
        <v>136.79</v>
      </c>
      <c r="P16" s="43">
        <v>50684.41</v>
      </c>
      <c r="Q16" s="43">
        <v>50969.73</v>
      </c>
      <c r="R16" s="49">
        <f t="shared" si="3"/>
        <v>59746.015936254982</v>
      </c>
      <c r="S16" s="48">
        <v>1.1859</v>
      </c>
    </row>
    <row r="17" spans="2:19" x14ac:dyDescent="0.2">
      <c r="B17" s="47">
        <v>44755</v>
      </c>
      <c r="C17" s="46">
        <v>59485</v>
      </c>
      <c r="D17" s="45">
        <v>59985</v>
      </c>
      <c r="E17" s="44">
        <f t="shared" si="0"/>
        <v>59735</v>
      </c>
      <c r="F17" s="46">
        <v>59945</v>
      </c>
      <c r="G17" s="45">
        <v>60445</v>
      </c>
      <c r="H17" s="44">
        <f t="shared" si="1"/>
        <v>60195</v>
      </c>
      <c r="I17" s="46">
        <v>61525</v>
      </c>
      <c r="J17" s="45">
        <v>62525</v>
      </c>
      <c r="K17" s="44">
        <f t="shared" si="2"/>
        <v>62025</v>
      </c>
      <c r="L17" s="52">
        <v>59985</v>
      </c>
      <c r="M17" s="51">
        <v>1.1935</v>
      </c>
      <c r="N17" s="51">
        <v>1.0067999999999999</v>
      </c>
      <c r="O17" s="50">
        <v>137.05000000000001</v>
      </c>
      <c r="P17" s="43">
        <v>50259.74</v>
      </c>
      <c r="Q17" s="43">
        <v>50543.519999999997</v>
      </c>
      <c r="R17" s="49">
        <f t="shared" si="3"/>
        <v>59579.856972586414</v>
      </c>
      <c r="S17" s="48">
        <v>1.1959</v>
      </c>
    </row>
    <row r="18" spans="2:19" x14ac:dyDescent="0.2">
      <c r="B18" s="47">
        <v>44756</v>
      </c>
      <c r="C18" s="46">
        <v>59495</v>
      </c>
      <c r="D18" s="45">
        <v>59995</v>
      </c>
      <c r="E18" s="44">
        <f t="shared" si="0"/>
        <v>59745</v>
      </c>
      <c r="F18" s="46">
        <v>59945</v>
      </c>
      <c r="G18" s="45">
        <v>60445</v>
      </c>
      <c r="H18" s="44">
        <f t="shared" si="1"/>
        <v>60195</v>
      </c>
      <c r="I18" s="46">
        <v>61520</v>
      </c>
      <c r="J18" s="45">
        <v>62520</v>
      </c>
      <c r="K18" s="44">
        <f t="shared" si="2"/>
        <v>62020</v>
      </c>
      <c r="L18" s="52">
        <v>59995</v>
      </c>
      <c r="M18" s="51">
        <v>1.1825000000000001</v>
      </c>
      <c r="N18" s="51">
        <v>1.0008999999999999</v>
      </c>
      <c r="O18" s="50">
        <v>138.88</v>
      </c>
      <c r="P18" s="43">
        <v>50735.73</v>
      </c>
      <c r="Q18" s="43">
        <v>50995.53</v>
      </c>
      <c r="R18" s="49">
        <f t="shared" si="3"/>
        <v>59941.053052252981</v>
      </c>
      <c r="S18" s="48">
        <v>1.1853</v>
      </c>
    </row>
    <row r="19" spans="2:19" x14ac:dyDescent="0.2">
      <c r="B19" s="47">
        <v>44757</v>
      </c>
      <c r="C19" s="46">
        <v>59500</v>
      </c>
      <c r="D19" s="45">
        <v>60000</v>
      </c>
      <c r="E19" s="44">
        <f t="shared" si="0"/>
        <v>59750</v>
      </c>
      <c r="F19" s="46">
        <v>59945</v>
      </c>
      <c r="G19" s="45">
        <v>60445</v>
      </c>
      <c r="H19" s="44">
        <f t="shared" si="1"/>
        <v>60195</v>
      </c>
      <c r="I19" s="46">
        <v>61520</v>
      </c>
      <c r="J19" s="45">
        <v>62520</v>
      </c>
      <c r="K19" s="44">
        <f t="shared" si="2"/>
        <v>62020</v>
      </c>
      <c r="L19" s="52">
        <v>60000</v>
      </c>
      <c r="M19" s="51">
        <v>1.1835</v>
      </c>
      <c r="N19" s="51">
        <v>1.0054000000000001</v>
      </c>
      <c r="O19" s="50">
        <v>138.69</v>
      </c>
      <c r="P19" s="43">
        <v>50697.08</v>
      </c>
      <c r="Q19" s="43">
        <v>50961.13</v>
      </c>
      <c r="R19" s="49">
        <f t="shared" si="3"/>
        <v>59677.740202904315</v>
      </c>
      <c r="S19" s="48">
        <v>1.1860999999999999</v>
      </c>
    </row>
    <row r="20" spans="2:19" x14ac:dyDescent="0.2">
      <c r="B20" s="47">
        <v>44760</v>
      </c>
      <c r="C20" s="46">
        <v>49500</v>
      </c>
      <c r="D20" s="45">
        <v>50000</v>
      </c>
      <c r="E20" s="44">
        <f t="shared" si="0"/>
        <v>49750</v>
      </c>
      <c r="F20" s="46">
        <v>49960</v>
      </c>
      <c r="G20" s="45">
        <v>50460</v>
      </c>
      <c r="H20" s="44">
        <f t="shared" si="1"/>
        <v>50210</v>
      </c>
      <c r="I20" s="46">
        <v>51515</v>
      </c>
      <c r="J20" s="45">
        <v>52515</v>
      </c>
      <c r="K20" s="44">
        <f t="shared" si="2"/>
        <v>52015</v>
      </c>
      <c r="L20" s="52">
        <v>50000</v>
      </c>
      <c r="M20" s="51">
        <v>1.1970000000000001</v>
      </c>
      <c r="N20" s="51">
        <v>1.0142</v>
      </c>
      <c r="O20" s="50">
        <v>138.29</v>
      </c>
      <c r="P20" s="43">
        <v>41771.089999999997</v>
      </c>
      <c r="Q20" s="43">
        <v>42067.53</v>
      </c>
      <c r="R20" s="49">
        <f t="shared" si="3"/>
        <v>49299.940840070994</v>
      </c>
      <c r="S20" s="48">
        <v>1.1995</v>
      </c>
    </row>
    <row r="21" spans="2:19" x14ac:dyDescent="0.2">
      <c r="B21" s="47">
        <v>44761</v>
      </c>
      <c r="C21" s="46">
        <v>49500</v>
      </c>
      <c r="D21" s="45">
        <v>50000</v>
      </c>
      <c r="E21" s="44">
        <f t="shared" si="0"/>
        <v>49750</v>
      </c>
      <c r="F21" s="46">
        <v>49960</v>
      </c>
      <c r="G21" s="45">
        <v>50460</v>
      </c>
      <c r="H21" s="44">
        <f t="shared" si="1"/>
        <v>50210</v>
      </c>
      <c r="I21" s="46">
        <v>51510</v>
      </c>
      <c r="J21" s="45">
        <v>52510</v>
      </c>
      <c r="K21" s="44">
        <f t="shared" si="2"/>
        <v>52010</v>
      </c>
      <c r="L21" s="52">
        <v>50000</v>
      </c>
      <c r="M21" s="51">
        <v>1.202</v>
      </c>
      <c r="N21" s="51">
        <v>1.0254000000000001</v>
      </c>
      <c r="O21" s="50">
        <v>137.49</v>
      </c>
      <c r="P21" s="43">
        <v>41597.339999999997</v>
      </c>
      <c r="Q21" s="43">
        <v>41889.42</v>
      </c>
      <c r="R21" s="49">
        <f t="shared" si="3"/>
        <v>48761.458942851568</v>
      </c>
      <c r="S21" s="48">
        <v>1.2045999999999999</v>
      </c>
    </row>
    <row r="22" spans="2:19" x14ac:dyDescent="0.2">
      <c r="B22" s="47">
        <v>44762</v>
      </c>
      <c r="C22" s="46">
        <v>49500</v>
      </c>
      <c r="D22" s="45">
        <v>50000</v>
      </c>
      <c r="E22" s="44">
        <f t="shared" si="0"/>
        <v>49750</v>
      </c>
      <c r="F22" s="46">
        <v>49960</v>
      </c>
      <c r="G22" s="45">
        <v>50460</v>
      </c>
      <c r="H22" s="44">
        <f t="shared" si="1"/>
        <v>50210</v>
      </c>
      <c r="I22" s="46">
        <v>51505</v>
      </c>
      <c r="J22" s="45">
        <v>52505</v>
      </c>
      <c r="K22" s="44">
        <f t="shared" si="2"/>
        <v>52005</v>
      </c>
      <c r="L22" s="52">
        <v>50000</v>
      </c>
      <c r="M22" s="51">
        <v>1.1973</v>
      </c>
      <c r="N22" s="51">
        <v>1.0190999999999999</v>
      </c>
      <c r="O22" s="50">
        <v>138.15</v>
      </c>
      <c r="P22" s="43">
        <v>41760.629999999997</v>
      </c>
      <c r="Q22" s="43">
        <v>42050</v>
      </c>
      <c r="R22" s="49">
        <f t="shared" si="3"/>
        <v>49062.898636051425</v>
      </c>
      <c r="S22" s="48">
        <v>1.2</v>
      </c>
    </row>
    <row r="23" spans="2:19" x14ac:dyDescent="0.2">
      <c r="B23" s="47">
        <v>44763</v>
      </c>
      <c r="C23" s="46">
        <v>49510</v>
      </c>
      <c r="D23" s="45">
        <v>50010</v>
      </c>
      <c r="E23" s="44">
        <f t="shared" si="0"/>
        <v>49760</v>
      </c>
      <c r="F23" s="46">
        <v>49960</v>
      </c>
      <c r="G23" s="45">
        <v>50460</v>
      </c>
      <c r="H23" s="44">
        <f t="shared" si="1"/>
        <v>50210</v>
      </c>
      <c r="I23" s="46">
        <v>51500</v>
      </c>
      <c r="J23" s="45">
        <v>52500</v>
      </c>
      <c r="K23" s="44">
        <f t="shared" si="2"/>
        <v>52000</v>
      </c>
      <c r="L23" s="52">
        <v>50010</v>
      </c>
      <c r="M23" s="51">
        <v>1.1920999999999999</v>
      </c>
      <c r="N23" s="51">
        <v>1.0189999999999999</v>
      </c>
      <c r="O23" s="50">
        <v>138.75</v>
      </c>
      <c r="P23" s="43">
        <v>41951.18</v>
      </c>
      <c r="Q23" s="43">
        <v>42233.01</v>
      </c>
      <c r="R23" s="49">
        <f t="shared" si="3"/>
        <v>49077.526987242396</v>
      </c>
      <c r="S23" s="48">
        <v>1.1948000000000001</v>
      </c>
    </row>
    <row r="24" spans="2:19" x14ac:dyDescent="0.2">
      <c r="B24" s="47">
        <v>44764</v>
      </c>
      <c r="C24" s="46">
        <v>49515</v>
      </c>
      <c r="D24" s="45">
        <v>50015</v>
      </c>
      <c r="E24" s="44">
        <f t="shared" si="0"/>
        <v>49765</v>
      </c>
      <c r="F24" s="46">
        <v>49960</v>
      </c>
      <c r="G24" s="45">
        <v>50460</v>
      </c>
      <c r="H24" s="44">
        <f t="shared" si="1"/>
        <v>50210</v>
      </c>
      <c r="I24" s="46">
        <v>51500</v>
      </c>
      <c r="J24" s="45">
        <v>52500</v>
      </c>
      <c r="K24" s="44">
        <f t="shared" si="2"/>
        <v>52000</v>
      </c>
      <c r="L24" s="52">
        <v>50015</v>
      </c>
      <c r="M24" s="51">
        <v>1.1951000000000001</v>
      </c>
      <c r="N24" s="51">
        <v>1.0176000000000001</v>
      </c>
      <c r="O24" s="50">
        <v>136.9</v>
      </c>
      <c r="P24" s="43">
        <v>41850.050000000003</v>
      </c>
      <c r="Q24" s="43">
        <v>42127.23</v>
      </c>
      <c r="R24" s="49">
        <f t="shared" si="3"/>
        <v>49149.960691823893</v>
      </c>
      <c r="S24" s="48">
        <v>1.1978</v>
      </c>
    </row>
    <row r="25" spans="2:19" x14ac:dyDescent="0.2">
      <c r="B25" s="47">
        <v>44767</v>
      </c>
      <c r="C25" s="46">
        <v>49500</v>
      </c>
      <c r="D25" s="45">
        <v>50000</v>
      </c>
      <c r="E25" s="44">
        <f t="shared" si="0"/>
        <v>49750</v>
      </c>
      <c r="F25" s="46">
        <v>49960</v>
      </c>
      <c r="G25" s="45">
        <v>50460</v>
      </c>
      <c r="H25" s="44">
        <f t="shared" si="1"/>
        <v>50210</v>
      </c>
      <c r="I25" s="46">
        <v>51480</v>
      </c>
      <c r="J25" s="45">
        <v>52480</v>
      </c>
      <c r="K25" s="44">
        <f t="shared" si="2"/>
        <v>51980</v>
      </c>
      <c r="L25" s="52">
        <v>50000</v>
      </c>
      <c r="M25" s="51">
        <v>1.206</v>
      </c>
      <c r="N25" s="51">
        <v>1.0229999999999999</v>
      </c>
      <c r="O25" s="50">
        <v>136.62</v>
      </c>
      <c r="P25" s="43">
        <v>41459.370000000003</v>
      </c>
      <c r="Q25" s="43">
        <v>41743.879999999997</v>
      </c>
      <c r="R25" s="49">
        <f t="shared" si="3"/>
        <v>48875.855327468234</v>
      </c>
      <c r="S25" s="48">
        <v>1.2088000000000001</v>
      </c>
    </row>
    <row r="26" spans="2:19" x14ac:dyDescent="0.2">
      <c r="B26" s="47">
        <v>44768</v>
      </c>
      <c r="C26" s="46">
        <v>49500</v>
      </c>
      <c r="D26" s="45">
        <v>50000</v>
      </c>
      <c r="E26" s="44">
        <f t="shared" si="0"/>
        <v>49750</v>
      </c>
      <c r="F26" s="46">
        <v>49960</v>
      </c>
      <c r="G26" s="45">
        <v>50460</v>
      </c>
      <c r="H26" s="44">
        <f t="shared" si="1"/>
        <v>50210</v>
      </c>
      <c r="I26" s="46">
        <v>51470</v>
      </c>
      <c r="J26" s="45">
        <v>52470</v>
      </c>
      <c r="K26" s="44">
        <f t="shared" si="2"/>
        <v>51970</v>
      </c>
      <c r="L26" s="52">
        <v>50000</v>
      </c>
      <c r="M26" s="51">
        <v>1.1981999999999999</v>
      </c>
      <c r="N26" s="51">
        <v>1.0130999999999999</v>
      </c>
      <c r="O26" s="50">
        <v>136.66999999999999</v>
      </c>
      <c r="P26" s="43">
        <v>41729.26</v>
      </c>
      <c r="Q26" s="43">
        <v>42014.99</v>
      </c>
      <c r="R26" s="49">
        <f t="shared" si="3"/>
        <v>49353.469548909292</v>
      </c>
      <c r="S26" s="48">
        <v>1.2010000000000001</v>
      </c>
    </row>
    <row r="27" spans="2:19" x14ac:dyDescent="0.2">
      <c r="B27" s="47">
        <v>44769</v>
      </c>
      <c r="C27" s="46">
        <v>49500</v>
      </c>
      <c r="D27" s="45">
        <v>50000</v>
      </c>
      <c r="E27" s="44">
        <f t="shared" si="0"/>
        <v>49750</v>
      </c>
      <c r="F27" s="46">
        <v>49960</v>
      </c>
      <c r="G27" s="45">
        <v>50460</v>
      </c>
      <c r="H27" s="44">
        <f t="shared" si="1"/>
        <v>50210</v>
      </c>
      <c r="I27" s="46">
        <v>51465</v>
      </c>
      <c r="J27" s="45">
        <v>52465</v>
      </c>
      <c r="K27" s="44">
        <f t="shared" si="2"/>
        <v>51965</v>
      </c>
      <c r="L27" s="52">
        <v>50000</v>
      </c>
      <c r="M27" s="51">
        <v>1.2064999999999999</v>
      </c>
      <c r="N27" s="51">
        <v>1.0150999999999999</v>
      </c>
      <c r="O27" s="50">
        <v>136.78</v>
      </c>
      <c r="P27" s="43">
        <v>41442.19</v>
      </c>
      <c r="Q27" s="43">
        <v>41726.620000000003</v>
      </c>
      <c r="R27" s="49">
        <f t="shared" si="3"/>
        <v>49256.230913210529</v>
      </c>
      <c r="S27" s="48">
        <v>1.2093</v>
      </c>
    </row>
    <row r="28" spans="2:19" x14ac:dyDescent="0.2">
      <c r="B28" s="47">
        <v>44770</v>
      </c>
      <c r="C28" s="46">
        <v>49510</v>
      </c>
      <c r="D28" s="45">
        <v>50010</v>
      </c>
      <c r="E28" s="44">
        <f t="shared" si="0"/>
        <v>49760</v>
      </c>
      <c r="F28" s="46">
        <v>49960</v>
      </c>
      <c r="G28" s="45">
        <v>50460</v>
      </c>
      <c r="H28" s="44">
        <f t="shared" si="1"/>
        <v>50210</v>
      </c>
      <c r="I28" s="46">
        <v>51460</v>
      </c>
      <c r="J28" s="45">
        <v>52460</v>
      </c>
      <c r="K28" s="44">
        <f t="shared" si="2"/>
        <v>51960</v>
      </c>
      <c r="L28" s="52">
        <v>50010</v>
      </c>
      <c r="M28" s="51">
        <v>1.2121</v>
      </c>
      <c r="N28" s="51">
        <v>1.0118</v>
      </c>
      <c r="O28" s="50">
        <v>135.72</v>
      </c>
      <c r="P28" s="43">
        <v>41258.97</v>
      </c>
      <c r="Q28" s="43">
        <v>41537.699999999997</v>
      </c>
      <c r="R28" s="49">
        <f t="shared" si="3"/>
        <v>49426.764182644787</v>
      </c>
      <c r="S28" s="48">
        <v>1.2148000000000001</v>
      </c>
    </row>
    <row r="29" spans="2:19" x14ac:dyDescent="0.2">
      <c r="B29" s="47">
        <v>44771</v>
      </c>
      <c r="C29" s="46">
        <v>49520</v>
      </c>
      <c r="D29" s="45">
        <v>50020</v>
      </c>
      <c r="E29" s="44">
        <f t="shared" si="0"/>
        <v>49770</v>
      </c>
      <c r="F29" s="46">
        <v>49960</v>
      </c>
      <c r="G29" s="45">
        <v>50460</v>
      </c>
      <c r="H29" s="44">
        <f t="shared" si="1"/>
        <v>50210</v>
      </c>
      <c r="I29" s="46">
        <v>51460</v>
      </c>
      <c r="J29" s="45">
        <v>52460</v>
      </c>
      <c r="K29" s="44">
        <f t="shared" si="2"/>
        <v>51960</v>
      </c>
      <c r="L29" s="52">
        <v>50020</v>
      </c>
      <c r="M29" s="51">
        <v>1.2154</v>
      </c>
      <c r="N29" s="51">
        <v>1.0208999999999999</v>
      </c>
      <c r="O29" s="50">
        <v>133.46</v>
      </c>
      <c r="P29" s="43">
        <v>41155.18</v>
      </c>
      <c r="Q29" s="43">
        <v>41425.17</v>
      </c>
      <c r="R29" s="49">
        <f t="shared" si="3"/>
        <v>48995.983935742974</v>
      </c>
      <c r="S29" s="48">
        <v>1.2181</v>
      </c>
    </row>
    <row r="30" spans="2:19" s="10" customFormat="1" x14ac:dyDescent="0.2">
      <c r="B30" s="42" t="s">
        <v>11</v>
      </c>
      <c r="C30" s="41">
        <f>ROUND(AVERAGE(C9:C29),2)</f>
        <v>55690</v>
      </c>
      <c r="D30" s="40">
        <f>ROUND(AVERAGE(D9:D29),2)</f>
        <v>56190</v>
      </c>
      <c r="E30" s="39">
        <f>ROUND(AVERAGE(C30:D30),2)</f>
        <v>55940</v>
      </c>
      <c r="F30" s="41">
        <f>ROUND(AVERAGE(F9:F29),2)</f>
        <v>56144.29</v>
      </c>
      <c r="G30" s="40">
        <f>ROUND(AVERAGE(G9:G29),2)</f>
        <v>56644.29</v>
      </c>
      <c r="H30" s="39">
        <f>ROUND(AVERAGE(F30:G30),2)</f>
        <v>56394.29</v>
      </c>
      <c r="I30" s="41">
        <f>ROUND(AVERAGE(I9:I29),2)</f>
        <v>57712.86</v>
      </c>
      <c r="J30" s="40">
        <f>ROUND(AVERAGE(J9:J29),2)</f>
        <v>58712.86</v>
      </c>
      <c r="K30" s="39">
        <f>ROUND(AVERAGE(I30:J30),2)</f>
        <v>58212.86</v>
      </c>
      <c r="L30" s="38">
        <f>ROUND(AVERAGE(L9:L29),2)</f>
        <v>56190</v>
      </c>
      <c r="M30" s="37">
        <f>ROUND(AVERAGE(M9:M29),4)</f>
        <v>1.1982999999999999</v>
      </c>
      <c r="N30" s="36">
        <f>ROUND(AVERAGE(N9:N29),4)</f>
        <v>1.018</v>
      </c>
      <c r="O30" s="175">
        <f>ROUND(AVERAGE(O9:O29),2)</f>
        <v>136.71</v>
      </c>
      <c r="P30" s="35">
        <f>AVERAGE(P9:P29)</f>
        <v>46900.446190476192</v>
      </c>
      <c r="Q30" s="35">
        <f>AVERAGE(Q9:Q29)</f>
        <v>47181.593333333338</v>
      </c>
      <c r="R30" s="35">
        <f>AVERAGE(R9:R29)</f>
        <v>55184.592604381927</v>
      </c>
      <c r="S30" s="34">
        <f>AVERAGE(S9:S29)</f>
        <v>1.2008476190476192</v>
      </c>
    </row>
    <row r="31" spans="2:19" s="5" customFormat="1" x14ac:dyDescent="0.2">
      <c r="B31" s="33" t="s">
        <v>12</v>
      </c>
      <c r="C31" s="32">
        <f t="shared" ref="C31:S31" si="4">MAX(C9:C29)</f>
        <v>69515</v>
      </c>
      <c r="D31" s="31">
        <f t="shared" si="4"/>
        <v>70015</v>
      </c>
      <c r="E31" s="30">
        <f t="shared" si="4"/>
        <v>69765</v>
      </c>
      <c r="F31" s="32">
        <f t="shared" si="4"/>
        <v>69960</v>
      </c>
      <c r="G31" s="31">
        <f t="shared" si="4"/>
        <v>70460</v>
      </c>
      <c r="H31" s="30">
        <f t="shared" si="4"/>
        <v>70210</v>
      </c>
      <c r="I31" s="32">
        <f t="shared" si="4"/>
        <v>71615</v>
      </c>
      <c r="J31" s="31">
        <f t="shared" si="4"/>
        <v>72615</v>
      </c>
      <c r="K31" s="30">
        <f t="shared" si="4"/>
        <v>72115</v>
      </c>
      <c r="L31" s="29">
        <f t="shared" si="4"/>
        <v>70015</v>
      </c>
      <c r="M31" s="28">
        <f t="shared" si="4"/>
        <v>1.2154</v>
      </c>
      <c r="N31" s="27">
        <f t="shared" si="4"/>
        <v>1.0451999999999999</v>
      </c>
      <c r="O31" s="26">
        <f t="shared" si="4"/>
        <v>138.88</v>
      </c>
      <c r="P31" s="25">
        <f t="shared" si="4"/>
        <v>58142.34</v>
      </c>
      <c r="Q31" s="25">
        <f t="shared" si="4"/>
        <v>58410.01</v>
      </c>
      <c r="R31" s="25">
        <f t="shared" si="4"/>
        <v>67083.453099549675</v>
      </c>
      <c r="S31" s="24">
        <f t="shared" si="4"/>
        <v>1.2181</v>
      </c>
    </row>
    <row r="32" spans="2:19" s="5" customFormat="1" ht="13.5" thickBot="1" x14ac:dyDescent="0.25">
      <c r="B32" s="23" t="s">
        <v>13</v>
      </c>
      <c r="C32" s="22">
        <f t="shared" ref="C32:S32" si="5">MIN(C9:C29)</f>
        <v>49500</v>
      </c>
      <c r="D32" s="21">
        <f t="shared" si="5"/>
        <v>50000</v>
      </c>
      <c r="E32" s="20">
        <f t="shared" si="5"/>
        <v>49750</v>
      </c>
      <c r="F32" s="22">
        <f t="shared" si="5"/>
        <v>49960</v>
      </c>
      <c r="G32" s="21">
        <f t="shared" si="5"/>
        <v>50460</v>
      </c>
      <c r="H32" s="20">
        <f t="shared" si="5"/>
        <v>50210</v>
      </c>
      <c r="I32" s="22">
        <f t="shared" si="5"/>
        <v>51460</v>
      </c>
      <c r="J32" s="21">
        <f t="shared" si="5"/>
        <v>52460</v>
      </c>
      <c r="K32" s="20">
        <f t="shared" si="5"/>
        <v>51960</v>
      </c>
      <c r="L32" s="19">
        <f t="shared" si="5"/>
        <v>50000</v>
      </c>
      <c r="M32" s="18">
        <f t="shared" si="5"/>
        <v>1.1825000000000001</v>
      </c>
      <c r="N32" s="17">
        <f t="shared" si="5"/>
        <v>1.0008999999999999</v>
      </c>
      <c r="O32" s="16">
        <f t="shared" si="5"/>
        <v>133.46</v>
      </c>
      <c r="P32" s="15">
        <f t="shared" si="5"/>
        <v>41155.18</v>
      </c>
      <c r="Q32" s="15">
        <f t="shared" si="5"/>
        <v>41425.17</v>
      </c>
      <c r="R32" s="15">
        <f t="shared" si="5"/>
        <v>48761.458942851568</v>
      </c>
      <c r="S32" s="14">
        <f t="shared" si="5"/>
        <v>1.1853</v>
      </c>
    </row>
    <row r="34" spans="2:14" x14ac:dyDescent="0.2">
      <c r="B34" s="7" t="s">
        <v>14</v>
      </c>
      <c r="C34" s="9"/>
      <c r="D34" s="9"/>
      <c r="E34" s="8"/>
      <c r="F34" s="9"/>
      <c r="G34" s="9"/>
      <c r="H34" s="8"/>
      <c r="I34" s="9"/>
      <c r="J34" s="9"/>
      <c r="K34" s="8"/>
      <c r="L34" s="9"/>
      <c r="M34" s="9"/>
      <c r="N34" s="8"/>
    </row>
    <row r="35" spans="2:14" x14ac:dyDescent="0.2">
      <c r="B35" s="7" t="s">
        <v>15</v>
      </c>
      <c r="C35" s="9"/>
      <c r="D35" s="9"/>
      <c r="E35" s="8"/>
      <c r="F35" s="9"/>
      <c r="G35" s="9"/>
      <c r="H35" s="8"/>
      <c r="I35" s="9"/>
      <c r="J35" s="9"/>
      <c r="K35" s="8"/>
      <c r="L35" s="9"/>
      <c r="M35" s="9"/>
      <c r="N35" s="8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keywords>DocumentClassification=LME_Public</cp:keywords>
  <cp:lastModifiedBy>Anwender</cp:lastModifiedBy>
  <cp:lastPrinted>2011-08-25T10:07:39Z</cp:lastPrinted>
  <dcterms:created xsi:type="dcterms:W3CDTF">2012-05-31T12:49:12Z</dcterms:created>
  <dcterms:modified xsi:type="dcterms:W3CDTF">2022-08-01T06:16:08Z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7fd34df0-5c3c-4bce-8715-3218c8db778b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