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2\"/>
    </mc:Choice>
  </mc:AlternateContent>
  <xr:revisionPtr revIDLastSave="0" documentId="8_{3F296797-D2DB-486E-9511-8C4A316A2511}" xr6:coauthVersionLast="47" xr6:coauthVersionMax="47" xr10:uidLastSave="{00000000-0000-0000-0000-000000000000}"/>
  <bookViews>
    <workbookView xWindow="-25320" yWindow="-120" windowWidth="25440" windowHeight="1527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0" i="12"/>
  <c r="G30" i="12"/>
  <c r="D30" i="12"/>
  <c r="J29" i="12"/>
  <c r="G29" i="12"/>
  <c r="D29" i="12"/>
  <c r="J28" i="12"/>
  <c r="E11" i="13" s="1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G30" i="10"/>
  <c r="F30" i="10"/>
  <c r="D30" i="10"/>
  <c r="C30" i="10"/>
  <c r="S29" i="10"/>
  <c r="Q29" i="10"/>
  <c r="P29" i="10"/>
  <c r="O29" i="10"/>
  <c r="N29" i="10"/>
  <c r="M29" i="10"/>
  <c r="L29" i="10"/>
  <c r="J29" i="10"/>
  <c r="I29" i="10"/>
  <c r="K29" i="10" s="1"/>
  <c r="G29" i="10"/>
  <c r="F29" i="10"/>
  <c r="H29" i="10" s="1"/>
  <c r="D29" i="10"/>
  <c r="C29" i="10"/>
  <c r="E29" i="10" s="1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0" i="10" s="1"/>
  <c r="K9" i="10"/>
  <c r="H9" i="10"/>
  <c r="E9" i="10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L30" i="8"/>
  <c r="J30" i="8"/>
  <c r="I30" i="8"/>
  <c r="G30" i="8"/>
  <c r="F30" i="8"/>
  <c r="D30" i="8"/>
  <c r="C30" i="8"/>
  <c r="Y29" i="8"/>
  <c r="W29" i="8"/>
  <c r="V29" i="8"/>
  <c r="U29" i="8"/>
  <c r="T29" i="8"/>
  <c r="S29" i="8"/>
  <c r="R29" i="8"/>
  <c r="P29" i="8"/>
  <c r="O29" i="8"/>
  <c r="M29" i="8"/>
  <c r="L29" i="8"/>
  <c r="N29" i="8" s="1"/>
  <c r="J29" i="8"/>
  <c r="I29" i="8"/>
  <c r="K29" i="8" s="1"/>
  <c r="G29" i="8"/>
  <c r="F29" i="8"/>
  <c r="D29" i="8"/>
  <c r="E29" i="8" s="1"/>
  <c r="C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E30" i="8" s="1"/>
  <c r="X9" i="8"/>
  <c r="X29" i="8" s="1"/>
  <c r="Q9" i="8"/>
  <c r="Q31" i="8" s="1"/>
  <c r="N9" i="8"/>
  <c r="K9" i="8"/>
  <c r="H9" i="8"/>
  <c r="E9" i="8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J29" i="7"/>
  <c r="I29" i="7"/>
  <c r="G29" i="7"/>
  <c r="H29" i="7" s="1"/>
  <c r="F29" i="7"/>
  <c r="D29" i="7"/>
  <c r="C29" i="7"/>
  <c r="E29" i="7" s="1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K9" i="7"/>
  <c r="H9" i="7"/>
  <c r="E9" i="7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D30" i="6"/>
  <c r="C30" i="6"/>
  <c r="Y29" i="6"/>
  <c r="W29" i="6"/>
  <c r="V29" i="6"/>
  <c r="U29" i="6"/>
  <c r="T29" i="6"/>
  <c r="S29" i="6"/>
  <c r="R29" i="6"/>
  <c r="P29" i="6"/>
  <c r="O29" i="6"/>
  <c r="Q29" i="6" s="1"/>
  <c r="M29" i="6"/>
  <c r="L29" i="6"/>
  <c r="N29" i="6" s="1"/>
  <c r="J29" i="6"/>
  <c r="K29" i="6" s="1"/>
  <c r="I29" i="6"/>
  <c r="G29" i="6"/>
  <c r="F29" i="6"/>
  <c r="H29" i="6" s="1"/>
  <c r="D29" i="6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Q31" i="6" s="1"/>
  <c r="N10" i="6"/>
  <c r="N31" i="6" s="1"/>
  <c r="K10" i="6"/>
  <c r="H10" i="6"/>
  <c r="E10" i="6"/>
  <c r="X9" i="6"/>
  <c r="Q9" i="6"/>
  <c r="N9" i="6"/>
  <c r="K9" i="6"/>
  <c r="K30" i="6" s="1"/>
  <c r="H9" i="6"/>
  <c r="H30" i="6" s="1"/>
  <c r="E9" i="6"/>
  <c r="E30" i="6" s="1"/>
  <c r="Y31" i="5"/>
  <c r="W31" i="5"/>
  <c r="V31" i="5"/>
  <c r="U31" i="5"/>
  <c r="T31" i="5"/>
  <c r="S31" i="5"/>
  <c r="R31" i="5"/>
  <c r="P31" i="5"/>
  <c r="O31" i="5"/>
  <c r="M31" i="5"/>
  <c r="L31" i="5"/>
  <c r="K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W29" i="5"/>
  <c r="V29" i="5"/>
  <c r="U29" i="5"/>
  <c r="T29" i="5"/>
  <c r="S29" i="5"/>
  <c r="R29" i="5"/>
  <c r="P29" i="5"/>
  <c r="O29" i="5"/>
  <c r="Q29" i="5" s="1"/>
  <c r="M29" i="5"/>
  <c r="L29" i="5"/>
  <c r="N29" i="5" s="1"/>
  <c r="J29" i="5"/>
  <c r="I29" i="5"/>
  <c r="K29" i="5" s="1"/>
  <c r="G29" i="5"/>
  <c r="F29" i="5"/>
  <c r="H29" i="5" s="1"/>
  <c r="D29" i="5"/>
  <c r="C29" i="5"/>
  <c r="E29" i="5" s="1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N31" i="5" s="1"/>
  <c r="K10" i="5"/>
  <c r="H10" i="5"/>
  <c r="E10" i="5"/>
  <c r="X9" i="5"/>
  <c r="X30" i="5" s="1"/>
  <c r="Q9" i="5"/>
  <c r="N9" i="5"/>
  <c r="K9" i="5"/>
  <c r="K30" i="5" s="1"/>
  <c r="H9" i="5"/>
  <c r="E9" i="5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H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Q29" i="4" s="1"/>
  <c r="M29" i="4"/>
  <c r="L29" i="4"/>
  <c r="N29" i="4" s="1"/>
  <c r="J29" i="4"/>
  <c r="I29" i="4"/>
  <c r="K29" i="4" s="1"/>
  <c r="G29" i="4"/>
  <c r="F29" i="4"/>
  <c r="H29" i="4" s="1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Q9" i="4"/>
  <c r="N9" i="4"/>
  <c r="N30" i="4" s="1"/>
  <c r="K9" i="4"/>
  <c r="K30" i="4" s="1"/>
  <c r="H9" i="4"/>
  <c r="H30" i="4" s="1"/>
  <c r="E9" i="4"/>
  <c r="E30" i="4" s="1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G30" i="3"/>
  <c r="F30" i="3"/>
  <c r="D30" i="3"/>
  <c r="C30" i="3"/>
  <c r="S29" i="3"/>
  <c r="Q29" i="3"/>
  <c r="P29" i="3"/>
  <c r="O29" i="3"/>
  <c r="N29" i="3"/>
  <c r="M29" i="3"/>
  <c r="L29" i="3"/>
  <c r="J29" i="3"/>
  <c r="I29" i="3"/>
  <c r="K29" i="3" s="1"/>
  <c r="G29" i="3"/>
  <c r="F29" i="3"/>
  <c r="H29" i="3" s="1"/>
  <c r="D29" i="3"/>
  <c r="C29" i="3"/>
  <c r="E29" i="3" s="1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29" i="3" s="1"/>
  <c r="K9" i="3"/>
  <c r="H9" i="3"/>
  <c r="H31" i="3" s="1"/>
  <c r="E9" i="3"/>
  <c r="E31" i="3" s="1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K29" i="2" s="1"/>
  <c r="G29" i="2"/>
  <c r="H29" i="2" s="1"/>
  <c r="F29" i="2"/>
  <c r="D29" i="2"/>
  <c r="C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0" i="2" s="1"/>
  <c r="K9" i="2"/>
  <c r="K30" i="2" s="1"/>
  <c r="H9" i="2"/>
  <c r="H31" i="2" s="1"/>
  <c r="E9" i="2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P29" i="1"/>
  <c r="O29" i="1"/>
  <c r="Q29" i="1" s="1"/>
  <c r="M29" i="1"/>
  <c r="L29" i="1"/>
  <c r="J29" i="1"/>
  <c r="I29" i="1"/>
  <c r="K29" i="1" s="1"/>
  <c r="G29" i="1"/>
  <c r="H29" i="1" s="1"/>
  <c r="F29" i="1"/>
  <c r="D29" i="1"/>
  <c r="C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E30" i="1" s="1"/>
  <c r="X9" i="1"/>
  <c r="X29" i="1" s="1"/>
  <c r="Q9" i="1"/>
  <c r="N9" i="1"/>
  <c r="N30" i="1" s="1"/>
  <c r="K9" i="1"/>
  <c r="H9" i="1"/>
  <c r="E9" i="1"/>
  <c r="H30" i="1" l="1"/>
  <c r="K31" i="4"/>
  <c r="E30" i="5"/>
  <c r="X30" i="6"/>
  <c r="X29" i="6"/>
  <c r="E31" i="7"/>
  <c r="E31" i="8"/>
  <c r="K30" i="3"/>
  <c r="K30" i="1"/>
  <c r="E29" i="2"/>
  <c r="H30" i="5"/>
  <c r="H31" i="7"/>
  <c r="K29" i="7"/>
  <c r="H30" i="8"/>
  <c r="K30" i="7"/>
  <c r="K30" i="8"/>
  <c r="H29" i="8"/>
  <c r="Q30" i="1"/>
  <c r="N31" i="1"/>
  <c r="Q31" i="1"/>
  <c r="N30" i="5"/>
  <c r="R29" i="7"/>
  <c r="N30" i="8"/>
  <c r="Q30" i="5"/>
  <c r="E31" i="2"/>
  <c r="E30" i="3"/>
  <c r="X31" i="5"/>
  <c r="Q30" i="8"/>
  <c r="E31" i="10"/>
  <c r="N29" i="1"/>
  <c r="K31" i="2"/>
  <c r="E29" i="6"/>
  <c r="H31" i="10"/>
  <c r="K31" i="10"/>
  <c r="R29" i="10"/>
  <c r="Q30" i="4"/>
  <c r="Q29" i="8"/>
  <c r="E30" i="10"/>
  <c r="R29" i="2"/>
  <c r="E31" i="1"/>
  <c r="E29" i="1"/>
  <c r="X29" i="4"/>
  <c r="Q30" i="6"/>
  <c r="H30" i="10"/>
  <c r="K31" i="3"/>
  <c r="N30" i="6"/>
  <c r="E30" i="2"/>
  <c r="R30" i="3"/>
  <c r="K31" i="7"/>
  <c r="H31" i="8"/>
  <c r="E31" i="6"/>
  <c r="E30" i="7"/>
  <c r="H30" i="3"/>
  <c r="X31" i="4"/>
  <c r="R30" i="7"/>
  <c r="K30" i="10"/>
  <c r="R31" i="10"/>
  <c r="H31" i="1"/>
  <c r="H30" i="2"/>
  <c r="X30" i="4"/>
  <c r="K31" i="8"/>
  <c r="N31" i="4"/>
  <c r="E31" i="5"/>
  <c r="Q31" i="5"/>
  <c r="H31" i="6"/>
  <c r="H30" i="7"/>
  <c r="X31" i="8"/>
  <c r="R31" i="3"/>
  <c r="X30" i="8"/>
  <c r="K31" i="1"/>
  <c r="R31" i="2"/>
  <c r="N31" i="8"/>
  <c r="X31" i="1"/>
  <c r="E31" i="4"/>
  <c r="Q31" i="4"/>
  <c r="H31" i="5"/>
  <c r="K31" i="6"/>
  <c r="R31" i="7"/>
  <c r="X30" i="1"/>
  <c r="X31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<sst xmlns="http://schemas.openxmlformats.org/spreadsheetml/2006/main" count="429" uniqueCount="99">
  <si>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</si>
  <si>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</si>
  <si>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</si>
  <si>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</si>
  <si>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</si>
  <si>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</si>
  <si>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</si>
  <si>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</si>
  <si>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</si>
  <si>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</si>
  <si>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</si>
  <si>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</si>
  <si>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</si>
  <si>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</si>
  <si>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</si>
  <si>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</si>
  <si>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</si>
  <si>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</si>
  <si>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</si>
  <si>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</si>
  <si>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</si>
  <si>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</si>
  <si>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</si>
  <si>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</si>
  <si>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</si>
  <si>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</si>
  <si>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</si>
  <si>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</si>
  <si>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</si>
  <si>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</si>
  <si>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</si>
  <si>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</si>
  <si>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</si>
  <si>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</si>
  <si>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</si>
  <si>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</si>
  <si>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</si>
  <si>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</si>
  <si>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</si>
  <si>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</si>
  <si>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</si>
  <si>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</si>
  <si>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</si>
  <si>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</si>
  <si>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</si>
  <si>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</si>
  <si>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</si>
  <si>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</si>
  <si>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</si>
  <si>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</si>
  <si>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</si>
  <si>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</si>
  <si>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</si>
  <si>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</si>
  <si>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</si>
  <si>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</si>
  <si>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</si>
  <si>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</si>
  <si>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</si>
  <si>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</si>
  <si>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</si>
  <si>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</si>
  <si>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</si>
  <si>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</si>
  <si>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</si>
  <si>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</si>
  <si>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</si>
  <si>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</si>
  <si>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</si>
  <si>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</si>
  <si>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</si>
  <si>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</si>
  <si>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</si>
  <si>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</si>
  <si>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</si>
  <si>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</si>
  <si>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</si>
  <si>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</si>
  <si>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</si>
  <si>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</si>
  <si>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</si>
  <si>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</si>
  <si>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</si>
  <si>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</si>
  <si>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</si>
  <si>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</si>
  <si>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</si>
  <si>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</si>
  <si>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</si>
  <si>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</si>
  <si>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</si>
  <si>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</si>
  <si>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</si>
  <si>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</si>
  <si>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</si>
  <si>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JUNE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</si>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</sst>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44713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44713</v>
      </c>
      <c r="C9" s="46">
        <v>9450</v>
      </c>
      <c r="D9" s="45">
        <v>9455</v>
      </c>
      <c r="E9" s="44">
        <f t="shared" ref="E9:E28" si="0">AVERAGE(C9:D9)</f>
        <v>9452.5</v>
      </c>
      <c r="F9" s="46">
        <v>9450</v>
      </c>
      <c r="G9" s="45">
        <v>9455</v>
      </c>
      <c r="H9" s="44">
        <f t="shared" ref="H9:H28" si="1">AVERAGE(F9:G9)</f>
        <v>9452.5</v>
      </c>
      <c r="I9" s="46">
        <v>9430</v>
      </c>
      <c r="J9" s="45">
        <v>9440</v>
      </c>
      <c r="K9" s="44">
        <f t="shared" ref="K9:K28" si="2">AVERAGE(I9:J9)</f>
        <v>9435</v>
      </c>
      <c r="L9" s="46">
        <v>9405</v>
      </c>
      <c r="M9" s="45">
        <v>9415</v>
      </c>
      <c r="N9" s="44">
        <f t="shared" ref="N9:N28" si="3">AVERAGE(L9:M9)</f>
        <v>9410</v>
      </c>
      <c r="O9" s="46">
        <v>9385</v>
      </c>
      <c r="P9" s="45">
        <v>9395</v>
      </c>
      <c r="Q9" s="44">
        <f t="shared" ref="Q9:Q28" si="4">AVERAGE(O9:P9)</f>
        <v>9390</v>
      </c>
      <c r="R9" s="52">
        <v>9455</v>
      </c>
      <c r="S9" s="51">
        <v>1.2573000000000001</v>
      </c>
      <c r="T9" s="53">
        <v>1.0708</v>
      </c>
      <c r="U9" s="50">
        <v>129.56</v>
      </c>
      <c r="V9" s="43">
        <v>7520.08</v>
      </c>
      <c r="W9" s="43">
        <v>7514.7</v>
      </c>
      <c r="X9" s="49">
        <f t="shared" ref="X9:X28" si="5">R9/T9</f>
        <v>8829.8468434815095</v>
      </c>
      <c r="Y9" s="48">
        <v>1.2582</v>
      </c>
    </row>
    <row r="10" spans="1:25" x14ac:dyDescent="0.2">
      <c r="B10" s="47">
        <v>44718</v>
      </c>
      <c r="C10" s="46">
        <v>9711</v>
      </c>
      <c r="D10" s="45">
        <v>9712</v>
      </c>
      <c r="E10" s="44">
        <f t="shared" si="0"/>
        <v>9711.5</v>
      </c>
      <c r="F10" s="46">
        <v>9715</v>
      </c>
      <c r="G10" s="45">
        <v>9720</v>
      </c>
      <c r="H10" s="44">
        <f t="shared" si="1"/>
        <v>9717.5</v>
      </c>
      <c r="I10" s="46">
        <v>9685</v>
      </c>
      <c r="J10" s="45">
        <v>9695</v>
      </c>
      <c r="K10" s="44">
        <f t="shared" si="2"/>
        <v>9690</v>
      </c>
      <c r="L10" s="46">
        <v>9660</v>
      </c>
      <c r="M10" s="45">
        <v>9670</v>
      </c>
      <c r="N10" s="44">
        <f t="shared" si="3"/>
        <v>9665</v>
      </c>
      <c r="O10" s="46">
        <v>9635</v>
      </c>
      <c r="P10" s="45">
        <v>9645</v>
      </c>
      <c r="Q10" s="44">
        <f t="shared" si="4"/>
        <v>9640</v>
      </c>
      <c r="R10" s="52">
        <v>9712</v>
      </c>
      <c r="S10" s="51">
        <v>1.2569999999999999</v>
      </c>
      <c r="T10" s="51">
        <v>1.0730999999999999</v>
      </c>
      <c r="U10" s="50">
        <v>130.66</v>
      </c>
      <c r="V10" s="43">
        <v>7726.33</v>
      </c>
      <c r="W10" s="43">
        <v>7727.16</v>
      </c>
      <c r="X10" s="49">
        <f t="shared" si="5"/>
        <v>9050.4146864225149</v>
      </c>
      <c r="Y10" s="48">
        <v>1.2579</v>
      </c>
    </row>
    <row r="11" spans="1:25" x14ac:dyDescent="0.2">
      <c r="B11" s="47">
        <v>44719</v>
      </c>
      <c r="C11" s="46">
        <v>9610</v>
      </c>
      <c r="D11" s="45">
        <v>9612</v>
      </c>
      <c r="E11" s="44">
        <f t="shared" si="0"/>
        <v>9611</v>
      </c>
      <c r="F11" s="46">
        <v>9610</v>
      </c>
      <c r="G11" s="45">
        <v>9612</v>
      </c>
      <c r="H11" s="44">
        <f t="shared" si="1"/>
        <v>9611</v>
      </c>
      <c r="I11" s="46">
        <v>9580</v>
      </c>
      <c r="J11" s="45">
        <v>9590</v>
      </c>
      <c r="K11" s="44">
        <f t="shared" si="2"/>
        <v>9585</v>
      </c>
      <c r="L11" s="46">
        <v>9550</v>
      </c>
      <c r="M11" s="45">
        <v>9560</v>
      </c>
      <c r="N11" s="44">
        <f t="shared" si="3"/>
        <v>9555</v>
      </c>
      <c r="O11" s="46">
        <v>9530</v>
      </c>
      <c r="P11" s="45">
        <v>9540</v>
      </c>
      <c r="Q11" s="44">
        <f t="shared" si="4"/>
        <v>9535</v>
      </c>
      <c r="R11" s="52">
        <v>9612</v>
      </c>
      <c r="S11" s="51">
        <v>1.2493000000000001</v>
      </c>
      <c r="T11" s="51">
        <v>1.0662</v>
      </c>
      <c r="U11" s="50">
        <v>132.87</v>
      </c>
      <c r="V11" s="43">
        <v>7693.91</v>
      </c>
      <c r="W11" s="43">
        <v>7687.75</v>
      </c>
      <c r="X11" s="49">
        <f t="shared" si="5"/>
        <v>9015.1941474395044</v>
      </c>
      <c r="Y11" s="48">
        <v>1.2503</v>
      </c>
    </row>
    <row r="12" spans="1:25" x14ac:dyDescent="0.2">
      <c r="B12" s="47">
        <v>44720</v>
      </c>
      <c r="C12" s="46">
        <v>9690</v>
      </c>
      <c r="D12" s="45">
        <v>9692</v>
      </c>
      <c r="E12" s="44">
        <f t="shared" si="0"/>
        <v>9691</v>
      </c>
      <c r="F12" s="46">
        <v>9690</v>
      </c>
      <c r="G12" s="45">
        <v>9692</v>
      </c>
      <c r="H12" s="44">
        <f t="shared" si="1"/>
        <v>9691</v>
      </c>
      <c r="I12" s="46">
        <v>9670</v>
      </c>
      <c r="J12" s="45">
        <v>9680</v>
      </c>
      <c r="K12" s="44">
        <f t="shared" si="2"/>
        <v>9675</v>
      </c>
      <c r="L12" s="46">
        <v>9630</v>
      </c>
      <c r="M12" s="45">
        <v>9640</v>
      </c>
      <c r="N12" s="44">
        <f t="shared" si="3"/>
        <v>9635</v>
      </c>
      <c r="O12" s="46">
        <v>9610</v>
      </c>
      <c r="P12" s="45">
        <v>9620</v>
      </c>
      <c r="Q12" s="44">
        <f t="shared" si="4"/>
        <v>9615</v>
      </c>
      <c r="R12" s="52">
        <v>9692</v>
      </c>
      <c r="S12" s="51">
        <v>1.2551000000000001</v>
      </c>
      <c r="T12" s="51">
        <v>1.0736000000000001</v>
      </c>
      <c r="U12" s="50">
        <v>133.99</v>
      </c>
      <c r="V12" s="43">
        <v>7722.09</v>
      </c>
      <c r="W12" s="43">
        <v>7716.56</v>
      </c>
      <c r="X12" s="49">
        <f t="shared" si="5"/>
        <v>9027.5707898658711</v>
      </c>
      <c r="Y12" s="48">
        <v>1.256</v>
      </c>
    </row>
    <row r="13" spans="1:25" x14ac:dyDescent="0.2">
      <c r="B13" s="47">
        <v>44721</v>
      </c>
      <c r="C13" s="46">
        <v>9628</v>
      </c>
      <c r="D13" s="45">
        <v>9630</v>
      </c>
      <c r="E13" s="44">
        <f t="shared" si="0"/>
        <v>9629</v>
      </c>
      <c r="F13" s="46">
        <v>9622</v>
      </c>
      <c r="G13" s="45">
        <v>9624</v>
      </c>
      <c r="H13" s="44">
        <f t="shared" si="1"/>
        <v>9623</v>
      </c>
      <c r="I13" s="46">
        <v>9590</v>
      </c>
      <c r="J13" s="45">
        <v>9600</v>
      </c>
      <c r="K13" s="44">
        <f t="shared" si="2"/>
        <v>9595</v>
      </c>
      <c r="L13" s="46">
        <v>9540</v>
      </c>
      <c r="M13" s="45">
        <v>9550</v>
      </c>
      <c r="N13" s="44">
        <f t="shared" si="3"/>
        <v>9545</v>
      </c>
      <c r="O13" s="46">
        <v>9520</v>
      </c>
      <c r="P13" s="45">
        <v>9530</v>
      </c>
      <c r="Q13" s="44">
        <f t="shared" si="4"/>
        <v>9525</v>
      </c>
      <c r="R13" s="52">
        <v>9630</v>
      </c>
      <c r="S13" s="51">
        <v>1.2541</v>
      </c>
      <c r="T13" s="51">
        <v>1.0728</v>
      </c>
      <c r="U13" s="50">
        <v>133.72</v>
      </c>
      <c r="V13" s="43">
        <v>7678.81</v>
      </c>
      <c r="W13" s="43">
        <v>7669.14</v>
      </c>
      <c r="X13" s="49">
        <f t="shared" si="5"/>
        <v>8976.5100671140935</v>
      </c>
      <c r="Y13" s="48">
        <v>1.2548999999999999</v>
      </c>
    </row>
    <row r="14" spans="1:25" x14ac:dyDescent="0.2">
      <c r="B14" s="47">
        <v>44722</v>
      </c>
      <c r="C14" s="46">
        <v>9536.5</v>
      </c>
      <c r="D14" s="45">
        <v>9537</v>
      </c>
      <c r="E14" s="44">
        <f t="shared" si="0"/>
        <v>9536.75</v>
      </c>
      <c r="F14" s="46">
        <v>9540</v>
      </c>
      <c r="G14" s="45">
        <v>9540.5</v>
      </c>
      <c r="H14" s="44">
        <f t="shared" si="1"/>
        <v>9540.25</v>
      </c>
      <c r="I14" s="46">
        <v>9515</v>
      </c>
      <c r="J14" s="45">
        <v>9525</v>
      </c>
      <c r="K14" s="44">
        <f t="shared" si="2"/>
        <v>9520</v>
      </c>
      <c r="L14" s="46">
        <v>9490</v>
      </c>
      <c r="M14" s="45">
        <v>9500</v>
      </c>
      <c r="N14" s="44">
        <f t="shared" si="3"/>
        <v>9495</v>
      </c>
      <c r="O14" s="46">
        <v>9470</v>
      </c>
      <c r="P14" s="45">
        <v>9480</v>
      </c>
      <c r="Q14" s="44">
        <f t="shared" si="4"/>
        <v>9475</v>
      </c>
      <c r="R14" s="52">
        <v>9537</v>
      </c>
      <c r="S14" s="51">
        <v>1.2438</v>
      </c>
      <c r="T14" s="51">
        <v>1.0573999999999999</v>
      </c>
      <c r="U14" s="50">
        <v>133.96</v>
      </c>
      <c r="V14" s="43">
        <v>7667.63</v>
      </c>
      <c r="W14" s="43">
        <v>7665.52</v>
      </c>
      <c r="X14" s="49">
        <f t="shared" si="5"/>
        <v>9019.2926045016084</v>
      </c>
      <c r="Y14" s="48">
        <v>1.2445999999999999</v>
      </c>
    </row>
    <row r="15" spans="1:25" x14ac:dyDescent="0.2">
      <c r="B15" s="47">
        <v>44725</v>
      </c>
      <c r="C15" s="46">
        <v>9289</v>
      </c>
      <c r="D15" s="45">
        <v>9290</v>
      </c>
      <c r="E15" s="44">
        <f t="shared" si="0"/>
        <v>9289.5</v>
      </c>
      <c r="F15" s="46">
        <v>9283</v>
      </c>
      <c r="G15" s="45">
        <v>9284</v>
      </c>
      <c r="H15" s="44">
        <f t="shared" si="1"/>
        <v>9283.5</v>
      </c>
      <c r="I15" s="46">
        <v>9275</v>
      </c>
      <c r="J15" s="45">
        <v>9285</v>
      </c>
      <c r="K15" s="44">
        <f t="shared" si="2"/>
        <v>9280</v>
      </c>
      <c r="L15" s="46">
        <v>9255</v>
      </c>
      <c r="M15" s="45">
        <v>9265</v>
      </c>
      <c r="N15" s="44">
        <f t="shared" si="3"/>
        <v>9260</v>
      </c>
      <c r="O15" s="46">
        <v>9235</v>
      </c>
      <c r="P15" s="45">
        <v>9245</v>
      </c>
      <c r="Q15" s="44">
        <f t="shared" si="4"/>
        <v>9240</v>
      </c>
      <c r="R15" s="52">
        <v>9290</v>
      </c>
      <c r="S15" s="51">
        <v>1.2161999999999999</v>
      </c>
      <c r="T15" s="51">
        <v>1.0446</v>
      </c>
      <c r="U15" s="50">
        <v>134.51</v>
      </c>
      <c r="V15" s="43">
        <v>7638.55</v>
      </c>
      <c r="W15" s="43">
        <v>7626.09</v>
      </c>
      <c r="X15" s="49">
        <f t="shared" si="5"/>
        <v>8893.356308634884</v>
      </c>
      <c r="Y15" s="48">
        <v>1.2174</v>
      </c>
    </row>
    <row r="16" spans="1:25" x14ac:dyDescent="0.2">
      <c r="B16" s="47">
        <v>44726</v>
      </c>
      <c r="C16" s="46">
        <v>9262.5</v>
      </c>
      <c r="D16" s="45">
        <v>9263</v>
      </c>
      <c r="E16" s="44">
        <f t="shared" si="0"/>
        <v>9262.75</v>
      </c>
      <c r="F16" s="46">
        <v>9274</v>
      </c>
      <c r="G16" s="45">
        <v>9275</v>
      </c>
      <c r="H16" s="44">
        <f t="shared" si="1"/>
        <v>9274.5</v>
      </c>
      <c r="I16" s="46">
        <v>9280</v>
      </c>
      <c r="J16" s="45">
        <v>9290</v>
      </c>
      <c r="K16" s="44">
        <f t="shared" si="2"/>
        <v>9285</v>
      </c>
      <c r="L16" s="46">
        <v>9270</v>
      </c>
      <c r="M16" s="45">
        <v>9280</v>
      </c>
      <c r="N16" s="44">
        <f t="shared" si="3"/>
        <v>9275</v>
      </c>
      <c r="O16" s="46">
        <v>9245</v>
      </c>
      <c r="P16" s="45">
        <v>9255</v>
      </c>
      <c r="Q16" s="44">
        <f t="shared" si="4"/>
        <v>9250</v>
      </c>
      <c r="R16" s="52">
        <v>9263</v>
      </c>
      <c r="S16" s="51">
        <v>1.2069000000000001</v>
      </c>
      <c r="T16" s="51">
        <v>1.0442</v>
      </c>
      <c r="U16" s="50">
        <v>134.52000000000001</v>
      </c>
      <c r="V16" s="43">
        <v>7675.04</v>
      </c>
      <c r="W16" s="43">
        <v>7673.53</v>
      </c>
      <c r="X16" s="49">
        <f t="shared" si="5"/>
        <v>8870.9059567132736</v>
      </c>
      <c r="Y16" s="48">
        <v>1.2087000000000001</v>
      </c>
    </row>
    <row r="17" spans="2:25" x14ac:dyDescent="0.2">
      <c r="B17" s="47">
        <v>44727</v>
      </c>
      <c r="C17" s="46">
        <v>9256</v>
      </c>
      <c r="D17" s="45">
        <v>9257</v>
      </c>
      <c r="E17" s="44">
        <f t="shared" si="0"/>
        <v>9256.5</v>
      </c>
      <c r="F17" s="46">
        <v>9260</v>
      </c>
      <c r="G17" s="45">
        <v>9262</v>
      </c>
      <c r="H17" s="44">
        <f t="shared" si="1"/>
        <v>9261</v>
      </c>
      <c r="I17" s="46">
        <v>9265</v>
      </c>
      <c r="J17" s="45">
        <v>9275</v>
      </c>
      <c r="K17" s="44">
        <f t="shared" si="2"/>
        <v>9270</v>
      </c>
      <c r="L17" s="46">
        <v>9255</v>
      </c>
      <c r="M17" s="45">
        <v>9265</v>
      </c>
      <c r="N17" s="44">
        <f t="shared" si="3"/>
        <v>9260</v>
      </c>
      <c r="O17" s="46">
        <v>9250</v>
      </c>
      <c r="P17" s="45">
        <v>9260</v>
      </c>
      <c r="Q17" s="44">
        <f t="shared" si="4"/>
        <v>9255</v>
      </c>
      <c r="R17" s="52">
        <v>9257</v>
      </c>
      <c r="S17" s="51">
        <v>1.2113</v>
      </c>
      <c r="T17" s="51">
        <v>1.0458000000000001</v>
      </c>
      <c r="U17" s="50">
        <v>134.54</v>
      </c>
      <c r="V17" s="43">
        <v>7642.2</v>
      </c>
      <c r="W17" s="43">
        <v>7634.36</v>
      </c>
      <c r="X17" s="49">
        <f t="shared" si="5"/>
        <v>8851.5968636450561</v>
      </c>
      <c r="Y17" s="48">
        <v>1.2132000000000001</v>
      </c>
    </row>
    <row r="18" spans="2:25" x14ac:dyDescent="0.2">
      <c r="B18" s="47">
        <v>44728</v>
      </c>
      <c r="C18" s="46">
        <v>9100</v>
      </c>
      <c r="D18" s="45">
        <v>9105</v>
      </c>
      <c r="E18" s="44">
        <f t="shared" si="0"/>
        <v>9102.5</v>
      </c>
      <c r="F18" s="46">
        <v>9100</v>
      </c>
      <c r="G18" s="45">
        <v>9105</v>
      </c>
      <c r="H18" s="44">
        <f t="shared" si="1"/>
        <v>9102.5</v>
      </c>
      <c r="I18" s="46">
        <v>9100</v>
      </c>
      <c r="J18" s="45">
        <v>9110</v>
      </c>
      <c r="K18" s="44">
        <f t="shared" si="2"/>
        <v>9105</v>
      </c>
      <c r="L18" s="46">
        <v>9090</v>
      </c>
      <c r="M18" s="45">
        <v>9100</v>
      </c>
      <c r="N18" s="44">
        <f t="shared" si="3"/>
        <v>9095</v>
      </c>
      <c r="O18" s="46">
        <v>9080</v>
      </c>
      <c r="P18" s="45">
        <v>9090</v>
      </c>
      <c r="Q18" s="44">
        <f t="shared" si="4"/>
        <v>9085</v>
      </c>
      <c r="R18" s="52">
        <v>9105</v>
      </c>
      <c r="S18" s="51">
        <v>1.2132000000000001</v>
      </c>
      <c r="T18" s="51">
        <v>1.0385</v>
      </c>
      <c r="U18" s="50">
        <v>132.85</v>
      </c>
      <c r="V18" s="43">
        <v>7504.95</v>
      </c>
      <c r="W18" s="43">
        <v>7493.21</v>
      </c>
      <c r="X18" s="49">
        <f t="shared" si="5"/>
        <v>8767.4530572941749</v>
      </c>
      <c r="Y18" s="48">
        <v>1.2151000000000001</v>
      </c>
    </row>
    <row r="19" spans="2:25" x14ac:dyDescent="0.2">
      <c r="B19" s="47">
        <v>44729</v>
      </c>
      <c r="C19" s="46">
        <v>9100</v>
      </c>
      <c r="D19" s="45">
        <v>9101</v>
      </c>
      <c r="E19" s="44">
        <f t="shared" si="0"/>
        <v>9100.5</v>
      </c>
      <c r="F19" s="46">
        <v>9097</v>
      </c>
      <c r="G19" s="45">
        <v>9100</v>
      </c>
      <c r="H19" s="44">
        <f t="shared" si="1"/>
        <v>9098.5</v>
      </c>
      <c r="I19" s="46">
        <v>9095</v>
      </c>
      <c r="J19" s="45">
        <v>9105</v>
      </c>
      <c r="K19" s="44">
        <f t="shared" si="2"/>
        <v>9100</v>
      </c>
      <c r="L19" s="46">
        <v>9085</v>
      </c>
      <c r="M19" s="45">
        <v>9095</v>
      </c>
      <c r="N19" s="44">
        <f t="shared" si="3"/>
        <v>9090</v>
      </c>
      <c r="O19" s="46">
        <v>9075</v>
      </c>
      <c r="P19" s="45">
        <v>9085</v>
      </c>
      <c r="Q19" s="44">
        <f t="shared" si="4"/>
        <v>9080</v>
      </c>
      <c r="R19" s="52">
        <v>9101</v>
      </c>
      <c r="S19" s="51">
        <v>1.2262999999999999</v>
      </c>
      <c r="T19" s="51">
        <v>1.0486</v>
      </c>
      <c r="U19" s="50">
        <v>134.69999999999999</v>
      </c>
      <c r="V19" s="43">
        <v>7421.51</v>
      </c>
      <c r="W19" s="43">
        <v>7409.22</v>
      </c>
      <c r="X19" s="49">
        <f t="shared" si="5"/>
        <v>8679.1913026892998</v>
      </c>
      <c r="Y19" s="48">
        <v>1.2282</v>
      </c>
    </row>
    <row r="20" spans="2:25" x14ac:dyDescent="0.2">
      <c r="B20" s="47">
        <v>44732</v>
      </c>
      <c r="C20" s="46">
        <v>8870</v>
      </c>
      <c r="D20" s="45">
        <v>8875</v>
      </c>
      <c r="E20" s="44">
        <f t="shared" si="0"/>
        <v>8872.5</v>
      </c>
      <c r="F20" s="46">
        <v>8862</v>
      </c>
      <c r="G20" s="45">
        <v>8865</v>
      </c>
      <c r="H20" s="44">
        <f t="shared" si="1"/>
        <v>8863.5</v>
      </c>
      <c r="I20" s="46">
        <v>8860</v>
      </c>
      <c r="J20" s="45">
        <v>8870</v>
      </c>
      <c r="K20" s="44">
        <f t="shared" si="2"/>
        <v>8865</v>
      </c>
      <c r="L20" s="46">
        <v>8850</v>
      </c>
      <c r="M20" s="45">
        <v>8860</v>
      </c>
      <c r="N20" s="44">
        <f t="shared" si="3"/>
        <v>8855</v>
      </c>
      <c r="O20" s="46">
        <v>8840</v>
      </c>
      <c r="P20" s="45">
        <v>8850</v>
      </c>
      <c r="Q20" s="44">
        <f t="shared" si="4"/>
        <v>8845</v>
      </c>
      <c r="R20" s="52">
        <v>8875</v>
      </c>
      <c r="S20" s="51">
        <v>1.2262</v>
      </c>
      <c r="T20" s="51">
        <v>1.0526</v>
      </c>
      <c r="U20" s="50">
        <v>134.94999999999999</v>
      </c>
      <c r="V20" s="43">
        <v>7237.81</v>
      </c>
      <c r="W20" s="43">
        <v>7218.47</v>
      </c>
      <c r="X20" s="49">
        <f t="shared" si="5"/>
        <v>8431.5029450883521</v>
      </c>
      <c r="Y20" s="48">
        <v>1.2281</v>
      </c>
    </row>
    <row r="21" spans="2:25" x14ac:dyDescent="0.2">
      <c r="B21" s="47">
        <v>44733</v>
      </c>
      <c r="C21" s="46">
        <v>8995</v>
      </c>
      <c r="D21" s="45">
        <v>9000</v>
      </c>
      <c r="E21" s="44">
        <f t="shared" si="0"/>
        <v>8997.5</v>
      </c>
      <c r="F21" s="46">
        <v>9000</v>
      </c>
      <c r="G21" s="45">
        <v>9005</v>
      </c>
      <c r="H21" s="44">
        <f t="shared" si="1"/>
        <v>9002.5</v>
      </c>
      <c r="I21" s="46">
        <v>8995</v>
      </c>
      <c r="J21" s="45">
        <v>9005</v>
      </c>
      <c r="K21" s="44">
        <f t="shared" si="2"/>
        <v>9000</v>
      </c>
      <c r="L21" s="46">
        <v>8980</v>
      </c>
      <c r="M21" s="45">
        <v>8990</v>
      </c>
      <c r="N21" s="44">
        <f t="shared" si="3"/>
        <v>8985</v>
      </c>
      <c r="O21" s="46">
        <v>8970</v>
      </c>
      <c r="P21" s="45">
        <v>8980</v>
      </c>
      <c r="Q21" s="44">
        <f t="shared" si="4"/>
        <v>8975</v>
      </c>
      <c r="R21" s="52">
        <v>9000</v>
      </c>
      <c r="S21" s="51">
        <v>1.2270000000000001</v>
      </c>
      <c r="T21" s="51">
        <v>1.0549999999999999</v>
      </c>
      <c r="U21" s="50">
        <v>136.19</v>
      </c>
      <c r="V21" s="43">
        <v>7334.96</v>
      </c>
      <c r="W21" s="43">
        <v>7327.1</v>
      </c>
      <c r="X21" s="49">
        <f t="shared" si="5"/>
        <v>8530.8056872037923</v>
      </c>
      <c r="Y21" s="48">
        <v>1.2290000000000001</v>
      </c>
    </row>
    <row r="22" spans="2:25" x14ac:dyDescent="0.2">
      <c r="B22" s="47">
        <v>44734</v>
      </c>
      <c r="C22" s="46">
        <v>8727</v>
      </c>
      <c r="D22" s="45">
        <v>8729</v>
      </c>
      <c r="E22" s="44">
        <f t="shared" si="0"/>
        <v>8728</v>
      </c>
      <c r="F22" s="46">
        <v>8728</v>
      </c>
      <c r="G22" s="45">
        <v>8730</v>
      </c>
      <c r="H22" s="44">
        <f t="shared" si="1"/>
        <v>8729</v>
      </c>
      <c r="I22" s="46">
        <v>8725</v>
      </c>
      <c r="J22" s="45">
        <v>8735</v>
      </c>
      <c r="K22" s="44">
        <f t="shared" si="2"/>
        <v>8730</v>
      </c>
      <c r="L22" s="46">
        <v>8710</v>
      </c>
      <c r="M22" s="45">
        <v>8720</v>
      </c>
      <c r="N22" s="44">
        <f t="shared" si="3"/>
        <v>8715</v>
      </c>
      <c r="O22" s="46">
        <v>8700</v>
      </c>
      <c r="P22" s="45">
        <v>8710</v>
      </c>
      <c r="Q22" s="44">
        <f t="shared" si="4"/>
        <v>8705</v>
      </c>
      <c r="R22" s="52">
        <v>8729</v>
      </c>
      <c r="S22" s="51">
        <v>1.2237</v>
      </c>
      <c r="T22" s="51">
        <v>1.0510999999999999</v>
      </c>
      <c r="U22" s="50">
        <v>136.06</v>
      </c>
      <c r="V22" s="43">
        <v>7133.28</v>
      </c>
      <c r="W22" s="43">
        <v>7121.88</v>
      </c>
      <c r="X22" s="49">
        <f t="shared" si="5"/>
        <v>8304.6332413661876</v>
      </c>
      <c r="Y22" s="48">
        <v>1.2258</v>
      </c>
    </row>
    <row r="23" spans="2:25" x14ac:dyDescent="0.2">
      <c r="B23" s="47">
        <v>44735</v>
      </c>
      <c r="C23" s="46">
        <v>8575</v>
      </c>
      <c r="D23" s="45">
        <v>8578</v>
      </c>
      <c r="E23" s="44">
        <f t="shared" si="0"/>
        <v>8576.5</v>
      </c>
      <c r="F23" s="46">
        <v>8595</v>
      </c>
      <c r="G23" s="45">
        <v>8600</v>
      </c>
      <c r="H23" s="44">
        <f t="shared" si="1"/>
        <v>8597.5</v>
      </c>
      <c r="I23" s="46">
        <v>8600</v>
      </c>
      <c r="J23" s="45">
        <v>8610</v>
      </c>
      <c r="K23" s="44">
        <f t="shared" si="2"/>
        <v>8605</v>
      </c>
      <c r="L23" s="46">
        <v>8585</v>
      </c>
      <c r="M23" s="45">
        <v>8595</v>
      </c>
      <c r="N23" s="44">
        <f t="shared" si="3"/>
        <v>8590</v>
      </c>
      <c r="O23" s="46">
        <v>8575</v>
      </c>
      <c r="P23" s="45">
        <v>8585</v>
      </c>
      <c r="Q23" s="44">
        <f t="shared" si="4"/>
        <v>8580</v>
      </c>
      <c r="R23" s="52">
        <v>8578</v>
      </c>
      <c r="S23" s="51">
        <v>1.2225999999999999</v>
      </c>
      <c r="T23" s="51">
        <v>1.0506</v>
      </c>
      <c r="U23" s="50">
        <v>135.59</v>
      </c>
      <c r="V23" s="43">
        <v>7016.19</v>
      </c>
      <c r="W23" s="43">
        <v>7022.13</v>
      </c>
      <c r="X23" s="49">
        <f t="shared" si="5"/>
        <v>8164.8581762802214</v>
      </c>
      <c r="Y23" s="48">
        <v>1.2246999999999999</v>
      </c>
    </row>
    <row r="24" spans="2:25" x14ac:dyDescent="0.2">
      <c r="B24" s="47">
        <v>44736</v>
      </c>
      <c r="C24" s="46">
        <v>8280</v>
      </c>
      <c r="D24" s="45">
        <v>8280.5</v>
      </c>
      <c r="E24" s="44">
        <f t="shared" si="0"/>
        <v>8280.25</v>
      </c>
      <c r="F24" s="46">
        <v>8290</v>
      </c>
      <c r="G24" s="45">
        <v>8292</v>
      </c>
      <c r="H24" s="44">
        <f t="shared" si="1"/>
        <v>8291</v>
      </c>
      <c r="I24" s="46">
        <v>8305</v>
      </c>
      <c r="J24" s="45">
        <v>8315</v>
      </c>
      <c r="K24" s="44">
        <f t="shared" si="2"/>
        <v>8310</v>
      </c>
      <c r="L24" s="46">
        <v>8310</v>
      </c>
      <c r="M24" s="45">
        <v>8320</v>
      </c>
      <c r="N24" s="44">
        <f t="shared" si="3"/>
        <v>8315</v>
      </c>
      <c r="O24" s="46">
        <v>8315</v>
      </c>
      <c r="P24" s="45">
        <v>8325</v>
      </c>
      <c r="Q24" s="44">
        <f t="shared" si="4"/>
        <v>8320</v>
      </c>
      <c r="R24" s="52">
        <v>8280.5</v>
      </c>
      <c r="S24" s="51">
        <v>1.2266999999999999</v>
      </c>
      <c r="T24" s="51">
        <v>1.0516000000000001</v>
      </c>
      <c r="U24" s="50">
        <v>135.26</v>
      </c>
      <c r="V24" s="43">
        <v>6750.22</v>
      </c>
      <c r="W24" s="43">
        <v>6747.5</v>
      </c>
      <c r="X24" s="49">
        <f t="shared" si="5"/>
        <v>7874.1917078737151</v>
      </c>
      <c r="Y24" s="48">
        <v>1.2289000000000001</v>
      </c>
    </row>
    <row r="25" spans="2:25" x14ac:dyDescent="0.2">
      <c r="B25" s="47">
        <v>44739</v>
      </c>
      <c r="C25" s="46">
        <v>8352</v>
      </c>
      <c r="D25" s="45">
        <v>8353</v>
      </c>
      <c r="E25" s="44">
        <f t="shared" si="0"/>
        <v>8352.5</v>
      </c>
      <c r="F25" s="46">
        <v>8356</v>
      </c>
      <c r="G25" s="45">
        <v>8357</v>
      </c>
      <c r="H25" s="44">
        <f t="shared" si="1"/>
        <v>8356.5</v>
      </c>
      <c r="I25" s="46">
        <v>8355</v>
      </c>
      <c r="J25" s="45">
        <v>8365</v>
      </c>
      <c r="K25" s="44">
        <f t="shared" si="2"/>
        <v>8360</v>
      </c>
      <c r="L25" s="46">
        <v>8335</v>
      </c>
      <c r="M25" s="45">
        <v>8345</v>
      </c>
      <c r="N25" s="44">
        <f t="shared" si="3"/>
        <v>8340</v>
      </c>
      <c r="O25" s="46">
        <v>8355</v>
      </c>
      <c r="P25" s="45">
        <v>8365</v>
      </c>
      <c r="Q25" s="44">
        <f t="shared" si="4"/>
        <v>8360</v>
      </c>
      <c r="R25" s="52">
        <v>8353</v>
      </c>
      <c r="S25" s="51">
        <v>1.2261</v>
      </c>
      <c r="T25" s="51">
        <v>1.0567</v>
      </c>
      <c r="U25" s="50">
        <v>135.44</v>
      </c>
      <c r="V25" s="43">
        <v>6812.66</v>
      </c>
      <c r="W25" s="43">
        <v>6803.71</v>
      </c>
      <c r="X25" s="49">
        <f t="shared" si="5"/>
        <v>7904.7979559004452</v>
      </c>
      <c r="Y25" s="48">
        <v>1.2282999999999999</v>
      </c>
    </row>
    <row r="26" spans="2:25" x14ac:dyDescent="0.2">
      <c r="B26" s="47">
        <v>44740</v>
      </c>
      <c r="C26" s="46">
        <v>8500</v>
      </c>
      <c r="D26" s="45">
        <v>8502</v>
      </c>
      <c r="E26" s="44">
        <f t="shared" si="0"/>
        <v>8501</v>
      </c>
      <c r="F26" s="46">
        <v>8500</v>
      </c>
      <c r="G26" s="45">
        <v>8505</v>
      </c>
      <c r="H26" s="44">
        <f t="shared" si="1"/>
        <v>8502.5</v>
      </c>
      <c r="I26" s="46">
        <v>8500</v>
      </c>
      <c r="J26" s="45">
        <v>8510</v>
      </c>
      <c r="K26" s="44">
        <f t="shared" si="2"/>
        <v>8505</v>
      </c>
      <c r="L26" s="46">
        <v>8490</v>
      </c>
      <c r="M26" s="45">
        <v>8500</v>
      </c>
      <c r="N26" s="44">
        <f t="shared" si="3"/>
        <v>8495</v>
      </c>
      <c r="O26" s="46">
        <v>8510</v>
      </c>
      <c r="P26" s="45">
        <v>8520</v>
      </c>
      <c r="Q26" s="44">
        <f t="shared" si="4"/>
        <v>8515</v>
      </c>
      <c r="R26" s="52">
        <v>8502</v>
      </c>
      <c r="S26" s="51">
        <v>1.224</v>
      </c>
      <c r="T26" s="51">
        <v>1.0569</v>
      </c>
      <c r="U26" s="50">
        <v>136.1</v>
      </c>
      <c r="V26" s="43">
        <v>6946.08</v>
      </c>
      <c r="W26" s="43">
        <v>6936.63</v>
      </c>
      <c r="X26" s="49">
        <f t="shared" si="5"/>
        <v>8044.2804428044283</v>
      </c>
      <c r="Y26" s="48">
        <v>1.2261</v>
      </c>
    </row>
    <row r="27" spans="2:25" x14ac:dyDescent="0.2">
      <c r="B27" s="47">
        <v>44741</v>
      </c>
      <c r="C27" s="46">
        <v>8445</v>
      </c>
      <c r="D27" s="45">
        <v>8446</v>
      </c>
      <c r="E27" s="44">
        <f t="shared" si="0"/>
        <v>8445.5</v>
      </c>
      <c r="F27" s="46">
        <v>8448</v>
      </c>
      <c r="G27" s="45">
        <v>8450</v>
      </c>
      <c r="H27" s="44">
        <f t="shared" si="1"/>
        <v>8449</v>
      </c>
      <c r="I27" s="46">
        <v>8445</v>
      </c>
      <c r="J27" s="45">
        <v>8455</v>
      </c>
      <c r="K27" s="44">
        <f t="shared" si="2"/>
        <v>8450</v>
      </c>
      <c r="L27" s="46">
        <v>8445</v>
      </c>
      <c r="M27" s="45">
        <v>8455</v>
      </c>
      <c r="N27" s="44">
        <f t="shared" si="3"/>
        <v>8450</v>
      </c>
      <c r="O27" s="46">
        <v>8465</v>
      </c>
      <c r="P27" s="45">
        <v>8475</v>
      </c>
      <c r="Q27" s="44">
        <f t="shared" si="4"/>
        <v>8470</v>
      </c>
      <c r="R27" s="52">
        <v>8446</v>
      </c>
      <c r="S27" s="51">
        <v>1.2155</v>
      </c>
      <c r="T27" s="51">
        <v>1.0522</v>
      </c>
      <c r="U27" s="50">
        <v>136.5</v>
      </c>
      <c r="V27" s="43">
        <v>6948.58</v>
      </c>
      <c r="W27" s="43">
        <v>6939.31</v>
      </c>
      <c r="X27" s="49">
        <f t="shared" si="5"/>
        <v>8026.9910663371984</v>
      </c>
      <c r="Y27" s="48">
        <v>1.2177</v>
      </c>
    </row>
    <row r="28" spans="2:25" x14ac:dyDescent="0.2">
      <c r="B28" s="47">
        <v>44742</v>
      </c>
      <c r="C28" s="46">
        <v>8240</v>
      </c>
      <c r="D28" s="45">
        <v>8245</v>
      </c>
      <c r="E28" s="44">
        <f t="shared" si="0"/>
        <v>8242.5</v>
      </c>
      <c r="F28" s="46">
        <v>8240</v>
      </c>
      <c r="G28" s="45">
        <v>8245</v>
      </c>
      <c r="H28" s="44">
        <f t="shared" si="1"/>
        <v>8242.5</v>
      </c>
      <c r="I28" s="46">
        <v>8235</v>
      </c>
      <c r="J28" s="45">
        <v>8245</v>
      </c>
      <c r="K28" s="44">
        <f t="shared" si="2"/>
        <v>8240</v>
      </c>
      <c r="L28" s="46">
        <v>8230</v>
      </c>
      <c r="M28" s="45">
        <v>8240</v>
      </c>
      <c r="N28" s="44">
        <f t="shared" si="3"/>
        <v>8235</v>
      </c>
      <c r="O28" s="46">
        <v>8250</v>
      </c>
      <c r="P28" s="45">
        <v>8260</v>
      </c>
      <c r="Q28" s="44">
        <f t="shared" si="4"/>
        <v>8255</v>
      </c>
      <c r="R28" s="52">
        <v>8245</v>
      </c>
      <c r="S28" s="51">
        <v>1.2112000000000001</v>
      </c>
      <c r="T28" s="51">
        <v>1.0394000000000001</v>
      </c>
      <c r="U28" s="50">
        <v>136.29</v>
      </c>
      <c r="V28" s="43">
        <v>6807.3</v>
      </c>
      <c r="W28" s="43">
        <v>6794.96</v>
      </c>
      <c r="X28" s="49">
        <f t="shared" si="5"/>
        <v>7932.4610352126219</v>
      </c>
      <c r="Y28" s="48">
        <v>1.2134</v>
      </c>
    </row>
    <row r="29" spans="2:25" s="10" customFormat="1" x14ac:dyDescent="0.2">
      <c r="B29" s="42" t="s">
        <v>11</v>
      </c>
      <c r="C29" s="41">
        <f>ROUND(AVERAGE(C9:C28),2)</f>
        <v>9030.85</v>
      </c>
      <c r="D29" s="40">
        <f>ROUND(AVERAGE(D9:D28),2)</f>
        <v>9033.1299999999992</v>
      </c>
      <c r="E29" s="39">
        <f>ROUND(AVERAGE(C29:D29),2)</f>
        <v>9031.99</v>
      </c>
      <c r="F29" s="41">
        <f>ROUND(AVERAGE(F9:F28),2)</f>
        <v>9033</v>
      </c>
      <c r="G29" s="40">
        <f>ROUND(AVERAGE(G9:G28),2)</f>
        <v>9035.93</v>
      </c>
      <c r="H29" s="39">
        <f>ROUND(AVERAGE(F29:G29),2)</f>
        <v>9034.4699999999993</v>
      </c>
      <c r="I29" s="41">
        <f>ROUND(AVERAGE(I9:I28),2)</f>
        <v>9025.25</v>
      </c>
      <c r="J29" s="40">
        <f>ROUND(AVERAGE(J9:J28),2)</f>
        <v>9035.25</v>
      </c>
      <c r="K29" s="39">
        <f>ROUND(AVERAGE(I29:J29),2)</f>
        <v>9030.25</v>
      </c>
      <c r="L29" s="41">
        <f>ROUND(AVERAGE(L9:L28),2)</f>
        <v>9008.25</v>
      </c>
      <c r="M29" s="40">
        <f>ROUND(AVERAGE(M9:M28),2)</f>
        <v>9018.25</v>
      </c>
      <c r="N29" s="39">
        <f>ROUND(AVERAGE(L29:M29),2)</f>
        <v>9013.25</v>
      </c>
      <c r="O29" s="41">
        <f>ROUND(AVERAGE(O9:O28),2)</f>
        <v>9000.75</v>
      </c>
      <c r="P29" s="40">
        <f>ROUND(AVERAGE(P9:P28),2)</f>
        <v>9010.75</v>
      </c>
      <c r="Q29" s="39">
        <f>ROUND(AVERAGE(O29:P29),2)</f>
        <v>9005.75</v>
      </c>
      <c r="R29" s="38">
        <f>ROUND(AVERAGE(R9:R28),2)</f>
        <v>9033.1299999999992</v>
      </c>
      <c r="S29" s="37">
        <f>ROUND(AVERAGE(S9:S28),4)</f>
        <v>1.2297</v>
      </c>
      <c r="T29" s="36">
        <f>ROUND(AVERAGE(T9:T28),4)</f>
        <v>1.0550999999999999</v>
      </c>
      <c r="U29" s="175">
        <f>ROUND(AVERAGE(U9:U28),2)</f>
        <v>134.41</v>
      </c>
      <c r="V29" s="35">
        <f>AVERAGE(V9:V28)</f>
        <v>7343.9089999999978</v>
      </c>
      <c r="W29" s="35">
        <f>AVERAGE(W9:W28)</f>
        <v>7336.4465000000009</v>
      </c>
      <c r="X29" s="35">
        <f>AVERAGE(X9:X28)</f>
        <v>8559.792744293436</v>
      </c>
      <c r="Y29" s="34">
        <f>AVERAGE(Y9:Y28)</f>
        <v>1.2313249999999998</v>
      </c>
    </row>
    <row r="30" spans="2:25" s="5" customFormat="1" x14ac:dyDescent="0.2">
      <c r="B30" s="33" t="s">
        <v>12</v>
      </c>
      <c r="C30" s="32">
        <f t="shared" ref="C30:Y30" si="6">MAX(C9:C28)</f>
        <v>9711</v>
      </c>
      <c r="D30" s="31">
        <f t="shared" si="6"/>
        <v>9712</v>
      </c>
      <c r="E30" s="30">
        <f t="shared" si="6"/>
        <v>9711.5</v>
      </c>
      <c r="F30" s="32">
        <f t="shared" si="6"/>
        <v>9715</v>
      </c>
      <c r="G30" s="31">
        <f t="shared" si="6"/>
        <v>9720</v>
      </c>
      <c r="H30" s="30">
        <f t="shared" si="6"/>
        <v>9717.5</v>
      </c>
      <c r="I30" s="32">
        <f t="shared" si="6"/>
        <v>9685</v>
      </c>
      <c r="J30" s="31">
        <f t="shared" si="6"/>
        <v>9695</v>
      </c>
      <c r="K30" s="30">
        <f t="shared" si="6"/>
        <v>9690</v>
      </c>
      <c r="L30" s="32">
        <f t="shared" si="6"/>
        <v>9660</v>
      </c>
      <c r="M30" s="31">
        <f t="shared" si="6"/>
        <v>9670</v>
      </c>
      <c r="N30" s="30">
        <f t="shared" si="6"/>
        <v>9665</v>
      </c>
      <c r="O30" s="32">
        <f t="shared" si="6"/>
        <v>9635</v>
      </c>
      <c r="P30" s="31">
        <f t="shared" si="6"/>
        <v>9645</v>
      </c>
      <c r="Q30" s="30">
        <f t="shared" si="6"/>
        <v>9640</v>
      </c>
      <c r="R30" s="29">
        <f t="shared" si="6"/>
        <v>9712</v>
      </c>
      <c r="S30" s="28">
        <f t="shared" si="6"/>
        <v>1.2573000000000001</v>
      </c>
      <c r="T30" s="27">
        <f t="shared" si="6"/>
        <v>1.0736000000000001</v>
      </c>
      <c r="U30" s="26">
        <f t="shared" si="6"/>
        <v>136.5</v>
      </c>
      <c r="V30" s="25">
        <f t="shared" si="6"/>
        <v>7726.33</v>
      </c>
      <c r="W30" s="25">
        <f t="shared" si="6"/>
        <v>7727.16</v>
      </c>
      <c r="X30" s="25">
        <f t="shared" si="6"/>
        <v>9050.4146864225149</v>
      </c>
      <c r="Y30" s="24">
        <f t="shared" si="6"/>
        <v>1.2582</v>
      </c>
    </row>
    <row r="31" spans="2:25" s="5" customFormat="1" ht="13.5" thickBot="1" x14ac:dyDescent="0.25">
      <c r="B31" s="23" t="s">
        <v>13</v>
      </c>
      <c r="C31" s="22">
        <f t="shared" ref="C31:Y31" si="7">MIN(C9:C28)</f>
        <v>8240</v>
      </c>
      <c r="D31" s="21">
        <f t="shared" si="7"/>
        <v>8245</v>
      </c>
      <c r="E31" s="20">
        <f t="shared" si="7"/>
        <v>8242.5</v>
      </c>
      <c r="F31" s="22">
        <f t="shared" si="7"/>
        <v>8240</v>
      </c>
      <c r="G31" s="21">
        <f t="shared" si="7"/>
        <v>8245</v>
      </c>
      <c r="H31" s="20">
        <f t="shared" si="7"/>
        <v>8242.5</v>
      </c>
      <c r="I31" s="22">
        <f t="shared" si="7"/>
        <v>8235</v>
      </c>
      <c r="J31" s="21">
        <f t="shared" si="7"/>
        <v>8245</v>
      </c>
      <c r="K31" s="20">
        <f t="shared" si="7"/>
        <v>8240</v>
      </c>
      <c r="L31" s="22">
        <f t="shared" si="7"/>
        <v>8230</v>
      </c>
      <c r="M31" s="21">
        <f t="shared" si="7"/>
        <v>8240</v>
      </c>
      <c r="N31" s="20">
        <f t="shared" si="7"/>
        <v>8235</v>
      </c>
      <c r="O31" s="22">
        <f t="shared" si="7"/>
        <v>8250</v>
      </c>
      <c r="P31" s="21">
        <f t="shared" si="7"/>
        <v>8260</v>
      </c>
      <c r="Q31" s="20">
        <f t="shared" si="7"/>
        <v>8255</v>
      </c>
      <c r="R31" s="19">
        <f t="shared" si="7"/>
        <v>8245</v>
      </c>
      <c r="S31" s="18">
        <f t="shared" si="7"/>
        <v>1.2069000000000001</v>
      </c>
      <c r="T31" s="17">
        <f t="shared" si="7"/>
        <v>1.0385</v>
      </c>
      <c r="U31" s="16">
        <f t="shared" si="7"/>
        <v>129.56</v>
      </c>
      <c r="V31" s="15">
        <f t="shared" si="7"/>
        <v>6750.22</v>
      </c>
      <c r="W31" s="15">
        <f t="shared" si="7"/>
        <v>6747.5</v>
      </c>
      <c r="X31" s="15">
        <f t="shared" si="7"/>
        <v>7874.1917078737151</v>
      </c>
      <c r="Y31" s="14">
        <f t="shared" si="7"/>
        <v>1.2087000000000001</v>
      </c>
    </row>
    <row r="33" spans="2:14" x14ac:dyDescent="0.2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3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44742</v>
      </c>
      <c r="D5" s="74"/>
      <c r="F5" s="75">
        <v>44742</v>
      </c>
      <c r="G5" s="74"/>
      <c r="I5" s="75">
        <v>44742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44713</v>
      </c>
      <c r="D8" s="68">
        <v>9442.5</v>
      </c>
      <c r="F8" s="69">
        <f t="shared" ref="F8:F27" si="0">C8</f>
        <v>44713</v>
      </c>
      <c r="G8" s="68">
        <v>2793.73</v>
      </c>
      <c r="I8" s="69">
        <f t="shared" ref="I8:I27" si="1">C8</f>
        <v>44713</v>
      </c>
      <c r="J8" s="68">
        <v>3883.5</v>
      </c>
    </row>
    <row r="9" spans="2:10" x14ac:dyDescent="0.2">
      <c r="C9" s="69">
        <v>44718</v>
      </c>
      <c r="D9" s="68">
        <v>9673.66</v>
      </c>
      <c r="F9" s="69">
        <f t="shared" si="0"/>
        <v>44718</v>
      </c>
      <c r="G9" s="68">
        <v>2784.85</v>
      </c>
      <c r="I9" s="69">
        <f t="shared" si="1"/>
        <v>44718</v>
      </c>
      <c r="J9" s="68">
        <v>3939.66</v>
      </c>
    </row>
    <row r="10" spans="2:10" x14ac:dyDescent="0.2">
      <c r="C10" s="69">
        <v>44719</v>
      </c>
      <c r="D10" s="68">
        <v>9651.44</v>
      </c>
      <c r="F10" s="69">
        <f t="shared" si="0"/>
        <v>44719</v>
      </c>
      <c r="G10" s="68">
        <v>2767.78</v>
      </c>
      <c r="I10" s="69">
        <f t="shared" si="1"/>
        <v>44719</v>
      </c>
      <c r="J10" s="68">
        <v>3831.36</v>
      </c>
    </row>
    <row r="11" spans="2:10" x14ac:dyDescent="0.2">
      <c r="C11" s="69">
        <v>44720</v>
      </c>
      <c r="D11" s="68">
        <v>9696.7800000000007</v>
      </c>
      <c r="F11" s="69">
        <f t="shared" si="0"/>
        <v>44720</v>
      </c>
      <c r="G11" s="68">
        <v>2773.32</v>
      </c>
      <c r="I11" s="69">
        <f t="shared" si="1"/>
        <v>44720</v>
      </c>
      <c r="J11" s="68">
        <v>3795.47</v>
      </c>
    </row>
    <row r="12" spans="2:10" x14ac:dyDescent="0.2">
      <c r="C12" s="69">
        <v>44721</v>
      </c>
      <c r="D12" s="68">
        <v>9677.5</v>
      </c>
      <c r="F12" s="69">
        <f t="shared" si="0"/>
        <v>44721</v>
      </c>
      <c r="G12" s="68">
        <v>2826.21</v>
      </c>
      <c r="I12" s="69">
        <f t="shared" si="1"/>
        <v>44721</v>
      </c>
      <c r="J12" s="68">
        <v>3808.52</v>
      </c>
    </row>
    <row r="13" spans="2:10" x14ac:dyDescent="0.2">
      <c r="C13" s="69">
        <v>44722</v>
      </c>
      <c r="D13" s="68">
        <v>9608</v>
      </c>
      <c r="F13" s="69">
        <f t="shared" si="0"/>
        <v>44722</v>
      </c>
      <c r="G13" s="68">
        <v>2755.17</v>
      </c>
      <c r="I13" s="69">
        <f t="shared" si="1"/>
        <v>44722</v>
      </c>
      <c r="J13" s="68">
        <v>3752.09</v>
      </c>
    </row>
    <row r="14" spans="2:10" x14ac:dyDescent="0.2">
      <c r="C14" s="69">
        <v>44725</v>
      </c>
      <c r="D14" s="68">
        <v>9372.2099999999991</v>
      </c>
      <c r="F14" s="69">
        <f t="shared" si="0"/>
        <v>44725</v>
      </c>
      <c r="G14" s="68">
        <v>2644.22</v>
      </c>
      <c r="I14" s="69">
        <f t="shared" si="1"/>
        <v>44725</v>
      </c>
      <c r="J14" s="68">
        <v>3635.55</v>
      </c>
    </row>
    <row r="15" spans="2:10" x14ac:dyDescent="0.2">
      <c r="C15" s="69">
        <v>44726</v>
      </c>
      <c r="D15" s="68">
        <v>9378.43</v>
      </c>
      <c r="F15" s="69">
        <f t="shared" si="0"/>
        <v>44726</v>
      </c>
      <c r="G15" s="68">
        <v>2641.25</v>
      </c>
      <c r="I15" s="69">
        <f t="shared" si="1"/>
        <v>44726</v>
      </c>
      <c r="J15" s="68">
        <v>3663.84</v>
      </c>
    </row>
    <row r="16" spans="2:10" x14ac:dyDescent="0.2">
      <c r="C16" s="69">
        <v>44727</v>
      </c>
      <c r="D16" s="68">
        <v>9251.6299999999992</v>
      </c>
      <c r="F16" s="69">
        <f t="shared" si="0"/>
        <v>44727</v>
      </c>
      <c r="G16" s="68">
        <v>2579.64</v>
      </c>
      <c r="I16" s="69">
        <f t="shared" si="1"/>
        <v>44727</v>
      </c>
      <c r="J16" s="68">
        <v>3625.01</v>
      </c>
    </row>
    <row r="17" spans="2:10" x14ac:dyDescent="0.2">
      <c r="C17" s="69">
        <v>44728</v>
      </c>
      <c r="D17" s="68">
        <v>9241</v>
      </c>
      <c r="F17" s="69">
        <f t="shared" si="0"/>
        <v>44728</v>
      </c>
      <c r="G17" s="68">
        <v>2608.96</v>
      </c>
      <c r="I17" s="69">
        <f t="shared" si="1"/>
        <v>44728</v>
      </c>
      <c r="J17" s="68">
        <v>3694.03</v>
      </c>
    </row>
    <row r="18" spans="2:10" x14ac:dyDescent="0.2">
      <c r="C18" s="69">
        <v>44729</v>
      </c>
      <c r="D18" s="68">
        <v>9127</v>
      </c>
      <c r="F18" s="69">
        <f t="shared" si="0"/>
        <v>44729</v>
      </c>
      <c r="G18" s="68">
        <v>2524.1799999999998</v>
      </c>
      <c r="I18" s="69">
        <f t="shared" si="1"/>
        <v>44729</v>
      </c>
      <c r="J18" s="68">
        <v>3609.68</v>
      </c>
    </row>
    <row r="19" spans="2:10" x14ac:dyDescent="0.2">
      <c r="C19" s="69">
        <v>44732</v>
      </c>
      <c r="D19" s="68">
        <v>8923.83</v>
      </c>
      <c r="F19" s="69">
        <f t="shared" si="0"/>
        <v>44732</v>
      </c>
      <c r="G19" s="68">
        <v>2498.75</v>
      </c>
      <c r="I19" s="69">
        <f t="shared" si="1"/>
        <v>44732</v>
      </c>
      <c r="J19" s="68">
        <v>3528.29</v>
      </c>
    </row>
    <row r="20" spans="2:10" x14ac:dyDescent="0.2">
      <c r="C20" s="69">
        <v>44733</v>
      </c>
      <c r="D20" s="68">
        <v>8917</v>
      </c>
      <c r="F20" s="69">
        <f t="shared" si="0"/>
        <v>44733</v>
      </c>
      <c r="G20" s="68">
        <v>2521.34</v>
      </c>
      <c r="I20" s="69">
        <f t="shared" si="1"/>
        <v>44733</v>
      </c>
      <c r="J20" s="68">
        <v>3537.9</v>
      </c>
    </row>
    <row r="21" spans="2:10" x14ac:dyDescent="0.2">
      <c r="C21" s="69">
        <v>44734</v>
      </c>
      <c r="D21" s="68">
        <v>8754.99</v>
      </c>
      <c r="F21" s="69">
        <f t="shared" si="0"/>
        <v>44734</v>
      </c>
      <c r="G21" s="68">
        <v>2496.17</v>
      </c>
      <c r="I21" s="69">
        <f t="shared" si="1"/>
        <v>44734</v>
      </c>
      <c r="J21" s="68">
        <v>3533.94</v>
      </c>
    </row>
    <row r="22" spans="2:10" x14ac:dyDescent="0.2">
      <c r="C22" s="69">
        <v>44735</v>
      </c>
      <c r="D22" s="68">
        <v>8678.32</v>
      </c>
      <c r="F22" s="69">
        <f t="shared" si="0"/>
        <v>44735</v>
      </c>
      <c r="G22" s="68">
        <v>2507.75</v>
      </c>
      <c r="I22" s="69">
        <f t="shared" si="1"/>
        <v>44735</v>
      </c>
      <c r="J22" s="68">
        <v>3551.5</v>
      </c>
    </row>
    <row r="23" spans="2:10" x14ac:dyDescent="0.2">
      <c r="C23" s="69">
        <v>44736</v>
      </c>
      <c r="D23" s="68">
        <v>8351</v>
      </c>
      <c r="F23" s="69">
        <f t="shared" si="0"/>
        <v>44736</v>
      </c>
      <c r="G23" s="68">
        <v>2463.89</v>
      </c>
      <c r="I23" s="69">
        <f t="shared" si="1"/>
        <v>44736</v>
      </c>
      <c r="J23" s="68">
        <v>3430.72</v>
      </c>
    </row>
    <row r="24" spans="2:10" x14ac:dyDescent="0.2">
      <c r="C24" s="69">
        <v>44739</v>
      </c>
      <c r="D24" s="68">
        <v>8376.44</v>
      </c>
      <c r="F24" s="69">
        <f t="shared" si="0"/>
        <v>44739</v>
      </c>
      <c r="G24" s="68">
        <v>2458.37</v>
      </c>
      <c r="I24" s="69">
        <f t="shared" si="1"/>
        <v>44739</v>
      </c>
      <c r="J24" s="68">
        <v>3347.26</v>
      </c>
    </row>
    <row r="25" spans="2:10" x14ac:dyDescent="0.2">
      <c r="C25" s="69">
        <v>44740</v>
      </c>
      <c r="D25" s="68">
        <v>8499.36</v>
      </c>
      <c r="F25" s="69">
        <f t="shared" si="0"/>
        <v>44740</v>
      </c>
      <c r="G25" s="68">
        <v>2502.69</v>
      </c>
      <c r="I25" s="69">
        <f t="shared" si="1"/>
        <v>44740</v>
      </c>
      <c r="J25" s="68">
        <v>3399.11</v>
      </c>
    </row>
    <row r="26" spans="2:10" x14ac:dyDescent="0.2">
      <c r="C26" s="69">
        <v>44741</v>
      </c>
      <c r="D26" s="68">
        <v>8307.9599999999991</v>
      </c>
      <c r="F26" s="69">
        <f t="shared" si="0"/>
        <v>44741</v>
      </c>
      <c r="G26" s="68">
        <v>2477.36</v>
      </c>
      <c r="I26" s="69">
        <f t="shared" si="1"/>
        <v>44741</v>
      </c>
      <c r="J26" s="68">
        <v>3338.37</v>
      </c>
    </row>
    <row r="27" spans="2:10" ht="13.5" thickBot="1" x14ac:dyDescent="0.25">
      <c r="C27" s="69">
        <v>44742</v>
      </c>
      <c r="D27" s="68">
        <v>8380.93</v>
      </c>
      <c r="F27" s="69">
        <f t="shared" si="0"/>
        <v>44742</v>
      </c>
      <c r="G27" s="68">
        <v>2458.96</v>
      </c>
      <c r="I27" s="69">
        <f t="shared" si="1"/>
        <v>44742</v>
      </c>
      <c r="J27" s="68">
        <v>3305.52</v>
      </c>
    </row>
    <row r="28" spans="2:10" x14ac:dyDescent="0.2">
      <c r="B28" s="5"/>
      <c r="C28" s="67" t="s">
        <v>11</v>
      </c>
      <c r="D28" s="66">
        <f>ROUND(AVERAGE(D8:D27),2)</f>
        <v>9065.5</v>
      </c>
      <c r="F28" s="67" t="s">
        <v>11</v>
      </c>
      <c r="G28" s="66">
        <f>ROUND(AVERAGE(G8:G27),2)</f>
        <v>2604.23</v>
      </c>
      <c r="I28" s="67" t="s">
        <v>11</v>
      </c>
      <c r="J28" s="66">
        <f>ROUND(AVERAGE(J8:J27),2)</f>
        <v>3610.57</v>
      </c>
    </row>
    <row r="29" spans="2:10" x14ac:dyDescent="0.2">
      <c r="B29" s="5"/>
      <c r="C29" s="65" t="s">
        <v>12</v>
      </c>
      <c r="D29" s="64">
        <f>MAX(D8:D27)</f>
        <v>9696.7800000000007</v>
      </c>
      <c r="F29" s="65" t="s">
        <v>12</v>
      </c>
      <c r="G29" s="64">
        <f>MAX(G8:G27)</f>
        <v>2826.21</v>
      </c>
      <c r="I29" s="65" t="s">
        <v>12</v>
      </c>
      <c r="J29" s="64">
        <f>MAX(J8:J27)</f>
        <v>3939.66</v>
      </c>
    </row>
    <row r="30" spans="2:10" x14ac:dyDescent="0.2">
      <c r="B30" s="5"/>
      <c r="C30" s="63" t="s">
        <v>13</v>
      </c>
      <c r="D30" s="62">
        <f>MIN(D8:D27)</f>
        <v>8307.9599999999991</v>
      </c>
      <c r="F30" s="63" t="s">
        <v>13</v>
      </c>
      <c r="G30" s="62">
        <f>MIN(G8:G27)</f>
        <v>2458.37</v>
      </c>
      <c r="I30" s="63" t="s">
        <v>13</v>
      </c>
      <c r="J30" s="62">
        <f>MIN(J8:J27)</f>
        <v>3305.52</v>
      </c>
    </row>
    <row r="33" spans="2:2" x14ac:dyDescent="0.2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ABR!D28</f>
        <v>9065.5</v>
      </c>
      <c r="D11" s="155">
        <f>ABR!G28</f>
        <v>2604.23</v>
      </c>
      <c r="E11" s="155">
        <f>ABR!J28</f>
        <v>3610.57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1.2297</v>
      </c>
    </row>
    <row r="18" spans="2:9" x14ac:dyDescent="0.2">
      <c r="B18" s="151" t="s">
        <v>43</v>
      </c>
      <c r="C18" s="150">
        <f>'Averages Inc. Euro Eq'!F67</f>
        <v>134.41</v>
      </c>
    </row>
    <row r="19" spans="2:9" x14ac:dyDescent="0.2">
      <c r="B19" s="151" t="s">
        <v>41</v>
      </c>
      <c r="C19" s="149">
        <f>'Averages Inc. Euro Eq'!F68</f>
        <v>1.0550999999999999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2562.15</v>
      </c>
      <c r="D13" s="113">
        <v>1791</v>
      </c>
      <c r="E13" s="113">
        <v>9030.85</v>
      </c>
      <c r="F13" s="113">
        <v>2066.08</v>
      </c>
      <c r="G13" s="113">
        <v>25812.25</v>
      </c>
      <c r="H13" s="113">
        <v>31723</v>
      </c>
      <c r="I13" s="113">
        <v>3642.63</v>
      </c>
      <c r="J13" s="113">
        <v>2522.6999999999998</v>
      </c>
      <c r="K13" s="113">
        <v>0.5</v>
      </c>
      <c r="L13" s="113">
        <v>71577.75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2562.9299999999998</v>
      </c>
      <c r="D15" s="113">
        <v>1801</v>
      </c>
      <c r="E15" s="113">
        <v>9033.1299999999992</v>
      </c>
      <c r="F15" s="113">
        <v>2067.38</v>
      </c>
      <c r="G15" s="113">
        <v>25837.5</v>
      </c>
      <c r="H15" s="113">
        <v>31776.75</v>
      </c>
      <c r="I15" s="113">
        <v>3643.95</v>
      </c>
      <c r="J15" s="113">
        <v>2532.6999999999998</v>
      </c>
      <c r="K15" s="113">
        <v>1</v>
      </c>
      <c r="L15" s="113">
        <v>72077.75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2562.54</v>
      </c>
      <c r="D17" s="113">
        <v>1796</v>
      </c>
      <c r="E17" s="113">
        <v>9031.99</v>
      </c>
      <c r="F17" s="113">
        <v>2066.73</v>
      </c>
      <c r="G17" s="113">
        <v>25824.880000000001</v>
      </c>
      <c r="H17" s="113">
        <v>31749.88</v>
      </c>
      <c r="I17" s="113">
        <v>3643.29</v>
      </c>
      <c r="J17" s="113">
        <v>2527.6999999999998</v>
      </c>
      <c r="K17" s="113">
        <v>0.75</v>
      </c>
      <c r="L17" s="113">
        <v>71827.75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2584.0300000000002</v>
      </c>
      <c r="D19" s="113">
        <v>1791</v>
      </c>
      <c r="E19" s="113">
        <v>9033</v>
      </c>
      <c r="F19" s="113">
        <v>2072.5500000000002</v>
      </c>
      <c r="G19" s="113">
        <v>25881.75</v>
      </c>
      <c r="H19" s="113">
        <v>31412</v>
      </c>
      <c r="I19" s="113">
        <v>3582.8</v>
      </c>
      <c r="J19" s="113">
        <v>2511.9</v>
      </c>
      <c r="K19" s="113">
        <v>0.5</v>
      </c>
      <c r="L19" s="113">
        <v>71996.75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2585.0300000000002</v>
      </c>
      <c r="D21" s="113">
        <v>1801</v>
      </c>
      <c r="E21" s="113">
        <v>9035.93</v>
      </c>
      <c r="F21" s="113">
        <v>2074.1</v>
      </c>
      <c r="G21" s="113">
        <v>25914</v>
      </c>
      <c r="H21" s="113">
        <v>31459.25</v>
      </c>
      <c r="I21" s="113">
        <v>3584.38</v>
      </c>
      <c r="J21" s="113">
        <v>2521.9</v>
      </c>
      <c r="K21" s="113">
        <v>1</v>
      </c>
      <c r="L21" s="113">
        <v>72496.75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2584.5300000000002</v>
      </c>
      <c r="D23" s="113">
        <v>1796</v>
      </c>
      <c r="E23" s="113">
        <v>9034.4599999999991</v>
      </c>
      <c r="F23" s="113">
        <v>2073.33</v>
      </c>
      <c r="G23" s="113">
        <v>25897.88</v>
      </c>
      <c r="H23" s="113">
        <v>31435.63</v>
      </c>
      <c r="I23" s="113">
        <v>3583.59</v>
      </c>
      <c r="J23" s="113">
        <v>2516.9</v>
      </c>
      <c r="K23" s="113">
        <v>0.75</v>
      </c>
      <c r="L23" s="113">
        <v>72246.75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2577.6</v>
      </c>
      <c r="D25" s="113">
        <v>1791</v>
      </c>
      <c r="E25" s="113">
        <v>9025.25</v>
      </c>
      <c r="F25" s="113">
        <v>2047.65</v>
      </c>
      <c r="G25" s="113">
        <v>26198.25</v>
      </c>
      <c r="H25" s="113"/>
      <c r="I25" s="113">
        <v>3277.5</v>
      </c>
      <c r="J25" s="113">
        <v>2512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2582.6</v>
      </c>
      <c r="D27" s="113">
        <v>1801</v>
      </c>
      <c r="E27" s="113">
        <v>9035.25</v>
      </c>
      <c r="F27" s="113">
        <v>2052.65</v>
      </c>
      <c r="G27" s="113">
        <v>26248.25</v>
      </c>
      <c r="H27" s="113"/>
      <c r="I27" s="113">
        <v>3282.5</v>
      </c>
      <c r="J27" s="113">
        <v>2522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2580.1</v>
      </c>
      <c r="D29" s="113">
        <v>1796</v>
      </c>
      <c r="E29" s="113">
        <v>9030.25</v>
      </c>
      <c r="F29" s="113">
        <v>2050.15</v>
      </c>
      <c r="G29" s="113">
        <v>26223.25</v>
      </c>
      <c r="H29" s="113"/>
      <c r="I29" s="113">
        <v>3280</v>
      </c>
      <c r="J29" s="113">
        <v>2517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2571.4</v>
      </c>
      <c r="D31" s="113"/>
      <c r="E31" s="113">
        <v>9008.25</v>
      </c>
      <c r="F31" s="113">
        <v>2013.65</v>
      </c>
      <c r="G31" s="113">
        <v>26411.75</v>
      </c>
      <c r="H31" s="113"/>
      <c r="I31" s="113">
        <v>3016.6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2576.4</v>
      </c>
      <c r="D33" s="113"/>
      <c r="E33" s="113">
        <v>9018.25</v>
      </c>
      <c r="F33" s="113">
        <v>2018.65</v>
      </c>
      <c r="G33" s="113">
        <v>26461.75</v>
      </c>
      <c r="H33" s="113"/>
      <c r="I33" s="113">
        <v>3021.6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2573.9</v>
      </c>
      <c r="D35" s="113"/>
      <c r="E35" s="113">
        <v>9013.25</v>
      </c>
      <c r="F35" s="113">
        <v>2016.15</v>
      </c>
      <c r="G35" s="113">
        <v>26436.75</v>
      </c>
      <c r="H35" s="113"/>
      <c r="I35" s="113">
        <v>3019.1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2564.6999999999998</v>
      </c>
      <c r="D37" s="113"/>
      <c r="E37" s="113">
        <v>9000.75</v>
      </c>
      <c r="F37" s="113">
        <v>2013.65</v>
      </c>
      <c r="G37" s="113">
        <v>26461.75</v>
      </c>
      <c r="H37" s="113"/>
      <c r="I37" s="113">
        <v>2726.8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2569.6999999999998</v>
      </c>
      <c r="D39" s="113"/>
      <c r="E39" s="113">
        <v>9010.75</v>
      </c>
      <c r="F39" s="113">
        <v>2018.65</v>
      </c>
      <c r="G39" s="113">
        <v>26511.75</v>
      </c>
      <c r="H39" s="113"/>
      <c r="I39" s="113">
        <v>2731.8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2567.1999999999998</v>
      </c>
      <c r="D41" s="113"/>
      <c r="E41" s="113">
        <v>9005.75</v>
      </c>
      <c r="F41" s="113">
        <v>2016.15</v>
      </c>
      <c r="G41" s="113">
        <v>26486.75</v>
      </c>
      <c r="H41" s="113"/>
      <c r="I41" s="113">
        <v>2729.3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30342</v>
      </c>
      <c r="I43" s="113"/>
      <c r="J43" s="113"/>
      <c r="K43" s="113">
        <v>0.5</v>
      </c>
      <c r="L43" s="113">
        <v>73564.25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30392</v>
      </c>
      <c r="I45" s="113"/>
      <c r="J45" s="113"/>
      <c r="K45" s="113">
        <v>1</v>
      </c>
      <c r="L45" s="113">
        <v>74564.25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30367</v>
      </c>
      <c r="I47" s="110"/>
      <c r="J47" s="110"/>
      <c r="K47" s="110">
        <v>0.75</v>
      </c>
      <c r="L47" s="110">
        <v>74064.25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2428.5</v>
      </c>
    </row>
    <row r="55" spans="2:5" x14ac:dyDescent="0.2">
      <c r="B55" s="100" t="s">
        <v>56</v>
      </c>
      <c r="C55" s="101">
        <v>1707.05</v>
      </c>
    </row>
    <row r="56" spans="2:5" x14ac:dyDescent="0.2">
      <c r="B56" s="100" t="s">
        <v>55</v>
      </c>
      <c r="C56" s="101">
        <v>8559.7900000000009</v>
      </c>
    </row>
    <row r="57" spans="2:5" x14ac:dyDescent="0.2">
      <c r="B57" s="100" t="s">
        <v>54</v>
      </c>
      <c r="C57" s="101">
        <v>1959.07</v>
      </c>
    </row>
    <row r="58" spans="2:5" x14ac:dyDescent="0.2">
      <c r="B58" s="100" t="s">
        <v>53</v>
      </c>
      <c r="C58" s="101">
        <v>24477.759999999998</v>
      </c>
    </row>
    <row r="59" spans="2:5" x14ac:dyDescent="0.2">
      <c r="B59" s="100" t="s">
        <v>52</v>
      </c>
      <c r="C59" s="101">
        <v>30100.15</v>
      </c>
    </row>
    <row r="60" spans="2:5" x14ac:dyDescent="0.2">
      <c r="B60" s="100" t="s">
        <v>51</v>
      </c>
      <c r="C60" s="101">
        <v>3453.05</v>
      </c>
    </row>
    <row r="61" spans="2:5" x14ac:dyDescent="0.2">
      <c r="B61" s="98" t="s">
        <v>50</v>
      </c>
      <c r="C61" s="97">
        <v>2400.0500000000002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7343.91</v>
      </c>
      <c r="E65" s="96" t="s">
        <v>46</v>
      </c>
    </row>
    <row r="66" spans="2:9" x14ac:dyDescent="0.2">
      <c r="B66" s="93" t="s">
        <v>45</v>
      </c>
      <c r="D66" s="92">
        <v>7336.45</v>
      </c>
      <c r="E66" s="95" t="s">
        <v>10</v>
      </c>
      <c r="F66" s="90">
        <v>1.2297</v>
      </c>
    </row>
    <row r="67" spans="2:9" x14ac:dyDescent="0.2">
      <c r="B67" s="93" t="s">
        <v>44</v>
      </c>
      <c r="D67" s="92">
        <v>1680.84</v>
      </c>
      <c r="E67" s="95" t="s">
        <v>43</v>
      </c>
      <c r="F67" s="94">
        <v>134.41</v>
      </c>
    </row>
    <row r="68" spans="2:9" x14ac:dyDescent="0.2">
      <c r="B68" s="93" t="s">
        <v>42</v>
      </c>
      <c r="D68" s="92">
        <v>1684.09</v>
      </c>
      <c r="E68" s="91" t="s">
        <v>41</v>
      </c>
      <c r="F68" s="90">
        <v>1.0550999999999999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44713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44713</v>
      </c>
      <c r="C9" s="46">
        <v>1950</v>
      </c>
      <c r="D9" s="45">
        <v>1960</v>
      </c>
      <c r="E9" s="44">
        <f t="shared" ref="E9:E28" si="0">AVERAGE(C9:D9)</f>
        <v>1955</v>
      </c>
      <c r="F9" s="46">
        <v>1950</v>
      </c>
      <c r="G9" s="45">
        <v>1960</v>
      </c>
      <c r="H9" s="44">
        <f t="shared" ref="H9:H28" si="1">AVERAGE(F9:G9)</f>
        <v>1955</v>
      </c>
      <c r="I9" s="46">
        <v>1950</v>
      </c>
      <c r="J9" s="45">
        <v>1960</v>
      </c>
      <c r="K9" s="44">
        <f t="shared" ref="K9:K28" si="2">AVERAGE(I9:J9)</f>
        <v>1955</v>
      </c>
      <c r="L9" s="52">
        <v>1960</v>
      </c>
      <c r="M9" s="51">
        <v>1.2573000000000001</v>
      </c>
      <c r="N9" s="53">
        <v>1.0708</v>
      </c>
      <c r="O9" s="50">
        <v>129.56</v>
      </c>
      <c r="P9" s="43">
        <v>1558.9</v>
      </c>
      <c r="Q9" s="43">
        <v>1557.78</v>
      </c>
      <c r="R9" s="49">
        <f t="shared" ref="R9:R28" si="3">L9/N9</f>
        <v>1830.4071722076951</v>
      </c>
      <c r="S9" s="48">
        <v>1.2582</v>
      </c>
    </row>
    <row r="10" spans="1:19" x14ac:dyDescent="0.2">
      <c r="B10" s="47">
        <v>44718</v>
      </c>
      <c r="C10" s="46">
        <v>1765</v>
      </c>
      <c r="D10" s="45">
        <v>1775</v>
      </c>
      <c r="E10" s="44">
        <f t="shared" si="0"/>
        <v>1770</v>
      </c>
      <c r="F10" s="46">
        <v>1765</v>
      </c>
      <c r="G10" s="45">
        <v>1775</v>
      </c>
      <c r="H10" s="44">
        <f t="shared" si="1"/>
        <v>1770</v>
      </c>
      <c r="I10" s="46">
        <v>1765</v>
      </c>
      <c r="J10" s="45">
        <v>1775</v>
      </c>
      <c r="K10" s="44">
        <f t="shared" si="2"/>
        <v>1770</v>
      </c>
      <c r="L10" s="52">
        <v>1775</v>
      </c>
      <c r="M10" s="51">
        <v>1.2569999999999999</v>
      </c>
      <c r="N10" s="51">
        <v>1.0730999999999999</v>
      </c>
      <c r="O10" s="50">
        <v>130.66</v>
      </c>
      <c r="P10" s="43">
        <v>1412.09</v>
      </c>
      <c r="Q10" s="43">
        <v>1411.08</v>
      </c>
      <c r="R10" s="49">
        <f t="shared" si="3"/>
        <v>1654.0862920510672</v>
      </c>
      <c r="S10" s="48">
        <v>1.2579</v>
      </c>
    </row>
    <row r="11" spans="1:19" x14ac:dyDescent="0.2">
      <c r="B11" s="47">
        <v>44719</v>
      </c>
      <c r="C11" s="46">
        <v>1765</v>
      </c>
      <c r="D11" s="45">
        <v>1775</v>
      </c>
      <c r="E11" s="44">
        <f t="shared" si="0"/>
        <v>1770</v>
      </c>
      <c r="F11" s="46">
        <v>1765</v>
      </c>
      <c r="G11" s="45">
        <v>1775</v>
      </c>
      <c r="H11" s="44">
        <f t="shared" si="1"/>
        <v>1770</v>
      </c>
      <c r="I11" s="46">
        <v>1765</v>
      </c>
      <c r="J11" s="45">
        <v>1775</v>
      </c>
      <c r="K11" s="44">
        <f t="shared" si="2"/>
        <v>1770</v>
      </c>
      <c r="L11" s="52">
        <v>1775</v>
      </c>
      <c r="M11" s="51">
        <v>1.2493000000000001</v>
      </c>
      <c r="N11" s="51">
        <v>1.0662</v>
      </c>
      <c r="O11" s="50">
        <v>132.87</v>
      </c>
      <c r="P11" s="43">
        <v>1420.8</v>
      </c>
      <c r="Q11" s="43">
        <v>1419.66</v>
      </c>
      <c r="R11" s="49">
        <f t="shared" si="3"/>
        <v>1664.7908459951227</v>
      </c>
      <c r="S11" s="48">
        <v>1.2503</v>
      </c>
    </row>
    <row r="12" spans="1:19" x14ac:dyDescent="0.2">
      <c r="B12" s="47">
        <v>44720</v>
      </c>
      <c r="C12" s="46">
        <v>1765</v>
      </c>
      <c r="D12" s="45">
        <v>1775</v>
      </c>
      <c r="E12" s="44">
        <f t="shared" si="0"/>
        <v>1770</v>
      </c>
      <c r="F12" s="46">
        <v>1765</v>
      </c>
      <c r="G12" s="45">
        <v>1775</v>
      </c>
      <c r="H12" s="44">
        <f t="shared" si="1"/>
        <v>1770</v>
      </c>
      <c r="I12" s="46">
        <v>1765</v>
      </c>
      <c r="J12" s="45">
        <v>1775</v>
      </c>
      <c r="K12" s="44">
        <f t="shared" si="2"/>
        <v>1770</v>
      </c>
      <c r="L12" s="52">
        <v>1775</v>
      </c>
      <c r="M12" s="51">
        <v>1.2551000000000001</v>
      </c>
      <c r="N12" s="51">
        <v>1.0736000000000001</v>
      </c>
      <c r="O12" s="50">
        <v>133.99</v>
      </c>
      <c r="P12" s="43">
        <v>1414.23</v>
      </c>
      <c r="Q12" s="43">
        <v>1413.22</v>
      </c>
      <c r="R12" s="49">
        <f t="shared" si="3"/>
        <v>1653.3159463487332</v>
      </c>
      <c r="S12" s="48">
        <v>1.256</v>
      </c>
    </row>
    <row r="13" spans="1:19" x14ac:dyDescent="0.2">
      <c r="B13" s="47">
        <v>44721</v>
      </c>
      <c r="C13" s="46">
        <v>1640</v>
      </c>
      <c r="D13" s="45">
        <v>1650</v>
      </c>
      <c r="E13" s="44">
        <f t="shared" si="0"/>
        <v>1645</v>
      </c>
      <c r="F13" s="46">
        <v>1640</v>
      </c>
      <c r="G13" s="45">
        <v>1650</v>
      </c>
      <c r="H13" s="44">
        <f t="shared" si="1"/>
        <v>1645</v>
      </c>
      <c r="I13" s="46">
        <v>1640</v>
      </c>
      <c r="J13" s="45">
        <v>1650</v>
      </c>
      <c r="K13" s="44">
        <f t="shared" si="2"/>
        <v>1645</v>
      </c>
      <c r="L13" s="52">
        <v>1650</v>
      </c>
      <c r="M13" s="51">
        <v>1.2541</v>
      </c>
      <c r="N13" s="51">
        <v>1.0728</v>
      </c>
      <c r="O13" s="50">
        <v>133.72</v>
      </c>
      <c r="P13" s="43">
        <v>1315.68</v>
      </c>
      <c r="Q13" s="43">
        <v>1314.85</v>
      </c>
      <c r="R13" s="49">
        <f t="shared" si="3"/>
        <v>1538.0313199105146</v>
      </c>
      <c r="S13" s="48">
        <v>1.2548999999999999</v>
      </c>
    </row>
    <row r="14" spans="1:19" x14ac:dyDescent="0.2">
      <c r="B14" s="47">
        <v>44722</v>
      </c>
      <c r="C14" s="46">
        <v>1665</v>
      </c>
      <c r="D14" s="45">
        <v>1675</v>
      </c>
      <c r="E14" s="44">
        <f t="shared" si="0"/>
        <v>1670</v>
      </c>
      <c r="F14" s="46">
        <v>1665</v>
      </c>
      <c r="G14" s="45">
        <v>1675</v>
      </c>
      <c r="H14" s="44">
        <f t="shared" si="1"/>
        <v>1670</v>
      </c>
      <c r="I14" s="46">
        <v>1665</v>
      </c>
      <c r="J14" s="45">
        <v>1675</v>
      </c>
      <c r="K14" s="44">
        <f t="shared" si="2"/>
        <v>1670</v>
      </c>
      <c r="L14" s="52">
        <v>1675</v>
      </c>
      <c r="M14" s="51">
        <v>1.2438</v>
      </c>
      <c r="N14" s="51">
        <v>1.0573999999999999</v>
      </c>
      <c r="O14" s="50">
        <v>133.96</v>
      </c>
      <c r="P14" s="43">
        <v>1346.68</v>
      </c>
      <c r="Q14" s="43">
        <v>1345.81</v>
      </c>
      <c r="R14" s="49">
        <f t="shared" si="3"/>
        <v>1584.0741441271043</v>
      </c>
      <c r="S14" s="48">
        <v>1.2445999999999999</v>
      </c>
    </row>
    <row r="15" spans="1:19" x14ac:dyDescent="0.2">
      <c r="B15" s="47">
        <v>44725</v>
      </c>
      <c r="C15" s="46">
        <v>1665</v>
      </c>
      <c r="D15" s="45">
        <v>1675</v>
      </c>
      <c r="E15" s="44">
        <f t="shared" si="0"/>
        <v>1670</v>
      </c>
      <c r="F15" s="46">
        <v>1665</v>
      </c>
      <c r="G15" s="45">
        <v>1675</v>
      </c>
      <c r="H15" s="44">
        <f t="shared" si="1"/>
        <v>1670</v>
      </c>
      <c r="I15" s="46">
        <v>1665</v>
      </c>
      <c r="J15" s="45">
        <v>1675</v>
      </c>
      <c r="K15" s="44">
        <f t="shared" si="2"/>
        <v>1670</v>
      </c>
      <c r="L15" s="52">
        <v>1675</v>
      </c>
      <c r="M15" s="51">
        <v>1.2161999999999999</v>
      </c>
      <c r="N15" s="51">
        <v>1.0446</v>
      </c>
      <c r="O15" s="50">
        <v>134.51</v>
      </c>
      <c r="P15" s="43">
        <v>1377.24</v>
      </c>
      <c r="Q15" s="43">
        <v>1375.88</v>
      </c>
      <c r="R15" s="49">
        <f t="shared" si="3"/>
        <v>1603.4845874018763</v>
      </c>
      <c r="S15" s="48">
        <v>1.2174</v>
      </c>
    </row>
    <row r="16" spans="1:19" x14ac:dyDescent="0.2">
      <c r="B16" s="47">
        <v>44726</v>
      </c>
      <c r="C16" s="46">
        <v>1665</v>
      </c>
      <c r="D16" s="45">
        <v>1675</v>
      </c>
      <c r="E16" s="44">
        <f t="shared" si="0"/>
        <v>1670</v>
      </c>
      <c r="F16" s="46">
        <v>1665</v>
      </c>
      <c r="G16" s="45">
        <v>1675</v>
      </c>
      <c r="H16" s="44">
        <f t="shared" si="1"/>
        <v>1670</v>
      </c>
      <c r="I16" s="46">
        <v>1665</v>
      </c>
      <c r="J16" s="45">
        <v>1675</v>
      </c>
      <c r="K16" s="44">
        <f t="shared" si="2"/>
        <v>1670</v>
      </c>
      <c r="L16" s="52">
        <v>1675</v>
      </c>
      <c r="M16" s="51">
        <v>1.2069000000000001</v>
      </c>
      <c r="N16" s="51">
        <v>1.0442</v>
      </c>
      <c r="O16" s="50">
        <v>134.52000000000001</v>
      </c>
      <c r="P16" s="43">
        <v>1387.85</v>
      </c>
      <c r="Q16" s="43">
        <v>1385.79</v>
      </c>
      <c r="R16" s="49">
        <f t="shared" si="3"/>
        <v>1604.098831641448</v>
      </c>
      <c r="S16" s="48">
        <v>1.2087000000000001</v>
      </c>
    </row>
    <row r="17" spans="2:19" x14ac:dyDescent="0.2">
      <c r="B17" s="47">
        <v>44727</v>
      </c>
      <c r="C17" s="46">
        <v>1665</v>
      </c>
      <c r="D17" s="45">
        <v>1675</v>
      </c>
      <c r="E17" s="44">
        <f t="shared" si="0"/>
        <v>1670</v>
      </c>
      <c r="F17" s="46">
        <v>1665</v>
      </c>
      <c r="G17" s="45">
        <v>1675</v>
      </c>
      <c r="H17" s="44">
        <f t="shared" si="1"/>
        <v>1670</v>
      </c>
      <c r="I17" s="46">
        <v>1665</v>
      </c>
      <c r="J17" s="45">
        <v>1675</v>
      </c>
      <c r="K17" s="44">
        <f t="shared" si="2"/>
        <v>1670</v>
      </c>
      <c r="L17" s="52">
        <v>1675</v>
      </c>
      <c r="M17" s="51">
        <v>1.2113</v>
      </c>
      <c r="N17" s="51">
        <v>1.0458000000000001</v>
      </c>
      <c r="O17" s="50">
        <v>134.54</v>
      </c>
      <c r="P17" s="43">
        <v>1382.81</v>
      </c>
      <c r="Q17" s="43">
        <v>1380.65</v>
      </c>
      <c r="R17" s="49">
        <f t="shared" si="3"/>
        <v>1601.6446739338305</v>
      </c>
      <c r="S17" s="48">
        <v>1.2132000000000001</v>
      </c>
    </row>
    <row r="18" spans="2:19" x14ac:dyDescent="0.2">
      <c r="B18" s="47">
        <v>44728</v>
      </c>
      <c r="C18" s="46">
        <v>1665</v>
      </c>
      <c r="D18" s="45">
        <v>1675</v>
      </c>
      <c r="E18" s="44">
        <f t="shared" si="0"/>
        <v>1670</v>
      </c>
      <c r="F18" s="46">
        <v>1665</v>
      </c>
      <c r="G18" s="45">
        <v>1675</v>
      </c>
      <c r="H18" s="44">
        <f t="shared" si="1"/>
        <v>1670</v>
      </c>
      <c r="I18" s="46">
        <v>1665</v>
      </c>
      <c r="J18" s="45">
        <v>1675</v>
      </c>
      <c r="K18" s="44">
        <f t="shared" si="2"/>
        <v>1670</v>
      </c>
      <c r="L18" s="52">
        <v>1675</v>
      </c>
      <c r="M18" s="51">
        <v>1.2132000000000001</v>
      </c>
      <c r="N18" s="51">
        <v>1.0385</v>
      </c>
      <c r="O18" s="50">
        <v>132.85</v>
      </c>
      <c r="P18" s="43">
        <v>1380.65</v>
      </c>
      <c r="Q18" s="43">
        <v>1378.49</v>
      </c>
      <c r="R18" s="49">
        <f t="shared" si="3"/>
        <v>1612.9032258064517</v>
      </c>
      <c r="S18" s="48">
        <v>1.2151000000000001</v>
      </c>
    </row>
    <row r="19" spans="2:19" x14ac:dyDescent="0.2">
      <c r="B19" s="47">
        <v>44729</v>
      </c>
      <c r="C19" s="46">
        <v>1665</v>
      </c>
      <c r="D19" s="45">
        <v>1675</v>
      </c>
      <c r="E19" s="44">
        <f t="shared" si="0"/>
        <v>1670</v>
      </c>
      <c r="F19" s="46">
        <v>1665</v>
      </c>
      <c r="G19" s="45">
        <v>1675</v>
      </c>
      <c r="H19" s="44">
        <f t="shared" si="1"/>
        <v>1670</v>
      </c>
      <c r="I19" s="46">
        <v>1665</v>
      </c>
      <c r="J19" s="45">
        <v>1675</v>
      </c>
      <c r="K19" s="44">
        <f t="shared" si="2"/>
        <v>1670</v>
      </c>
      <c r="L19" s="52">
        <v>1675</v>
      </c>
      <c r="M19" s="51">
        <v>1.2262999999999999</v>
      </c>
      <c r="N19" s="51">
        <v>1.0486</v>
      </c>
      <c r="O19" s="50">
        <v>134.69999999999999</v>
      </c>
      <c r="P19" s="43">
        <v>1365.9</v>
      </c>
      <c r="Q19" s="43">
        <v>1363.78</v>
      </c>
      <c r="R19" s="49">
        <f t="shared" si="3"/>
        <v>1597.367919130269</v>
      </c>
      <c r="S19" s="48">
        <v>1.2282</v>
      </c>
    </row>
    <row r="20" spans="2:19" x14ac:dyDescent="0.2">
      <c r="B20" s="47">
        <v>44732</v>
      </c>
      <c r="C20" s="46">
        <v>1665</v>
      </c>
      <c r="D20" s="45">
        <v>1675</v>
      </c>
      <c r="E20" s="44">
        <f t="shared" si="0"/>
        <v>1670</v>
      </c>
      <c r="F20" s="46">
        <v>1665</v>
      </c>
      <c r="G20" s="45">
        <v>1675</v>
      </c>
      <c r="H20" s="44">
        <f t="shared" si="1"/>
        <v>1670</v>
      </c>
      <c r="I20" s="46">
        <v>1665</v>
      </c>
      <c r="J20" s="45">
        <v>1675</v>
      </c>
      <c r="K20" s="44">
        <f t="shared" si="2"/>
        <v>1670</v>
      </c>
      <c r="L20" s="52">
        <v>1675</v>
      </c>
      <c r="M20" s="51">
        <v>1.2262</v>
      </c>
      <c r="N20" s="51">
        <v>1.0526</v>
      </c>
      <c r="O20" s="50">
        <v>134.94999999999999</v>
      </c>
      <c r="P20" s="43">
        <v>1366.01</v>
      </c>
      <c r="Q20" s="43">
        <v>1363.9</v>
      </c>
      <c r="R20" s="49">
        <f t="shared" si="3"/>
        <v>1591.2977389321679</v>
      </c>
      <c r="S20" s="48">
        <v>1.2281</v>
      </c>
    </row>
    <row r="21" spans="2:19" x14ac:dyDescent="0.2">
      <c r="B21" s="47">
        <v>44733</v>
      </c>
      <c r="C21" s="46">
        <v>1910</v>
      </c>
      <c r="D21" s="45">
        <v>1920</v>
      </c>
      <c r="E21" s="44">
        <f t="shared" si="0"/>
        <v>1915</v>
      </c>
      <c r="F21" s="46">
        <v>1910</v>
      </c>
      <c r="G21" s="45">
        <v>1920</v>
      </c>
      <c r="H21" s="44">
        <f t="shared" si="1"/>
        <v>1915</v>
      </c>
      <c r="I21" s="46">
        <v>1910</v>
      </c>
      <c r="J21" s="45">
        <v>1920</v>
      </c>
      <c r="K21" s="44">
        <f t="shared" si="2"/>
        <v>1915</v>
      </c>
      <c r="L21" s="52">
        <v>1920</v>
      </c>
      <c r="M21" s="51">
        <v>1.2270000000000001</v>
      </c>
      <c r="N21" s="51">
        <v>1.0549999999999999</v>
      </c>
      <c r="O21" s="50">
        <v>136.19</v>
      </c>
      <c r="P21" s="43">
        <v>1564.79</v>
      </c>
      <c r="Q21" s="43">
        <v>1562.25</v>
      </c>
      <c r="R21" s="49">
        <f t="shared" si="3"/>
        <v>1819.9052132701422</v>
      </c>
      <c r="S21" s="48">
        <v>1.2290000000000001</v>
      </c>
    </row>
    <row r="22" spans="2:19" x14ac:dyDescent="0.2">
      <c r="B22" s="47">
        <v>44734</v>
      </c>
      <c r="C22" s="46">
        <v>1910</v>
      </c>
      <c r="D22" s="45">
        <v>1920</v>
      </c>
      <c r="E22" s="44">
        <f t="shared" si="0"/>
        <v>1915</v>
      </c>
      <c r="F22" s="46">
        <v>1910</v>
      </c>
      <c r="G22" s="45">
        <v>1920</v>
      </c>
      <c r="H22" s="44">
        <f t="shared" si="1"/>
        <v>1915</v>
      </c>
      <c r="I22" s="46">
        <v>1910</v>
      </c>
      <c r="J22" s="45">
        <v>1920</v>
      </c>
      <c r="K22" s="44">
        <f t="shared" si="2"/>
        <v>1915</v>
      </c>
      <c r="L22" s="52">
        <v>1920</v>
      </c>
      <c r="M22" s="51">
        <v>1.2237</v>
      </c>
      <c r="N22" s="51">
        <v>1.0510999999999999</v>
      </c>
      <c r="O22" s="50">
        <v>136.06</v>
      </c>
      <c r="P22" s="43">
        <v>1569.01</v>
      </c>
      <c r="Q22" s="43">
        <v>1566.32</v>
      </c>
      <c r="R22" s="49">
        <f t="shared" si="3"/>
        <v>1826.6577870802018</v>
      </c>
      <c r="S22" s="48">
        <v>1.2258</v>
      </c>
    </row>
    <row r="23" spans="2:19" x14ac:dyDescent="0.2">
      <c r="B23" s="47">
        <v>44735</v>
      </c>
      <c r="C23" s="46">
        <v>1910</v>
      </c>
      <c r="D23" s="45">
        <v>1920</v>
      </c>
      <c r="E23" s="44">
        <f t="shared" si="0"/>
        <v>1915</v>
      </c>
      <c r="F23" s="46">
        <v>1910</v>
      </c>
      <c r="G23" s="45">
        <v>1920</v>
      </c>
      <c r="H23" s="44">
        <f t="shared" si="1"/>
        <v>1915</v>
      </c>
      <c r="I23" s="46">
        <v>1910</v>
      </c>
      <c r="J23" s="45">
        <v>1920</v>
      </c>
      <c r="K23" s="44">
        <f t="shared" si="2"/>
        <v>1915</v>
      </c>
      <c r="L23" s="52">
        <v>1920</v>
      </c>
      <c r="M23" s="51">
        <v>1.2225999999999999</v>
      </c>
      <c r="N23" s="51">
        <v>1.0506</v>
      </c>
      <c r="O23" s="50">
        <v>135.59</v>
      </c>
      <c r="P23" s="43">
        <v>1570.42</v>
      </c>
      <c r="Q23" s="43">
        <v>1567.73</v>
      </c>
      <c r="R23" s="49">
        <f t="shared" si="3"/>
        <v>1827.5271273557967</v>
      </c>
      <c r="S23" s="48">
        <v>1.2246999999999999</v>
      </c>
    </row>
    <row r="24" spans="2:19" x14ac:dyDescent="0.2">
      <c r="B24" s="47">
        <v>44736</v>
      </c>
      <c r="C24" s="46">
        <v>1910</v>
      </c>
      <c r="D24" s="45">
        <v>1920</v>
      </c>
      <c r="E24" s="44">
        <f t="shared" si="0"/>
        <v>1915</v>
      </c>
      <c r="F24" s="46">
        <v>1910</v>
      </c>
      <c r="G24" s="45">
        <v>1920</v>
      </c>
      <c r="H24" s="44">
        <f t="shared" si="1"/>
        <v>1915</v>
      </c>
      <c r="I24" s="46">
        <v>1910</v>
      </c>
      <c r="J24" s="45">
        <v>1920</v>
      </c>
      <c r="K24" s="44">
        <f t="shared" si="2"/>
        <v>1915</v>
      </c>
      <c r="L24" s="52">
        <v>1920</v>
      </c>
      <c r="M24" s="51">
        <v>1.2266999999999999</v>
      </c>
      <c r="N24" s="51">
        <v>1.0516000000000001</v>
      </c>
      <c r="O24" s="50">
        <v>135.26</v>
      </c>
      <c r="P24" s="43">
        <v>1565.17</v>
      </c>
      <c r="Q24" s="43">
        <v>1562.37</v>
      </c>
      <c r="R24" s="49">
        <f t="shared" si="3"/>
        <v>1825.7892734880181</v>
      </c>
      <c r="S24" s="48">
        <v>1.2289000000000001</v>
      </c>
    </row>
    <row r="25" spans="2:19" x14ac:dyDescent="0.2">
      <c r="B25" s="47">
        <v>44739</v>
      </c>
      <c r="C25" s="46">
        <v>1910</v>
      </c>
      <c r="D25" s="45">
        <v>1920</v>
      </c>
      <c r="E25" s="44">
        <f t="shared" si="0"/>
        <v>1915</v>
      </c>
      <c r="F25" s="46">
        <v>1910</v>
      </c>
      <c r="G25" s="45">
        <v>1920</v>
      </c>
      <c r="H25" s="44">
        <f t="shared" si="1"/>
        <v>1915</v>
      </c>
      <c r="I25" s="46">
        <v>1910</v>
      </c>
      <c r="J25" s="45">
        <v>1920</v>
      </c>
      <c r="K25" s="44">
        <f t="shared" si="2"/>
        <v>1915</v>
      </c>
      <c r="L25" s="52">
        <v>1920</v>
      </c>
      <c r="M25" s="51">
        <v>1.2261</v>
      </c>
      <c r="N25" s="51">
        <v>1.0567</v>
      </c>
      <c r="O25" s="50">
        <v>135.44</v>
      </c>
      <c r="P25" s="43">
        <v>1565.94</v>
      </c>
      <c r="Q25" s="43">
        <v>1563.14</v>
      </c>
      <c r="R25" s="49">
        <f t="shared" si="3"/>
        <v>1816.9773824169586</v>
      </c>
      <c r="S25" s="48">
        <v>1.2282999999999999</v>
      </c>
    </row>
    <row r="26" spans="2:19" x14ac:dyDescent="0.2">
      <c r="B26" s="47">
        <v>44740</v>
      </c>
      <c r="C26" s="46">
        <v>1910</v>
      </c>
      <c r="D26" s="45">
        <v>1920</v>
      </c>
      <c r="E26" s="44">
        <f t="shared" si="0"/>
        <v>1915</v>
      </c>
      <c r="F26" s="46">
        <v>1910</v>
      </c>
      <c r="G26" s="45">
        <v>1920</v>
      </c>
      <c r="H26" s="44">
        <f t="shared" si="1"/>
        <v>1915</v>
      </c>
      <c r="I26" s="46">
        <v>1910</v>
      </c>
      <c r="J26" s="45">
        <v>1920</v>
      </c>
      <c r="K26" s="44">
        <f t="shared" si="2"/>
        <v>1915</v>
      </c>
      <c r="L26" s="52">
        <v>1920</v>
      </c>
      <c r="M26" s="51">
        <v>1.224</v>
      </c>
      <c r="N26" s="51">
        <v>1.0569</v>
      </c>
      <c r="O26" s="50">
        <v>136.1</v>
      </c>
      <c r="P26" s="43">
        <v>1568.63</v>
      </c>
      <c r="Q26" s="43">
        <v>1565.94</v>
      </c>
      <c r="R26" s="49">
        <f t="shared" si="3"/>
        <v>1816.6335509508942</v>
      </c>
      <c r="S26" s="48">
        <v>1.2261</v>
      </c>
    </row>
    <row r="27" spans="2:19" x14ac:dyDescent="0.2">
      <c r="B27" s="47">
        <v>44741</v>
      </c>
      <c r="C27" s="46">
        <v>1910</v>
      </c>
      <c r="D27" s="45">
        <v>1920</v>
      </c>
      <c r="E27" s="44">
        <f t="shared" si="0"/>
        <v>1915</v>
      </c>
      <c r="F27" s="46">
        <v>1910</v>
      </c>
      <c r="G27" s="45">
        <v>1920</v>
      </c>
      <c r="H27" s="44">
        <f t="shared" si="1"/>
        <v>1915</v>
      </c>
      <c r="I27" s="46">
        <v>1910</v>
      </c>
      <c r="J27" s="45">
        <v>1920</v>
      </c>
      <c r="K27" s="44">
        <f t="shared" si="2"/>
        <v>1915</v>
      </c>
      <c r="L27" s="52">
        <v>1920</v>
      </c>
      <c r="M27" s="51">
        <v>1.2155</v>
      </c>
      <c r="N27" s="51">
        <v>1.0522</v>
      </c>
      <c r="O27" s="50">
        <v>136.5</v>
      </c>
      <c r="P27" s="43">
        <v>1579.6</v>
      </c>
      <c r="Q27" s="43">
        <v>1576.74</v>
      </c>
      <c r="R27" s="49">
        <f t="shared" si="3"/>
        <v>1824.7481467401635</v>
      </c>
      <c r="S27" s="48">
        <v>1.2177</v>
      </c>
    </row>
    <row r="28" spans="2:19" x14ac:dyDescent="0.2">
      <c r="B28" s="47">
        <v>44742</v>
      </c>
      <c r="C28" s="46">
        <v>1910</v>
      </c>
      <c r="D28" s="45">
        <v>1920</v>
      </c>
      <c r="E28" s="44">
        <f t="shared" si="0"/>
        <v>1915</v>
      </c>
      <c r="F28" s="46">
        <v>1910</v>
      </c>
      <c r="G28" s="45">
        <v>1920</v>
      </c>
      <c r="H28" s="44">
        <f t="shared" si="1"/>
        <v>1915</v>
      </c>
      <c r="I28" s="46">
        <v>1910</v>
      </c>
      <c r="J28" s="45">
        <v>1920</v>
      </c>
      <c r="K28" s="44">
        <f t="shared" si="2"/>
        <v>1915</v>
      </c>
      <c r="L28" s="52">
        <v>1920</v>
      </c>
      <c r="M28" s="51">
        <v>1.2112000000000001</v>
      </c>
      <c r="N28" s="51">
        <v>1.0394000000000001</v>
      </c>
      <c r="O28" s="50">
        <v>136.29</v>
      </c>
      <c r="P28" s="43">
        <v>1585.2</v>
      </c>
      <c r="Q28" s="43">
        <v>1582.33</v>
      </c>
      <c r="R28" s="49">
        <f t="shared" si="3"/>
        <v>1847.2195497402345</v>
      </c>
      <c r="S28" s="48">
        <v>1.2134</v>
      </c>
    </row>
    <row r="29" spans="2:19" s="10" customFormat="1" x14ac:dyDescent="0.2">
      <c r="B29" s="42" t="s">
        <v>11</v>
      </c>
      <c r="C29" s="41">
        <f>ROUND(AVERAGE(C9:C28),2)</f>
        <v>1791</v>
      </c>
      <c r="D29" s="40">
        <f>ROUND(AVERAGE(D9:D28),2)</f>
        <v>1801</v>
      </c>
      <c r="E29" s="39">
        <f>ROUND(AVERAGE(C29:D29),2)</f>
        <v>1796</v>
      </c>
      <c r="F29" s="41">
        <f>ROUND(AVERAGE(F9:F28),2)</f>
        <v>1791</v>
      </c>
      <c r="G29" s="40">
        <f>ROUND(AVERAGE(G9:G28),2)</f>
        <v>1801</v>
      </c>
      <c r="H29" s="39">
        <f>ROUND(AVERAGE(F29:G29),2)</f>
        <v>1796</v>
      </c>
      <c r="I29" s="41">
        <f>ROUND(AVERAGE(I9:I28),2)</f>
        <v>1791</v>
      </c>
      <c r="J29" s="40">
        <f>ROUND(AVERAGE(J9:J28),2)</f>
        <v>1801</v>
      </c>
      <c r="K29" s="39">
        <f>ROUND(AVERAGE(I29:J29),2)</f>
        <v>1796</v>
      </c>
      <c r="L29" s="38">
        <f>ROUND(AVERAGE(L9:L28),2)</f>
        <v>1801</v>
      </c>
      <c r="M29" s="37">
        <f>ROUND(AVERAGE(M9:M28),4)</f>
        <v>1.2297</v>
      </c>
      <c r="N29" s="36">
        <f>ROUND(AVERAGE(N9:N28),4)</f>
        <v>1.0550999999999999</v>
      </c>
      <c r="O29" s="175">
        <f>ROUND(AVERAGE(O9:O28),2)</f>
        <v>134.41</v>
      </c>
      <c r="P29" s="35">
        <f>AVERAGE(P9:P28)</f>
        <v>1464.8799999999997</v>
      </c>
      <c r="Q29" s="35">
        <f>AVERAGE(Q9:Q28)</f>
        <v>1462.8854999999999</v>
      </c>
      <c r="R29" s="35">
        <f>AVERAGE(R9:R28)</f>
        <v>1707.0480364264342</v>
      </c>
      <c r="S29" s="34">
        <f>AVERAGE(S9:S28)</f>
        <v>1.2313249999999998</v>
      </c>
    </row>
    <row r="30" spans="2:19" s="5" customFormat="1" x14ac:dyDescent="0.2">
      <c r="B30" s="33" t="s">
        <v>12</v>
      </c>
      <c r="C30" s="32">
        <f t="shared" ref="C30:S30" si="4">MAX(C9:C28)</f>
        <v>1950</v>
      </c>
      <c r="D30" s="31">
        <f t="shared" si="4"/>
        <v>1960</v>
      </c>
      <c r="E30" s="30">
        <f t="shared" si="4"/>
        <v>1955</v>
      </c>
      <c r="F30" s="32">
        <f t="shared" si="4"/>
        <v>1950</v>
      </c>
      <c r="G30" s="31">
        <f t="shared" si="4"/>
        <v>1960</v>
      </c>
      <c r="H30" s="30">
        <f t="shared" si="4"/>
        <v>1955</v>
      </c>
      <c r="I30" s="32">
        <f t="shared" si="4"/>
        <v>1950</v>
      </c>
      <c r="J30" s="31">
        <f t="shared" si="4"/>
        <v>1960</v>
      </c>
      <c r="K30" s="30">
        <f t="shared" si="4"/>
        <v>1955</v>
      </c>
      <c r="L30" s="29">
        <f t="shared" si="4"/>
        <v>1960</v>
      </c>
      <c r="M30" s="28">
        <f t="shared" si="4"/>
        <v>1.2573000000000001</v>
      </c>
      <c r="N30" s="27">
        <f t="shared" si="4"/>
        <v>1.0736000000000001</v>
      </c>
      <c r="O30" s="26">
        <f t="shared" si="4"/>
        <v>136.5</v>
      </c>
      <c r="P30" s="25">
        <f t="shared" si="4"/>
        <v>1585.2</v>
      </c>
      <c r="Q30" s="25">
        <f t="shared" si="4"/>
        <v>1582.33</v>
      </c>
      <c r="R30" s="25">
        <f t="shared" si="4"/>
        <v>1847.2195497402345</v>
      </c>
      <c r="S30" s="24">
        <f t="shared" si="4"/>
        <v>1.2582</v>
      </c>
    </row>
    <row r="31" spans="2:19" s="5" customFormat="1" ht="13.5" thickBot="1" x14ac:dyDescent="0.25">
      <c r="B31" s="23" t="s">
        <v>13</v>
      </c>
      <c r="C31" s="22">
        <f t="shared" ref="C31:S31" si="5">MIN(C9:C28)</f>
        <v>1640</v>
      </c>
      <c r="D31" s="21">
        <f t="shared" si="5"/>
        <v>1650</v>
      </c>
      <c r="E31" s="20">
        <f t="shared" si="5"/>
        <v>1645</v>
      </c>
      <c r="F31" s="22">
        <f t="shared" si="5"/>
        <v>1640</v>
      </c>
      <c r="G31" s="21">
        <f t="shared" si="5"/>
        <v>1650</v>
      </c>
      <c r="H31" s="20">
        <f t="shared" si="5"/>
        <v>1645</v>
      </c>
      <c r="I31" s="22">
        <f t="shared" si="5"/>
        <v>1640</v>
      </c>
      <c r="J31" s="21">
        <f t="shared" si="5"/>
        <v>1650</v>
      </c>
      <c r="K31" s="20">
        <f t="shared" si="5"/>
        <v>1645</v>
      </c>
      <c r="L31" s="19">
        <f t="shared" si="5"/>
        <v>1650</v>
      </c>
      <c r="M31" s="18">
        <f t="shared" si="5"/>
        <v>1.2069000000000001</v>
      </c>
      <c r="N31" s="17">
        <f t="shared" si="5"/>
        <v>1.0385</v>
      </c>
      <c r="O31" s="16">
        <f t="shared" si="5"/>
        <v>129.56</v>
      </c>
      <c r="P31" s="15">
        <f t="shared" si="5"/>
        <v>1315.68</v>
      </c>
      <c r="Q31" s="15">
        <f t="shared" si="5"/>
        <v>1314.85</v>
      </c>
      <c r="R31" s="15">
        <f t="shared" si="5"/>
        <v>1538.0313199105146</v>
      </c>
      <c r="S31" s="14">
        <f t="shared" si="5"/>
        <v>1.2087000000000001</v>
      </c>
    </row>
    <row r="33" spans="2:14" x14ac:dyDescent="0.2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44713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44713</v>
      </c>
      <c r="C9" s="46">
        <v>2883</v>
      </c>
      <c r="D9" s="45">
        <v>2893</v>
      </c>
      <c r="E9" s="44">
        <f t="shared" ref="E9:E28" si="0">AVERAGE(C9:D9)</f>
        <v>2888</v>
      </c>
      <c r="F9" s="46">
        <v>2883</v>
      </c>
      <c r="G9" s="45">
        <v>2893</v>
      </c>
      <c r="H9" s="44">
        <f t="shared" ref="H9:H28" si="1">AVERAGE(F9:G9)</f>
        <v>2888</v>
      </c>
      <c r="I9" s="46">
        <v>2885</v>
      </c>
      <c r="J9" s="45">
        <v>2895</v>
      </c>
      <c r="K9" s="44">
        <f t="shared" ref="K9:K28" si="2">AVERAGE(I9:J9)</f>
        <v>2890</v>
      </c>
      <c r="L9" s="52">
        <v>2893</v>
      </c>
      <c r="M9" s="51">
        <v>1.2573000000000001</v>
      </c>
      <c r="N9" s="53">
        <v>1.0708</v>
      </c>
      <c r="O9" s="50">
        <v>129.56</v>
      </c>
      <c r="P9" s="43">
        <v>2300.96</v>
      </c>
      <c r="Q9" s="43">
        <v>2299.3200000000002</v>
      </c>
      <c r="R9" s="49">
        <f t="shared" ref="R9:R28" si="3">L9/N9</f>
        <v>2701.7183414269707</v>
      </c>
      <c r="S9" s="48">
        <v>1.2582</v>
      </c>
    </row>
    <row r="10" spans="1:19" x14ac:dyDescent="0.2">
      <c r="B10" s="47">
        <v>44718</v>
      </c>
      <c r="C10" s="46">
        <v>2690</v>
      </c>
      <c r="D10" s="45">
        <v>2700</v>
      </c>
      <c r="E10" s="44">
        <f t="shared" si="0"/>
        <v>2695</v>
      </c>
      <c r="F10" s="46">
        <v>2690</v>
      </c>
      <c r="G10" s="45">
        <v>2700</v>
      </c>
      <c r="H10" s="44">
        <f t="shared" si="1"/>
        <v>2695</v>
      </c>
      <c r="I10" s="46">
        <v>2690</v>
      </c>
      <c r="J10" s="45">
        <v>2700</v>
      </c>
      <c r="K10" s="44">
        <f t="shared" si="2"/>
        <v>2695</v>
      </c>
      <c r="L10" s="52">
        <v>2700</v>
      </c>
      <c r="M10" s="51">
        <v>1.2569999999999999</v>
      </c>
      <c r="N10" s="51">
        <v>1.0730999999999999</v>
      </c>
      <c r="O10" s="50">
        <v>130.66</v>
      </c>
      <c r="P10" s="43">
        <v>2147.9699999999998</v>
      </c>
      <c r="Q10" s="43">
        <v>2146.4299999999998</v>
      </c>
      <c r="R10" s="49">
        <f t="shared" si="3"/>
        <v>2516.0749231199329</v>
      </c>
      <c r="S10" s="48">
        <v>1.2579</v>
      </c>
    </row>
    <row r="11" spans="1:19" x14ac:dyDescent="0.2">
      <c r="B11" s="47">
        <v>44719</v>
      </c>
      <c r="C11" s="46">
        <v>2702</v>
      </c>
      <c r="D11" s="45">
        <v>2712</v>
      </c>
      <c r="E11" s="44">
        <f t="shared" si="0"/>
        <v>2707</v>
      </c>
      <c r="F11" s="46">
        <v>2690</v>
      </c>
      <c r="G11" s="45">
        <v>2700</v>
      </c>
      <c r="H11" s="44">
        <f t="shared" si="1"/>
        <v>2695</v>
      </c>
      <c r="I11" s="46">
        <v>2690</v>
      </c>
      <c r="J11" s="45">
        <v>2700</v>
      </c>
      <c r="K11" s="44">
        <f t="shared" si="2"/>
        <v>2695</v>
      </c>
      <c r="L11" s="52">
        <v>2712</v>
      </c>
      <c r="M11" s="51">
        <v>1.2493000000000001</v>
      </c>
      <c r="N11" s="51">
        <v>1.0662</v>
      </c>
      <c r="O11" s="50">
        <v>132.87</v>
      </c>
      <c r="P11" s="43">
        <v>2170.8200000000002</v>
      </c>
      <c r="Q11" s="43">
        <v>2159.48</v>
      </c>
      <c r="R11" s="49">
        <f t="shared" si="3"/>
        <v>2543.6128306133933</v>
      </c>
      <c r="S11" s="48">
        <v>1.2503</v>
      </c>
    </row>
    <row r="12" spans="1:19" x14ac:dyDescent="0.2">
      <c r="B12" s="47">
        <v>44720</v>
      </c>
      <c r="C12" s="46">
        <v>2699</v>
      </c>
      <c r="D12" s="45">
        <v>2709</v>
      </c>
      <c r="E12" s="44">
        <f t="shared" si="0"/>
        <v>2704</v>
      </c>
      <c r="F12" s="46">
        <v>2690</v>
      </c>
      <c r="G12" s="45">
        <v>2700</v>
      </c>
      <c r="H12" s="44">
        <f t="shared" si="1"/>
        <v>2695</v>
      </c>
      <c r="I12" s="46">
        <v>2690</v>
      </c>
      <c r="J12" s="45">
        <v>2700</v>
      </c>
      <c r="K12" s="44">
        <f t="shared" si="2"/>
        <v>2695</v>
      </c>
      <c r="L12" s="52">
        <v>2709</v>
      </c>
      <c r="M12" s="51">
        <v>1.2551000000000001</v>
      </c>
      <c r="N12" s="51">
        <v>1.0736000000000001</v>
      </c>
      <c r="O12" s="50">
        <v>133.99</v>
      </c>
      <c r="P12" s="43">
        <v>2158.39</v>
      </c>
      <c r="Q12" s="43">
        <v>2149.6799999999998</v>
      </c>
      <c r="R12" s="49">
        <f t="shared" si="3"/>
        <v>2523.2861400894185</v>
      </c>
      <c r="S12" s="48">
        <v>1.256</v>
      </c>
    </row>
    <row r="13" spans="1:19" x14ac:dyDescent="0.2">
      <c r="B13" s="47">
        <v>44721</v>
      </c>
      <c r="C13" s="46">
        <v>2445</v>
      </c>
      <c r="D13" s="45">
        <v>2455</v>
      </c>
      <c r="E13" s="44">
        <f t="shared" si="0"/>
        <v>2450</v>
      </c>
      <c r="F13" s="46">
        <v>2439</v>
      </c>
      <c r="G13" s="45">
        <v>2449</v>
      </c>
      <c r="H13" s="44">
        <f t="shared" si="1"/>
        <v>2444</v>
      </c>
      <c r="I13" s="46">
        <v>2440</v>
      </c>
      <c r="J13" s="45">
        <v>2450</v>
      </c>
      <c r="K13" s="44">
        <f t="shared" si="2"/>
        <v>2445</v>
      </c>
      <c r="L13" s="52">
        <v>2455</v>
      </c>
      <c r="M13" s="51">
        <v>1.2541</v>
      </c>
      <c r="N13" s="51">
        <v>1.0728</v>
      </c>
      <c r="O13" s="50">
        <v>133.72</v>
      </c>
      <c r="P13" s="43">
        <v>1957.58</v>
      </c>
      <c r="Q13" s="43">
        <v>1951.55</v>
      </c>
      <c r="R13" s="49">
        <f t="shared" si="3"/>
        <v>2288.4041759880688</v>
      </c>
      <c r="S13" s="48">
        <v>1.2548999999999999</v>
      </c>
    </row>
    <row r="14" spans="1:19" x14ac:dyDescent="0.2">
      <c r="B14" s="47">
        <v>44722</v>
      </c>
      <c r="C14" s="46">
        <v>2500</v>
      </c>
      <c r="D14" s="45">
        <v>2510</v>
      </c>
      <c r="E14" s="44">
        <f t="shared" si="0"/>
        <v>2505</v>
      </c>
      <c r="F14" s="46">
        <v>2480</v>
      </c>
      <c r="G14" s="45">
        <v>2490</v>
      </c>
      <c r="H14" s="44">
        <f t="shared" si="1"/>
        <v>2485</v>
      </c>
      <c r="I14" s="46">
        <v>2480</v>
      </c>
      <c r="J14" s="45">
        <v>2490</v>
      </c>
      <c r="K14" s="44">
        <f t="shared" si="2"/>
        <v>2485</v>
      </c>
      <c r="L14" s="52">
        <v>2510</v>
      </c>
      <c r="M14" s="51">
        <v>1.2438</v>
      </c>
      <c r="N14" s="51">
        <v>1.0573999999999999</v>
      </c>
      <c r="O14" s="50">
        <v>133.96</v>
      </c>
      <c r="P14" s="43">
        <v>2018.01</v>
      </c>
      <c r="Q14" s="43">
        <v>2000.64</v>
      </c>
      <c r="R14" s="49">
        <f t="shared" si="3"/>
        <v>2373.7469264233027</v>
      </c>
      <c r="S14" s="48">
        <v>1.2445999999999999</v>
      </c>
    </row>
    <row r="15" spans="1:19" x14ac:dyDescent="0.2">
      <c r="B15" s="47">
        <v>44725</v>
      </c>
      <c r="C15" s="46">
        <v>2495</v>
      </c>
      <c r="D15" s="45">
        <v>2505</v>
      </c>
      <c r="E15" s="44">
        <f t="shared" si="0"/>
        <v>2500</v>
      </c>
      <c r="F15" s="46">
        <v>2480</v>
      </c>
      <c r="G15" s="45">
        <v>2490</v>
      </c>
      <c r="H15" s="44">
        <f t="shared" si="1"/>
        <v>2485</v>
      </c>
      <c r="I15" s="46">
        <v>2480</v>
      </c>
      <c r="J15" s="45">
        <v>2490</v>
      </c>
      <c r="K15" s="44">
        <f t="shared" si="2"/>
        <v>2485</v>
      </c>
      <c r="L15" s="52">
        <v>2505</v>
      </c>
      <c r="M15" s="51">
        <v>1.2161999999999999</v>
      </c>
      <c r="N15" s="51">
        <v>1.0446</v>
      </c>
      <c r="O15" s="50">
        <v>134.51</v>
      </c>
      <c r="P15" s="43">
        <v>2059.69</v>
      </c>
      <c r="Q15" s="43">
        <v>2045.34</v>
      </c>
      <c r="R15" s="49">
        <f t="shared" si="3"/>
        <v>2398.0470993681793</v>
      </c>
      <c r="S15" s="48">
        <v>1.2174</v>
      </c>
    </row>
    <row r="16" spans="1:19" x14ac:dyDescent="0.2">
      <c r="B16" s="47">
        <v>44726</v>
      </c>
      <c r="C16" s="46">
        <v>2494</v>
      </c>
      <c r="D16" s="45">
        <v>2504</v>
      </c>
      <c r="E16" s="44">
        <f t="shared" si="0"/>
        <v>2499</v>
      </c>
      <c r="F16" s="46">
        <v>2480</v>
      </c>
      <c r="G16" s="45">
        <v>2490</v>
      </c>
      <c r="H16" s="44">
        <f t="shared" si="1"/>
        <v>2485</v>
      </c>
      <c r="I16" s="46">
        <v>2480</v>
      </c>
      <c r="J16" s="45">
        <v>2490</v>
      </c>
      <c r="K16" s="44">
        <f t="shared" si="2"/>
        <v>2485</v>
      </c>
      <c r="L16" s="52">
        <v>2504</v>
      </c>
      <c r="M16" s="51">
        <v>1.2069000000000001</v>
      </c>
      <c r="N16" s="51">
        <v>1.0442</v>
      </c>
      <c r="O16" s="50">
        <v>134.52000000000001</v>
      </c>
      <c r="P16" s="43">
        <v>2074.7399999999998</v>
      </c>
      <c r="Q16" s="43">
        <v>2060.06</v>
      </c>
      <c r="R16" s="49">
        <f t="shared" si="3"/>
        <v>2398.0080444359319</v>
      </c>
      <c r="S16" s="48">
        <v>1.2087000000000001</v>
      </c>
    </row>
    <row r="17" spans="2:19" x14ac:dyDescent="0.2">
      <c r="B17" s="47">
        <v>44727</v>
      </c>
      <c r="C17" s="46">
        <v>2493</v>
      </c>
      <c r="D17" s="45">
        <v>2503</v>
      </c>
      <c r="E17" s="44">
        <f t="shared" si="0"/>
        <v>2498</v>
      </c>
      <c r="F17" s="46">
        <v>2480</v>
      </c>
      <c r="G17" s="45">
        <v>2490</v>
      </c>
      <c r="H17" s="44">
        <f t="shared" si="1"/>
        <v>2485</v>
      </c>
      <c r="I17" s="46">
        <v>2480</v>
      </c>
      <c r="J17" s="45">
        <v>2490</v>
      </c>
      <c r="K17" s="44">
        <f t="shared" si="2"/>
        <v>2485</v>
      </c>
      <c r="L17" s="52">
        <v>2503</v>
      </c>
      <c r="M17" s="51">
        <v>1.2113</v>
      </c>
      <c r="N17" s="51">
        <v>1.0458000000000001</v>
      </c>
      <c r="O17" s="50">
        <v>134.54</v>
      </c>
      <c r="P17" s="43">
        <v>2066.37</v>
      </c>
      <c r="Q17" s="43">
        <v>2052.42</v>
      </c>
      <c r="R17" s="49">
        <f t="shared" si="3"/>
        <v>2393.3830560336582</v>
      </c>
      <c r="S17" s="48">
        <v>1.2132000000000001</v>
      </c>
    </row>
    <row r="18" spans="2:19" x14ac:dyDescent="0.2">
      <c r="B18" s="47">
        <v>44728</v>
      </c>
      <c r="C18" s="46">
        <v>2492</v>
      </c>
      <c r="D18" s="45">
        <v>2502</v>
      </c>
      <c r="E18" s="44">
        <f t="shared" si="0"/>
        <v>2497</v>
      </c>
      <c r="F18" s="46">
        <v>2480</v>
      </c>
      <c r="G18" s="45">
        <v>2490</v>
      </c>
      <c r="H18" s="44">
        <f t="shared" si="1"/>
        <v>2485</v>
      </c>
      <c r="I18" s="46">
        <v>2480</v>
      </c>
      <c r="J18" s="45">
        <v>2490</v>
      </c>
      <c r="K18" s="44">
        <f t="shared" si="2"/>
        <v>2485</v>
      </c>
      <c r="L18" s="52">
        <v>2502</v>
      </c>
      <c r="M18" s="51">
        <v>1.2132000000000001</v>
      </c>
      <c r="N18" s="51">
        <v>1.0385</v>
      </c>
      <c r="O18" s="50">
        <v>132.85</v>
      </c>
      <c r="P18" s="43">
        <v>2062.31</v>
      </c>
      <c r="Q18" s="43">
        <v>2049.21</v>
      </c>
      <c r="R18" s="49">
        <f t="shared" si="3"/>
        <v>2409.2441020702936</v>
      </c>
      <c r="S18" s="48">
        <v>1.2151000000000001</v>
      </c>
    </row>
    <row r="19" spans="2:19" x14ac:dyDescent="0.2">
      <c r="B19" s="47">
        <v>44729</v>
      </c>
      <c r="C19" s="46">
        <v>2492</v>
      </c>
      <c r="D19" s="45">
        <v>2502</v>
      </c>
      <c r="E19" s="44">
        <f t="shared" si="0"/>
        <v>2497</v>
      </c>
      <c r="F19" s="46">
        <v>2480</v>
      </c>
      <c r="G19" s="45">
        <v>2490</v>
      </c>
      <c r="H19" s="44">
        <f t="shared" si="1"/>
        <v>2485</v>
      </c>
      <c r="I19" s="46">
        <v>2480</v>
      </c>
      <c r="J19" s="45">
        <v>2490</v>
      </c>
      <c r="K19" s="44">
        <f t="shared" si="2"/>
        <v>2485</v>
      </c>
      <c r="L19" s="52">
        <v>2502</v>
      </c>
      <c r="M19" s="51">
        <v>1.2262999999999999</v>
      </c>
      <c r="N19" s="51">
        <v>1.0486</v>
      </c>
      <c r="O19" s="50">
        <v>134.69999999999999</v>
      </c>
      <c r="P19" s="43">
        <v>2040.28</v>
      </c>
      <c r="Q19" s="43">
        <v>2027.36</v>
      </c>
      <c r="R19" s="49">
        <f t="shared" si="3"/>
        <v>2386.0385275605572</v>
      </c>
      <c r="S19" s="48">
        <v>1.2282</v>
      </c>
    </row>
    <row r="20" spans="2:19" x14ac:dyDescent="0.2">
      <c r="B20" s="47">
        <v>44732</v>
      </c>
      <c r="C20" s="46">
        <v>2492</v>
      </c>
      <c r="D20" s="45">
        <v>2502</v>
      </c>
      <c r="E20" s="44">
        <f t="shared" si="0"/>
        <v>2497</v>
      </c>
      <c r="F20" s="46">
        <v>2480</v>
      </c>
      <c r="G20" s="45">
        <v>2490</v>
      </c>
      <c r="H20" s="44">
        <f t="shared" si="1"/>
        <v>2485</v>
      </c>
      <c r="I20" s="46">
        <v>2480</v>
      </c>
      <c r="J20" s="45">
        <v>2490</v>
      </c>
      <c r="K20" s="44">
        <f t="shared" si="2"/>
        <v>2485</v>
      </c>
      <c r="L20" s="52">
        <v>2502</v>
      </c>
      <c r="M20" s="51">
        <v>1.2262</v>
      </c>
      <c r="N20" s="51">
        <v>1.0526</v>
      </c>
      <c r="O20" s="50">
        <v>134.94999999999999</v>
      </c>
      <c r="P20" s="43">
        <v>2040.45</v>
      </c>
      <c r="Q20" s="43">
        <v>2027.52</v>
      </c>
      <c r="R20" s="49">
        <f t="shared" si="3"/>
        <v>2376.9713091392741</v>
      </c>
      <c r="S20" s="48">
        <v>1.2281</v>
      </c>
    </row>
    <row r="21" spans="2:19" x14ac:dyDescent="0.2">
      <c r="B21" s="47">
        <v>44733</v>
      </c>
      <c r="C21" s="46">
        <v>2491</v>
      </c>
      <c r="D21" s="45">
        <v>2501</v>
      </c>
      <c r="E21" s="44">
        <f t="shared" si="0"/>
        <v>2496</v>
      </c>
      <c r="F21" s="46">
        <v>2480</v>
      </c>
      <c r="G21" s="45">
        <v>2490</v>
      </c>
      <c r="H21" s="44">
        <f t="shared" si="1"/>
        <v>2485</v>
      </c>
      <c r="I21" s="46">
        <v>2480</v>
      </c>
      <c r="J21" s="45">
        <v>2490</v>
      </c>
      <c r="K21" s="44">
        <f t="shared" si="2"/>
        <v>2485</v>
      </c>
      <c r="L21" s="52">
        <v>2501</v>
      </c>
      <c r="M21" s="51">
        <v>1.2270000000000001</v>
      </c>
      <c r="N21" s="51">
        <v>1.0549999999999999</v>
      </c>
      <c r="O21" s="50">
        <v>136.19</v>
      </c>
      <c r="P21" s="43">
        <v>2038.3</v>
      </c>
      <c r="Q21" s="43">
        <v>2026.04</v>
      </c>
      <c r="R21" s="49">
        <f t="shared" si="3"/>
        <v>2370.6161137440758</v>
      </c>
      <c r="S21" s="48">
        <v>1.2290000000000001</v>
      </c>
    </row>
    <row r="22" spans="2:19" x14ac:dyDescent="0.2">
      <c r="B22" s="47">
        <v>44734</v>
      </c>
      <c r="C22" s="46">
        <v>2491</v>
      </c>
      <c r="D22" s="45">
        <v>2501</v>
      </c>
      <c r="E22" s="44">
        <f t="shared" si="0"/>
        <v>2496</v>
      </c>
      <c r="F22" s="46">
        <v>2480</v>
      </c>
      <c r="G22" s="45">
        <v>2490</v>
      </c>
      <c r="H22" s="44">
        <f t="shared" si="1"/>
        <v>2485</v>
      </c>
      <c r="I22" s="46">
        <v>2480</v>
      </c>
      <c r="J22" s="45">
        <v>2490</v>
      </c>
      <c r="K22" s="44">
        <f t="shared" si="2"/>
        <v>2485</v>
      </c>
      <c r="L22" s="52">
        <v>2501</v>
      </c>
      <c r="M22" s="51">
        <v>1.2237</v>
      </c>
      <c r="N22" s="51">
        <v>1.0510999999999999</v>
      </c>
      <c r="O22" s="50">
        <v>136.06</v>
      </c>
      <c r="P22" s="43">
        <v>2043.8</v>
      </c>
      <c r="Q22" s="43">
        <v>2031.33</v>
      </c>
      <c r="R22" s="49">
        <f t="shared" si="3"/>
        <v>2379.4120445247836</v>
      </c>
      <c r="S22" s="48">
        <v>1.2258</v>
      </c>
    </row>
    <row r="23" spans="2:19" x14ac:dyDescent="0.2">
      <c r="B23" s="47">
        <v>44735</v>
      </c>
      <c r="C23" s="46">
        <v>2479</v>
      </c>
      <c r="D23" s="45">
        <v>2489</v>
      </c>
      <c r="E23" s="44">
        <f t="shared" si="0"/>
        <v>2484</v>
      </c>
      <c r="F23" s="46">
        <v>2469</v>
      </c>
      <c r="G23" s="45">
        <v>2479</v>
      </c>
      <c r="H23" s="44">
        <f t="shared" si="1"/>
        <v>2474</v>
      </c>
      <c r="I23" s="46">
        <v>2470</v>
      </c>
      <c r="J23" s="45">
        <v>2480</v>
      </c>
      <c r="K23" s="44">
        <f t="shared" si="2"/>
        <v>2475</v>
      </c>
      <c r="L23" s="52">
        <v>2489</v>
      </c>
      <c r="M23" s="51">
        <v>1.2225999999999999</v>
      </c>
      <c r="N23" s="51">
        <v>1.0506</v>
      </c>
      <c r="O23" s="50">
        <v>135.59</v>
      </c>
      <c r="P23" s="43">
        <v>2035.83</v>
      </c>
      <c r="Q23" s="43">
        <v>2024.17</v>
      </c>
      <c r="R23" s="49">
        <f t="shared" si="3"/>
        <v>2369.122406244051</v>
      </c>
      <c r="S23" s="48">
        <v>1.2246999999999999</v>
      </c>
    </row>
    <row r="24" spans="2:19" x14ac:dyDescent="0.2">
      <c r="B24" s="47">
        <v>44736</v>
      </c>
      <c r="C24" s="46">
        <v>2399</v>
      </c>
      <c r="D24" s="45">
        <v>2409</v>
      </c>
      <c r="E24" s="44">
        <f t="shared" si="0"/>
        <v>2404</v>
      </c>
      <c r="F24" s="46">
        <v>2390</v>
      </c>
      <c r="G24" s="45">
        <v>2400</v>
      </c>
      <c r="H24" s="44">
        <f t="shared" si="1"/>
        <v>2395</v>
      </c>
      <c r="I24" s="46">
        <v>2390</v>
      </c>
      <c r="J24" s="45">
        <v>2400</v>
      </c>
      <c r="K24" s="44">
        <f t="shared" si="2"/>
        <v>2395</v>
      </c>
      <c r="L24" s="52">
        <v>2409</v>
      </c>
      <c r="M24" s="51">
        <v>1.2266999999999999</v>
      </c>
      <c r="N24" s="51">
        <v>1.0516000000000001</v>
      </c>
      <c r="O24" s="50">
        <v>135.26</v>
      </c>
      <c r="P24" s="43">
        <v>1963.81</v>
      </c>
      <c r="Q24" s="43">
        <v>1952.97</v>
      </c>
      <c r="R24" s="49">
        <f t="shared" si="3"/>
        <v>2290.7949790794978</v>
      </c>
      <c r="S24" s="48">
        <v>1.2289000000000001</v>
      </c>
    </row>
    <row r="25" spans="2:19" x14ac:dyDescent="0.2">
      <c r="B25" s="47">
        <v>44739</v>
      </c>
      <c r="C25" s="46">
        <v>2404</v>
      </c>
      <c r="D25" s="45">
        <v>2414</v>
      </c>
      <c r="E25" s="44">
        <f t="shared" si="0"/>
        <v>2409</v>
      </c>
      <c r="F25" s="46">
        <v>2390</v>
      </c>
      <c r="G25" s="45">
        <v>2400</v>
      </c>
      <c r="H25" s="44">
        <f t="shared" si="1"/>
        <v>2395</v>
      </c>
      <c r="I25" s="46">
        <v>2390</v>
      </c>
      <c r="J25" s="45">
        <v>2400</v>
      </c>
      <c r="K25" s="44">
        <f t="shared" si="2"/>
        <v>2395</v>
      </c>
      <c r="L25" s="52">
        <v>2414</v>
      </c>
      <c r="M25" s="51">
        <v>1.2261</v>
      </c>
      <c r="N25" s="51">
        <v>1.0567</v>
      </c>
      <c r="O25" s="50">
        <v>135.44</v>
      </c>
      <c r="P25" s="43">
        <v>1968.84</v>
      </c>
      <c r="Q25" s="43">
        <v>1953.92</v>
      </c>
      <c r="R25" s="49">
        <f t="shared" si="3"/>
        <v>2284.470521434655</v>
      </c>
      <c r="S25" s="48">
        <v>1.2282999999999999</v>
      </c>
    </row>
    <row r="26" spans="2:19" x14ac:dyDescent="0.2">
      <c r="B26" s="47">
        <v>44740</v>
      </c>
      <c r="C26" s="46">
        <v>2403</v>
      </c>
      <c r="D26" s="45">
        <v>2413</v>
      </c>
      <c r="E26" s="44">
        <f t="shared" si="0"/>
        <v>2408</v>
      </c>
      <c r="F26" s="46">
        <v>2390</v>
      </c>
      <c r="G26" s="45">
        <v>2400</v>
      </c>
      <c r="H26" s="44">
        <f t="shared" si="1"/>
        <v>2395</v>
      </c>
      <c r="I26" s="46">
        <v>2390</v>
      </c>
      <c r="J26" s="45">
        <v>2400</v>
      </c>
      <c r="K26" s="44">
        <f t="shared" si="2"/>
        <v>2395</v>
      </c>
      <c r="L26" s="52">
        <v>2413</v>
      </c>
      <c r="M26" s="51">
        <v>1.224</v>
      </c>
      <c r="N26" s="51">
        <v>1.0569</v>
      </c>
      <c r="O26" s="50">
        <v>136.1</v>
      </c>
      <c r="P26" s="43">
        <v>1971.41</v>
      </c>
      <c r="Q26" s="43">
        <v>1957.43</v>
      </c>
      <c r="R26" s="49">
        <f t="shared" si="3"/>
        <v>2283.0920616898479</v>
      </c>
      <c r="S26" s="48">
        <v>1.2261</v>
      </c>
    </row>
    <row r="27" spans="2:19" x14ac:dyDescent="0.2">
      <c r="B27" s="47">
        <v>44741</v>
      </c>
      <c r="C27" s="46">
        <v>2399</v>
      </c>
      <c r="D27" s="45">
        <v>2409</v>
      </c>
      <c r="E27" s="44">
        <f t="shared" si="0"/>
        <v>2404</v>
      </c>
      <c r="F27" s="46">
        <v>2387</v>
      </c>
      <c r="G27" s="45">
        <v>2397</v>
      </c>
      <c r="H27" s="44">
        <f t="shared" si="1"/>
        <v>2392</v>
      </c>
      <c r="I27" s="46">
        <v>2385</v>
      </c>
      <c r="J27" s="45">
        <v>2395</v>
      </c>
      <c r="K27" s="44">
        <f t="shared" si="2"/>
        <v>2390</v>
      </c>
      <c r="L27" s="52">
        <v>2409</v>
      </c>
      <c r="M27" s="51">
        <v>1.2155</v>
      </c>
      <c r="N27" s="51">
        <v>1.0522</v>
      </c>
      <c r="O27" s="50">
        <v>136.5</v>
      </c>
      <c r="P27" s="43">
        <v>1981.9</v>
      </c>
      <c r="Q27" s="43">
        <v>1968.47</v>
      </c>
      <c r="R27" s="49">
        <f t="shared" si="3"/>
        <v>2289.4886903630486</v>
      </c>
      <c r="S27" s="48">
        <v>1.2177</v>
      </c>
    </row>
    <row r="28" spans="2:19" x14ac:dyDescent="0.2">
      <c r="B28" s="47">
        <v>44742</v>
      </c>
      <c r="C28" s="46">
        <v>2511</v>
      </c>
      <c r="D28" s="45">
        <v>2521</v>
      </c>
      <c r="E28" s="44">
        <f t="shared" si="0"/>
        <v>2516</v>
      </c>
      <c r="F28" s="46">
        <v>2500</v>
      </c>
      <c r="G28" s="45">
        <v>2510</v>
      </c>
      <c r="H28" s="44">
        <f t="shared" si="1"/>
        <v>2505</v>
      </c>
      <c r="I28" s="46">
        <v>2500</v>
      </c>
      <c r="J28" s="45">
        <v>2510</v>
      </c>
      <c r="K28" s="44">
        <f t="shared" si="2"/>
        <v>2505</v>
      </c>
      <c r="L28" s="52">
        <v>2521</v>
      </c>
      <c r="M28" s="51">
        <v>1.2112000000000001</v>
      </c>
      <c r="N28" s="51">
        <v>1.0394000000000001</v>
      </c>
      <c r="O28" s="50">
        <v>136.29</v>
      </c>
      <c r="P28" s="43">
        <v>2081.41</v>
      </c>
      <c r="Q28" s="43">
        <v>2068.5700000000002</v>
      </c>
      <c r="R28" s="49">
        <f t="shared" si="3"/>
        <v>2425.4377525495474</v>
      </c>
      <c r="S28" s="48">
        <v>1.2134</v>
      </c>
    </row>
    <row r="29" spans="2:19" s="10" customFormat="1" x14ac:dyDescent="0.2">
      <c r="B29" s="42" t="s">
        <v>11</v>
      </c>
      <c r="C29" s="41">
        <f>ROUND(AVERAGE(C9:C28),2)</f>
        <v>2522.6999999999998</v>
      </c>
      <c r="D29" s="40">
        <f>ROUND(AVERAGE(D9:D28),2)</f>
        <v>2532.6999999999998</v>
      </c>
      <c r="E29" s="39">
        <f>ROUND(AVERAGE(C29:D29),2)</f>
        <v>2527.6999999999998</v>
      </c>
      <c r="F29" s="41">
        <f>ROUND(AVERAGE(F9:F28),2)</f>
        <v>2511.9</v>
      </c>
      <c r="G29" s="40">
        <f>ROUND(AVERAGE(G9:G28),2)</f>
        <v>2521.9</v>
      </c>
      <c r="H29" s="39">
        <f>ROUND(AVERAGE(F29:G29),2)</f>
        <v>2516.9</v>
      </c>
      <c r="I29" s="41">
        <f>ROUND(AVERAGE(I9:I28),2)</f>
        <v>2512</v>
      </c>
      <c r="J29" s="40">
        <f>ROUND(AVERAGE(J9:J28),2)</f>
        <v>2522</v>
      </c>
      <c r="K29" s="39">
        <f>ROUND(AVERAGE(I29:J29),2)</f>
        <v>2517</v>
      </c>
      <c r="L29" s="38">
        <f>ROUND(AVERAGE(L9:L28),2)</f>
        <v>2532.6999999999998</v>
      </c>
      <c r="M29" s="37">
        <f>ROUND(AVERAGE(M9:M28),4)</f>
        <v>1.2297</v>
      </c>
      <c r="N29" s="36">
        <f>ROUND(AVERAGE(N9:N28),4)</f>
        <v>1.0550999999999999</v>
      </c>
      <c r="O29" s="175">
        <f>ROUND(AVERAGE(O9:O28),2)</f>
        <v>134.41</v>
      </c>
      <c r="P29" s="35">
        <f>AVERAGE(P9:P28)</f>
        <v>2059.1434999999997</v>
      </c>
      <c r="Q29" s="35">
        <f>AVERAGE(Q9:Q28)</f>
        <v>2047.5954999999999</v>
      </c>
      <c r="R29" s="35">
        <f>AVERAGE(R9:R28)</f>
        <v>2400.0485022949242</v>
      </c>
      <c r="S29" s="34">
        <f>AVERAGE(S9:S28)</f>
        <v>1.2313249999999998</v>
      </c>
    </row>
    <row r="30" spans="2:19" s="5" customFormat="1" x14ac:dyDescent="0.2">
      <c r="B30" s="33" t="s">
        <v>12</v>
      </c>
      <c r="C30" s="32">
        <f t="shared" ref="C30:S30" si="4">MAX(C9:C28)</f>
        <v>2883</v>
      </c>
      <c r="D30" s="31">
        <f t="shared" si="4"/>
        <v>2893</v>
      </c>
      <c r="E30" s="30">
        <f t="shared" si="4"/>
        <v>2888</v>
      </c>
      <c r="F30" s="32">
        <f t="shared" si="4"/>
        <v>2883</v>
      </c>
      <c r="G30" s="31">
        <f t="shared" si="4"/>
        <v>2893</v>
      </c>
      <c r="H30" s="30">
        <f t="shared" si="4"/>
        <v>2888</v>
      </c>
      <c r="I30" s="32">
        <f t="shared" si="4"/>
        <v>2885</v>
      </c>
      <c r="J30" s="31">
        <f t="shared" si="4"/>
        <v>2895</v>
      </c>
      <c r="K30" s="30">
        <f t="shared" si="4"/>
        <v>2890</v>
      </c>
      <c r="L30" s="29">
        <f t="shared" si="4"/>
        <v>2893</v>
      </c>
      <c r="M30" s="28">
        <f t="shared" si="4"/>
        <v>1.2573000000000001</v>
      </c>
      <c r="N30" s="27">
        <f t="shared" si="4"/>
        <v>1.0736000000000001</v>
      </c>
      <c r="O30" s="26">
        <f t="shared" si="4"/>
        <v>136.5</v>
      </c>
      <c r="P30" s="25">
        <f t="shared" si="4"/>
        <v>2300.96</v>
      </c>
      <c r="Q30" s="25">
        <f t="shared" si="4"/>
        <v>2299.3200000000002</v>
      </c>
      <c r="R30" s="25">
        <f t="shared" si="4"/>
        <v>2701.7183414269707</v>
      </c>
      <c r="S30" s="24">
        <f t="shared" si="4"/>
        <v>1.2582</v>
      </c>
    </row>
    <row r="31" spans="2:19" s="5" customFormat="1" ht="13.5" thickBot="1" x14ac:dyDescent="0.25">
      <c r="B31" s="23" t="s">
        <v>13</v>
      </c>
      <c r="C31" s="22">
        <f t="shared" ref="C31:S31" si="5">MIN(C9:C28)</f>
        <v>2399</v>
      </c>
      <c r="D31" s="21">
        <f t="shared" si="5"/>
        <v>2409</v>
      </c>
      <c r="E31" s="20">
        <f t="shared" si="5"/>
        <v>2404</v>
      </c>
      <c r="F31" s="22">
        <f t="shared" si="5"/>
        <v>2387</v>
      </c>
      <c r="G31" s="21">
        <f t="shared" si="5"/>
        <v>2397</v>
      </c>
      <c r="H31" s="20">
        <f t="shared" si="5"/>
        <v>2392</v>
      </c>
      <c r="I31" s="22">
        <f t="shared" si="5"/>
        <v>2385</v>
      </c>
      <c r="J31" s="21">
        <f t="shared" si="5"/>
        <v>2395</v>
      </c>
      <c r="K31" s="20">
        <f t="shared" si="5"/>
        <v>2390</v>
      </c>
      <c r="L31" s="19">
        <f t="shared" si="5"/>
        <v>2409</v>
      </c>
      <c r="M31" s="18">
        <f t="shared" si="5"/>
        <v>1.2069000000000001</v>
      </c>
      <c r="N31" s="17">
        <f t="shared" si="5"/>
        <v>1.0385</v>
      </c>
      <c r="O31" s="16">
        <f t="shared" si="5"/>
        <v>129.56</v>
      </c>
      <c r="P31" s="15">
        <f t="shared" si="5"/>
        <v>1957.58</v>
      </c>
      <c r="Q31" s="15">
        <f t="shared" si="5"/>
        <v>1951.55</v>
      </c>
      <c r="R31" s="15">
        <f t="shared" si="5"/>
        <v>2283.0920616898479</v>
      </c>
      <c r="S31" s="14">
        <f t="shared" si="5"/>
        <v>1.2087000000000001</v>
      </c>
    </row>
    <row r="33" spans="2:14" x14ac:dyDescent="0.2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44713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44713</v>
      </c>
      <c r="C9" s="46">
        <v>2701</v>
      </c>
      <c r="D9" s="45">
        <v>2701.5</v>
      </c>
      <c r="E9" s="44">
        <f t="shared" ref="E9:E28" si="0">AVERAGE(C9:D9)</f>
        <v>2701.25</v>
      </c>
      <c r="F9" s="46">
        <v>2728</v>
      </c>
      <c r="G9" s="45">
        <v>2730</v>
      </c>
      <c r="H9" s="44">
        <f t="shared" ref="H9:H28" si="1">AVERAGE(F9:G9)</f>
        <v>2729</v>
      </c>
      <c r="I9" s="46">
        <v>2710</v>
      </c>
      <c r="J9" s="45">
        <v>2715</v>
      </c>
      <c r="K9" s="44">
        <f t="shared" ref="K9:K28" si="2">AVERAGE(I9:J9)</f>
        <v>2712.5</v>
      </c>
      <c r="L9" s="46">
        <v>2675</v>
      </c>
      <c r="M9" s="45">
        <v>2680</v>
      </c>
      <c r="N9" s="44">
        <f t="shared" ref="N9:N28" si="3">AVERAGE(L9:M9)</f>
        <v>2677.5</v>
      </c>
      <c r="O9" s="46">
        <v>2660</v>
      </c>
      <c r="P9" s="45">
        <v>2665</v>
      </c>
      <c r="Q9" s="44">
        <f t="shared" ref="Q9:Q28" si="4">AVERAGE(O9:P9)</f>
        <v>2662.5</v>
      </c>
      <c r="R9" s="52">
        <v>2701.5</v>
      </c>
      <c r="S9" s="51">
        <v>1.2573000000000001</v>
      </c>
      <c r="T9" s="53">
        <v>1.0708</v>
      </c>
      <c r="U9" s="50">
        <v>129.56</v>
      </c>
      <c r="V9" s="43">
        <v>2148.65</v>
      </c>
      <c r="W9" s="43">
        <v>2169.77</v>
      </c>
      <c r="X9" s="49">
        <f t="shared" ref="X9:X28" si="5">R9/T9</f>
        <v>2522.8800896525963</v>
      </c>
      <c r="Y9" s="48">
        <v>1.2582</v>
      </c>
    </row>
    <row r="10" spans="1:25" x14ac:dyDescent="0.2">
      <c r="B10" s="47">
        <v>44718</v>
      </c>
      <c r="C10" s="46">
        <v>2741</v>
      </c>
      <c r="D10" s="45">
        <v>2742</v>
      </c>
      <c r="E10" s="44">
        <f t="shared" si="0"/>
        <v>2741.5</v>
      </c>
      <c r="F10" s="46">
        <v>2772</v>
      </c>
      <c r="G10" s="45">
        <v>2774</v>
      </c>
      <c r="H10" s="44">
        <f t="shared" si="1"/>
        <v>2773</v>
      </c>
      <c r="I10" s="46">
        <v>2732</v>
      </c>
      <c r="J10" s="45">
        <v>2737</v>
      </c>
      <c r="K10" s="44">
        <f t="shared" si="2"/>
        <v>2734.5</v>
      </c>
      <c r="L10" s="46">
        <v>2702</v>
      </c>
      <c r="M10" s="45">
        <v>2707</v>
      </c>
      <c r="N10" s="44">
        <f t="shared" si="3"/>
        <v>2704.5</v>
      </c>
      <c r="O10" s="46">
        <v>2687</v>
      </c>
      <c r="P10" s="45">
        <v>2692</v>
      </c>
      <c r="Q10" s="44">
        <f t="shared" si="4"/>
        <v>2689.5</v>
      </c>
      <c r="R10" s="52">
        <v>2742</v>
      </c>
      <c r="S10" s="51">
        <v>1.2569999999999999</v>
      </c>
      <c r="T10" s="51">
        <v>1.0730999999999999</v>
      </c>
      <c r="U10" s="50">
        <v>130.66</v>
      </c>
      <c r="V10" s="43">
        <v>2181.38</v>
      </c>
      <c r="W10" s="43">
        <v>2205.2600000000002</v>
      </c>
      <c r="X10" s="49">
        <f t="shared" si="5"/>
        <v>2555.2138663684655</v>
      </c>
      <c r="Y10" s="48">
        <v>1.2579</v>
      </c>
    </row>
    <row r="11" spans="1:25" x14ac:dyDescent="0.2">
      <c r="B11" s="47">
        <v>44719</v>
      </c>
      <c r="C11" s="46">
        <v>2714</v>
      </c>
      <c r="D11" s="45">
        <v>2715</v>
      </c>
      <c r="E11" s="44">
        <f t="shared" si="0"/>
        <v>2714.5</v>
      </c>
      <c r="F11" s="46">
        <v>2744.5</v>
      </c>
      <c r="G11" s="45">
        <v>2745</v>
      </c>
      <c r="H11" s="44">
        <f t="shared" si="1"/>
        <v>2744.75</v>
      </c>
      <c r="I11" s="46">
        <v>2708</v>
      </c>
      <c r="J11" s="45">
        <v>2713</v>
      </c>
      <c r="K11" s="44">
        <f t="shared" si="2"/>
        <v>2710.5</v>
      </c>
      <c r="L11" s="46">
        <v>2668</v>
      </c>
      <c r="M11" s="45">
        <v>2673</v>
      </c>
      <c r="N11" s="44">
        <f t="shared" si="3"/>
        <v>2670.5</v>
      </c>
      <c r="O11" s="46">
        <v>2628</v>
      </c>
      <c r="P11" s="45">
        <v>2633</v>
      </c>
      <c r="Q11" s="44">
        <f t="shared" si="4"/>
        <v>2630.5</v>
      </c>
      <c r="R11" s="52">
        <v>2715</v>
      </c>
      <c r="S11" s="51">
        <v>1.2493000000000001</v>
      </c>
      <c r="T11" s="51">
        <v>1.0662</v>
      </c>
      <c r="U11" s="50">
        <v>132.87</v>
      </c>
      <c r="V11" s="43">
        <v>2173.2199999999998</v>
      </c>
      <c r="W11" s="43">
        <v>2195.4699999999998</v>
      </c>
      <c r="X11" s="49">
        <f t="shared" si="5"/>
        <v>2546.426561620709</v>
      </c>
      <c r="Y11" s="48">
        <v>1.2503</v>
      </c>
    </row>
    <row r="12" spans="1:25" x14ac:dyDescent="0.2">
      <c r="B12" s="47">
        <v>44720</v>
      </c>
      <c r="C12" s="46">
        <v>2765</v>
      </c>
      <c r="D12" s="45">
        <v>2765.5</v>
      </c>
      <c r="E12" s="44">
        <f t="shared" si="0"/>
        <v>2765.25</v>
      </c>
      <c r="F12" s="46">
        <v>2797</v>
      </c>
      <c r="G12" s="45">
        <v>2798</v>
      </c>
      <c r="H12" s="44">
        <f t="shared" si="1"/>
        <v>2797.5</v>
      </c>
      <c r="I12" s="46">
        <v>2755</v>
      </c>
      <c r="J12" s="45">
        <v>2760</v>
      </c>
      <c r="K12" s="44">
        <f t="shared" si="2"/>
        <v>2757.5</v>
      </c>
      <c r="L12" s="46">
        <v>2720</v>
      </c>
      <c r="M12" s="45">
        <v>2725</v>
      </c>
      <c r="N12" s="44">
        <f t="shared" si="3"/>
        <v>2722.5</v>
      </c>
      <c r="O12" s="46">
        <v>2680</v>
      </c>
      <c r="P12" s="45">
        <v>2685</v>
      </c>
      <c r="Q12" s="44">
        <f t="shared" si="4"/>
        <v>2682.5</v>
      </c>
      <c r="R12" s="52">
        <v>2765.5</v>
      </c>
      <c r="S12" s="51">
        <v>1.2551000000000001</v>
      </c>
      <c r="T12" s="51">
        <v>1.0736000000000001</v>
      </c>
      <c r="U12" s="50">
        <v>133.99</v>
      </c>
      <c r="V12" s="43">
        <v>2203.41</v>
      </c>
      <c r="W12" s="43">
        <v>2227.71</v>
      </c>
      <c r="X12" s="49">
        <f t="shared" si="5"/>
        <v>2575.9128166915048</v>
      </c>
      <c r="Y12" s="48">
        <v>1.256</v>
      </c>
    </row>
    <row r="13" spans="1:25" x14ac:dyDescent="0.2">
      <c r="B13" s="47">
        <v>44721</v>
      </c>
      <c r="C13" s="46">
        <v>2752</v>
      </c>
      <c r="D13" s="45">
        <v>2752.5</v>
      </c>
      <c r="E13" s="44">
        <f t="shared" si="0"/>
        <v>2752.25</v>
      </c>
      <c r="F13" s="46">
        <v>2785</v>
      </c>
      <c r="G13" s="45">
        <v>2786</v>
      </c>
      <c r="H13" s="44">
        <f t="shared" si="1"/>
        <v>2785.5</v>
      </c>
      <c r="I13" s="46">
        <v>2727</v>
      </c>
      <c r="J13" s="45">
        <v>2732</v>
      </c>
      <c r="K13" s="44">
        <f t="shared" si="2"/>
        <v>2729.5</v>
      </c>
      <c r="L13" s="46">
        <v>2690</v>
      </c>
      <c r="M13" s="45">
        <v>2695</v>
      </c>
      <c r="N13" s="44">
        <f t="shared" si="3"/>
        <v>2692.5</v>
      </c>
      <c r="O13" s="46">
        <v>2650</v>
      </c>
      <c r="P13" s="45">
        <v>2655</v>
      </c>
      <c r="Q13" s="44">
        <f t="shared" si="4"/>
        <v>2652.5</v>
      </c>
      <c r="R13" s="52">
        <v>2752.5</v>
      </c>
      <c r="S13" s="51">
        <v>1.2541</v>
      </c>
      <c r="T13" s="51">
        <v>1.0728</v>
      </c>
      <c r="U13" s="50">
        <v>133.72</v>
      </c>
      <c r="V13" s="43">
        <v>2194.8000000000002</v>
      </c>
      <c r="W13" s="43">
        <v>2220.1</v>
      </c>
      <c r="X13" s="49">
        <f t="shared" si="5"/>
        <v>2565.7158836689036</v>
      </c>
      <c r="Y13" s="48">
        <v>1.2548999999999999</v>
      </c>
    </row>
    <row r="14" spans="1:25" x14ac:dyDescent="0.2">
      <c r="B14" s="47">
        <v>44722</v>
      </c>
      <c r="C14" s="46">
        <v>2694.5</v>
      </c>
      <c r="D14" s="45">
        <v>2695</v>
      </c>
      <c r="E14" s="44">
        <f t="shared" si="0"/>
        <v>2694.75</v>
      </c>
      <c r="F14" s="46">
        <v>2709.5</v>
      </c>
      <c r="G14" s="45">
        <v>2710</v>
      </c>
      <c r="H14" s="44">
        <f t="shared" si="1"/>
        <v>2709.75</v>
      </c>
      <c r="I14" s="46">
        <v>2658</v>
      </c>
      <c r="J14" s="45">
        <v>2663</v>
      </c>
      <c r="K14" s="44">
        <f t="shared" si="2"/>
        <v>2660.5</v>
      </c>
      <c r="L14" s="46">
        <v>2623</v>
      </c>
      <c r="M14" s="45">
        <v>2628</v>
      </c>
      <c r="N14" s="44">
        <f t="shared" si="3"/>
        <v>2625.5</v>
      </c>
      <c r="O14" s="46">
        <v>2588</v>
      </c>
      <c r="P14" s="45">
        <v>2593</v>
      </c>
      <c r="Q14" s="44">
        <f t="shared" si="4"/>
        <v>2590.5</v>
      </c>
      <c r="R14" s="52">
        <v>2695</v>
      </c>
      <c r="S14" s="51">
        <v>1.2438</v>
      </c>
      <c r="T14" s="51">
        <v>1.0573999999999999</v>
      </c>
      <c r="U14" s="50">
        <v>133.96</v>
      </c>
      <c r="V14" s="43">
        <v>2166.75</v>
      </c>
      <c r="W14" s="43">
        <v>2177.41</v>
      </c>
      <c r="X14" s="49">
        <f t="shared" si="5"/>
        <v>2548.7043692074903</v>
      </c>
      <c r="Y14" s="48">
        <v>1.2445999999999999</v>
      </c>
    </row>
    <row r="15" spans="1:25" x14ac:dyDescent="0.2">
      <c r="B15" s="47">
        <v>44725</v>
      </c>
      <c r="C15" s="46">
        <v>2589</v>
      </c>
      <c r="D15" s="45">
        <v>2589.5</v>
      </c>
      <c r="E15" s="44">
        <f t="shared" si="0"/>
        <v>2589.25</v>
      </c>
      <c r="F15" s="46">
        <v>2605</v>
      </c>
      <c r="G15" s="45">
        <v>2606</v>
      </c>
      <c r="H15" s="44">
        <f t="shared" si="1"/>
        <v>2605.5</v>
      </c>
      <c r="I15" s="46">
        <v>2575</v>
      </c>
      <c r="J15" s="45">
        <v>2580</v>
      </c>
      <c r="K15" s="44">
        <f t="shared" si="2"/>
        <v>2577.5</v>
      </c>
      <c r="L15" s="46">
        <v>2550</v>
      </c>
      <c r="M15" s="45">
        <v>2555</v>
      </c>
      <c r="N15" s="44">
        <f t="shared" si="3"/>
        <v>2552.5</v>
      </c>
      <c r="O15" s="46">
        <v>2515</v>
      </c>
      <c r="P15" s="45">
        <v>2520</v>
      </c>
      <c r="Q15" s="44">
        <f t="shared" si="4"/>
        <v>2517.5</v>
      </c>
      <c r="R15" s="52">
        <v>2589.5</v>
      </c>
      <c r="S15" s="51">
        <v>1.2161999999999999</v>
      </c>
      <c r="T15" s="51">
        <v>1.0446</v>
      </c>
      <c r="U15" s="50">
        <v>134.51</v>
      </c>
      <c r="V15" s="43">
        <v>2129.17</v>
      </c>
      <c r="W15" s="43">
        <v>2140.63</v>
      </c>
      <c r="X15" s="49">
        <f t="shared" si="5"/>
        <v>2478.9393069117368</v>
      </c>
      <c r="Y15" s="48">
        <v>1.2174</v>
      </c>
    </row>
    <row r="16" spans="1:25" x14ac:dyDescent="0.2">
      <c r="B16" s="47">
        <v>44726</v>
      </c>
      <c r="C16" s="46">
        <v>2587</v>
      </c>
      <c r="D16" s="45">
        <v>2588</v>
      </c>
      <c r="E16" s="44">
        <f t="shared" si="0"/>
        <v>2587.5</v>
      </c>
      <c r="F16" s="46">
        <v>2610</v>
      </c>
      <c r="G16" s="45">
        <v>2611</v>
      </c>
      <c r="H16" s="44">
        <f t="shared" si="1"/>
        <v>2610.5</v>
      </c>
      <c r="I16" s="46">
        <v>2588</v>
      </c>
      <c r="J16" s="45">
        <v>2593</v>
      </c>
      <c r="K16" s="44">
        <f t="shared" si="2"/>
        <v>2590.5</v>
      </c>
      <c r="L16" s="46">
        <v>2573</v>
      </c>
      <c r="M16" s="45">
        <v>2578</v>
      </c>
      <c r="N16" s="44">
        <f t="shared" si="3"/>
        <v>2575.5</v>
      </c>
      <c r="O16" s="46">
        <v>2558</v>
      </c>
      <c r="P16" s="45">
        <v>2563</v>
      </c>
      <c r="Q16" s="44">
        <f t="shared" si="4"/>
        <v>2560.5</v>
      </c>
      <c r="R16" s="52">
        <v>2588</v>
      </c>
      <c r="S16" s="51">
        <v>1.2069000000000001</v>
      </c>
      <c r="T16" s="51">
        <v>1.0442</v>
      </c>
      <c r="U16" s="50">
        <v>134.52000000000001</v>
      </c>
      <c r="V16" s="43">
        <v>2144.34</v>
      </c>
      <c r="W16" s="43">
        <v>2160.17</v>
      </c>
      <c r="X16" s="49">
        <f t="shared" si="5"/>
        <v>2478.45240375407</v>
      </c>
      <c r="Y16" s="48">
        <v>1.2087000000000001</v>
      </c>
    </row>
    <row r="17" spans="2:25" x14ac:dyDescent="0.2">
      <c r="B17" s="47">
        <v>44727</v>
      </c>
      <c r="C17" s="46">
        <v>2579</v>
      </c>
      <c r="D17" s="45">
        <v>2580</v>
      </c>
      <c r="E17" s="44">
        <f t="shared" si="0"/>
        <v>2579.5</v>
      </c>
      <c r="F17" s="46">
        <v>2594</v>
      </c>
      <c r="G17" s="45">
        <v>2594.5</v>
      </c>
      <c r="H17" s="44">
        <f t="shared" si="1"/>
        <v>2594.25</v>
      </c>
      <c r="I17" s="46">
        <v>2580</v>
      </c>
      <c r="J17" s="45">
        <v>2585</v>
      </c>
      <c r="K17" s="44">
        <f t="shared" si="2"/>
        <v>2582.5</v>
      </c>
      <c r="L17" s="46">
        <v>2580</v>
      </c>
      <c r="M17" s="45">
        <v>2585</v>
      </c>
      <c r="N17" s="44">
        <f t="shared" si="3"/>
        <v>2582.5</v>
      </c>
      <c r="O17" s="46">
        <v>2565</v>
      </c>
      <c r="P17" s="45">
        <v>2570</v>
      </c>
      <c r="Q17" s="44">
        <f t="shared" si="4"/>
        <v>2567.5</v>
      </c>
      <c r="R17" s="52">
        <v>2580</v>
      </c>
      <c r="S17" s="51">
        <v>1.2113</v>
      </c>
      <c r="T17" s="51">
        <v>1.0458000000000001</v>
      </c>
      <c r="U17" s="50">
        <v>134.54</v>
      </c>
      <c r="V17" s="43">
        <v>2129.94</v>
      </c>
      <c r="W17" s="43">
        <v>2138.56</v>
      </c>
      <c r="X17" s="49">
        <f t="shared" si="5"/>
        <v>2467.0109007458404</v>
      </c>
      <c r="Y17" s="48">
        <v>1.2132000000000001</v>
      </c>
    </row>
    <row r="18" spans="2:25" x14ac:dyDescent="0.2">
      <c r="B18" s="47">
        <v>44728</v>
      </c>
      <c r="C18" s="46">
        <v>2500</v>
      </c>
      <c r="D18" s="45">
        <v>2500.5</v>
      </c>
      <c r="E18" s="44">
        <f t="shared" si="0"/>
        <v>2500.25</v>
      </c>
      <c r="F18" s="46">
        <v>2524</v>
      </c>
      <c r="G18" s="45">
        <v>2525</v>
      </c>
      <c r="H18" s="44">
        <f t="shared" si="1"/>
        <v>2524.5</v>
      </c>
      <c r="I18" s="46">
        <v>2518</v>
      </c>
      <c r="J18" s="45">
        <v>2523</v>
      </c>
      <c r="K18" s="44">
        <f t="shared" si="2"/>
        <v>2520.5</v>
      </c>
      <c r="L18" s="46">
        <v>2518</v>
      </c>
      <c r="M18" s="45">
        <v>2523</v>
      </c>
      <c r="N18" s="44">
        <f t="shared" si="3"/>
        <v>2520.5</v>
      </c>
      <c r="O18" s="46">
        <v>2518</v>
      </c>
      <c r="P18" s="45">
        <v>2523</v>
      </c>
      <c r="Q18" s="44">
        <f t="shared" si="4"/>
        <v>2520.5</v>
      </c>
      <c r="R18" s="52">
        <v>2500.5</v>
      </c>
      <c r="S18" s="51">
        <v>1.2132000000000001</v>
      </c>
      <c r="T18" s="51">
        <v>1.0385</v>
      </c>
      <c r="U18" s="50">
        <v>132.85</v>
      </c>
      <c r="V18" s="43">
        <v>2061.08</v>
      </c>
      <c r="W18" s="43">
        <v>2078.02</v>
      </c>
      <c r="X18" s="49">
        <f t="shared" si="5"/>
        <v>2407.7997111218106</v>
      </c>
      <c r="Y18" s="48">
        <v>1.2151000000000001</v>
      </c>
    </row>
    <row r="19" spans="2:25" x14ac:dyDescent="0.2">
      <c r="B19" s="47">
        <v>44729</v>
      </c>
      <c r="C19" s="46">
        <v>2473.5</v>
      </c>
      <c r="D19" s="45">
        <v>2474</v>
      </c>
      <c r="E19" s="44">
        <f t="shared" si="0"/>
        <v>2473.75</v>
      </c>
      <c r="F19" s="46">
        <v>2500</v>
      </c>
      <c r="G19" s="45">
        <v>2502</v>
      </c>
      <c r="H19" s="44">
        <f t="shared" si="1"/>
        <v>2501</v>
      </c>
      <c r="I19" s="46">
        <v>2512</v>
      </c>
      <c r="J19" s="45">
        <v>2517</v>
      </c>
      <c r="K19" s="44">
        <f t="shared" si="2"/>
        <v>2514.5</v>
      </c>
      <c r="L19" s="46">
        <v>2520</v>
      </c>
      <c r="M19" s="45">
        <v>2525</v>
      </c>
      <c r="N19" s="44">
        <f t="shared" si="3"/>
        <v>2522.5</v>
      </c>
      <c r="O19" s="46">
        <v>2520</v>
      </c>
      <c r="P19" s="45">
        <v>2525</v>
      </c>
      <c r="Q19" s="44">
        <f t="shared" si="4"/>
        <v>2522.5</v>
      </c>
      <c r="R19" s="52">
        <v>2474</v>
      </c>
      <c r="S19" s="51">
        <v>1.2262999999999999</v>
      </c>
      <c r="T19" s="51">
        <v>1.0486</v>
      </c>
      <c r="U19" s="50">
        <v>134.69999999999999</v>
      </c>
      <c r="V19" s="43">
        <v>2017.45</v>
      </c>
      <c r="W19" s="43">
        <v>2037.13</v>
      </c>
      <c r="X19" s="49">
        <f t="shared" si="5"/>
        <v>2359.3362578676329</v>
      </c>
      <c r="Y19" s="48">
        <v>1.2282</v>
      </c>
    </row>
    <row r="20" spans="2:25" x14ac:dyDescent="0.2">
      <c r="B20" s="47">
        <v>44732</v>
      </c>
      <c r="C20" s="46">
        <v>2461</v>
      </c>
      <c r="D20" s="45">
        <v>2462</v>
      </c>
      <c r="E20" s="44">
        <f t="shared" si="0"/>
        <v>2461.5</v>
      </c>
      <c r="F20" s="46">
        <v>2480</v>
      </c>
      <c r="G20" s="45">
        <v>2481</v>
      </c>
      <c r="H20" s="44">
        <f t="shared" si="1"/>
        <v>2480.5</v>
      </c>
      <c r="I20" s="46">
        <v>2498</v>
      </c>
      <c r="J20" s="45">
        <v>2503</v>
      </c>
      <c r="K20" s="44">
        <f t="shared" si="2"/>
        <v>2500.5</v>
      </c>
      <c r="L20" s="46">
        <v>2508</v>
      </c>
      <c r="M20" s="45">
        <v>2513</v>
      </c>
      <c r="N20" s="44">
        <f t="shared" si="3"/>
        <v>2510.5</v>
      </c>
      <c r="O20" s="46">
        <v>2513</v>
      </c>
      <c r="P20" s="45">
        <v>2518</v>
      </c>
      <c r="Q20" s="44">
        <f t="shared" si="4"/>
        <v>2515.5</v>
      </c>
      <c r="R20" s="52">
        <v>2462</v>
      </c>
      <c r="S20" s="51">
        <v>1.2262</v>
      </c>
      <c r="T20" s="51">
        <v>1.0526</v>
      </c>
      <c r="U20" s="50">
        <v>134.94999999999999</v>
      </c>
      <c r="V20" s="43">
        <v>2007.83</v>
      </c>
      <c r="W20" s="43">
        <v>2020.19</v>
      </c>
      <c r="X20" s="49">
        <f t="shared" si="5"/>
        <v>2338.9701691050732</v>
      </c>
      <c r="Y20" s="48">
        <v>1.2281</v>
      </c>
    </row>
    <row r="21" spans="2:25" x14ac:dyDescent="0.2">
      <c r="B21" s="47">
        <v>44733</v>
      </c>
      <c r="C21" s="46">
        <v>2518.5</v>
      </c>
      <c r="D21" s="45">
        <v>2519.5</v>
      </c>
      <c r="E21" s="44">
        <f t="shared" si="0"/>
        <v>2519</v>
      </c>
      <c r="F21" s="46">
        <v>2530</v>
      </c>
      <c r="G21" s="45">
        <v>2532</v>
      </c>
      <c r="H21" s="44">
        <f t="shared" si="1"/>
        <v>2531</v>
      </c>
      <c r="I21" s="46">
        <v>2547</v>
      </c>
      <c r="J21" s="45">
        <v>2552</v>
      </c>
      <c r="K21" s="44">
        <f t="shared" si="2"/>
        <v>2549.5</v>
      </c>
      <c r="L21" s="46">
        <v>2555</v>
      </c>
      <c r="M21" s="45">
        <v>2560</v>
      </c>
      <c r="N21" s="44">
        <f t="shared" si="3"/>
        <v>2557.5</v>
      </c>
      <c r="O21" s="46">
        <v>2560</v>
      </c>
      <c r="P21" s="45">
        <v>2565</v>
      </c>
      <c r="Q21" s="44">
        <f t="shared" si="4"/>
        <v>2562.5</v>
      </c>
      <c r="R21" s="52">
        <v>2519.5</v>
      </c>
      <c r="S21" s="51">
        <v>1.2270000000000001</v>
      </c>
      <c r="T21" s="51">
        <v>1.0549999999999999</v>
      </c>
      <c r="U21" s="50">
        <v>136.19</v>
      </c>
      <c r="V21" s="43">
        <v>2053.38</v>
      </c>
      <c r="W21" s="43">
        <v>2060.21</v>
      </c>
      <c r="X21" s="49">
        <f t="shared" si="5"/>
        <v>2388.1516587677725</v>
      </c>
      <c r="Y21" s="48">
        <v>1.2290000000000001</v>
      </c>
    </row>
    <row r="22" spans="2:25" x14ac:dyDescent="0.2">
      <c r="B22" s="47">
        <v>44734</v>
      </c>
      <c r="C22" s="46">
        <v>2455</v>
      </c>
      <c r="D22" s="45">
        <v>2455.5</v>
      </c>
      <c r="E22" s="44">
        <f t="shared" si="0"/>
        <v>2455.25</v>
      </c>
      <c r="F22" s="46">
        <v>2469.5</v>
      </c>
      <c r="G22" s="45">
        <v>2470</v>
      </c>
      <c r="H22" s="44">
        <f t="shared" si="1"/>
        <v>2469.75</v>
      </c>
      <c r="I22" s="46">
        <v>2485</v>
      </c>
      <c r="J22" s="45">
        <v>2490</v>
      </c>
      <c r="K22" s="44">
        <f t="shared" si="2"/>
        <v>2487.5</v>
      </c>
      <c r="L22" s="46">
        <v>2495</v>
      </c>
      <c r="M22" s="45">
        <v>2500</v>
      </c>
      <c r="N22" s="44">
        <f t="shared" si="3"/>
        <v>2497.5</v>
      </c>
      <c r="O22" s="46">
        <v>2500</v>
      </c>
      <c r="P22" s="45">
        <v>2505</v>
      </c>
      <c r="Q22" s="44">
        <f t="shared" si="4"/>
        <v>2502.5</v>
      </c>
      <c r="R22" s="52">
        <v>2455.5</v>
      </c>
      <c r="S22" s="51">
        <v>1.2237</v>
      </c>
      <c r="T22" s="51">
        <v>1.0510999999999999</v>
      </c>
      <c r="U22" s="50">
        <v>136.06</v>
      </c>
      <c r="V22" s="43">
        <v>2006.62</v>
      </c>
      <c r="W22" s="43">
        <v>2015.01</v>
      </c>
      <c r="X22" s="49">
        <f t="shared" si="5"/>
        <v>2336.1240605080393</v>
      </c>
      <c r="Y22" s="48">
        <v>1.2258</v>
      </c>
    </row>
    <row r="23" spans="2:25" x14ac:dyDescent="0.2">
      <c r="B23" s="47">
        <v>44735</v>
      </c>
      <c r="C23" s="46">
        <v>2478</v>
      </c>
      <c r="D23" s="45">
        <v>2480</v>
      </c>
      <c r="E23" s="44">
        <f t="shared" si="0"/>
        <v>2479</v>
      </c>
      <c r="F23" s="46">
        <v>2493</v>
      </c>
      <c r="G23" s="45">
        <v>2494</v>
      </c>
      <c r="H23" s="44">
        <f t="shared" si="1"/>
        <v>2493.5</v>
      </c>
      <c r="I23" s="46">
        <v>2500</v>
      </c>
      <c r="J23" s="45">
        <v>2505</v>
      </c>
      <c r="K23" s="44">
        <f t="shared" si="2"/>
        <v>2502.5</v>
      </c>
      <c r="L23" s="46">
        <v>2510</v>
      </c>
      <c r="M23" s="45">
        <v>2515</v>
      </c>
      <c r="N23" s="44">
        <f t="shared" si="3"/>
        <v>2512.5</v>
      </c>
      <c r="O23" s="46">
        <v>2518</v>
      </c>
      <c r="P23" s="45">
        <v>2523</v>
      </c>
      <c r="Q23" s="44">
        <f t="shared" si="4"/>
        <v>2520.5</v>
      </c>
      <c r="R23" s="52">
        <v>2480</v>
      </c>
      <c r="S23" s="51">
        <v>1.2225999999999999</v>
      </c>
      <c r="T23" s="51">
        <v>1.0506</v>
      </c>
      <c r="U23" s="50">
        <v>135.59</v>
      </c>
      <c r="V23" s="43">
        <v>2028.46</v>
      </c>
      <c r="W23" s="43">
        <v>2036.42</v>
      </c>
      <c r="X23" s="49">
        <f t="shared" si="5"/>
        <v>2360.5558728345709</v>
      </c>
      <c r="Y23" s="48">
        <v>1.2246999999999999</v>
      </c>
    </row>
    <row r="24" spans="2:25" x14ac:dyDescent="0.2">
      <c r="B24" s="47">
        <v>44736</v>
      </c>
      <c r="C24" s="46">
        <v>2435.5</v>
      </c>
      <c r="D24" s="45">
        <v>2436</v>
      </c>
      <c r="E24" s="44">
        <f t="shared" si="0"/>
        <v>2435.75</v>
      </c>
      <c r="F24" s="46">
        <v>2450</v>
      </c>
      <c r="G24" s="45">
        <v>2450.5</v>
      </c>
      <c r="H24" s="44">
        <f t="shared" si="1"/>
        <v>2450.25</v>
      </c>
      <c r="I24" s="46">
        <v>2462</v>
      </c>
      <c r="J24" s="45">
        <v>2467</v>
      </c>
      <c r="K24" s="44">
        <f t="shared" si="2"/>
        <v>2464.5</v>
      </c>
      <c r="L24" s="46">
        <v>2472</v>
      </c>
      <c r="M24" s="45">
        <v>2477</v>
      </c>
      <c r="N24" s="44">
        <f t="shared" si="3"/>
        <v>2474.5</v>
      </c>
      <c r="O24" s="46">
        <v>2480</v>
      </c>
      <c r="P24" s="45">
        <v>2485</v>
      </c>
      <c r="Q24" s="44">
        <f t="shared" si="4"/>
        <v>2482.5</v>
      </c>
      <c r="R24" s="52">
        <v>2436</v>
      </c>
      <c r="S24" s="51">
        <v>1.2266999999999999</v>
      </c>
      <c r="T24" s="51">
        <v>1.0516000000000001</v>
      </c>
      <c r="U24" s="50">
        <v>135.26</v>
      </c>
      <c r="V24" s="43">
        <v>1985.82</v>
      </c>
      <c r="W24" s="43">
        <v>1994.06</v>
      </c>
      <c r="X24" s="49">
        <f t="shared" si="5"/>
        <v>2316.470140737923</v>
      </c>
      <c r="Y24" s="48">
        <v>1.2289000000000001</v>
      </c>
    </row>
    <row r="25" spans="2:25" x14ac:dyDescent="0.2">
      <c r="B25" s="47">
        <v>44739</v>
      </c>
      <c r="C25" s="46">
        <v>2452.5</v>
      </c>
      <c r="D25" s="45">
        <v>2453</v>
      </c>
      <c r="E25" s="44">
        <f t="shared" si="0"/>
        <v>2452.75</v>
      </c>
      <c r="F25" s="46">
        <v>2479</v>
      </c>
      <c r="G25" s="45">
        <v>2480</v>
      </c>
      <c r="H25" s="44">
        <f t="shared" si="1"/>
        <v>2479.5</v>
      </c>
      <c r="I25" s="46">
        <v>2500</v>
      </c>
      <c r="J25" s="45">
        <v>2505</v>
      </c>
      <c r="K25" s="44">
        <f t="shared" si="2"/>
        <v>2502.5</v>
      </c>
      <c r="L25" s="46">
        <v>2513</v>
      </c>
      <c r="M25" s="45">
        <v>2518</v>
      </c>
      <c r="N25" s="44">
        <f t="shared" si="3"/>
        <v>2515.5</v>
      </c>
      <c r="O25" s="46">
        <v>2528</v>
      </c>
      <c r="P25" s="45">
        <v>2533</v>
      </c>
      <c r="Q25" s="44">
        <f t="shared" si="4"/>
        <v>2530.5</v>
      </c>
      <c r="R25" s="52">
        <v>2453</v>
      </c>
      <c r="S25" s="51">
        <v>1.2261</v>
      </c>
      <c r="T25" s="51">
        <v>1.0567</v>
      </c>
      <c r="U25" s="50">
        <v>135.44</v>
      </c>
      <c r="V25" s="43">
        <v>2000.65</v>
      </c>
      <c r="W25" s="43">
        <v>2019.05</v>
      </c>
      <c r="X25" s="49">
        <f t="shared" si="5"/>
        <v>2321.3778745149998</v>
      </c>
      <c r="Y25" s="48">
        <v>1.2282999999999999</v>
      </c>
    </row>
    <row r="26" spans="2:25" x14ac:dyDescent="0.2">
      <c r="B26" s="47">
        <v>44740</v>
      </c>
      <c r="C26" s="46">
        <v>2499</v>
      </c>
      <c r="D26" s="45">
        <v>2500</v>
      </c>
      <c r="E26" s="44">
        <f t="shared" si="0"/>
        <v>2499.5</v>
      </c>
      <c r="F26" s="46">
        <v>2519.5</v>
      </c>
      <c r="G26" s="45">
        <v>2520</v>
      </c>
      <c r="H26" s="44">
        <f t="shared" si="1"/>
        <v>2519.75</v>
      </c>
      <c r="I26" s="46">
        <v>2545</v>
      </c>
      <c r="J26" s="45">
        <v>2550</v>
      </c>
      <c r="K26" s="44">
        <f t="shared" si="2"/>
        <v>2547.5</v>
      </c>
      <c r="L26" s="46">
        <v>2563</v>
      </c>
      <c r="M26" s="45">
        <v>2568</v>
      </c>
      <c r="N26" s="44">
        <f t="shared" si="3"/>
        <v>2565.5</v>
      </c>
      <c r="O26" s="46">
        <v>2583</v>
      </c>
      <c r="P26" s="45">
        <v>2588</v>
      </c>
      <c r="Q26" s="44">
        <f t="shared" si="4"/>
        <v>2585.5</v>
      </c>
      <c r="R26" s="52">
        <v>2500</v>
      </c>
      <c r="S26" s="51">
        <v>1.224</v>
      </c>
      <c r="T26" s="51">
        <v>1.0569</v>
      </c>
      <c r="U26" s="50">
        <v>136.1</v>
      </c>
      <c r="V26" s="43">
        <v>2042.48</v>
      </c>
      <c r="W26" s="43">
        <v>2055.3000000000002</v>
      </c>
      <c r="X26" s="49">
        <f t="shared" si="5"/>
        <v>2365.4082694673102</v>
      </c>
      <c r="Y26" s="48">
        <v>1.2261</v>
      </c>
    </row>
    <row r="27" spans="2:25" x14ac:dyDescent="0.2">
      <c r="B27" s="47">
        <v>44741</v>
      </c>
      <c r="C27" s="46">
        <v>2451</v>
      </c>
      <c r="D27" s="45">
        <v>2452</v>
      </c>
      <c r="E27" s="44">
        <f t="shared" si="0"/>
        <v>2451.5</v>
      </c>
      <c r="F27" s="46">
        <v>2470</v>
      </c>
      <c r="G27" s="45">
        <v>2470.5</v>
      </c>
      <c r="H27" s="44">
        <f t="shared" si="1"/>
        <v>2470.25</v>
      </c>
      <c r="I27" s="46">
        <v>2500</v>
      </c>
      <c r="J27" s="45">
        <v>2505</v>
      </c>
      <c r="K27" s="44">
        <f t="shared" si="2"/>
        <v>2502.5</v>
      </c>
      <c r="L27" s="46">
        <v>2520</v>
      </c>
      <c r="M27" s="45">
        <v>2525</v>
      </c>
      <c r="N27" s="44">
        <f t="shared" si="3"/>
        <v>2522.5</v>
      </c>
      <c r="O27" s="46">
        <v>2545</v>
      </c>
      <c r="P27" s="45">
        <v>2550</v>
      </c>
      <c r="Q27" s="44">
        <f t="shared" si="4"/>
        <v>2547.5</v>
      </c>
      <c r="R27" s="52">
        <v>2452</v>
      </c>
      <c r="S27" s="51">
        <v>1.2155</v>
      </c>
      <c r="T27" s="51">
        <v>1.0522</v>
      </c>
      <c r="U27" s="50">
        <v>136.5</v>
      </c>
      <c r="V27" s="43">
        <v>2017.28</v>
      </c>
      <c r="W27" s="43">
        <v>2028.82</v>
      </c>
      <c r="X27" s="49">
        <f t="shared" si="5"/>
        <v>2330.3554457327505</v>
      </c>
      <c r="Y27" s="48">
        <v>1.2177</v>
      </c>
    </row>
    <row r="28" spans="2:25" x14ac:dyDescent="0.2">
      <c r="B28" s="47">
        <v>44742</v>
      </c>
      <c r="C28" s="46">
        <v>2396.5</v>
      </c>
      <c r="D28" s="45">
        <v>2397</v>
      </c>
      <c r="E28" s="44">
        <f t="shared" si="0"/>
        <v>2396.75</v>
      </c>
      <c r="F28" s="46">
        <v>2420.5</v>
      </c>
      <c r="G28" s="45">
        <v>2421</v>
      </c>
      <c r="H28" s="44">
        <f t="shared" si="1"/>
        <v>2420.75</v>
      </c>
      <c r="I28" s="46">
        <v>2452</v>
      </c>
      <c r="J28" s="45">
        <v>2457</v>
      </c>
      <c r="K28" s="44">
        <f t="shared" si="2"/>
        <v>2454.5</v>
      </c>
      <c r="L28" s="46">
        <v>2473</v>
      </c>
      <c r="M28" s="45">
        <v>2478</v>
      </c>
      <c r="N28" s="44">
        <f t="shared" si="3"/>
        <v>2475.5</v>
      </c>
      <c r="O28" s="46">
        <v>2498</v>
      </c>
      <c r="P28" s="45">
        <v>2503</v>
      </c>
      <c r="Q28" s="44">
        <f t="shared" si="4"/>
        <v>2500.5</v>
      </c>
      <c r="R28" s="52">
        <v>2397</v>
      </c>
      <c r="S28" s="51">
        <v>1.2112000000000001</v>
      </c>
      <c r="T28" s="51">
        <v>1.0394000000000001</v>
      </c>
      <c r="U28" s="50">
        <v>136.29</v>
      </c>
      <c r="V28" s="43">
        <v>1979.03</v>
      </c>
      <c r="W28" s="43">
        <v>1995.22</v>
      </c>
      <c r="X28" s="49">
        <f t="shared" si="5"/>
        <v>2306.1381566288242</v>
      </c>
      <c r="Y28" s="48">
        <v>1.2134</v>
      </c>
    </row>
    <row r="29" spans="2:25" s="10" customFormat="1" x14ac:dyDescent="0.2">
      <c r="B29" s="42" t="s">
        <v>11</v>
      </c>
      <c r="C29" s="41">
        <f>ROUND(AVERAGE(C9:C28),2)</f>
        <v>2562.15</v>
      </c>
      <c r="D29" s="40">
        <f>ROUND(AVERAGE(D9:D28),2)</f>
        <v>2562.9299999999998</v>
      </c>
      <c r="E29" s="39">
        <f>ROUND(AVERAGE(C29:D29),2)</f>
        <v>2562.54</v>
      </c>
      <c r="F29" s="41">
        <f>ROUND(AVERAGE(F9:F28),2)</f>
        <v>2584.0300000000002</v>
      </c>
      <c r="G29" s="40">
        <f>ROUND(AVERAGE(G9:G28),2)</f>
        <v>2585.0300000000002</v>
      </c>
      <c r="H29" s="39">
        <f>ROUND(AVERAGE(F29:G29),2)</f>
        <v>2584.5300000000002</v>
      </c>
      <c r="I29" s="41">
        <f>ROUND(AVERAGE(I9:I28),2)</f>
        <v>2577.6</v>
      </c>
      <c r="J29" s="40">
        <f>ROUND(AVERAGE(J9:J28),2)</f>
        <v>2582.6</v>
      </c>
      <c r="K29" s="39">
        <f>ROUND(AVERAGE(I29:J29),2)</f>
        <v>2580.1</v>
      </c>
      <c r="L29" s="41">
        <f>ROUND(AVERAGE(L9:L28),2)</f>
        <v>2571.4</v>
      </c>
      <c r="M29" s="40">
        <f>ROUND(AVERAGE(M9:M28),2)</f>
        <v>2576.4</v>
      </c>
      <c r="N29" s="39">
        <f>ROUND(AVERAGE(L29:M29),2)</f>
        <v>2573.9</v>
      </c>
      <c r="O29" s="41">
        <f>ROUND(AVERAGE(O9:O28),2)</f>
        <v>2564.6999999999998</v>
      </c>
      <c r="P29" s="40">
        <f>ROUND(AVERAGE(P9:P28),2)</f>
        <v>2569.6999999999998</v>
      </c>
      <c r="Q29" s="39">
        <f>ROUND(AVERAGE(O29:P29),2)</f>
        <v>2567.1999999999998</v>
      </c>
      <c r="R29" s="38">
        <f>ROUND(AVERAGE(R9:R28),2)</f>
        <v>2562.9299999999998</v>
      </c>
      <c r="S29" s="37">
        <f>ROUND(AVERAGE(S9:S28),4)</f>
        <v>1.2297</v>
      </c>
      <c r="T29" s="36">
        <f>ROUND(AVERAGE(T9:T28),4)</f>
        <v>1.0550999999999999</v>
      </c>
      <c r="U29" s="175">
        <f>ROUND(AVERAGE(U9:U28),2)</f>
        <v>134.41</v>
      </c>
      <c r="V29" s="35">
        <f>AVERAGE(V9:V28)</f>
        <v>2083.587</v>
      </c>
      <c r="W29" s="35">
        <f>AVERAGE(W9:W28)</f>
        <v>2098.7255</v>
      </c>
      <c r="X29" s="35">
        <f>AVERAGE(X9:X28)</f>
        <v>2428.4971907954014</v>
      </c>
      <c r="Y29" s="34">
        <f>AVERAGE(Y9:Y28)</f>
        <v>1.2313249999999998</v>
      </c>
    </row>
    <row r="30" spans="2:25" s="5" customFormat="1" x14ac:dyDescent="0.2">
      <c r="B30" s="33" t="s">
        <v>12</v>
      </c>
      <c r="C30" s="32">
        <f t="shared" ref="C30:Y30" si="6">MAX(C9:C28)</f>
        <v>2765</v>
      </c>
      <c r="D30" s="31">
        <f t="shared" si="6"/>
        <v>2765.5</v>
      </c>
      <c r="E30" s="30">
        <f t="shared" si="6"/>
        <v>2765.25</v>
      </c>
      <c r="F30" s="32">
        <f t="shared" si="6"/>
        <v>2797</v>
      </c>
      <c r="G30" s="31">
        <f t="shared" si="6"/>
        <v>2798</v>
      </c>
      <c r="H30" s="30">
        <f t="shared" si="6"/>
        <v>2797.5</v>
      </c>
      <c r="I30" s="32">
        <f t="shared" si="6"/>
        <v>2755</v>
      </c>
      <c r="J30" s="31">
        <f t="shared" si="6"/>
        <v>2760</v>
      </c>
      <c r="K30" s="30">
        <f t="shared" si="6"/>
        <v>2757.5</v>
      </c>
      <c r="L30" s="32">
        <f t="shared" si="6"/>
        <v>2720</v>
      </c>
      <c r="M30" s="31">
        <f t="shared" si="6"/>
        <v>2725</v>
      </c>
      <c r="N30" s="30">
        <f t="shared" si="6"/>
        <v>2722.5</v>
      </c>
      <c r="O30" s="32">
        <f t="shared" si="6"/>
        <v>2687</v>
      </c>
      <c r="P30" s="31">
        <f t="shared" si="6"/>
        <v>2692</v>
      </c>
      <c r="Q30" s="30">
        <f t="shared" si="6"/>
        <v>2689.5</v>
      </c>
      <c r="R30" s="29">
        <f t="shared" si="6"/>
        <v>2765.5</v>
      </c>
      <c r="S30" s="28">
        <f t="shared" si="6"/>
        <v>1.2573000000000001</v>
      </c>
      <c r="T30" s="27">
        <f t="shared" si="6"/>
        <v>1.0736000000000001</v>
      </c>
      <c r="U30" s="26">
        <f t="shared" si="6"/>
        <v>136.5</v>
      </c>
      <c r="V30" s="25">
        <f t="shared" si="6"/>
        <v>2203.41</v>
      </c>
      <c r="W30" s="25">
        <f t="shared" si="6"/>
        <v>2227.71</v>
      </c>
      <c r="X30" s="25">
        <f t="shared" si="6"/>
        <v>2575.9128166915048</v>
      </c>
      <c r="Y30" s="24">
        <f t="shared" si="6"/>
        <v>1.2582</v>
      </c>
    </row>
    <row r="31" spans="2:25" s="5" customFormat="1" ht="13.5" thickBot="1" x14ac:dyDescent="0.25">
      <c r="B31" s="23" t="s">
        <v>13</v>
      </c>
      <c r="C31" s="22">
        <f t="shared" ref="C31:Y31" si="7">MIN(C9:C28)</f>
        <v>2396.5</v>
      </c>
      <c r="D31" s="21">
        <f t="shared" si="7"/>
        <v>2397</v>
      </c>
      <c r="E31" s="20">
        <f t="shared" si="7"/>
        <v>2396.75</v>
      </c>
      <c r="F31" s="22">
        <f t="shared" si="7"/>
        <v>2420.5</v>
      </c>
      <c r="G31" s="21">
        <f t="shared" si="7"/>
        <v>2421</v>
      </c>
      <c r="H31" s="20">
        <f t="shared" si="7"/>
        <v>2420.75</v>
      </c>
      <c r="I31" s="22">
        <f t="shared" si="7"/>
        <v>2452</v>
      </c>
      <c r="J31" s="21">
        <f t="shared" si="7"/>
        <v>2457</v>
      </c>
      <c r="K31" s="20">
        <f t="shared" si="7"/>
        <v>2454.5</v>
      </c>
      <c r="L31" s="22">
        <f t="shared" si="7"/>
        <v>2472</v>
      </c>
      <c r="M31" s="21">
        <f t="shared" si="7"/>
        <v>2477</v>
      </c>
      <c r="N31" s="20">
        <f t="shared" si="7"/>
        <v>2474.5</v>
      </c>
      <c r="O31" s="22">
        <f t="shared" si="7"/>
        <v>2480</v>
      </c>
      <c r="P31" s="21">
        <f t="shared" si="7"/>
        <v>2485</v>
      </c>
      <c r="Q31" s="20">
        <f t="shared" si="7"/>
        <v>2482.5</v>
      </c>
      <c r="R31" s="19">
        <f t="shared" si="7"/>
        <v>2397</v>
      </c>
      <c r="S31" s="18">
        <f t="shared" si="7"/>
        <v>1.2069000000000001</v>
      </c>
      <c r="T31" s="17">
        <f t="shared" si="7"/>
        <v>1.0385</v>
      </c>
      <c r="U31" s="16">
        <f t="shared" si="7"/>
        <v>129.56</v>
      </c>
      <c r="V31" s="15">
        <f t="shared" si="7"/>
        <v>1979.03</v>
      </c>
      <c r="W31" s="15">
        <f t="shared" si="7"/>
        <v>1994.06</v>
      </c>
      <c r="X31" s="15">
        <f t="shared" si="7"/>
        <v>2306.1381566288242</v>
      </c>
      <c r="Y31" s="14">
        <f t="shared" si="7"/>
        <v>1.2087000000000001</v>
      </c>
    </row>
    <row r="33" spans="2:14" x14ac:dyDescent="0.2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44713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44713</v>
      </c>
      <c r="C9" s="46">
        <v>3895</v>
      </c>
      <c r="D9" s="45">
        <v>3896</v>
      </c>
      <c r="E9" s="44">
        <f t="shared" ref="E9:E28" si="0">AVERAGE(C9:D9)</f>
        <v>3895.5</v>
      </c>
      <c r="F9" s="46">
        <v>3875</v>
      </c>
      <c r="G9" s="45">
        <v>3877</v>
      </c>
      <c r="H9" s="44">
        <f t="shared" ref="H9:H28" si="1">AVERAGE(F9:G9)</f>
        <v>3876</v>
      </c>
      <c r="I9" s="46">
        <v>3433</v>
      </c>
      <c r="J9" s="45">
        <v>3438</v>
      </c>
      <c r="K9" s="44">
        <f t="shared" ref="K9:K28" si="2">AVERAGE(I9:J9)</f>
        <v>3435.5</v>
      </c>
      <c r="L9" s="46">
        <v>3097</v>
      </c>
      <c r="M9" s="45">
        <v>3102</v>
      </c>
      <c r="N9" s="44">
        <f t="shared" ref="N9:N28" si="3">AVERAGE(L9:M9)</f>
        <v>3099.5</v>
      </c>
      <c r="O9" s="46">
        <v>2747</v>
      </c>
      <c r="P9" s="45">
        <v>2752</v>
      </c>
      <c r="Q9" s="44">
        <f t="shared" ref="Q9:Q28" si="4">AVERAGE(O9:P9)</f>
        <v>2749.5</v>
      </c>
      <c r="R9" s="52">
        <v>3896</v>
      </c>
      <c r="S9" s="51">
        <v>1.2573000000000001</v>
      </c>
      <c r="T9" s="53">
        <v>1.0708</v>
      </c>
      <c r="U9" s="50">
        <v>129.56</v>
      </c>
      <c r="V9" s="43">
        <v>3098.7</v>
      </c>
      <c r="W9" s="43">
        <v>3081.39</v>
      </c>
      <c r="X9" s="49">
        <f t="shared" ref="X9:X28" si="5">R9/T9</f>
        <v>3638.4011953679492</v>
      </c>
      <c r="Y9" s="48">
        <v>1.2582</v>
      </c>
    </row>
    <row r="10" spans="1:25" x14ac:dyDescent="0.2">
      <c r="B10" s="47">
        <v>44718</v>
      </c>
      <c r="C10" s="46">
        <v>3911</v>
      </c>
      <c r="D10" s="45">
        <v>3913</v>
      </c>
      <c r="E10" s="44">
        <f t="shared" si="0"/>
        <v>3912</v>
      </c>
      <c r="F10" s="46">
        <v>3894</v>
      </c>
      <c r="G10" s="45">
        <v>3895</v>
      </c>
      <c r="H10" s="44">
        <f t="shared" si="1"/>
        <v>3894.5</v>
      </c>
      <c r="I10" s="46">
        <v>3478</v>
      </c>
      <c r="J10" s="45">
        <v>3483</v>
      </c>
      <c r="K10" s="44">
        <f t="shared" si="2"/>
        <v>3480.5</v>
      </c>
      <c r="L10" s="46">
        <v>3178</v>
      </c>
      <c r="M10" s="45">
        <v>3183</v>
      </c>
      <c r="N10" s="44">
        <f t="shared" si="3"/>
        <v>3180.5</v>
      </c>
      <c r="O10" s="46">
        <v>2828</v>
      </c>
      <c r="P10" s="45">
        <v>2833</v>
      </c>
      <c r="Q10" s="44">
        <f t="shared" si="4"/>
        <v>2830.5</v>
      </c>
      <c r="R10" s="52">
        <v>3913</v>
      </c>
      <c r="S10" s="51">
        <v>1.2569999999999999</v>
      </c>
      <c r="T10" s="51">
        <v>1.0730999999999999</v>
      </c>
      <c r="U10" s="50">
        <v>130.66</v>
      </c>
      <c r="V10" s="43">
        <v>3112.97</v>
      </c>
      <c r="W10" s="43">
        <v>3096.43</v>
      </c>
      <c r="X10" s="49">
        <f t="shared" si="5"/>
        <v>3646.444879321592</v>
      </c>
      <c r="Y10" s="48">
        <v>1.2579</v>
      </c>
    </row>
    <row r="11" spans="1:25" x14ac:dyDescent="0.2">
      <c r="B11" s="47">
        <v>44719</v>
      </c>
      <c r="C11" s="46">
        <v>3745</v>
      </c>
      <c r="D11" s="45">
        <v>3745.5</v>
      </c>
      <c r="E11" s="44">
        <f t="shared" si="0"/>
        <v>3745.25</v>
      </c>
      <c r="F11" s="46">
        <v>3745</v>
      </c>
      <c r="G11" s="45">
        <v>3747</v>
      </c>
      <c r="H11" s="44">
        <f t="shared" si="1"/>
        <v>3746</v>
      </c>
      <c r="I11" s="46">
        <v>3405</v>
      </c>
      <c r="J11" s="45">
        <v>3410</v>
      </c>
      <c r="K11" s="44">
        <f t="shared" si="2"/>
        <v>3407.5</v>
      </c>
      <c r="L11" s="46">
        <v>3105</v>
      </c>
      <c r="M11" s="45">
        <v>3110</v>
      </c>
      <c r="N11" s="44">
        <f t="shared" si="3"/>
        <v>3107.5</v>
      </c>
      <c r="O11" s="46">
        <v>2785</v>
      </c>
      <c r="P11" s="45">
        <v>2790</v>
      </c>
      <c r="Q11" s="44">
        <f t="shared" si="4"/>
        <v>2787.5</v>
      </c>
      <c r="R11" s="52">
        <v>3745.5</v>
      </c>
      <c r="S11" s="51">
        <v>1.2493000000000001</v>
      </c>
      <c r="T11" s="51">
        <v>1.0662</v>
      </c>
      <c r="U11" s="50">
        <v>132.87</v>
      </c>
      <c r="V11" s="43">
        <v>2998.08</v>
      </c>
      <c r="W11" s="43">
        <v>2996.88</v>
      </c>
      <c r="X11" s="49">
        <f t="shared" si="5"/>
        <v>3512.9431626336523</v>
      </c>
      <c r="Y11" s="48">
        <v>1.2503</v>
      </c>
    </row>
    <row r="12" spans="1:25" x14ac:dyDescent="0.2">
      <c r="B12" s="47">
        <v>44720</v>
      </c>
      <c r="C12" s="46">
        <v>3821</v>
      </c>
      <c r="D12" s="45">
        <v>3822</v>
      </c>
      <c r="E12" s="44">
        <f t="shared" si="0"/>
        <v>3821.5</v>
      </c>
      <c r="F12" s="46">
        <v>3805</v>
      </c>
      <c r="G12" s="45">
        <v>3807</v>
      </c>
      <c r="H12" s="44">
        <f t="shared" si="1"/>
        <v>3806</v>
      </c>
      <c r="I12" s="46">
        <v>3453</v>
      </c>
      <c r="J12" s="45">
        <v>3458</v>
      </c>
      <c r="K12" s="44">
        <f t="shared" si="2"/>
        <v>3455.5</v>
      </c>
      <c r="L12" s="46">
        <v>3153</v>
      </c>
      <c r="M12" s="45">
        <v>3158</v>
      </c>
      <c r="N12" s="44">
        <f t="shared" si="3"/>
        <v>3155.5</v>
      </c>
      <c r="O12" s="46">
        <v>2833</v>
      </c>
      <c r="P12" s="45">
        <v>2838</v>
      </c>
      <c r="Q12" s="44">
        <f t="shared" si="4"/>
        <v>2835.5</v>
      </c>
      <c r="R12" s="52">
        <v>3822</v>
      </c>
      <c r="S12" s="51">
        <v>1.2551000000000001</v>
      </c>
      <c r="T12" s="51">
        <v>1.0736000000000001</v>
      </c>
      <c r="U12" s="50">
        <v>133.99</v>
      </c>
      <c r="V12" s="43">
        <v>3045.18</v>
      </c>
      <c r="W12" s="43">
        <v>3031.05</v>
      </c>
      <c r="X12" s="49">
        <f t="shared" si="5"/>
        <v>3559.9850968703422</v>
      </c>
      <c r="Y12" s="48">
        <v>1.256</v>
      </c>
    </row>
    <row r="13" spans="1:25" x14ac:dyDescent="0.2">
      <c r="B13" s="47">
        <v>44721</v>
      </c>
      <c r="C13" s="46">
        <v>3790</v>
      </c>
      <c r="D13" s="45">
        <v>3792</v>
      </c>
      <c r="E13" s="44">
        <f t="shared" si="0"/>
        <v>3791</v>
      </c>
      <c r="F13" s="46">
        <v>3770</v>
      </c>
      <c r="G13" s="45">
        <v>3771</v>
      </c>
      <c r="H13" s="44">
        <f t="shared" si="1"/>
        <v>3770.5</v>
      </c>
      <c r="I13" s="46">
        <v>3435</v>
      </c>
      <c r="J13" s="45">
        <v>3440</v>
      </c>
      <c r="K13" s="44">
        <f t="shared" si="2"/>
        <v>3437.5</v>
      </c>
      <c r="L13" s="46">
        <v>3135</v>
      </c>
      <c r="M13" s="45">
        <v>3140</v>
      </c>
      <c r="N13" s="44">
        <f t="shared" si="3"/>
        <v>3137.5</v>
      </c>
      <c r="O13" s="46">
        <v>2835</v>
      </c>
      <c r="P13" s="45">
        <v>2840</v>
      </c>
      <c r="Q13" s="44">
        <f t="shared" si="4"/>
        <v>2837.5</v>
      </c>
      <c r="R13" s="52">
        <v>3792</v>
      </c>
      <c r="S13" s="51">
        <v>1.2541</v>
      </c>
      <c r="T13" s="51">
        <v>1.0728</v>
      </c>
      <c r="U13" s="50">
        <v>133.72</v>
      </c>
      <c r="V13" s="43">
        <v>3023.68</v>
      </c>
      <c r="W13" s="43">
        <v>3005.02</v>
      </c>
      <c r="X13" s="49">
        <f t="shared" si="5"/>
        <v>3534.6756152125281</v>
      </c>
      <c r="Y13" s="48">
        <v>1.2548999999999999</v>
      </c>
    </row>
    <row r="14" spans="1:25" x14ac:dyDescent="0.2">
      <c r="B14" s="47">
        <v>44722</v>
      </c>
      <c r="C14" s="46">
        <v>3754</v>
      </c>
      <c r="D14" s="45">
        <v>3755</v>
      </c>
      <c r="E14" s="44">
        <f t="shared" si="0"/>
        <v>3754.5</v>
      </c>
      <c r="F14" s="46">
        <v>3736</v>
      </c>
      <c r="G14" s="45">
        <v>3738</v>
      </c>
      <c r="H14" s="44">
        <f t="shared" si="1"/>
        <v>3737</v>
      </c>
      <c r="I14" s="46">
        <v>3408</v>
      </c>
      <c r="J14" s="45">
        <v>3413</v>
      </c>
      <c r="K14" s="44">
        <f t="shared" si="2"/>
        <v>3410.5</v>
      </c>
      <c r="L14" s="46">
        <v>3133</v>
      </c>
      <c r="M14" s="45">
        <v>3138</v>
      </c>
      <c r="N14" s="44">
        <f t="shared" si="3"/>
        <v>3135.5</v>
      </c>
      <c r="O14" s="46">
        <v>2848</v>
      </c>
      <c r="P14" s="45">
        <v>2853</v>
      </c>
      <c r="Q14" s="44">
        <f t="shared" si="4"/>
        <v>2850.5</v>
      </c>
      <c r="R14" s="52">
        <v>3755</v>
      </c>
      <c r="S14" s="51">
        <v>1.2438</v>
      </c>
      <c r="T14" s="51">
        <v>1.0573999999999999</v>
      </c>
      <c r="U14" s="50">
        <v>133.96</v>
      </c>
      <c r="V14" s="43">
        <v>3018.97</v>
      </c>
      <c r="W14" s="43">
        <v>3003.37</v>
      </c>
      <c r="X14" s="49">
        <f t="shared" si="5"/>
        <v>3551.1632305655385</v>
      </c>
      <c r="Y14" s="48">
        <v>1.2445999999999999</v>
      </c>
    </row>
    <row r="15" spans="1:25" x14ac:dyDescent="0.2">
      <c r="B15" s="47">
        <v>44725</v>
      </c>
      <c r="C15" s="46">
        <v>3605</v>
      </c>
      <c r="D15" s="45">
        <v>3607</v>
      </c>
      <c r="E15" s="44">
        <f t="shared" si="0"/>
        <v>3606</v>
      </c>
      <c r="F15" s="46">
        <v>3587</v>
      </c>
      <c r="G15" s="45">
        <v>3589</v>
      </c>
      <c r="H15" s="44">
        <f t="shared" si="1"/>
        <v>3588</v>
      </c>
      <c r="I15" s="46">
        <v>3280</v>
      </c>
      <c r="J15" s="45">
        <v>3285</v>
      </c>
      <c r="K15" s="44">
        <f t="shared" si="2"/>
        <v>3282.5</v>
      </c>
      <c r="L15" s="46">
        <v>3003</v>
      </c>
      <c r="M15" s="45">
        <v>3008</v>
      </c>
      <c r="N15" s="44">
        <f t="shared" si="3"/>
        <v>3005.5</v>
      </c>
      <c r="O15" s="46">
        <v>2720</v>
      </c>
      <c r="P15" s="45">
        <v>2725</v>
      </c>
      <c r="Q15" s="44">
        <f t="shared" si="4"/>
        <v>2722.5</v>
      </c>
      <c r="R15" s="52">
        <v>3607</v>
      </c>
      <c r="S15" s="51">
        <v>1.2161999999999999</v>
      </c>
      <c r="T15" s="51">
        <v>1.0446</v>
      </c>
      <c r="U15" s="50">
        <v>134.51</v>
      </c>
      <c r="V15" s="43">
        <v>2965.8</v>
      </c>
      <c r="W15" s="43">
        <v>2948.09</v>
      </c>
      <c r="X15" s="49">
        <f t="shared" si="5"/>
        <v>3452.9963622439213</v>
      </c>
      <c r="Y15" s="48">
        <v>1.2174</v>
      </c>
    </row>
    <row r="16" spans="1:25" x14ac:dyDescent="0.2">
      <c r="B16" s="47">
        <v>44726</v>
      </c>
      <c r="C16" s="46">
        <v>3659</v>
      </c>
      <c r="D16" s="45">
        <v>3661</v>
      </c>
      <c r="E16" s="44">
        <f t="shared" si="0"/>
        <v>3660</v>
      </c>
      <c r="F16" s="46">
        <v>3611</v>
      </c>
      <c r="G16" s="45">
        <v>3613</v>
      </c>
      <c r="H16" s="44">
        <f t="shared" si="1"/>
        <v>3612</v>
      </c>
      <c r="I16" s="46">
        <v>3313</v>
      </c>
      <c r="J16" s="45">
        <v>3318</v>
      </c>
      <c r="K16" s="44">
        <f t="shared" si="2"/>
        <v>3315.5</v>
      </c>
      <c r="L16" s="46">
        <v>3053</v>
      </c>
      <c r="M16" s="45">
        <v>3058</v>
      </c>
      <c r="N16" s="44">
        <f t="shared" si="3"/>
        <v>3055.5</v>
      </c>
      <c r="O16" s="46">
        <v>2770</v>
      </c>
      <c r="P16" s="45">
        <v>2775</v>
      </c>
      <c r="Q16" s="44">
        <f t="shared" si="4"/>
        <v>2772.5</v>
      </c>
      <c r="R16" s="52">
        <v>3661</v>
      </c>
      <c r="S16" s="51">
        <v>1.2069000000000001</v>
      </c>
      <c r="T16" s="51">
        <v>1.0442</v>
      </c>
      <c r="U16" s="50">
        <v>134.52000000000001</v>
      </c>
      <c r="V16" s="43">
        <v>3033.39</v>
      </c>
      <c r="W16" s="43">
        <v>2989.16</v>
      </c>
      <c r="X16" s="49">
        <f t="shared" si="5"/>
        <v>3506.0333269488601</v>
      </c>
      <c r="Y16" s="48">
        <v>1.2087000000000001</v>
      </c>
    </row>
    <row r="17" spans="2:25" x14ac:dyDescent="0.2">
      <c r="B17" s="47">
        <v>44727</v>
      </c>
      <c r="C17" s="46">
        <v>3700</v>
      </c>
      <c r="D17" s="45">
        <v>3701</v>
      </c>
      <c r="E17" s="44">
        <f t="shared" si="0"/>
        <v>3700.5</v>
      </c>
      <c r="F17" s="46">
        <v>3653</v>
      </c>
      <c r="G17" s="45">
        <v>3654</v>
      </c>
      <c r="H17" s="44">
        <f t="shared" si="1"/>
        <v>3653.5</v>
      </c>
      <c r="I17" s="46">
        <v>3348</v>
      </c>
      <c r="J17" s="45">
        <v>3353</v>
      </c>
      <c r="K17" s="44">
        <f t="shared" si="2"/>
        <v>3350.5</v>
      </c>
      <c r="L17" s="46">
        <v>3088</v>
      </c>
      <c r="M17" s="45">
        <v>3093</v>
      </c>
      <c r="N17" s="44">
        <f t="shared" si="3"/>
        <v>3090.5</v>
      </c>
      <c r="O17" s="46">
        <v>2803</v>
      </c>
      <c r="P17" s="45">
        <v>2808</v>
      </c>
      <c r="Q17" s="44">
        <f t="shared" si="4"/>
        <v>2805.5</v>
      </c>
      <c r="R17" s="52">
        <v>3701</v>
      </c>
      <c r="S17" s="51">
        <v>1.2113</v>
      </c>
      <c r="T17" s="51">
        <v>1.0458000000000001</v>
      </c>
      <c r="U17" s="50">
        <v>134.54</v>
      </c>
      <c r="V17" s="43">
        <v>3055.4</v>
      </c>
      <c r="W17" s="43">
        <v>3011.87</v>
      </c>
      <c r="X17" s="49">
        <f t="shared" si="5"/>
        <v>3538.917575062153</v>
      </c>
      <c r="Y17" s="48">
        <v>1.2132000000000001</v>
      </c>
    </row>
    <row r="18" spans="2:25" x14ac:dyDescent="0.2">
      <c r="B18" s="47">
        <v>44728</v>
      </c>
      <c r="C18" s="46">
        <v>3634</v>
      </c>
      <c r="D18" s="45">
        <v>3636</v>
      </c>
      <c r="E18" s="44">
        <f t="shared" si="0"/>
        <v>3635</v>
      </c>
      <c r="F18" s="46">
        <v>3577</v>
      </c>
      <c r="G18" s="45">
        <v>3578</v>
      </c>
      <c r="H18" s="44">
        <f t="shared" si="1"/>
        <v>3577.5</v>
      </c>
      <c r="I18" s="46">
        <v>3265</v>
      </c>
      <c r="J18" s="45">
        <v>3270</v>
      </c>
      <c r="K18" s="44">
        <f t="shared" si="2"/>
        <v>3267.5</v>
      </c>
      <c r="L18" s="46">
        <v>3000</v>
      </c>
      <c r="M18" s="45">
        <v>3005</v>
      </c>
      <c r="N18" s="44">
        <f t="shared" si="3"/>
        <v>3002.5</v>
      </c>
      <c r="O18" s="46">
        <v>2717</v>
      </c>
      <c r="P18" s="45">
        <v>2722</v>
      </c>
      <c r="Q18" s="44">
        <f t="shared" si="4"/>
        <v>2719.5</v>
      </c>
      <c r="R18" s="52">
        <v>3636</v>
      </c>
      <c r="S18" s="51">
        <v>1.2132000000000001</v>
      </c>
      <c r="T18" s="51">
        <v>1.0385</v>
      </c>
      <c r="U18" s="50">
        <v>132.85</v>
      </c>
      <c r="V18" s="43">
        <v>2997.03</v>
      </c>
      <c r="W18" s="43">
        <v>2944.61</v>
      </c>
      <c r="X18" s="49">
        <f t="shared" si="5"/>
        <v>3501.2036591237361</v>
      </c>
      <c r="Y18" s="48">
        <v>1.2151000000000001</v>
      </c>
    </row>
    <row r="19" spans="2:25" x14ac:dyDescent="0.2">
      <c r="B19" s="47">
        <v>44729</v>
      </c>
      <c r="C19" s="46">
        <v>3579</v>
      </c>
      <c r="D19" s="45">
        <v>3580</v>
      </c>
      <c r="E19" s="44">
        <f t="shared" si="0"/>
        <v>3579.5</v>
      </c>
      <c r="F19" s="46">
        <v>3530</v>
      </c>
      <c r="G19" s="45">
        <v>3532</v>
      </c>
      <c r="H19" s="44">
        <f t="shared" si="1"/>
        <v>3531</v>
      </c>
      <c r="I19" s="46">
        <v>3263</v>
      </c>
      <c r="J19" s="45">
        <v>3268</v>
      </c>
      <c r="K19" s="44">
        <f t="shared" si="2"/>
        <v>3265.5</v>
      </c>
      <c r="L19" s="46">
        <v>3013</v>
      </c>
      <c r="M19" s="45">
        <v>3018</v>
      </c>
      <c r="N19" s="44">
        <f t="shared" si="3"/>
        <v>3015.5</v>
      </c>
      <c r="O19" s="46">
        <v>2728</v>
      </c>
      <c r="P19" s="45">
        <v>2733</v>
      </c>
      <c r="Q19" s="44">
        <f t="shared" si="4"/>
        <v>2730.5</v>
      </c>
      <c r="R19" s="52">
        <v>3580</v>
      </c>
      <c r="S19" s="51">
        <v>1.2262999999999999</v>
      </c>
      <c r="T19" s="51">
        <v>1.0486</v>
      </c>
      <c r="U19" s="50">
        <v>134.69999999999999</v>
      </c>
      <c r="V19" s="43">
        <v>2919.35</v>
      </c>
      <c r="W19" s="43">
        <v>2875.75</v>
      </c>
      <c r="X19" s="49">
        <f t="shared" si="5"/>
        <v>3414.0759107381273</v>
      </c>
      <c r="Y19" s="48">
        <v>1.2282</v>
      </c>
    </row>
    <row r="20" spans="2:25" x14ac:dyDescent="0.2">
      <c r="B20" s="47">
        <v>44732</v>
      </c>
      <c r="C20" s="46">
        <v>3570</v>
      </c>
      <c r="D20" s="45">
        <v>3572</v>
      </c>
      <c r="E20" s="44">
        <f t="shared" si="0"/>
        <v>3571</v>
      </c>
      <c r="F20" s="46">
        <v>3508</v>
      </c>
      <c r="G20" s="45">
        <v>3509</v>
      </c>
      <c r="H20" s="44">
        <f t="shared" si="1"/>
        <v>3508.5</v>
      </c>
      <c r="I20" s="46">
        <v>3255</v>
      </c>
      <c r="J20" s="45">
        <v>3260</v>
      </c>
      <c r="K20" s="44">
        <f t="shared" si="2"/>
        <v>3257.5</v>
      </c>
      <c r="L20" s="46">
        <v>3015</v>
      </c>
      <c r="M20" s="45">
        <v>3020</v>
      </c>
      <c r="N20" s="44">
        <f t="shared" si="3"/>
        <v>3017.5</v>
      </c>
      <c r="O20" s="46">
        <v>2730</v>
      </c>
      <c r="P20" s="45">
        <v>2735</v>
      </c>
      <c r="Q20" s="44">
        <f t="shared" si="4"/>
        <v>2732.5</v>
      </c>
      <c r="R20" s="52">
        <v>3572</v>
      </c>
      <c r="S20" s="51">
        <v>1.2262</v>
      </c>
      <c r="T20" s="51">
        <v>1.0526</v>
      </c>
      <c r="U20" s="50">
        <v>134.94999999999999</v>
      </c>
      <c r="V20" s="43">
        <v>2913.06</v>
      </c>
      <c r="W20" s="43">
        <v>2857.26</v>
      </c>
      <c r="X20" s="49">
        <f t="shared" si="5"/>
        <v>3393.5018050541516</v>
      </c>
      <c r="Y20" s="48">
        <v>1.2281</v>
      </c>
    </row>
    <row r="21" spans="2:25" x14ac:dyDescent="0.2">
      <c r="B21" s="47">
        <v>44733</v>
      </c>
      <c r="C21" s="46">
        <v>3719</v>
      </c>
      <c r="D21" s="45">
        <v>3721</v>
      </c>
      <c r="E21" s="44">
        <f t="shared" si="0"/>
        <v>3720</v>
      </c>
      <c r="F21" s="46">
        <v>3623</v>
      </c>
      <c r="G21" s="45">
        <v>3625</v>
      </c>
      <c r="H21" s="44">
        <f t="shared" si="1"/>
        <v>3624</v>
      </c>
      <c r="I21" s="46">
        <v>3335</v>
      </c>
      <c r="J21" s="45">
        <v>3340</v>
      </c>
      <c r="K21" s="44">
        <f t="shared" si="2"/>
        <v>3337.5</v>
      </c>
      <c r="L21" s="46">
        <v>3093</v>
      </c>
      <c r="M21" s="45">
        <v>3098</v>
      </c>
      <c r="N21" s="44">
        <f t="shared" si="3"/>
        <v>3095.5</v>
      </c>
      <c r="O21" s="46">
        <v>2810</v>
      </c>
      <c r="P21" s="45">
        <v>2815</v>
      </c>
      <c r="Q21" s="44">
        <f t="shared" si="4"/>
        <v>2812.5</v>
      </c>
      <c r="R21" s="52">
        <v>3721</v>
      </c>
      <c r="S21" s="51">
        <v>1.2270000000000001</v>
      </c>
      <c r="T21" s="51">
        <v>1.0549999999999999</v>
      </c>
      <c r="U21" s="50">
        <v>136.19</v>
      </c>
      <c r="V21" s="43">
        <v>3032.6</v>
      </c>
      <c r="W21" s="43">
        <v>2949.55</v>
      </c>
      <c r="X21" s="49">
        <f t="shared" si="5"/>
        <v>3527.014218009479</v>
      </c>
      <c r="Y21" s="48">
        <v>1.2290000000000001</v>
      </c>
    </row>
    <row r="22" spans="2:25" x14ac:dyDescent="0.2">
      <c r="B22" s="47">
        <v>44734</v>
      </c>
      <c r="C22" s="46">
        <v>3699</v>
      </c>
      <c r="D22" s="45">
        <v>3699.5</v>
      </c>
      <c r="E22" s="44">
        <f t="shared" si="0"/>
        <v>3699.25</v>
      </c>
      <c r="F22" s="46">
        <v>3550</v>
      </c>
      <c r="G22" s="45">
        <v>3551</v>
      </c>
      <c r="H22" s="44">
        <f t="shared" si="1"/>
        <v>3550.5</v>
      </c>
      <c r="I22" s="46">
        <v>3275</v>
      </c>
      <c r="J22" s="45">
        <v>3280</v>
      </c>
      <c r="K22" s="44">
        <f t="shared" si="2"/>
        <v>3277.5</v>
      </c>
      <c r="L22" s="46">
        <v>3035</v>
      </c>
      <c r="M22" s="45">
        <v>3040</v>
      </c>
      <c r="N22" s="44">
        <f t="shared" si="3"/>
        <v>3037.5</v>
      </c>
      <c r="O22" s="46">
        <v>2750</v>
      </c>
      <c r="P22" s="45">
        <v>2755</v>
      </c>
      <c r="Q22" s="44">
        <f t="shared" si="4"/>
        <v>2752.5</v>
      </c>
      <c r="R22" s="52">
        <v>3699.5</v>
      </c>
      <c r="S22" s="51">
        <v>1.2237</v>
      </c>
      <c r="T22" s="51">
        <v>1.0510999999999999</v>
      </c>
      <c r="U22" s="50">
        <v>136.06</v>
      </c>
      <c r="V22" s="43">
        <v>3023.21</v>
      </c>
      <c r="W22" s="43">
        <v>2896.88</v>
      </c>
      <c r="X22" s="49">
        <f t="shared" si="5"/>
        <v>3519.6460850537533</v>
      </c>
      <c r="Y22" s="48">
        <v>1.2258</v>
      </c>
    </row>
    <row r="23" spans="2:25" x14ac:dyDescent="0.2">
      <c r="B23" s="47">
        <v>44735</v>
      </c>
      <c r="C23" s="46">
        <v>3675</v>
      </c>
      <c r="D23" s="45">
        <v>3677</v>
      </c>
      <c r="E23" s="44">
        <f t="shared" si="0"/>
        <v>3676</v>
      </c>
      <c r="F23" s="46">
        <v>3475</v>
      </c>
      <c r="G23" s="45">
        <v>3477</v>
      </c>
      <c r="H23" s="44">
        <f t="shared" si="1"/>
        <v>3476</v>
      </c>
      <c r="I23" s="46">
        <v>3182</v>
      </c>
      <c r="J23" s="45">
        <v>3187</v>
      </c>
      <c r="K23" s="44">
        <f t="shared" si="2"/>
        <v>3184.5</v>
      </c>
      <c r="L23" s="46">
        <v>2940</v>
      </c>
      <c r="M23" s="45">
        <v>2945</v>
      </c>
      <c r="N23" s="44">
        <f t="shared" si="3"/>
        <v>2942.5</v>
      </c>
      <c r="O23" s="46">
        <v>2657</v>
      </c>
      <c r="P23" s="45">
        <v>2662</v>
      </c>
      <c r="Q23" s="44">
        <f t="shared" si="4"/>
        <v>2659.5</v>
      </c>
      <c r="R23" s="52">
        <v>3677</v>
      </c>
      <c r="S23" s="51">
        <v>1.2225999999999999</v>
      </c>
      <c r="T23" s="51">
        <v>1.0506</v>
      </c>
      <c r="U23" s="50">
        <v>135.59</v>
      </c>
      <c r="V23" s="43">
        <v>3007.52</v>
      </c>
      <c r="W23" s="43">
        <v>2839.06</v>
      </c>
      <c r="X23" s="49">
        <f t="shared" si="5"/>
        <v>3499.9048162954505</v>
      </c>
      <c r="Y23" s="48">
        <v>1.2246999999999999</v>
      </c>
    </row>
    <row r="24" spans="2:25" x14ac:dyDescent="0.2">
      <c r="B24" s="47">
        <v>44736</v>
      </c>
      <c r="C24" s="46">
        <v>3538</v>
      </c>
      <c r="D24" s="45">
        <v>3540</v>
      </c>
      <c r="E24" s="44">
        <f t="shared" si="0"/>
        <v>3539</v>
      </c>
      <c r="F24" s="46">
        <v>3384</v>
      </c>
      <c r="G24" s="45">
        <v>3384.5</v>
      </c>
      <c r="H24" s="44">
        <f t="shared" si="1"/>
        <v>3384.25</v>
      </c>
      <c r="I24" s="46">
        <v>3060</v>
      </c>
      <c r="J24" s="45">
        <v>3065</v>
      </c>
      <c r="K24" s="44">
        <f t="shared" si="2"/>
        <v>3062.5</v>
      </c>
      <c r="L24" s="46">
        <v>2818</v>
      </c>
      <c r="M24" s="45">
        <v>2823</v>
      </c>
      <c r="N24" s="44">
        <f t="shared" si="3"/>
        <v>2820.5</v>
      </c>
      <c r="O24" s="46">
        <v>2535</v>
      </c>
      <c r="P24" s="45">
        <v>2540</v>
      </c>
      <c r="Q24" s="44">
        <f t="shared" si="4"/>
        <v>2537.5</v>
      </c>
      <c r="R24" s="52">
        <v>3540</v>
      </c>
      <c r="S24" s="51">
        <v>1.2266999999999999</v>
      </c>
      <c r="T24" s="51">
        <v>1.0516000000000001</v>
      </c>
      <c r="U24" s="50">
        <v>135.26</v>
      </c>
      <c r="V24" s="43">
        <v>2885.79</v>
      </c>
      <c r="W24" s="43">
        <v>2754.09</v>
      </c>
      <c r="X24" s="49">
        <f t="shared" si="5"/>
        <v>3366.2989729935334</v>
      </c>
      <c r="Y24" s="48">
        <v>1.2289000000000001</v>
      </c>
    </row>
    <row r="25" spans="2:25" x14ac:dyDescent="0.2">
      <c r="B25" s="47">
        <v>44739</v>
      </c>
      <c r="C25" s="46">
        <v>3449.5</v>
      </c>
      <c r="D25" s="45">
        <v>3450</v>
      </c>
      <c r="E25" s="44">
        <f t="shared" si="0"/>
        <v>3449.75</v>
      </c>
      <c r="F25" s="46">
        <v>3359</v>
      </c>
      <c r="G25" s="45">
        <v>3360</v>
      </c>
      <c r="H25" s="44">
        <f t="shared" si="1"/>
        <v>3359.5</v>
      </c>
      <c r="I25" s="46">
        <v>3082</v>
      </c>
      <c r="J25" s="45">
        <v>3087</v>
      </c>
      <c r="K25" s="44">
        <f t="shared" si="2"/>
        <v>3084.5</v>
      </c>
      <c r="L25" s="46">
        <v>2850</v>
      </c>
      <c r="M25" s="45">
        <v>2855</v>
      </c>
      <c r="N25" s="44">
        <f t="shared" si="3"/>
        <v>2852.5</v>
      </c>
      <c r="O25" s="46">
        <v>2567</v>
      </c>
      <c r="P25" s="45">
        <v>2572</v>
      </c>
      <c r="Q25" s="44">
        <f t="shared" si="4"/>
        <v>2569.5</v>
      </c>
      <c r="R25" s="52">
        <v>3450</v>
      </c>
      <c r="S25" s="51">
        <v>1.2261</v>
      </c>
      <c r="T25" s="51">
        <v>1.0567</v>
      </c>
      <c r="U25" s="50">
        <v>135.44</v>
      </c>
      <c r="V25" s="43">
        <v>2813.8</v>
      </c>
      <c r="W25" s="43">
        <v>2735.49</v>
      </c>
      <c r="X25" s="49">
        <f t="shared" si="5"/>
        <v>3264.8812340304721</v>
      </c>
      <c r="Y25" s="48">
        <v>1.2282999999999999</v>
      </c>
    </row>
    <row r="26" spans="2:25" x14ac:dyDescent="0.2">
      <c r="B26" s="47">
        <v>44740</v>
      </c>
      <c r="C26" s="46">
        <v>3449</v>
      </c>
      <c r="D26" s="45">
        <v>3449.5</v>
      </c>
      <c r="E26" s="44">
        <f t="shared" si="0"/>
        <v>3449.25</v>
      </c>
      <c r="F26" s="46">
        <v>3376</v>
      </c>
      <c r="G26" s="45">
        <v>3378</v>
      </c>
      <c r="H26" s="44">
        <f t="shared" si="1"/>
        <v>3377</v>
      </c>
      <c r="I26" s="46">
        <v>3127</v>
      </c>
      <c r="J26" s="45">
        <v>3132</v>
      </c>
      <c r="K26" s="44">
        <f t="shared" si="2"/>
        <v>3129.5</v>
      </c>
      <c r="L26" s="46">
        <v>2897</v>
      </c>
      <c r="M26" s="45">
        <v>2902</v>
      </c>
      <c r="N26" s="44">
        <f t="shared" si="3"/>
        <v>2899.5</v>
      </c>
      <c r="O26" s="46">
        <v>2647</v>
      </c>
      <c r="P26" s="45">
        <v>2652</v>
      </c>
      <c r="Q26" s="44">
        <f t="shared" si="4"/>
        <v>2649.5</v>
      </c>
      <c r="R26" s="52">
        <v>3449.5</v>
      </c>
      <c r="S26" s="51">
        <v>1.224</v>
      </c>
      <c r="T26" s="51">
        <v>1.0569</v>
      </c>
      <c r="U26" s="50">
        <v>136.1</v>
      </c>
      <c r="V26" s="43">
        <v>2818.22</v>
      </c>
      <c r="W26" s="43">
        <v>2755.08</v>
      </c>
      <c r="X26" s="49">
        <f t="shared" si="5"/>
        <v>3263.7903302109944</v>
      </c>
      <c r="Y26" s="48">
        <v>1.2261</v>
      </c>
    </row>
    <row r="27" spans="2:25" x14ac:dyDescent="0.2">
      <c r="B27" s="47">
        <v>44741</v>
      </c>
      <c r="C27" s="46">
        <v>3409</v>
      </c>
      <c r="D27" s="45">
        <v>3410</v>
      </c>
      <c r="E27" s="44">
        <f t="shared" si="0"/>
        <v>3409.5</v>
      </c>
      <c r="F27" s="46">
        <v>3368</v>
      </c>
      <c r="G27" s="45">
        <v>3370</v>
      </c>
      <c r="H27" s="44">
        <f t="shared" si="1"/>
        <v>3369</v>
      </c>
      <c r="I27" s="46">
        <v>3125</v>
      </c>
      <c r="J27" s="45">
        <v>3130</v>
      </c>
      <c r="K27" s="44">
        <f t="shared" si="2"/>
        <v>3127.5</v>
      </c>
      <c r="L27" s="46">
        <v>2898</v>
      </c>
      <c r="M27" s="45">
        <v>2903</v>
      </c>
      <c r="N27" s="44">
        <f t="shared" si="3"/>
        <v>2900.5</v>
      </c>
      <c r="O27" s="46">
        <v>2648</v>
      </c>
      <c r="P27" s="45">
        <v>2653</v>
      </c>
      <c r="Q27" s="44">
        <f t="shared" si="4"/>
        <v>2650.5</v>
      </c>
      <c r="R27" s="52">
        <v>3410</v>
      </c>
      <c r="S27" s="51">
        <v>1.2155</v>
      </c>
      <c r="T27" s="51">
        <v>1.0522</v>
      </c>
      <c r="U27" s="50">
        <v>136.5</v>
      </c>
      <c r="V27" s="43">
        <v>2805.43</v>
      </c>
      <c r="W27" s="43">
        <v>2767.51</v>
      </c>
      <c r="X27" s="49">
        <f t="shared" si="5"/>
        <v>3240.828739783311</v>
      </c>
      <c r="Y27" s="48">
        <v>1.2177</v>
      </c>
    </row>
    <row r="28" spans="2:25" x14ac:dyDescent="0.2">
      <c r="B28" s="47">
        <v>44742</v>
      </c>
      <c r="C28" s="46">
        <v>3251</v>
      </c>
      <c r="D28" s="45">
        <v>3251.5</v>
      </c>
      <c r="E28" s="44">
        <f t="shared" si="0"/>
        <v>3251.25</v>
      </c>
      <c r="F28" s="46">
        <v>3230</v>
      </c>
      <c r="G28" s="45">
        <v>3232</v>
      </c>
      <c r="H28" s="44">
        <f t="shared" si="1"/>
        <v>3231</v>
      </c>
      <c r="I28" s="46">
        <v>3028</v>
      </c>
      <c r="J28" s="45">
        <v>3033</v>
      </c>
      <c r="K28" s="44">
        <f t="shared" si="2"/>
        <v>3030.5</v>
      </c>
      <c r="L28" s="46">
        <v>2828</v>
      </c>
      <c r="M28" s="45">
        <v>2833</v>
      </c>
      <c r="N28" s="44">
        <f t="shared" si="3"/>
        <v>2830.5</v>
      </c>
      <c r="O28" s="46">
        <v>2578</v>
      </c>
      <c r="P28" s="45">
        <v>2583</v>
      </c>
      <c r="Q28" s="44">
        <f t="shared" si="4"/>
        <v>2580.5</v>
      </c>
      <c r="R28" s="52">
        <v>3251.5</v>
      </c>
      <c r="S28" s="51">
        <v>1.2112000000000001</v>
      </c>
      <c r="T28" s="51">
        <v>1.0394000000000001</v>
      </c>
      <c r="U28" s="50">
        <v>136.29</v>
      </c>
      <c r="V28" s="43">
        <v>2684.53</v>
      </c>
      <c r="W28" s="43">
        <v>2663.59</v>
      </c>
      <c r="X28" s="49">
        <f t="shared" si="5"/>
        <v>3128.2470656147775</v>
      </c>
      <c r="Y28" s="48">
        <v>1.2134</v>
      </c>
    </row>
    <row r="29" spans="2:25" s="10" customFormat="1" x14ac:dyDescent="0.2">
      <c r="B29" s="42" t="s">
        <v>11</v>
      </c>
      <c r="C29" s="41">
        <f>ROUND(AVERAGE(C9:C28),2)</f>
        <v>3642.63</v>
      </c>
      <c r="D29" s="40">
        <f>ROUND(AVERAGE(D9:D28),2)</f>
        <v>3643.95</v>
      </c>
      <c r="E29" s="39">
        <f>ROUND(AVERAGE(C29:D29),2)</f>
        <v>3643.29</v>
      </c>
      <c r="F29" s="41">
        <f>ROUND(AVERAGE(F9:F28),2)</f>
        <v>3582.8</v>
      </c>
      <c r="G29" s="40">
        <f>ROUND(AVERAGE(G9:G28),2)</f>
        <v>3584.38</v>
      </c>
      <c r="H29" s="39">
        <f>ROUND(AVERAGE(F29:G29),2)</f>
        <v>3583.59</v>
      </c>
      <c r="I29" s="41">
        <f>ROUND(AVERAGE(I9:I28),2)</f>
        <v>3277.5</v>
      </c>
      <c r="J29" s="40">
        <f>ROUND(AVERAGE(J9:J28),2)</f>
        <v>3282.5</v>
      </c>
      <c r="K29" s="39">
        <f>ROUND(AVERAGE(I29:J29),2)</f>
        <v>3280</v>
      </c>
      <c r="L29" s="41">
        <f>ROUND(AVERAGE(L9:L28),2)</f>
        <v>3016.6</v>
      </c>
      <c r="M29" s="40">
        <f>ROUND(AVERAGE(M9:M28),2)</f>
        <v>3021.6</v>
      </c>
      <c r="N29" s="39">
        <f>ROUND(AVERAGE(L29:M29),2)</f>
        <v>3019.1</v>
      </c>
      <c r="O29" s="41">
        <f>ROUND(AVERAGE(O9:O28),2)</f>
        <v>2726.8</v>
      </c>
      <c r="P29" s="40">
        <f>ROUND(AVERAGE(P9:P28),2)</f>
        <v>2731.8</v>
      </c>
      <c r="Q29" s="39">
        <f>ROUND(AVERAGE(O29:P29),2)</f>
        <v>2729.3</v>
      </c>
      <c r="R29" s="38">
        <f>ROUND(AVERAGE(R9:R28),2)</f>
        <v>3643.95</v>
      </c>
      <c r="S29" s="37">
        <f>ROUND(AVERAGE(S9:S28),4)</f>
        <v>1.2297</v>
      </c>
      <c r="T29" s="36">
        <f>ROUND(AVERAGE(T9:T28),4)</f>
        <v>1.0550999999999999</v>
      </c>
      <c r="U29" s="175">
        <f>ROUND(AVERAGE(U9:U28),2)</f>
        <v>134.41</v>
      </c>
      <c r="V29" s="35">
        <f>AVERAGE(V9:V28)</f>
        <v>2962.6354999999999</v>
      </c>
      <c r="W29" s="35">
        <f>AVERAGE(W9:W28)</f>
        <v>2910.1064999999994</v>
      </c>
      <c r="X29" s="35">
        <f>AVERAGE(X9:X28)</f>
        <v>3453.0476640567163</v>
      </c>
      <c r="Y29" s="34">
        <f>AVERAGE(Y9:Y28)</f>
        <v>1.2313249999999998</v>
      </c>
    </row>
    <row r="30" spans="2:25" s="5" customFormat="1" x14ac:dyDescent="0.2">
      <c r="B30" s="33" t="s">
        <v>12</v>
      </c>
      <c r="C30" s="32">
        <f t="shared" ref="C30:Y30" si="6">MAX(C9:C28)</f>
        <v>3911</v>
      </c>
      <c r="D30" s="31">
        <f t="shared" si="6"/>
        <v>3913</v>
      </c>
      <c r="E30" s="30">
        <f t="shared" si="6"/>
        <v>3912</v>
      </c>
      <c r="F30" s="32">
        <f t="shared" si="6"/>
        <v>3894</v>
      </c>
      <c r="G30" s="31">
        <f t="shared" si="6"/>
        <v>3895</v>
      </c>
      <c r="H30" s="30">
        <f t="shared" si="6"/>
        <v>3894.5</v>
      </c>
      <c r="I30" s="32">
        <f t="shared" si="6"/>
        <v>3478</v>
      </c>
      <c r="J30" s="31">
        <f t="shared" si="6"/>
        <v>3483</v>
      </c>
      <c r="K30" s="30">
        <f t="shared" si="6"/>
        <v>3480.5</v>
      </c>
      <c r="L30" s="32">
        <f t="shared" si="6"/>
        <v>3178</v>
      </c>
      <c r="M30" s="31">
        <f t="shared" si="6"/>
        <v>3183</v>
      </c>
      <c r="N30" s="30">
        <f t="shared" si="6"/>
        <v>3180.5</v>
      </c>
      <c r="O30" s="32">
        <f t="shared" si="6"/>
        <v>2848</v>
      </c>
      <c r="P30" s="31">
        <f t="shared" si="6"/>
        <v>2853</v>
      </c>
      <c r="Q30" s="30">
        <f t="shared" si="6"/>
        <v>2850.5</v>
      </c>
      <c r="R30" s="29">
        <f t="shared" si="6"/>
        <v>3913</v>
      </c>
      <c r="S30" s="28">
        <f t="shared" si="6"/>
        <v>1.2573000000000001</v>
      </c>
      <c r="T30" s="27">
        <f t="shared" si="6"/>
        <v>1.0736000000000001</v>
      </c>
      <c r="U30" s="26">
        <f t="shared" si="6"/>
        <v>136.5</v>
      </c>
      <c r="V30" s="25">
        <f t="shared" si="6"/>
        <v>3112.97</v>
      </c>
      <c r="W30" s="25">
        <f t="shared" si="6"/>
        <v>3096.43</v>
      </c>
      <c r="X30" s="25">
        <f t="shared" si="6"/>
        <v>3646.444879321592</v>
      </c>
      <c r="Y30" s="24">
        <f t="shared" si="6"/>
        <v>1.2582</v>
      </c>
    </row>
    <row r="31" spans="2:25" s="5" customFormat="1" ht="13.5" thickBot="1" x14ac:dyDescent="0.25">
      <c r="B31" s="23" t="s">
        <v>13</v>
      </c>
      <c r="C31" s="22">
        <f t="shared" ref="C31:Y31" si="7">MIN(C9:C28)</f>
        <v>3251</v>
      </c>
      <c r="D31" s="21">
        <f t="shared" si="7"/>
        <v>3251.5</v>
      </c>
      <c r="E31" s="20">
        <f t="shared" si="7"/>
        <v>3251.25</v>
      </c>
      <c r="F31" s="22">
        <f t="shared" si="7"/>
        <v>3230</v>
      </c>
      <c r="G31" s="21">
        <f t="shared" si="7"/>
        <v>3232</v>
      </c>
      <c r="H31" s="20">
        <f t="shared" si="7"/>
        <v>3231</v>
      </c>
      <c r="I31" s="22">
        <f t="shared" si="7"/>
        <v>3028</v>
      </c>
      <c r="J31" s="21">
        <f t="shared" si="7"/>
        <v>3033</v>
      </c>
      <c r="K31" s="20">
        <f t="shared" si="7"/>
        <v>3030.5</v>
      </c>
      <c r="L31" s="22">
        <f t="shared" si="7"/>
        <v>2818</v>
      </c>
      <c r="M31" s="21">
        <f t="shared" si="7"/>
        <v>2823</v>
      </c>
      <c r="N31" s="20">
        <f t="shared" si="7"/>
        <v>2820.5</v>
      </c>
      <c r="O31" s="22">
        <f t="shared" si="7"/>
        <v>2535</v>
      </c>
      <c r="P31" s="21">
        <f t="shared" si="7"/>
        <v>2540</v>
      </c>
      <c r="Q31" s="20">
        <f t="shared" si="7"/>
        <v>2537.5</v>
      </c>
      <c r="R31" s="19">
        <f t="shared" si="7"/>
        <v>3251.5</v>
      </c>
      <c r="S31" s="18">
        <f t="shared" si="7"/>
        <v>1.2069000000000001</v>
      </c>
      <c r="T31" s="17">
        <f t="shared" si="7"/>
        <v>1.0385</v>
      </c>
      <c r="U31" s="16">
        <f t="shared" si="7"/>
        <v>129.56</v>
      </c>
      <c r="V31" s="15">
        <f t="shared" si="7"/>
        <v>2684.53</v>
      </c>
      <c r="W31" s="15">
        <f t="shared" si="7"/>
        <v>2663.59</v>
      </c>
      <c r="X31" s="15">
        <f t="shared" si="7"/>
        <v>3128.2470656147775</v>
      </c>
      <c r="Y31" s="14">
        <f t="shared" si="7"/>
        <v>1.2087000000000001</v>
      </c>
    </row>
    <row r="33" spans="2:14" x14ac:dyDescent="0.2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44713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44713</v>
      </c>
      <c r="C9" s="46">
        <v>2142.5</v>
      </c>
      <c r="D9" s="45">
        <v>2143.5</v>
      </c>
      <c r="E9" s="44">
        <f t="shared" ref="E9:E28" si="0">AVERAGE(C9:D9)</f>
        <v>2143</v>
      </c>
      <c r="F9" s="46">
        <v>2149</v>
      </c>
      <c r="G9" s="45">
        <v>2151</v>
      </c>
      <c r="H9" s="44">
        <f t="shared" ref="H9:H28" si="1">AVERAGE(F9:G9)</f>
        <v>2150</v>
      </c>
      <c r="I9" s="46">
        <v>2133</v>
      </c>
      <c r="J9" s="45">
        <v>2138</v>
      </c>
      <c r="K9" s="44">
        <f t="shared" ref="K9:K28" si="2">AVERAGE(I9:J9)</f>
        <v>2135.5</v>
      </c>
      <c r="L9" s="46">
        <v>2085</v>
      </c>
      <c r="M9" s="45">
        <v>2090</v>
      </c>
      <c r="N9" s="44">
        <f t="shared" ref="N9:N28" si="3">AVERAGE(L9:M9)</f>
        <v>2087.5</v>
      </c>
      <c r="O9" s="46">
        <v>2085</v>
      </c>
      <c r="P9" s="45">
        <v>2090</v>
      </c>
      <c r="Q9" s="44">
        <f t="shared" ref="Q9:Q28" si="4">AVERAGE(O9:P9)</f>
        <v>2087.5</v>
      </c>
      <c r="R9" s="52">
        <v>2143.5</v>
      </c>
      <c r="S9" s="51">
        <v>1.2573000000000001</v>
      </c>
      <c r="T9" s="53">
        <v>1.0708</v>
      </c>
      <c r="U9" s="50">
        <v>129.56</v>
      </c>
      <c r="V9" s="43">
        <v>1704.84</v>
      </c>
      <c r="W9" s="43">
        <v>1709.59</v>
      </c>
      <c r="X9" s="49">
        <f t="shared" ref="X9:X28" si="5">R9/T9</f>
        <v>2001.7743742995892</v>
      </c>
      <c r="Y9" s="48">
        <v>1.2582</v>
      </c>
    </row>
    <row r="10" spans="1:25" x14ac:dyDescent="0.2">
      <c r="B10" s="47">
        <v>44718</v>
      </c>
      <c r="C10" s="46">
        <v>2180</v>
      </c>
      <c r="D10" s="45">
        <v>2181</v>
      </c>
      <c r="E10" s="44">
        <f t="shared" si="0"/>
        <v>2180.5</v>
      </c>
      <c r="F10" s="46">
        <v>2183</v>
      </c>
      <c r="G10" s="45">
        <v>2185</v>
      </c>
      <c r="H10" s="44">
        <f t="shared" si="1"/>
        <v>2184</v>
      </c>
      <c r="I10" s="46">
        <v>2173</v>
      </c>
      <c r="J10" s="45">
        <v>2178</v>
      </c>
      <c r="K10" s="44">
        <f t="shared" si="2"/>
        <v>2175.5</v>
      </c>
      <c r="L10" s="46">
        <v>2125</v>
      </c>
      <c r="M10" s="45">
        <v>2130</v>
      </c>
      <c r="N10" s="44">
        <f t="shared" si="3"/>
        <v>2127.5</v>
      </c>
      <c r="O10" s="46">
        <v>2125</v>
      </c>
      <c r="P10" s="45">
        <v>2130</v>
      </c>
      <c r="Q10" s="44">
        <f t="shared" si="4"/>
        <v>2127.5</v>
      </c>
      <c r="R10" s="52">
        <v>2181</v>
      </c>
      <c r="S10" s="51">
        <v>1.2569999999999999</v>
      </c>
      <c r="T10" s="51">
        <v>1.0730999999999999</v>
      </c>
      <c r="U10" s="50">
        <v>130.66</v>
      </c>
      <c r="V10" s="43">
        <v>1735.08</v>
      </c>
      <c r="W10" s="43">
        <v>1737.02</v>
      </c>
      <c r="X10" s="49">
        <f t="shared" si="5"/>
        <v>2032.4294101202127</v>
      </c>
      <c r="Y10" s="48">
        <v>1.2579</v>
      </c>
    </row>
    <row r="11" spans="1:25" x14ac:dyDescent="0.2">
      <c r="B11" s="47">
        <v>44719</v>
      </c>
      <c r="C11" s="46">
        <v>2168</v>
      </c>
      <c r="D11" s="45">
        <v>2169</v>
      </c>
      <c r="E11" s="44">
        <f t="shared" si="0"/>
        <v>2168.5</v>
      </c>
      <c r="F11" s="46">
        <v>2170</v>
      </c>
      <c r="G11" s="45">
        <v>2172</v>
      </c>
      <c r="H11" s="44">
        <f t="shared" si="1"/>
        <v>2171</v>
      </c>
      <c r="I11" s="46">
        <v>2143</v>
      </c>
      <c r="J11" s="45">
        <v>2148</v>
      </c>
      <c r="K11" s="44">
        <f t="shared" si="2"/>
        <v>2145.5</v>
      </c>
      <c r="L11" s="46">
        <v>2095</v>
      </c>
      <c r="M11" s="45">
        <v>2100</v>
      </c>
      <c r="N11" s="44">
        <f t="shared" si="3"/>
        <v>2097.5</v>
      </c>
      <c r="O11" s="46">
        <v>2095</v>
      </c>
      <c r="P11" s="45">
        <v>2100</v>
      </c>
      <c r="Q11" s="44">
        <f t="shared" si="4"/>
        <v>2097.5</v>
      </c>
      <c r="R11" s="52">
        <v>2169</v>
      </c>
      <c r="S11" s="51">
        <v>1.2493000000000001</v>
      </c>
      <c r="T11" s="51">
        <v>1.0662</v>
      </c>
      <c r="U11" s="50">
        <v>132.87</v>
      </c>
      <c r="V11" s="43">
        <v>1736.17</v>
      </c>
      <c r="W11" s="43">
        <v>1737.18</v>
      </c>
      <c r="X11" s="49">
        <f t="shared" si="5"/>
        <v>2034.3275182892514</v>
      </c>
      <c r="Y11" s="48">
        <v>1.2503</v>
      </c>
    </row>
    <row r="12" spans="1:25" x14ac:dyDescent="0.2">
      <c r="B12" s="47">
        <v>44720</v>
      </c>
      <c r="C12" s="46">
        <v>2223</v>
      </c>
      <c r="D12" s="45">
        <v>2225</v>
      </c>
      <c r="E12" s="44">
        <f t="shared" si="0"/>
        <v>2224</v>
      </c>
      <c r="F12" s="46">
        <v>2233</v>
      </c>
      <c r="G12" s="45">
        <v>2234</v>
      </c>
      <c r="H12" s="44">
        <f t="shared" si="1"/>
        <v>2233.5</v>
      </c>
      <c r="I12" s="46">
        <v>2213</v>
      </c>
      <c r="J12" s="45">
        <v>2218</v>
      </c>
      <c r="K12" s="44">
        <f t="shared" si="2"/>
        <v>2215.5</v>
      </c>
      <c r="L12" s="46">
        <v>2177</v>
      </c>
      <c r="M12" s="45">
        <v>2182</v>
      </c>
      <c r="N12" s="44">
        <f t="shared" si="3"/>
        <v>2179.5</v>
      </c>
      <c r="O12" s="46">
        <v>2177</v>
      </c>
      <c r="P12" s="45">
        <v>2182</v>
      </c>
      <c r="Q12" s="44">
        <f t="shared" si="4"/>
        <v>2179.5</v>
      </c>
      <c r="R12" s="52">
        <v>2225</v>
      </c>
      <c r="S12" s="51">
        <v>1.2551000000000001</v>
      </c>
      <c r="T12" s="51">
        <v>1.0736000000000001</v>
      </c>
      <c r="U12" s="50">
        <v>133.99</v>
      </c>
      <c r="V12" s="43">
        <v>1772.77</v>
      </c>
      <c r="W12" s="43">
        <v>1778.66</v>
      </c>
      <c r="X12" s="49">
        <f t="shared" si="5"/>
        <v>2072.4664679582711</v>
      </c>
      <c r="Y12" s="48">
        <v>1.256</v>
      </c>
    </row>
    <row r="13" spans="1:25" x14ac:dyDescent="0.2">
      <c r="B13" s="47">
        <v>44721</v>
      </c>
      <c r="C13" s="46">
        <v>2197.5</v>
      </c>
      <c r="D13" s="45">
        <v>2198</v>
      </c>
      <c r="E13" s="44">
        <f t="shared" si="0"/>
        <v>2197.75</v>
      </c>
      <c r="F13" s="46">
        <v>2195</v>
      </c>
      <c r="G13" s="45">
        <v>2195.5</v>
      </c>
      <c r="H13" s="44">
        <f t="shared" si="1"/>
        <v>2195.25</v>
      </c>
      <c r="I13" s="46">
        <v>2165</v>
      </c>
      <c r="J13" s="45">
        <v>2170</v>
      </c>
      <c r="K13" s="44">
        <f t="shared" si="2"/>
        <v>2167.5</v>
      </c>
      <c r="L13" s="46">
        <v>2133</v>
      </c>
      <c r="M13" s="45">
        <v>2138</v>
      </c>
      <c r="N13" s="44">
        <f t="shared" si="3"/>
        <v>2135.5</v>
      </c>
      <c r="O13" s="46">
        <v>2133</v>
      </c>
      <c r="P13" s="45">
        <v>2138</v>
      </c>
      <c r="Q13" s="44">
        <f t="shared" si="4"/>
        <v>2135.5</v>
      </c>
      <c r="R13" s="52">
        <v>2198</v>
      </c>
      <c r="S13" s="51">
        <v>1.2541</v>
      </c>
      <c r="T13" s="51">
        <v>1.0728</v>
      </c>
      <c r="U13" s="50">
        <v>133.72</v>
      </c>
      <c r="V13" s="43">
        <v>1752.65</v>
      </c>
      <c r="W13" s="43">
        <v>1749.54</v>
      </c>
      <c r="X13" s="49">
        <f t="shared" si="5"/>
        <v>2048.8441461595826</v>
      </c>
      <c r="Y13" s="48">
        <v>1.2548999999999999</v>
      </c>
    </row>
    <row r="14" spans="1:25" x14ac:dyDescent="0.2">
      <c r="B14" s="47">
        <v>44722</v>
      </c>
      <c r="C14" s="46">
        <v>2150</v>
      </c>
      <c r="D14" s="45">
        <v>2151</v>
      </c>
      <c r="E14" s="44">
        <f t="shared" si="0"/>
        <v>2150.5</v>
      </c>
      <c r="F14" s="46">
        <v>2154</v>
      </c>
      <c r="G14" s="45">
        <v>2156</v>
      </c>
      <c r="H14" s="44">
        <f t="shared" si="1"/>
        <v>2155</v>
      </c>
      <c r="I14" s="46">
        <v>2128</v>
      </c>
      <c r="J14" s="45">
        <v>2133</v>
      </c>
      <c r="K14" s="44">
        <f t="shared" si="2"/>
        <v>2130.5</v>
      </c>
      <c r="L14" s="46">
        <v>2098</v>
      </c>
      <c r="M14" s="45">
        <v>2103</v>
      </c>
      <c r="N14" s="44">
        <f t="shared" si="3"/>
        <v>2100.5</v>
      </c>
      <c r="O14" s="46">
        <v>2098</v>
      </c>
      <c r="P14" s="45">
        <v>2103</v>
      </c>
      <c r="Q14" s="44">
        <f t="shared" si="4"/>
        <v>2100.5</v>
      </c>
      <c r="R14" s="52">
        <v>2151</v>
      </c>
      <c r="S14" s="51">
        <v>1.2438</v>
      </c>
      <c r="T14" s="51">
        <v>1.0573999999999999</v>
      </c>
      <c r="U14" s="50">
        <v>133.96</v>
      </c>
      <c r="V14" s="43">
        <v>1729.38</v>
      </c>
      <c r="W14" s="43">
        <v>1732.28</v>
      </c>
      <c r="X14" s="49">
        <f t="shared" si="5"/>
        <v>2034.2349158312845</v>
      </c>
      <c r="Y14" s="48">
        <v>1.2445999999999999</v>
      </c>
    </row>
    <row r="15" spans="1:25" x14ac:dyDescent="0.2">
      <c r="B15" s="47">
        <v>44725</v>
      </c>
      <c r="C15" s="46">
        <v>2100</v>
      </c>
      <c r="D15" s="45">
        <v>2102</v>
      </c>
      <c r="E15" s="44">
        <f t="shared" si="0"/>
        <v>2101</v>
      </c>
      <c r="F15" s="46">
        <v>2110</v>
      </c>
      <c r="G15" s="45">
        <v>2112</v>
      </c>
      <c r="H15" s="44">
        <f t="shared" si="1"/>
        <v>2111</v>
      </c>
      <c r="I15" s="46">
        <v>2085</v>
      </c>
      <c r="J15" s="45">
        <v>2090</v>
      </c>
      <c r="K15" s="44">
        <f t="shared" si="2"/>
        <v>2087.5</v>
      </c>
      <c r="L15" s="46">
        <v>2053</v>
      </c>
      <c r="M15" s="45">
        <v>2058</v>
      </c>
      <c r="N15" s="44">
        <f t="shared" si="3"/>
        <v>2055.5</v>
      </c>
      <c r="O15" s="46">
        <v>2053</v>
      </c>
      <c r="P15" s="45">
        <v>2058</v>
      </c>
      <c r="Q15" s="44">
        <f t="shared" si="4"/>
        <v>2055.5</v>
      </c>
      <c r="R15" s="52">
        <v>2102</v>
      </c>
      <c r="S15" s="51">
        <v>1.2161999999999999</v>
      </c>
      <c r="T15" s="51">
        <v>1.0446</v>
      </c>
      <c r="U15" s="50">
        <v>134.51</v>
      </c>
      <c r="V15" s="43">
        <v>1728.33</v>
      </c>
      <c r="W15" s="43">
        <v>1734.84</v>
      </c>
      <c r="X15" s="49">
        <f t="shared" si="5"/>
        <v>2012.2534941604442</v>
      </c>
      <c r="Y15" s="48">
        <v>1.2174</v>
      </c>
    </row>
    <row r="16" spans="1:25" x14ac:dyDescent="0.2">
      <c r="B16" s="47">
        <v>44726</v>
      </c>
      <c r="C16" s="46">
        <v>2073</v>
      </c>
      <c r="D16" s="45">
        <v>2075</v>
      </c>
      <c r="E16" s="44">
        <f t="shared" si="0"/>
        <v>2074</v>
      </c>
      <c r="F16" s="46">
        <v>2092</v>
      </c>
      <c r="G16" s="45">
        <v>2094</v>
      </c>
      <c r="H16" s="44">
        <f t="shared" si="1"/>
        <v>2093</v>
      </c>
      <c r="I16" s="46">
        <v>2072</v>
      </c>
      <c r="J16" s="45">
        <v>2077</v>
      </c>
      <c r="K16" s="44">
        <f t="shared" si="2"/>
        <v>2074.5</v>
      </c>
      <c r="L16" s="46">
        <v>2040</v>
      </c>
      <c r="M16" s="45">
        <v>2045</v>
      </c>
      <c r="N16" s="44">
        <f t="shared" si="3"/>
        <v>2042.5</v>
      </c>
      <c r="O16" s="46">
        <v>2040</v>
      </c>
      <c r="P16" s="45">
        <v>2045</v>
      </c>
      <c r="Q16" s="44">
        <f t="shared" si="4"/>
        <v>2042.5</v>
      </c>
      <c r="R16" s="52">
        <v>2075</v>
      </c>
      <c r="S16" s="51">
        <v>1.2069000000000001</v>
      </c>
      <c r="T16" s="51">
        <v>1.0442</v>
      </c>
      <c r="U16" s="50">
        <v>134.52000000000001</v>
      </c>
      <c r="V16" s="43">
        <v>1719.28</v>
      </c>
      <c r="W16" s="43">
        <v>1732.44</v>
      </c>
      <c r="X16" s="49">
        <f t="shared" si="5"/>
        <v>1987.1672093468683</v>
      </c>
      <c r="Y16" s="48">
        <v>1.2087000000000001</v>
      </c>
    </row>
    <row r="17" spans="2:25" x14ac:dyDescent="0.2">
      <c r="B17" s="47">
        <v>44727</v>
      </c>
      <c r="C17" s="46">
        <v>2081</v>
      </c>
      <c r="D17" s="45">
        <v>2082</v>
      </c>
      <c r="E17" s="44">
        <f t="shared" si="0"/>
        <v>2081.5</v>
      </c>
      <c r="F17" s="46">
        <v>2093</v>
      </c>
      <c r="G17" s="45">
        <v>2095</v>
      </c>
      <c r="H17" s="44">
        <f t="shared" si="1"/>
        <v>2094</v>
      </c>
      <c r="I17" s="46">
        <v>2068</v>
      </c>
      <c r="J17" s="45">
        <v>2073</v>
      </c>
      <c r="K17" s="44">
        <f t="shared" si="2"/>
        <v>2070.5</v>
      </c>
      <c r="L17" s="46">
        <v>2037</v>
      </c>
      <c r="M17" s="45">
        <v>2042</v>
      </c>
      <c r="N17" s="44">
        <f t="shared" si="3"/>
        <v>2039.5</v>
      </c>
      <c r="O17" s="46">
        <v>2037</v>
      </c>
      <c r="P17" s="45">
        <v>2042</v>
      </c>
      <c r="Q17" s="44">
        <f t="shared" si="4"/>
        <v>2039.5</v>
      </c>
      <c r="R17" s="52">
        <v>2082</v>
      </c>
      <c r="S17" s="51">
        <v>1.2113</v>
      </c>
      <c r="T17" s="51">
        <v>1.0458000000000001</v>
      </c>
      <c r="U17" s="50">
        <v>134.54</v>
      </c>
      <c r="V17" s="43">
        <v>1718.81</v>
      </c>
      <c r="W17" s="43">
        <v>1726.84</v>
      </c>
      <c r="X17" s="49">
        <f t="shared" si="5"/>
        <v>1990.8204245553643</v>
      </c>
      <c r="Y17" s="48">
        <v>1.2132000000000001</v>
      </c>
    </row>
    <row r="18" spans="2:25" x14ac:dyDescent="0.2">
      <c r="B18" s="47">
        <v>44728</v>
      </c>
      <c r="C18" s="46">
        <v>2065</v>
      </c>
      <c r="D18" s="45">
        <v>2067</v>
      </c>
      <c r="E18" s="44">
        <f t="shared" si="0"/>
        <v>2066</v>
      </c>
      <c r="F18" s="46">
        <v>2080</v>
      </c>
      <c r="G18" s="45">
        <v>2082</v>
      </c>
      <c r="H18" s="44">
        <f t="shared" si="1"/>
        <v>2081</v>
      </c>
      <c r="I18" s="46">
        <v>2050</v>
      </c>
      <c r="J18" s="45">
        <v>2055</v>
      </c>
      <c r="K18" s="44">
        <f t="shared" si="2"/>
        <v>2052.5</v>
      </c>
      <c r="L18" s="46">
        <v>2018</v>
      </c>
      <c r="M18" s="45">
        <v>2023</v>
      </c>
      <c r="N18" s="44">
        <f t="shared" si="3"/>
        <v>2020.5</v>
      </c>
      <c r="O18" s="46">
        <v>2018</v>
      </c>
      <c r="P18" s="45">
        <v>2023</v>
      </c>
      <c r="Q18" s="44">
        <f t="shared" si="4"/>
        <v>2020.5</v>
      </c>
      <c r="R18" s="52">
        <v>2067</v>
      </c>
      <c r="S18" s="51">
        <v>1.2132000000000001</v>
      </c>
      <c r="T18" s="51">
        <v>1.0385</v>
      </c>
      <c r="U18" s="50">
        <v>132.85</v>
      </c>
      <c r="V18" s="43">
        <v>1703.76</v>
      </c>
      <c r="W18" s="43">
        <v>1713.44</v>
      </c>
      <c r="X18" s="49">
        <f t="shared" si="5"/>
        <v>1990.3707270101108</v>
      </c>
      <c r="Y18" s="48">
        <v>1.2151000000000001</v>
      </c>
    </row>
    <row r="19" spans="2:25" x14ac:dyDescent="0.2">
      <c r="B19" s="47">
        <v>44729</v>
      </c>
      <c r="C19" s="46">
        <v>2071</v>
      </c>
      <c r="D19" s="45">
        <v>2073</v>
      </c>
      <c r="E19" s="44">
        <f t="shared" si="0"/>
        <v>2072</v>
      </c>
      <c r="F19" s="46">
        <v>2084</v>
      </c>
      <c r="G19" s="45">
        <v>2085</v>
      </c>
      <c r="H19" s="44">
        <f t="shared" si="1"/>
        <v>2084.5</v>
      </c>
      <c r="I19" s="46">
        <v>2045</v>
      </c>
      <c r="J19" s="45">
        <v>2050</v>
      </c>
      <c r="K19" s="44">
        <f t="shared" si="2"/>
        <v>2047.5</v>
      </c>
      <c r="L19" s="46">
        <v>2013</v>
      </c>
      <c r="M19" s="45">
        <v>2018</v>
      </c>
      <c r="N19" s="44">
        <f t="shared" si="3"/>
        <v>2015.5</v>
      </c>
      <c r="O19" s="46">
        <v>2013</v>
      </c>
      <c r="P19" s="45">
        <v>2018</v>
      </c>
      <c r="Q19" s="44">
        <f t="shared" si="4"/>
        <v>2015.5</v>
      </c>
      <c r="R19" s="52">
        <v>2073</v>
      </c>
      <c r="S19" s="51">
        <v>1.2262999999999999</v>
      </c>
      <c r="T19" s="51">
        <v>1.0486</v>
      </c>
      <c r="U19" s="50">
        <v>134.69999999999999</v>
      </c>
      <c r="V19" s="43">
        <v>1690.45</v>
      </c>
      <c r="W19" s="43">
        <v>1697.61</v>
      </c>
      <c r="X19" s="49">
        <f t="shared" si="5"/>
        <v>1976.9216097654016</v>
      </c>
      <c r="Y19" s="48">
        <v>1.2282</v>
      </c>
    </row>
    <row r="20" spans="2:25" x14ac:dyDescent="0.2">
      <c r="B20" s="47">
        <v>44732</v>
      </c>
      <c r="C20" s="46">
        <v>2045</v>
      </c>
      <c r="D20" s="45">
        <v>2046</v>
      </c>
      <c r="E20" s="44">
        <f t="shared" si="0"/>
        <v>2045.5</v>
      </c>
      <c r="F20" s="46">
        <v>2058</v>
      </c>
      <c r="G20" s="45">
        <v>2060</v>
      </c>
      <c r="H20" s="44">
        <f t="shared" si="1"/>
        <v>2059</v>
      </c>
      <c r="I20" s="46">
        <v>2028</v>
      </c>
      <c r="J20" s="45">
        <v>2033</v>
      </c>
      <c r="K20" s="44">
        <f t="shared" si="2"/>
        <v>2030.5</v>
      </c>
      <c r="L20" s="46">
        <v>1995</v>
      </c>
      <c r="M20" s="45">
        <v>2000</v>
      </c>
      <c r="N20" s="44">
        <f t="shared" si="3"/>
        <v>1997.5</v>
      </c>
      <c r="O20" s="46">
        <v>1995</v>
      </c>
      <c r="P20" s="45">
        <v>2000</v>
      </c>
      <c r="Q20" s="44">
        <f t="shared" si="4"/>
        <v>1997.5</v>
      </c>
      <c r="R20" s="52">
        <v>2046</v>
      </c>
      <c r="S20" s="51">
        <v>1.2262</v>
      </c>
      <c r="T20" s="51">
        <v>1.0526</v>
      </c>
      <c r="U20" s="50">
        <v>134.94999999999999</v>
      </c>
      <c r="V20" s="43">
        <v>1668.57</v>
      </c>
      <c r="W20" s="43">
        <v>1677.39</v>
      </c>
      <c r="X20" s="49">
        <f t="shared" si="5"/>
        <v>1943.7583127493824</v>
      </c>
      <c r="Y20" s="48">
        <v>1.2281</v>
      </c>
    </row>
    <row r="21" spans="2:25" x14ac:dyDescent="0.2">
      <c r="B21" s="47">
        <v>44733</v>
      </c>
      <c r="C21" s="46">
        <v>2079.5</v>
      </c>
      <c r="D21" s="45">
        <v>2080.5</v>
      </c>
      <c r="E21" s="44">
        <f t="shared" si="0"/>
        <v>2080</v>
      </c>
      <c r="F21" s="46">
        <v>2074</v>
      </c>
      <c r="G21" s="45">
        <v>2075</v>
      </c>
      <c r="H21" s="44">
        <f t="shared" si="1"/>
        <v>2074.5</v>
      </c>
      <c r="I21" s="46">
        <v>2040</v>
      </c>
      <c r="J21" s="45">
        <v>2045</v>
      </c>
      <c r="K21" s="44">
        <f t="shared" si="2"/>
        <v>2042.5</v>
      </c>
      <c r="L21" s="46">
        <v>2008</v>
      </c>
      <c r="M21" s="45">
        <v>2013</v>
      </c>
      <c r="N21" s="44">
        <f t="shared" si="3"/>
        <v>2010.5</v>
      </c>
      <c r="O21" s="46">
        <v>2008</v>
      </c>
      <c r="P21" s="45">
        <v>2013</v>
      </c>
      <c r="Q21" s="44">
        <f t="shared" si="4"/>
        <v>2010.5</v>
      </c>
      <c r="R21" s="52">
        <v>2080.5</v>
      </c>
      <c r="S21" s="51">
        <v>1.2270000000000001</v>
      </c>
      <c r="T21" s="51">
        <v>1.0549999999999999</v>
      </c>
      <c r="U21" s="50">
        <v>136.19</v>
      </c>
      <c r="V21" s="43">
        <v>1695.6</v>
      </c>
      <c r="W21" s="43">
        <v>1688.36</v>
      </c>
      <c r="X21" s="49">
        <f t="shared" si="5"/>
        <v>1972.0379146919433</v>
      </c>
      <c r="Y21" s="48">
        <v>1.2290000000000001</v>
      </c>
    </row>
    <row r="22" spans="2:25" x14ac:dyDescent="0.2">
      <c r="B22" s="47">
        <v>44734</v>
      </c>
      <c r="C22" s="46">
        <v>2038</v>
      </c>
      <c r="D22" s="45">
        <v>2040</v>
      </c>
      <c r="E22" s="44">
        <f t="shared" si="0"/>
        <v>2039</v>
      </c>
      <c r="F22" s="46">
        <v>2037</v>
      </c>
      <c r="G22" s="45">
        <v>2038</v>
      </c>
      <c r="H22" s="44">
        <f t="shared" si="1"/>
        <v>2037.5</v>
      </c>
      <c r="I22" s="46">
        <v>2005</v>
      </c>
      <c r="J22" s="45">
        <v>2010</v>
      </c>
      <c r="K22" s="44">
        <f t="shared" si="2"/>
        <v>2007.5</v>
      </c>
      <c r="L22" s="46">
        <v>1973</v>
      </c>
      <c r="M22" s="45">
        <v>1978</v>
      </c>
      <c r="N22" s="44">
        <f t="shared" si="3"/>
        <v>1975.5</v>
      </c>
      <c r="O22" s="46">
        <v>1973</v>
      </c>
      <c r="P22" s="45">
        <v>1978</v>
      </c>
      <c r="Q22" s="44">
        <f t="shared" si="4"/>
        <v>1975.5</v>
      </c>
      <c r="R22" s="52">
        <v>2040</v>
      </c>
      <c r="S22" s="51">
        <v>1.2237</v>
      </c>
      <c r="T22" s="51">
        <v>1.0510999999999999</v>
      </c>
      <c r="U22" s="50">
        <v>136.06</v>
      </c>
      <c r="V22" s="43">
        <v>1667.08</v>
      </c>
      <c r="W22" s="43">
        <v>1662.59</v>
      </c>
      <c r="X22" s="49">
        <f t="shared" si="5"/>
        <v>1940.8238987727145</v>
      </c>
      <c r="Y22" s="48">
        <v>1.2258</v>
      </c>
    </row>
    <row r="23" spans="2:25" x14ac:dyDescent="0.2">
      <c r="B23" s="47">
        <v>44735</v>
      </c>
      <c r="C23" s="46">
        <v>1983</v>
      </c>
      <c r="D23" s="45">
        <v>1985</v>
      </c>
      <c r="E23" s="44">
        <f t="shared" si="0"/>
        <v>1984</v>
      </c>
      <c r="F23" s="46">
        <v>1990</v>
      </c>
      <c r="G23" s="45">
        <v>1992</v>
      </c>
      <c r="H23" s="44">
        <f t="shared" si="1"/>
        <v>1991</v>
      </c>
      <c r="I23" s="46">
        <v>1967</v>
      </c>
      <c r="J23" s="45">
        <v>1972</v>
      </c>
      <c r="K23" s="44">
        <f t="shared" si="2"/>
        <v>1969.5</v>
      </c>
      <c r="L23" s="46">
        <v>1935</v>
      </c>
      <c r="M23" s="45">
        <v>1940</v>
      </c>
      <c r="N23" s="44">
        <f t="shared" si="3"/>
        <v>1937.5</v>
      </c>
      <c r="O23" s="46">
        <v>1935</v>
      </c>
      <c r="P23" s="45">
        <v>1940</v>
      </c>
      <c r="Q23" s="44">
        <f t="shared" si="4"/>
        <v>1937.5</v>
      </c>
      <c r="R23" s="52">
        <v>1985</v>
      </c>
      <c r="S23" s="51">
        <v>1.2225999999999999</v>
      </c>
      <c r="T23" s="51">
        <v>1.0506</v>
      </c>
      <c r="U23" s="50">
        <v>135.59</v>
      </c>
      <c r="V23" s="43">
        <v>1623.59</v>
      </c>
      <c r="W23" s="43">
        <v>1626.52</v>
      </c>
      <c r="X23" s="49">
        <f t="shared" si="5"/>
        <v>1889.3965353131543</v>
      </c>
      <c r="Y23" s="48">
        <v>1.2246999999999999</v>
      </c>
    </row>
    <row r="24" spans="2:25" x14ac:dyDescent="0.2">
      <c r="B24" s="47">
        <v>44736</v>
      </c>
      <c r="C24" s="46">
        <v>1895</v>
      </c>
      <c r="D24" s="45">
        <v>1896</v>
      </c>
      <c r="E24" s="44">
        <f t="shared" si="0"/>
        <v>1895.5</v>
      </c>
      <c r="F24" s="46">
        <v>1900</v>
      </c>
      <c r="G24" s="45">
        <v>1901</v>
      </c>
      <c r="H24" s="44">
        <f t="shared" si="1"/>
        <v>1900.5</v>
      </c>
      <c r="I24" s="46">
        <v>1880</v>
      </c>
      <c r="J24" s="45">
        <v>1885</v>
      </c>
      <c r="K24" s="44">
        <f t="shared" si="2"/>
        <v>1882.5</v>
      </c>
      <c r="L24" s="46">
        <v>1850</v>
      </c>
      <c r="M24" s="45">
        <v>1855</v>
      </c>
      <c r="N24" s="44">
        <f t="shared" si="3"/>
        <v>1852.5</v>
      </c>
      <c r="O24" s="46">
        <v>1850</v>
      </c>
      <c r="P24" s="45">
        <v>1855</v>
      </c>
      <c r="Q24" s="44">
        <f t="shared" si="4"/>
        <v>1852.5</v>
      </c>
      <c r="R24" s="52">
        <v>1896</v>
      </c>
      <c r="S24" s="51">
        <v>1.2266999999999999</v>
      </c>
      <c r="T24" s="51">
        <v>1.0516000000000001</v>
      </c>
      <c r="U24" s="50">
        <v>135.26</v>
      </c>
      <c r="V24" s="43">
        <v>1545.61</v>
      </c>
      <c r="W24" s="43">
        <v>1546.91</v>
      </c>
      <c r="X24" s="49">
        <f t="shared" si="5"/>
        <v>1802.9669075694178</v>
      </c>
      <c r="Y24" s="48">
        <v>1.2289000000000001</v>
      </c>
    </row>
    <row r="25" spans="2:25" x14ac:dyDescent="0.2">
      <c r="B25" s="47">
        <v>44739</v>
      </c>
      <c r="C25" s="46">
        <v>1981</v>
      </c>
      <c r="D25" s="45">
        <v>1982</v>
      </c>
      <c r="E25" s="44">
        <f t="shared" si="0"/>
        <v>1981.5</v>
      </c>
      <c r="F25" s="46">
        <v>1981</v>
      </c>
      <c r="G25" s="45">
        <v>1982</v>
      </c>
      <c r="H25" s="44">
        <f t="shared" si="1"/>
        <v>1981.5</v>
      </c>
      <c r="I25" s="46">
        <v>1957</v>
      </c>
      <c r="J25" s="45">
        <v>1962</v>
      </c>
      <c r="K25" s="44">
        <f t="shared" si="2"/>
        <v>1959.5</v>
      </c>
      <c r="L25" s="46">
        <v>1927</v>
      </c>
      <c r="M25" s="45">
        <v>1932</v>
      </c>
      <c r="N25" s="44">
        <f t="shared" si="3"/>
        <v>1929.5</v>
      </c>
      <c r="O25" s="46">
        <v>1927</v>
      </c>
      <c r="P25" s="45">
        <v>1932</v>
      </c>
      <c r="Q25" s="44">
        <f t="shared" si="4"/>
        <v>1929.5</v>
      </c>
      <c r="R25" s="52">
        <v>1982</v>
      </c>
      <c r="S25" s="51">
        <v>1.2261</v>
      </c>
      <c r="T25" s="51">
        <v>1.0567</v>
      </c>
      <c r="U25" s="50">
        <v>135.44</v>
      </c>
      <c r="V25" s="43">
        <v>1616.51</v>
      </c>
      <c r="W25" s="43">
        <v>1613.61</v>
      </c>
      <c r="X25" s="49">
        <f t="shared" si="5"/>
        <v>1875.6506103908393</v>
      </c>
      <c r="Y25" s="48">
        <v>1.2282999999999999</v>
      </c>
    </row>
    <row r="26" spans="2:25" x14ac:dyDescent="0.2">
      <c r="B26" s="47">
        <v>44740</v>
      </c>
      <c r="C26" s="46">
        <v>1988.5</v>
      </c>
      <c r="D26" s="45">
        <v>1989.5</v>
      </c>
      <c r="E26" s="44">
        <f t="shared" si="0"/>
        <v>1989</v>
      </c>
      <c r="F26" s="46">
        <v>1994</v>
      </c>
      <c r="G26" s="45">
        <v>1994.5</v>
      </c>
      <c r="H26" s="44">
        <f t="shared" si="1"/>
        <v>1994.25</v>
      </c>
      <c r="I26" s="46">
        <v>1973</v>
      </c>
      <c r="J26" s="45">
        <v>1978</v>
      </c>
      <c r="K26" s="44">
        <f t="shared" si="2"/>
        <v>1975.5</v>
      </c>
      <c r="L26" s="46">
        <v>1943</v>
      </c>
      <c r="M26" s="45">
        <v>1948</v>
      </c>
      <c r="N26" s="44">
        <f t="shared" si="3"/>
        <v>1945.5</v>
      </c>
      <c r="O26" s="46">
        <v>1943</v>
      </c>
      <c r="P26" s="45">
        <v>1948</v>
      </c>
      <c r="Q26" s="44">
        <f t="shared" si="4"/>
        <v>1945.5</v>
      </c>
      <c r="R26" s="52">
        <v>1989.5</v>
      </c>
      <c r="S26" s="51">
        <v>1.224</v>
      </c>
      <c r="T26" s="51">
        <v>1.0569</v>
      </c>
      <c r="U26" s="50">
        <v>136.1</v>
      </c>
      <c r="V26" s="43">
        <v>1625.41</v>
      </c>
      <c r="W26" s="43">
        <v>1626.7</v>
      </c>
      <c r="X26" s="49">
        <f t="shared" si="5"/>
        <v>1882.3919008420855</v>
      </c>
      <c r="Y26" s="48">
        <v>1.2261</v>
      </c>
    </row>
    <row r="27" spans="2:25" x14ac:dyDescent="0.2">
      <c r="B27" s="47">
        <v>44741</v>
      </c>
      <c r="C27" s="46">
        <v>1954.5</v>
      </c>
      <c r="D27" s="45">
        <v>1955</v>
      </c>
      <c r="E27" s="44">
        <f t="shared" si="0"/>
        <v>1954.75</v>
      </c>
      <c r="F27" s="46">
        <v>1958</v>
      </c>
      <c r="G27" s="45">
        <v>1960</v>
      </c>
      <c r="H27" s="44">
        <f t="shared" si="1"/>
        <v>1959</v>
      </c>
      <c r="I27" s="46">
        <v>1935</v>
      </c>
      <c r="J27" s="45">
        <v>1940</v>
      </c>
      <c r="K27" s="44">
        <f t="shared" si="2"/>
        <v>1937.5</v>
      </c>
      <c r="L27" s="46">
        <v>1905</v>
      </c>
      <c r="M27" s="45">
        <v>1910</v>
      </c>
      <c r="N27" s="44">
        <f t="shared" si="3"/>
        <v>1907.5</v>
      </c>
      <c r="O27" s="46">
        <v>1905</v>
      </c>
      <c r="P27" s="45">
        <v>1910</v>
      </c>
      <c r="Q27" s="44">
        <f t="shared" si="4"/>
        <v>1907.5</v>
      </c>
      <c r="R27" s="52">
        <v>1955</v>
      </c>
      <c r="S27" s="51">
        <v>1.2155</v>
      </c>
      <c r="T27" s="51">
        <v>1.0522</v>
      </c>
      <c r="U27" s="50">
        <v>136.5</v>
      </c>
      <c r="V27" s="43">
        <v>1608.39</v>
      </c>
      <c r="W27" s="43">
        <v>1609.59</v>
      </c>
      <c r="X27" s="49">
        <f t="shared" si="5"/>
        <v>1858.0117848317809</v>
      </c>
      <c r="Y27" s="48">
        <v>1.2177</v>
      </c>
    </row>
    <row r="28" spans="2:25" x14ac:dyDescent="0.2">
      <c r="B28" s="47">
        <v>44742</v>
      </c>
      <c r="C28" s="46">
        <v>1906</v>
      </c>
      <c r="D28" s="45">
        <v>1907</v>
      </c>
      <c r="E28" s="44">
        <f t="shared" si="0"/>
        <v>1906.5</v>
      </c>
      <c r="F28" s="46">
        <v>1916</v>
      </c>
      <c r="G28" s="45">
        <v>1918</v>
      </c>
      <c r="H28" s="44">
        <f t="shared" si="1"/>
        <v>1917</v>
      </c>
      <c r="I28" s="46">
        <v>1893</v>
      </c>
      <c r="J28" s="45">
        <v>1898</v>
      </c>
      <c r="K28" s="44">
        <f t="shared" si="2"/>
        <v>1895.5</v>
      </c>
      <c r="L28" s="46">
        <v>1863</v>
      </c>
      <c r="M28" s="45">
        <v>1868</v>
      </c>
      <c r="N28" s="44">
        <f t="shared" si="3"/>
        <v>1865.5</v>
      </c>
      <c r="O28" s="46">
        <v>1863</v>
      </c>
      <c r="P28" s="45">
        <v>1868</v>
      </c>
      <c r="Q28" s="44">
        <f t="shared" si="4"/>
        <v>1865.5</v>
      </c>
      <c r="R28" s="52">
        <v>1907</v>
      </c>
      <c r="S28" s="51">
        <v>1.2112000000000001</v>
      </c>
      <c r="T28" s="51">
        <v>1.0394000000000001</v>
      </c>
      <c r="U28" s="50">
        <v>136.29</v>
      </c>
      <c r="V28" s="43">
        <v>1574.47</v>
      </c>
      <c r="W28" s="43">
        <v>1580.68</v>
      </c>
      <c r="X28" s="49">
        <f t="shared" si="5"/>
        <v>1834.7123340388684</v>
      </c>
      <c r="Y28" s="48">
        <v>1.2134</v>
      </c>
    </row>
    <row r="29" spans="2:25" s="10" customFormat="1" x14ac:dyDescent="0.2">
      <c r="B29" s="42" t="s">
        <v>11</v>
      </c>
      <c r="C29" s="41">
        <f>ROUND(AVERAGE(C9:C28),2)</f>
        <v>2066.08</v>
      </c>
      <c r="D29" s="40">
        <f>ROUND(AVERAGE(D9:D28),2)</f>
        <v>2067.38</v>
      </c>
      <c r="E29" s="39">
        <f>ROUND(AVERAGE(C29:D29),2)</f>
        <v>2066.73</v>
      </c>
      <c r="F29" s="41">
        <f>ROUND(AVERAGE(F9:F28),2)</f>
        <v>2072.5500000000002</v>
      </c>
      <c r="G29" s="40">
        <f>ROUND(AVERAGE(G9:G28),2)</f>
        <v>2074.1</v>
      </c>
      <c r="H29" s="39">
        <f>ROUND(AVERAGE(F29:G29),2)</f>
        <v>2073.33</v>
      </c>
      <c r="I29" s="41">
        <f>ROUND(AVERAGE(I9:I28),2)</f>
        <v>2047.65</v>
      </c>
      <c r="J29" s="40">
        <f>ROUND(AVERAGE(J9:J28),2)</f>
        <v>2052.65</v>
      </c>
      <c r="K29" s="39">
        <f>ROUND(AVERAGE(I29:J29),2)</f>
        <v>2050.15</v>
      </c>
      <c r="L29" s="41">
        <f>ROUND(AVERAGE(L9:L28),2)</f>
        <v>2013.65</v>
      </c>
      <c r="M29" s="40">
        <f>ROUND(AVERAGE(M9:M28),2)</f>
        <v>2018.65</v>
      </c>
      <c r="N29" s="39">
        <f>ROUND(AVERAGE(L29:M29),2)</f>
        <v>2016.15</v>
      </c>
      <c r="O29" s="41">
        <f>ROUND(AVERAGE(O9:O28),2)</f>
        <v>2013.65</v>
      </c>
      <c r="P29" s="40">
        <f>ROUND(AVERAGE(P9:P28),2)</f>
        <v>2018.65</v>
      </c>
      <c r="Q29" s="39">
        <f>ROUND(AVERAGE(O29:P29),2)</f>
        <v>2016.15</v>
      </c>
      <c r="R29" s="38">
        <f>ROUND(AVERAGE(R9:R28),2)</f>
        <v>2067.38</v>
      </c>
      <c r="S29" s="37">
        <f>ROUND(AVERAGE(S9:S28),4)</f>
        <v>1.2297</v>
      </c>
      <c r="T29" s="36">
        <f>ROUND(AVERAGE(T9:T28),4)</f>
        <v>1.0550999999999999</v>
      </c>
      <c r="U29" s="175">
        <f>ROUND(AVERAGE(U9:U28),2)</f>
        <v>134.41</v>
      </c>
      <c r="V29" s="35">
        <f>AVERAGE(V9:V28)</f>
        <v>1680.8374999999996</v>
      </c>
      <c r="W29" s="35">
        <f>AVERAGE(W9:W28)</f>
        <v>1684.0895</v>
      </c>
      <c r="X29" s="35">
        <f>AVERAGE(X9:X28)</f>
        <v>1959.0680248348283</v>
      </c>
      <c r="Y29" s="34">
        <f>AVERAGE(Y9:Y28)</f>
        <v>1.2313249999999998</v>
      </c>
    </row>
    <row r="30" spans="2:25" s="5" customFormat="1" x14ac:dyDescent="0.2">
      <c r="B30" s="33" t="s">
        <v>12</v>
      </c>
      <c r="C30" s="32">
        <f t="shared" ref="C30:Y30" si="6">MAX(C9:C28)</f>
        <v>2223</v>
      </c>
      <c r="D30" s="31">
        <f t="shared" si="6"/>
        <v>2225</v>
      </c>
      <c r="E30" s="30">
        <f t="shared" si="6"/>
        <v>2224</v>
      </c>
      <c r="F30" s="32">
        <f t="shared" si="6"/>
        <v>2233</v>
      </c>
      <c r="G30" s="31">
        <f t="shared" si="6"/>
        <v>2234</v>
      </c>
      <c r="H30" s="30">
        <f t="shared" si="6"/>
        <v>2233.5</v>
      </c>
      <c r="I30" s="32">
        <f t="shared" si="6"/>
        <v>2213</v>
      </c>
      <c r="J30" s="31">
        <f t="shared" si="6"/>
        <v>2218</v>
      </c>
      <c r="K30" s="30">
        <f t="shared" si="6"/>
        <v>2215.5</v>
      </c>
      <c r="L30" s="32">
        <f t="shared" si="6"/>
        <v>2177</v>
      </c>
      <c r="M30" s="31">
        <f t="shared" si="6"/>
        <v>2182</v>
      </c>
      <c r="N30" s="30">
        <f t="shared" si="6"/>
        <v>2179.5</v>
      </c>
      <c r="O30" s="32">
        <f t="shared" si="6"/>
        <v>2177</v>
      </c>
      <c r="P30" s="31">
        <f t="shared" si="6"/>
        <v>2182</v>
      </c>
      <c r="Q30" s="30">
        <f t="shared" si="6"/>
        <v>2179.5</v>
      </c>
      <c r="R30" s="29">
        <f t="shared" si="6"/>
        <v>2225</v>
      </c>
      <c r="S30" s="28">
        <f t="shared" si="6"/>
        <v>1.2573000000000001</v>
      </c>
      <c r="T30" s="27">
        <f t="shared" si="6"/>
        <v>1.0736000000000001</v>
      </c>
      <c r="U30" s="26">
        <f t="shared" si="6"/>
        <v>136.5</v>
      </c>
      <c r="V30" s="25">
        <f t="shared" si="6"/>
        <v>1772.77</v>
      </c>
      <c r="W30" s="25">
        <f t="shared" si="6"/>
        <v>1778.66</v>
      </c>
      <c r="X30" s="25">
        <f t="shared" si="6"/>
        <v>2072.4664679582711</v>
      </c>
      <c r="Y30" s="24">
        <f t="shared" si="6"/>
        <v>1.2582</v>
      </c>
    </row>
    <row r="31" spans="2:25" s="5" customFormat="1" ht="13.5" thickBot="1" x14ac:dyDescent="0.25">
      <c r="B31" s="23" t="s">
        <v>13</v>
      </c>
      <c r="C31" s="22">
        <f t="shared" ref="C31:Y31" si="7">MIN(C9:C28)</f>
        <v>1895</v>
      </c>
      <c r="D31" s="21">
        <f t="shared" si="7"/>
        <v>1896</v>
      </c>
      <c r="E31" s="20">
        <f t="shared" si="7"/>
        <v>1895.5</v>
      </c>
      <c r="F31" s="22">
        <f t="shared" si="7"/>
        <v>1900</v>
      </c>
      <c r="G31" s="21">
        <f t="shared" si="7"/>
        <v>1901</v>
      </c>
      <c r="H31" s="20">
        <f t="shared" si="7"/>
        <v>1900.5</v>
      </c>
      <c r="I31" s="22">
        <f t="shared" si="7"/>
        <v>1880</v>
      </c>
      <c r="J31" s="21">
        <f t="shared" si="7"/>
        <v>1885</v>
      </c>
      <c r="K31" s="20">
        <f t="shared" si="7"/>
        <v>1882.5</v>
      </c>
      <c r="L31" s="22">
        <f t="shared" si="7"/>
        <v>1850</v>
      </c>
      <c r="M31" s="21">
        <f t="shared" si="7"/>
        <v>1855</v>
      </c>
      <c r="N31" s="20">
        <f t="shared" si="7"/>
        <v>1852.5</v>
      </c>
      <c r="O31" s="22">
        <f t="shared" si="7"/>
        <v>1850</v>
      </c>
      <c r="P31" s="21">
        <f t="shared" si="7"/>
        <v>1855</v>
      </c>
      <c r="Q31" s="20">
        <f t="shared" si="7"/>
        <v>1852.5</v>
      </c>
      <c r="R31" s="19">
        <f t="shared" si="7"/>
        <v>1896</v>
      </c>
      <c r="S31" s="18">
        <f t="shared" si="7"/>
        <v>1.2069000000000001</v>
      </c>
      <c r="T31" s="17">
        <f t="shared" si="7"/>
        <v>1.0385</v>
      </c>
      <c r="U31" s="16">
        <f t="shared" si="7"/>
        <v>129.56</v>
      </c>
      <c r="V31" s="15">
        <f t="shared" si="7"/>
        <v>1545.61</v>
      </c>
      <c r="W31" s="15">
        <f t="shared" si="7"/>
        <v>1546.91</v>
      </c>
      <c r="X31" s="15">
        <f t="shared" si="7"/>
        <v>1802.9669075694178</v>
      </c>
      <c r="Y31" s="14">
        <f t="shared" si="7"/>
        <v>1.2087000000000001</v>
      </c>
    </row>
    <row r="33" spans="2:14" x14ac:dyDescent="0.2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44713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44713</v>
      </c>
      <c r="C9" s="46">
        <v>35200</v>
      </c>
      <c r="D9" s="45">
        <v>35250</v>
      </c>
      <c r="E9" s="44">
        <f t="shared" ref="E9:E28" si="0">AVERAGE(C9:D9)</f>
        <v>35225</v>
      </c>
      <c r="F9" s="46">
        <v>34950</v>
      </c>
      <c r="G9" s="45">
        <v>35000</v>
      </c>
      <c r="H9" s="44">
        <f t="shared" ref="H9:H28" si="1">AVERAGE(F9:G9)</f>
        <v>34975</v>
      </c>
      <c r="I9" s="46">
        <v>33895</v>
      </c>
      <c r="J9" s="45">
        <v>33945</v>
      </c>
      <c r="K9" s="44">
        <f t="shared" ref="K9:K28" si="2">AVERAGE(I9:J9)</f>
        <v>33920</v>
      </c>
      <c r="L9" s="52">
        <v>35250</v>
      </c>
      <c r="M9" s="51">
        <v>1.2573000000000001</v>
      </c>
      <c r="N9" s="53">
        <v>1.0708</v>
      </c>
      <c r="O9" s="50">
        <v>129.56</v>
      </c>
      <c r="P9" s="43">
        <v>28036.27</v>
      </c>
      <c r="Q9" s="43">
        <v>27817.52</v>
      </c>
      <c r="R9" s="49">
        <f t="shared" ref="R9:R28" si="3">L9/N9</f>
        <v>32919.312663429213</v>
      </c>
      <c r="S9" s="48">
        <v>1.2582</v>
      </c>
    </row>
    <row r="10" spans="1:19" x14ac:dyDescent="0.2">
      <c r="B10" s="47">
        <v>44718</v>
      </c>
      <c r="C10" s="46">
        <v>35850</v>
      </c>
      <c r="D10" s="45">
        <v>35900</v>
      </c>
      <c r="E10" s="44">
        <f t="shared" si="0"/>
        <v>35875</v>
      </c>
      <c r="F10" s="46">
        <v>35550</v>
      </c>
      <c r="G10" s="45">
        <v>35600</v>
      </c>
      <c r="H10" s="44">
        <f t="shared" si="1"/>
        <v>35575</v>
      </c>
      <c r="I10" s="46">
        <v>34505</v>
      </c>
      <c r="J10" s="45">
        <v>34555</v>
      </c>
      <c r="K10" s="44">
        <f t="shared" si="2"/>
        <v>34530</v>
      </c>
      <c r="L10" s="52">
        <v>35900</v>
      </c>
      <c r="M10" s="51">
        <v>1.2569999999999999</v>
      </c>
      <c r="N10" s="51">
        <v>1.0730999999999999</v>
      </c>
      <c r="O10" s="50">
        <v>130.66</v>
      </c>
      <c r="P10" s="43">
        <v>28560.06</v>
      </c>
      <c r="Q10" s="43">
        <v>28301.14</v>
      </c>
      <c r="R10" s="49">
        <f t="shared" si="3"/>
        <v>33454.477681483557</v>
      </c>
      <c r="S10" s="48">
        <v>1.2579</v>
      </c>
    </row>
    <row r="11" spans="1:19" x14ac:dyDescent="0.2">
      <c r="B11" s="47">
        <v>44719</v>
      </c>
      <c r="C11" s="46">
        <v>36150</v>
      </c>
      <c r="D11" s="45">
        <v>36200</v>
      </c>
      <c r="E11" s="44">
        <f t="shared" si="0"/>
        <v>36175</v>
      </c>
      <c r="F11" s="46">
        <v>35600</v>
      </c>
      <c r="G11" s="45">
        <v>35605</v>
      </c>
      <c r="H11" s="44">
        <f t="shared" si="1"/>
        <v>35602.5</v>
      </c>
      <c r="I11" s="46">
        <v>34545</v>
      </c>
      <c r="J11" s="45">
        <v>34595</v>
      </c>
      <c r="K11" s="44">
        <f t="shared" si="2"/>
        <v>34570</v>
      </c>
      <c r="L11" s="52">
        <v>36200</v>
      </c>
      <c r="M11" s="51">
        <v>1.2493000000000001</v>
      </c>
      <c r="N11" s="51">
        <v>1.0662</v>
      </c>
      <c r="O11" s="50">
        <v>132.87</v>
      </c>
      <c r="P11" s="43">
        <v>28976.23</v>
      </c>
      <c r="Q11" s="43">
        <v>28477.17</v>
      </c>
      <c r="R11" s="49">
        <f t="shared" si="3"/>
        <v>33952.354154942783</v>
      </c>
      <c r="S11" s="48">
        <v>1.2503</v>
      </c>
    </row>
    <row r="12" spans="1:19" x14ac:dyDescent="0.2">
      <c r="B12" s="47">
        <v>44720</v>
      </c>
      <c r="C12" s="46">
        <v>36995</v>
      </c>
      <c r="D12" s="45">
        <v>37000</v>
      </c>
      <c r="E12" s="44">
        <f t="shared" si="0"/>
        <v>36997.5</v>
      </c>
      <c r="F12" s="46">
        <v>36600</v>
      </c>
      <c r="G12" s="45">
        <v>36605</v>
      </c>
      <c r="H12" s="44">
        <f t="shared" si="1"/>
        <v>36602.5</v>
      </c>
      <c r="I12" s="46">
        <v>35490</v>
      </c>
      <c r="J12" s="45">
        <v>35540</v>
      </c>
      <c r="K12" s="44">
        <f t="shared" si="2"/>
        <v>35515</v>
      </c>
      <c r="L12" s="52">
        <v>37000</v>
      </c>
      <c r="M12" s="51">
        <v>1.2551000000000001</v>
      </c>
      <c r="N12" s="51">
        <v>1.0736000000000001</v>
      </c>
      <c r="O12" s="50">
        <v>133.99</v>
      </c>
      <c r="P12" s="43">
        <v>29479.72</v>
      </c>
      <c r="Q12" s="43">
        <v>29144.11</v>
      </c>
      <c r="R12" s="49">
        <f t="shared" si="3"/>
        <v>34463.487332339791</v>
      </c>
      <c r="S12" s="48">
        <v>1.256</v>
      </c>
    </row>
    <row r="13" spans="1:19" x14ac:dyDescent="0.2">
      <c r="B13" s="47">
        <v>44721</v>
      </c>
      <c r="C13" s="46">
        <v>37100</v>
      </c>
      <c r="D13" s="45">
        <v>37200</v>
      </c>
      <c r="E13" s="44">
        <f t="shared" si="0"/>
        <v>37150</v>
      </c>
      <c r="F13" s="46">
        <v>36875</v>
      </c>
      <c r="G13" s="45">
        <v>36900</v>
      </c>
      <c r="H13" s="44">
        <f t="shared" si="1"/>
        <v>36887.5</v>
      </c>
      <c r="I13" s="46">
        <v>35775</v>
      </c>
      <c r="J13" s="45">
        <v>35825</v>
      </c>
      <c r="K13" s="44">
        <f t="shared" si="2"/>
        <v>35800</v>
      </c>
      <c r="L13" s="52">
        <v>37200</v>
      </c>
      <c r="M13" s="51">
        <v>1.2541</v>
      </c>
      <c r="N13" s="51">
        <v>1.0728</v>
      </c>
      <c r="O13" s="50">
        <v>133.72</v>
      </c>
      <c r="P13" s="43">
        <v>29662.71</v>
      </c>
      <c r="Q13" s="43">
        <v>29404.73</v>
      </c>
      <c r="R13" s="49">
        <f t="shared" si="3"/>
        <v>34675.615212527962</v>
      </c>
      <c r="S13" s="48">
        <v>1.2548999999999999</v>
      </c>
    </row>
    <row r="14" spans="1:19" x14ac:dyDescent="0.2">
      <c r="B14" s="47">
        <v>44722</v>
      </c>
      <c r="C14" s="46">
        <v>36500</v>
      </c>
      <c r="D14" s="45">
        <v>36550</v>
      </c>
      <c r="E14" s="44">
        <f t="shared" si="0"/>
        <v>36525</v>
      </c>
      <c r="F14" s="46">
        <v>36200</v>
      </c>
      <c r="G14" s="45">
        <v>36205</v>
      </c>
      <c r="H14" s="44">
        <f t="shared" si="1"/>
        <v>36202.5</v>
      </c>
      <c r="I14" s="46">
        <v>35085</v>
      </c>
      <c r="J14" s="45">
        <v>35135</v>
      </c>
      <c r="K14" s="44">
        <f t="shared" si="2"/>
        <v>35110</v>
      </c>
      <c r="L14" s="52">
        <v>36550</v>
      </c>
      <c r="M14" s="51">
        <v>1.2438</v>
      </c>
      <c r="N14" s="51">
        <v>1.0573999999999999</v>
      </c>
      <c r="O14" s="50">
        <v>133.96</v>
      </c>
      <c r="P14" s="43">
        <v>29385.75</v>
      </c>
      <c r="Q14" s="43">
        <v>29089.67</v>
      </c>
      <c r="R14" s="49">
        <f t="shared" si="3"/>
        <v>34565.916398713831</v>
      </c>
      <c r="S14" s="48">
        <v>1.2445999999999999</v>
      </c>
    </row>
    <row r="15" spans="1:19" x14ac:dyDescent="0.2">
      <c r="B15" s="47">
        <v>44725</v>
      </c>
      <c r="C15" s="46">
        <v>34400</v>
      </c>
      <c r="D15" s="45">
        <v>34500</v>
      </c>
      <c r="E15" s="44">
        <f t="shared" si="0"/>
        <v>34450</v>
      </c>
      <c r="F15" s="46">
        <v>34300</v>
      </c>
      <c r="G15" s="45">
        <v>34350</v>
      </c>
      <c r="H15" s="44">
        <f t="shared" si="1"/>
        <v>34325</v>
      </c>
      <c r="I15" s="46">
        <v>33150</v>
      </c>
      <c r="J15" s="45">
        <v>33200</v>
      </c>
      <c r="K15" s="44">
        <f t="shared" si="2"/>
        <v>33175</v>
      </c>
      <c r="L15" s="52">
        <v>34500</v>
      </c>
      <c r="M15" s="51">
        <v>1.2161999999999999</v>
      </c>
      <c r="N15" s="51">
        <v>1.0446</v>
      </c>
      <c r="O15" s="50">
        <v>134.51</v>
      </c>
      <c r="P15" s="43">
        <v>28367.040000000001</v>
      </c>
      <c r="Q15" s="43">
        <v>28215.87</v>
      </c>
      <c r="R15" s="49">
        <f t="shared" si="3"/>
        <v>33026.99597932223</v>
      </c>
      <c r="S15" s="48">
        <v>1.2174</v>
      </c>
    </row>
    <row r="16" spans="1:19" x14ac:dyDescent="0.2">
      <c r="B16" s="47">
        <v>44726</v>
      </c>
      <c r="C16" s="46">
        <v>30950</v>
      </c>
      <c r="D16" s="45">
        <v>31000</v>
      </c>
      <c r="E16" s="44">
        <f t="shared" si="0"/>
        <v>30975</v>
      </c>
      <c r="F16" s="46">
        <v>31000</v>
      </c>
      <c r="G16" s="45">
        <v>31050</v>
      </c>
      <c r="H16" s="44">
        <f t="shared" si="1"/>
        <v>31025</v>
      </c>
      <c r="I16" s="46">
        <v>29860</v>
      </c>
      <c r="J16" s="45">
        <v>29910</v>
      </c>
      <c r="K16" s="44">
        <f t="shared" si="2"/>
        <v>29885</v>
      </c>
      <c r="L16" s="52">
        <v>31000</v>
      </c>
      <c r="M16" s="51">
        <v>1.2069000000000001</v>
      </c>
      <c r="N16" s="51">
        <v>1.0442</v>
      </c>
      <c r="O16" s="50">
        <v>134.52000000000001</v>
      </c>
      <c r="P16" s="43">
        <v>25685.64</v>
      </c>
      <c r="Q16" s="43">
        <v>25688.76</v>
      </c>
      <c r="R16" s="49">
        <f t="shared" si="3"/>
        <v>29687.799272170083</v>
      </c>
      <c r="S16" s="48">
        <v>1.2087000000000001</v>
      </c>
    </row>
    <row r="17" spans="2:19" x14ac:dyDescent="0.2">
      <c r="B17" s="47">
        <v>44727</v>
      </c>
      <c r="C17" s="46">
        <v>32800</v>
      </c>
      <c r="D17" s="45">
        <v>32850</v>
      </c>
      <c r="E17" s="44">
        <f t="shared" si="0"/>
        <v>32825</v>
      </c>
      <c r="F17" s="46">
        <v>32200</v>
      </c>
      <c r="G17" s="45">
        <v>32250</v>
      </c>
      <c r="H17" s="44">
        <f t="shared" si="1"/>
        <v>32225</v>
      </c>
      <c r="I17" s="46">
        <v>31095</v>
      </c>
      <c r="J17" s="45">
        <v>31145</v>
      </c>
      <c r="K17" s="44">
        <f t="shared" si="2"/>
        <v>31120</v>
      </c>
      <c r="L17" s="52">
        <v>32850</v>
      </c>
      <c r="M17" s="51">
        <v>1.2113</v>
      </c>
      <c r="N17" s="51">
        <v>1.0458000000000001</v>
      </c>
      <c r="O17" s="50">
        <v>134.54</v>
      </c>
      <c r="P17" s="43">
        <v>27119.62</v>
      </c>
      <c r="Q17" s="43">
        <v>26582.59</v>
      </c>
      <c r="R17" s="49">
        <f t="shared" si="3"/>
        <v>31411.359724612736</v>
      </c>
      <c r="S17" s="48">
        <v>1.2132000000000001</v>
      </c>
    </row>
    <row r="18" spans="2:19" x14ac:dyDescent="0.2">
      <c r="B18" s="47">
        <v>44728</v>
      </c>
      <c r="C18" s="46">
        <v>32400</v>
      </c>
      <c r="D18" s="45">
        <v>32450</v>
      </c>
      <c r="E18" s="44">
        <f t="shared" si="0"/>
        <v>32425</v>
      </c>
      <c r="F18" s="46">
        <v>32290</v>
      </c>
      <c r="G18" s="45">
        <v>32295</v>
      </c>
      <c r="H18" s="44">
        <f t="shared" si="1"/>
        <v>32292.5</v>
      </c>
      <c r="I18" s="46">
        <v>31140</v>
      </c>
      <c r="J18" s="45">
        <v>31190</v>
      </c>
      <c r="K18" s="44">
        <f t="shared" si="2"/>
        <v>31165</v>
      </c>
      <c r="L18" s="52">
        <v>32450</v>
      </c>
      <c r="M18" s="51">
        <v>1.2132000000000001</v>
      </c>
      <c r="N18" s="51">
        <v>1.0385</v>
      </c>
      <c r="O18" s="50">
        <v>132.85</v>
      </c>
      <c r="P18" s="43">
        <v>26747.439999999999</v>
      </c>
      <c r="Q18" s="43">
        <v>26578.06</v>
      </c>
      <c r="R18" s="49">
        <f t="shared" si="3"/>
        <v>31246.990852190662</v>
      </c>
      <c r="S18" s="48">
        <v>1.2151000000000001</v>
      </c>
    </row>
    <row r="19" spans="2:19" x14ac:dyDescent="0.2">
      <c r="B19" s="47">
        <v>44729</v>
      </c>
      <c r="C19" s="46">
        <v>32550</v>
      </c>
      <c r="D19" s="45">
        <v>32600</v>
      </c>
      <c r="E19" s="44">
        <f t="shared" si="0"/>
        <v>32575</v>
      </c>
      <c r="F19" s="46">
        <v>32200</v>
      </c>
      <c r="G19" s="45">
        <v>32300</v>
      </c>
      <c r="H19" s="44">
        <f t="shared" si="1"/>
        <v>32250</v>
      </c>
      <c r="I19" s="46">
        <v>31065</v>
      </c>
      <c r="J19" s="45">
        <v>31115</v>
      </c>
      <c r="K19" s="44">
        <f t="shared" si="2"/>
        <v>31090</v>
      </c>
      <c r="L19" s="52">
        <v>32600</v>
      </c>
      <c r="M19" s="51">
        <v>1.2262999999999999</v>
      </c>
      <c r="N19" s="51">
        <v>1.0486</v>
      </c>
      <c r="O19" s="50">
        <v>134.69999999999999</v>
      </c>
      <c r="P19" s="43">
        <v>26584.03</v>
      </c>
      <c r="Q19" s="43">
        <v>26298.65</v>
      </c>
      <c r="R19" s="49">
        <f t="shared" si="3"/>
        <v>31089.071142475681</v>
      </c>
      <c r="S19" s="48">
        <v>1.2282</v>
      </c>
    </row>
    <row r="20" spans="2:19" x14ac:dyDescent="0.2">
      <c r="B20" s="47">
        <v>44732</v>
      </c>
      <c r="C20" s="46">
        <v>30975</v>
      </c>
      <c r="D20" s="45">
        <v>31025</v>
      </c>
      <c r="E20" s="44">
        <f t="shared" si="0"/>
        <v>31000</v>
      </c>
      <c r="F20" s="46">
        <v>30800</v>
      </c>
      <c r="G20" s="45">
        <v>30900</v>
      </c>
      <c r="H20" s="44">
        <f t="shared" si="1"/>
        <v>30850</v>
      </c>
      <c r="I20" s="46">
        <v>29740</v>
      </c>
      <c r="J20" s="45">
        <v>29790</v>
      </c>
      <c r="K20" s="44">
        <f t="shared" si="2"/>
        <v>29765</v>
      </c>
      <c r="L20" s="52">
        <v>31025</v>
      </c>
      <c r="M20" s="51">
        <v>1.2262</v>
      </c>
      <c r="N20" s="51">
        <v>1.0526</v>
      </c>
      <c r="O20" s="50">
        <v>134.94999999999999</v>
      </c>
      <c r="P20" s="43">
        <v>25301.75</v>
      </c>
      <c r="Q20" s="43">
        <v>25160.82</v>
      </c>
      <c r="R20" s="49">
        <f t="shared" si="3"/>
        <v>29474.634239027171</v>
      </c>
      <c r="S20" s="48">
        <v>1.2281</v>
      </c>
    </row>
    <row r="21" spans="2:19" x14ac:dyDescent="0.2">
      <c r="B21" s="47">
        <v>44733</v>
      </c>
      <c r="C21" s="46">
        <v>31540</v>
      </c>
      <c r="D21" s="45">
        <v>31560</v>
      </c>
      <c r="E21" s="44">
        <f t="shared" si="0"/>
        <v>31550</v>
      </c>
      <c r="F21" s="46">
        <v>31200</v>
      </c>
      <c r="G21" s="45">
        <v>31250</v>
      </c>
      <c r="H21" s="44">
        <f t="shared" si="1"/>
        <v>31225</v>
      </c>
      <c r="I21" s="46">
        <v>30115</v>
      </c>
      <c r="J21" s="45">
        <v>30165</v>
      </c>
      <c r="K21" s="44">
        <f t="shared" si="2"/>
        <v>30140</v>
      </c>
      <c r="L21" s="52">
        <v>31560</v>
      </c>
      <c r="M21" s="51">
        <v>1.2270000000000001</v>
      </c>
      <c r="N21" s="51">
        <v>1.0549999999999999</v>
      </c>
      <c r="O21" s="50">
        <v>136.19</v>
      </c>
      <c r="P21" s="43">
        <v>25721.27</v>
      </c>
      <c r="Q21" s="43">
        <v>25427.18</v>
      </c>
      <c r="R21" s="49">
        <f t="shared" si="3"/>
        <v>29914.691943127964</v>
      </c>
      <c r="S21" s="48">
        <v>1.2290000000000001</v>
      </c>
    </row>
    <row r="22" spans="2:19" x14ac:dyDescent="0.2">
      <c r="B22" s="47">
        <v>44734</v>
      </c>
      <c r="C22" s="46">
        <v>29475</v>
      </c>
      <c r="D22" s="45">
        <v>29525</v>
      </c>
      <c r="E22" s="44">
        <f t="shared" si="0"/>
        <v>29500</v>
      </c>
      <c r="F22" s="46">
        <v>29325</v>
      </c>
      <c r="G22" s="45">
        <v>29375</v>
      </c>
      <c r="H22" s="44">
        <f t="shared" si="1"/>
        <v>29350</v>
      </c>
      <c r="I22" s="46">
        <v>28310</v>
      </c>
      <c r="J22" s="45">
        <v>28360</v>
      </c>
      <c r="K22" s="44">
        <f t="shared" si="2"/>
        <v>28335</v>
      </c>
      <c r="L22" s="52">
        <v>29525</v>
      </c>
      <c r="M22" s="51">
        <v>1.2237</v>
      </c>
      <c r="N22" s="51">
        <v>1.0510999999999999</v>
      </c>
      <c r="O22" s="50">
        <v>136.06</v>
      </c>
      <c r="P22" s="43">
        <v>24127.65</v>
      </c>
      <c r="Q22" s="43">
        <v>23963.94</v>
      </c>
      <c r="R22" s="49">
        <f t="shared" si="3"/>
        <v>28089.620397678624</v>
      </c>
      <c r="S22" s="48">
        <v>1.2258</v>
      </c>
    </row>
    <row r="23" spans="2:19" x14ac:dyDescent="0.2">
      <c r="B23" s="47">
        <v>44735</v>
      </c>
      <c r="C23" s="46">
        <v>26800</v>
      </c>
      <c r="D23" s="45">
        <v>26850</v>
      </c>
      <c r="E23" s="44">
        <f t="shared" si="0"/>
        <v>26825</v>
      </c>
      <c r="F23" s="46">
        <v>26700</v>
      </c>
      <c r="G23" s="45">
        <v>26750</v>
      </c>
      <c r="H23" s="44">
        <f t="shared" si="1"/>
        <v>26725</v>
      </c>
      <c r="I23" s="46">
        <v>25730</v>
      </c>
      <c r="J23" s="45">
        <v>25780</v>
      </c>
      <c r="K23" s="44">
        <f t="shared" si="2"/>
        <v>25755</v>
      </c>
      <c r="L23" s="52">
        <v>26850</v>
      </c>
      <c r="M23" s="51">
        <v>1.2225999999999999</v>
      </c>
      <c r="N23" s="51">
        <v>1.0506</v>
      </c>
      <c r="O23" s="50">
        <v>135.59</v>
      </c>
      <c r="P23" s="43">
        <v>21961.39</v>
      </c>
      <c r="Q23" s="43">
        <v>21842.080000000002</v>
      </c>
      <c r="R23" s="49">
        <f t="shared" si="3"/>
        <v>25556.824671616221</v>
      </c>
      <c r="S23" s="48">
        <v>1.2246999999999999</v>
      </c>
    </row>
    <row r="24" spans="2:19" x14ac:dyDescent="0.2">
      <c r="B24" s="47">
        <v>44736</v>
      </c>
      <c r="C24" s="46">
        <v>25000</v>
      </c>
      <c r="D24" s="45">
        <v>25050</v>
      </c>
      <c r="E24" s="44">
        <f t="shared" si="0"/>
        <v>25025</v>
      </c>
      <c r="F24" s="46">
        <v>24275</v>
      </c>
      <c r="G24" s="45">
        <v>24325</v>
      </c>
      <c r="H24" s="44">
        <f t="shared" si="1"/>
        <v>24300</v>
      </c>
      <c r="I24" s="46">
        <v>23235</v>
      </c>
      <c r="J24" s="45">
        <v>23285</v>
      </c>
      <c r="K24" s="44">
        <f t="shared" si="2"/>
        <v>23260</v>
      </c>
      <c r="L24" s="52">
        <v>25050</v>
      </c>
      <c r="M24" s="51">
        <v>1.2266999999999999</v>
      </c>
      <c r="N24" s="51">
        <v>1.0516000000000001</v>
      </c>
      <c r="O24" s="50">
        <v>135.26</v>
      </c>
      <c r="P24" s="43">
        <v>20420.64</v>
      </c>
      <c r="Q24" s="43">
        <v>19794.12</v>
      </c>
      <c r="R24" s="49">
        <f t="shared" si="3"/>
        <v>23820.844427538985</v>
      </c>
      <c r="S24" s="48">
        <v>1.2289000000000001</v>
      </c>
    </row>
    <row r="25" spans="2:19" x14ac:dyDescent="0.2">
      <c r="B25" s="47">
        <v>44739</v>
      </c>
      <c r="C25" s="46">
        <v>27450</v>
      </c>
      <c r="D25" s="45">
        <v>27500</v>
      </c>
      <c r="E25" s="44">
        <f t="shared" si="0"/>
        <v>27475</v>
      </c>
      <c r="F25" s="46">
        <v>26950</v>
      </c>
      <c r="G25" s="45">
        <v>27000</v>
      </c>
      <c r="H25" s="44">
        <f t="shared" si="1"/>
        <v>26975</v>
      </c>
      <c r="I25" s="46">
        <v>25665</v>
      </c>
      <c r="J25" s="45">
        <v>25715</v>
      </c>
      <c r="K25" s="44">
        <f t="shared" si="2"/>
        <v>25690</v>
      </c>
      <c r="L25" s="52">
        <v>27500</v>
      </c>
      <c r="M25" s="51">
        <v>1.2261</v>
      </c>
      <c r="N25" s="51">
        <v>1.0567</v>
      </c>
      <c r="O25" s="50">
        <v>135.44</v>
      </c>
      <c r="P25" s="43">
        <v>22428.84</v>
      </c>
      <c r="Q25" s="43">
        <v>21981.599999999999</v>
      </c>
      <c r="R25" s="49">
        <f t="shared" si="3"/>
        <v>26024.415633576227</v>
      </c>
      <c r="S25" s="48">
        <v>1.2282999999999999</v>
      </c>
    </row>
    <row r="26" spans="2:19" x14ac:dyDescent="0.2">
      <c r="B26" s="47">
        <v>44740</v>
      </c>
      <c r="C26" s="46">
        <v>28100</v>
      </c>
      <c r="D26" s="45">
        <v>28150</v>
      </c>
      <c r="E26" s="44">
        <f t="shared" si="0"/>
        <v>28125</v>
      </c>
      <c r="F26" s="46">
        <v>27650</v>
      </c>
      <c r="G26" s="45">
        <v>27700</v>
      </c>
      <c r="H26" s="44">
        <f t="shared" si="1"/>
        <v>27675</v>
      </c>
      <c r="I26" s="46">
        <v>26530</v>
      </c>
      <c r="J26" s="45">
        <v>26580</v>
      </c>
      <c r="K26" s="44">
        <f t="shared" si="2"/>
        <v>26555</v>
      </c>
      <c r="L26" s="52">
        <v>28150</v>
      </c>
      <c r="M26" s="51">
        <v>1.224</v>
      </c>
      <c r="N26" s="51">
        <v>1.0569</v>
      </c>
      <c r="O26" s="50">
        <v>136.1</v>
      </c>
      <c r="P26" s="43">
        <v>22998.37</v>
      </c>
      <c r="Q26" s="43">
        <v>22591.96</v>
      </c>
      <c r="R26" s="49">
        <f t="shared" si="3"/>
        <v>26634.497114201913</v>
      </c>
      <c r="S26" s="48">
        <v>1.2261</v>
      </c>
    </row>
    <row r="27" spans="2:19" x14ac:dyDescent="0.2">
      <c r="B27" s="47">
        <v>44741</v>
      </c>
      <c r="C27" s="46">
        <v>27275</v>
      </c>
      <c r="D27" s="45">
        <v>27325</v>
      </c>
      <c r="E27" s="44">
        <f t="shared" si="0"/>
        <v>27300</v>
      </c>
      <c r="F27" s="46">
        <v>26975</v>
      </c>
      <c r="G27" s="45">
        <v>27025</v>
      </c>
      <c r="H27" s="44">
        <f t="shared" si="1"/>
        <v>27000</v>
      </c>
      <c r="I27" s="46">
        <v>26115</v>
      </c>
      <c r="J27" s="45">
        <v>26165</v>
      </c>
      <c r="K27" s="44">
        <f t="shared" si="2"/>
        <v>26140</v>
      </c>
      <c r="L27" s="52">
        <v>27325</v>
      </c>
      <c r="M27" s="51">
        <v>1.2155</v>
      </c>
      <c r="N27" s="51">
        <v>1.0522</v>
      </c>
      <c r="O27" s="50">
        <v>136.5</v>
      </c>
      <c r="P27" s="43">
        <v>22480.46</v>
      </c>
      <c r="Q27" s="43">
        <v>22193.48</v>
      </c>
      <c r="R27" s="49">
        <f t="shared" si="3"/>
        <v>25969.397452955713</v>
      </c>
      <c r="S27" s="48">
        <v>1.2177</v>
      </c>
    </row>
    <row r="28" spans="2:19" x14ac:dyDescent="0.2">
      <c r="B28" s="47">
        <v>44742</v>
      </c>
      <c r="C28" s="46">
        <v>26950</v>
      </c>
      <c r="D28" s="45">
        <v>27050</v>
      </c>
      <c r="E28" s="44">
        <f t="shared" si="0"/>
        <v>27000</v>
      </c>
      <c r="F28" s="46">
        <v>26600</v>
      </c>
      <c r="G28" s="45">
        <v>26700</v>
      </c>
      <c r="H28" s="44">
        <f t="shared" si="1"/>
        <v>26650</v>
      </c>
      <c r="I28" s="46">
        <v>25795</v>
      </c>
      <c r="J28" s="45">
        <v>25845</v>
      </c>
      <c r="K28" s="44">
        <f t="shared" si="2"/>
        <v>25820</v>
      </c>
      <c r="L28" s="52">
        <v>27050</v>
      </c>
      <c r="M28" s="51">
        <v>1.2112000000000001</v>
      </c>
      <c r="N28" s="51">
        <v>1.0394000000000001</v>
      </c>
      <c r="O28" s="50">
        <v>136.29</v>
      </c>
      <c r="P28" s="43">
        <v>22333.22</v>
      </c>
      <c r="Q28" s="43">
        <v>22004.29</v>
      </c>
      <c r="R28" s="49">
        <f t="shared" si="3"/>
        <v>26024.629593996535</v>
      </c>
      <c r="S28" s="48">
        <v>1.2134</v>
      </c>
    </row>
    <row r="29" spans="2:19" s="10" customFormat="1" x14ac:dyDescent="0.2">
      <c r="B29" s="42" t="s">
        <v>11</v>
      </c>
      <c r="C29" s="41">
        <f>ROUND(AVERAGE(C9:C28),2)</f>
        <v>31723</v>
      </c>
      <c r="D29" s="40">
        <f>ROUND(AVERAGE(D9:D28),2)</f>
        <v>31776.75</v>
      </c>
      <c r="E29" s="39">
        <f>ROUND(AVERAGE(C29:D29),2)</f>
        <v>31749.88</v>
      </c>
      <c r="F29" s="41">
        <f>ROUND(AVERAGE(F9:F28),2)</f>
        <v>31412</v>
      </c>
      <c r="G29" s="40">
        <f>ROUND(AVERAGE(G9:G28),2)</f>
        <v>31459.25</v>
      </c>
      <c r="H29" s="39">
        <f>ROUND(AVERAGE(F29:G29),2)</f>
        <v>31435.63</v>
      </c>
      <c r="I29" s="41">
        <f>ROUND(AVERAGE(I9:I28),2)</f>
        <v>30342</v>
      </c>
      <c r="J29" s="40">
        <f>ROUND(AVERAGE(J9:J28),2)</f>
        <v>30392</v>
      </c>
      <c r="K29" s="39">
        <f>ROUND(AVERAGE(I29:J29),2)</f>
        <v>30367</v>
      </c>
      <c r="L29" s="38">
        <f>ROUND(AVERAGE(L9:L28),2)</f>
        <v>31776.75</v>
      </c>
      <c r="M29" s="37">
        <f>ROUND(AVERAGE(M9:M28),4)</f>
        <v>1.2297</v>
      </c>
      <c r="N29" s="36">
        <f>ROUND(AVERAGE(N9:N28),4)</f>
        <v>1.0550999999999999</v>
      </c>
      <c r="O29" s="175">
        <f>ROUND(AVERAGE(O9:O28),2)</f>
        <v>134.41</v>
      </c>
      <c r="P29" s="35">
        <f>AVERAGE(P9:P28)</f>
        <v>25818.905000000006</v>
      </c>
      <c r="Q29" s="35">
        <f>AVERAGE(Q9:Q28)</f>
        <v>25527.887000000002</v>
      </c>
      <c r="R29" s="35">
        <f>AVERAGE(R9:R28)</f>
        <v>30100.146794396394</v>
      </c>
      <c r="S29" s="34">
        <f>AVERAGE(S9:S28)</f>
        <v>1.2313249999999998</v>
      </c>
    </row>
    <row r="30" spans="2:19" s="5" customFormat="1" x14ac:dyDescent="0.2">
      <c r="B30" s="33" t="s">
        <v>12</v>
      </c>
      <c r="C30" s="32">
        <f t="shared" ref="C30:S30" si="4">MAX(C9:C28)</f>
        <v>37100</v>
      </c>
      <c r="D30" s="31">
        <f t="shared" si="4"/>
        <v>37200</v>
      </c>
      <c r="E30" s="30">
        <f t="shared" si="4"/>
        <v>37150</v>
      </c>
      <c r="F30" s="32">
        <f t="shared" si="4"/>
        <v>36875</v>
      </c>
      <c r="G30" s="31">
        <f t="shared" si="4"/>
        <v>36900</v>
      </c>
      <c r="H30" s="30">
        <f t="shared" si="4"/>
        <v>36887.5</v>
      </c>
      <c r="I30" s="32">
        <f t="shared" si="4"/>
        <v>35775</v>
      </c>
      <c r="J30" s="31">
        <f t="shared" si="4"/>
        <v>35825</v>
      </c>
      <c r="K30" s="30">
        <f t="shared" si="4"/>
        <v>35800</v>
      </c>
      <c r="L30" s="29">
        <f t="shared" si="4"/>
        <v>37200</v>
      </c>
      <c r="M30" s="28">
        <f t="shared" si="4"/>
        <v>1.2573000000000001</v>
      </c>
      <c r="N30" s="27">
        <f t="shared" si="4"/>
        <v>1.0736000000000001</v>
      </c>
      <c r="O30" s="26">
        <f t="shared" si="4"/>
        <v>136.5</v>
      </c>
      <c r="P30" s="25">
        <f t="shared" si="4"/>
        <v>29662.71</v>
      </c>
      <c r="Q30" s="25">
        <f t="shared" si="4"/>
        <v>29404.73</v>
      </c>
      <c r="R30" s="25">
        <f t="shared" si="4"/>
        <v>34675.615212527962</v>
      </c>
      <c r="S30" s="24">
        <f t="shared" si="4"/>
        <v>1.2582</v>
      </c>
    </row>
    <row r="31" spans="2:19" s="5" customFormat="1" ht="13.5" thickBot="1" x14ac:dyDescent="0.25">
      <c r="B31" s="23" t="s">
        <v>13</v>
      </c>
      <c r="C31" s="22">
        <f t="shared" ref="C31:S31" si="5">MIN(C9:C28)</f>
        <v>25000</v>
      </c>
      <c r="D31" s="21">
        <f t="shared" si="5"/>
        <v>25050</v>
      </c>
      <c r="E31" s="20">
        <f t="shared" si="5"/>
        <v>25025</v>
      </c>
      <c r="F31" s="22">
        <f t="shared" si="5"/>
        <v>24275</v>
      </c>
      <c r="G31" s="21">
        <f t="shared" si="5"/>
        <v>24325</v>
      </c>
      <c r="H31" s="20">
        <f t="shared" si="5"/>
        <v>24300</v>
      </c>
      <c r="I31" s="22">
        <f t="shared" si="5"/>
        <v>23235</v>
      </c>
      <c r="J31" s="21">
        <f t="shared" si="5"/>
        <v>23285</v>
      </c>
      <c r="K31" s="20">
        <f t="shared" si="5"/>
        <v>23260</v>
      </c>
      <c r="L31" s="19">
        <f t="shared" si="5"/>
        <v>25050</v>
      </c>
      <c r="M31" s="18">
        <f t="shared" si="5"/>
        <v>1.2069000000000001</v>
      </c>
      <c r="N31" s="17">
        <f t="shared" si="5"/>
        <v>1.0385</v>
      </c>
      <c r="O31" s="16">
        <f t="shared" si="5"/>
        <v>129.56</v>
      </c>
      <c r="P31" s="15">
        <f t="shared" si="5"/>
        <v>20420.64</v>
      </c>
      <c r="Q31" s="15">
        <f t="shared" si="5"/>
        <v>19794.12</v>
      </c>
      <c r="R31" s="15">
        <f t="shared" si="5"/>
        <v>23820.844427538985</v>
      </c>
      <c r="S31" s="14">
        <f t="shared" si="5"/>
        <v>1.2087000000000001</v>
      </c>
    </row>
    <row r="33" spans="2:14" x14ac:dyDescent="0.2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44713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44713</v>
      </c>
      <c r="C9" s="46">
        <v>27700</v>
      </c>
      <c r="D9" s="45">
        <v>27710</v>
      </c>
      <c r="E9" s="44">
        <f t="shared" ref="E9:E28" si="0">AVERAGE(C9:D9)</f>
        <v>27705</v>
      </c>
      <c r="F9" s="46">
        <v>27750</v>
      </c>
      <c r="G9" s="45">
        <v>27800</v>
      </c>
      <c r="H9" s="44">
        <f t="shared" ref="H9:H28" si="1">AVERAGE(F9:G9)</f>
        <v>27775</v>
      </c>
      <c r="I9" s="46">
        <v>28060</v>
      </c>
      <c r="J9" s="45">
        <v>28110</v>
      </c>
      <c r="K9" s="44">
        <f t="shared" ref="K9:K28" si="2">AVERAGE(I9:J9)</f>
        <v>28085</v>
      </c>
      <c r="L9" s="46">
        <v>28220</v>
      </c>
      <c r="M9" s="45">
        <v>28270</v>
      </c>
      <c r="N9" s="44">
        <f t="shared" ref="N9:N28" si="3">AVERAGE(L9:M9)</f>
        <v>28245</v>
      </c>
      <c r="O9" s="46">
        <v>28270</v>
      </c>
      <c r="P9" s="45">
        <v>28320</v>
      </c>
      <c r="Q9" s="44">
        <f t="shared" ref="Q9:Q28" si="4">AVERAGE(O9:P9)</f>
        <v>28295</v>
      </c>
      <c r="R9" s="52">
        <v>27710</v>
      </c>
      <c r="S9" s="51">
        <v>1.2573000000000001</v>
      </c>
      <c r="T9" s="53">
        <v>1.0708</v>
      </c>
      <c r="U9" s="50">
        <v>129.56</v>
      </c>
      <c r="V9" s="43">
        <v>22039.29</v>
      </c>
      <c r="W9" s="43">
        <v>22095.06</v>
      </c>
      <c r="X9" s="49">
        <f t="shared" ref="X9:X28" si="5">R9/T9</f>
        <v>25877.848337691445</v>
      </c>
      <c r="Y9" s="48">
        <v>1.2582</v>
      </c>
    </row>
    <row r="10" spans="1:25" x14ac:dyDescent="0.2">
      <c r="B10" s="47">
        <v>44718</v>
      </c>
      <c r="C10" s="46">
        <v>29375</v>
      </c>
      <c r="D10" s="45">
        <v>29400</v>
      </c>
      <c r="E10" s="44">
        <f t="shared" si="0"/>
        <v>29387.5</v>
      </c>
      <c r="F10" s="46">
        <v>29425</v>
      </c>
      <c r="G10" s="45">
        <v>29450</v>
      </c>
      <c r="H10" s="44">
        <f t="shared" si="1"/>
        <v>29437.5</v>
      </c>
      <c r="I10" s="46">
        <v>29675</v>
      </c>
      <c r="J10" s="45">
        <v>29725</v>
      </c>
      <c r="K10" s="44">
        <f t="shared" si="2"/>
        <v>29700</v>
      </c>
      <c r="L10" s="46">
        <v>29835</v>
      </c>
      <c r="M10" s="45">
        <v>29885</v>
      </c>
      <c r="N10" s="44">
        <f t="shared" si="3"/>
        <v>29860</v>
      </c>
      <c r="O10" s="46">
        <v>29885</v>
      </c>
      <c r="P10" s="45">
        <v>29935</v>
      </c>
      <c r="Q10" s="44">
        <f t="shared" si="4"/>
        <v>29910</v>
      </c>
      <c r="R10" s="52">
        <v>29400</v>
      </c>
      <c r="S10" s="51">
        <v>1.2569999999999999</v>
      </c>
      <c r="T10" s="51">
        <v>1.0730999999999999</v>
      </c>
      <c r="U10" s="50">
        <v>130.66</v>
      </c>
      <c r="V10" s="43">
        <v>23389.02</v>
      </c>
      <c r="W10" s="43">
        <v>23412.04</v>
      </c>
      <c r="X10" s="49">
        <f t="shared" si="5"/>
        <v>27397.260273972603</v>
      </c>
      <c r="Y10" s="48">
        <v>1.2579</v>
      </c>
    </row>
    <row r="11" spans="1:25" x14ac:dyDescent="0.2">
      <c r="B11" s="47">
        <v>44719</v>
      </c>
      <c r="C11" s="46">
        <v>29025</v>
      </c>
      <c r="D11" s="45">
        <v>29050</v>
      </c>
      <c r="E11" s="44">
        <f t="shared" si="0"/>
        <v>29037.5</v>
      </c>
      <c r="F11" s="46">
        <v>29075</v>
      </c>
      <c r="G11" s="45">
        <v>29100</v>
      </c>
      <c r="H11" s="44">
        <f t="shared" si="1"/>
        <v>29087.5</v>
      </c>
      <c r="I11" s="46">
        <v>29345</v>
      </c>
      <c r="J11" s="45">
        <v>29395</v>
      </c>
      <c r="K11" s="44">
        <f t="shared" si="2"/>
        <v>29370</v>
      </c>
      <c r="L11" s="46">
        <v>29495</v>
      </c>
      <c r="M11" s="45">
        <v>29545</v>
      </c>
      <c r="N11" s="44">
        <f t="shared" si="3"/>
        <v>29520</v>
      </c>
      <c r="O11" s="46">
        <v>29545</v>
      </c>
      <c r="P11" s="45">
        <v>29595</v>
      </c>
      <c r="Q11" s="44">
        <f t="shared" si="4"/>
        <v>29570</v>
      </c>
      <c r="R11" s="52">
        <v>29050</v>
      </c>
      <c r="S11" s="51">
        <v>1.2493000000000001</v>
      </c>
      <c r="T11" s="51">
        <v>1.0662</v>
      </c>
      <c r="U11" s="50">
        <v>132.87</v>
      </c>
      <c r="V11" s="43">
        <v>23253.02</v>
      </c>
      <c r="W11" s="43">
        <v>23274.41</v>
      </c>
      <c r="X11" s="49">
        <f t="shared" si="5"/>
        <v>27246.2952541737</v>
      </c>
      <c r="Y11" s="48">
        <v>1.2503</v>
      </c>
    </row>
    <row r="12" spans="1:25" x14ac:dyDescent="0.2">
      <c r="B12" s="47">
        <v>44720</v>
      </c>
      <c r="C12" s="46">
        <v>28850</v>
      </c>
      <c r="D12" s="45">
        <v>28860</v>
      </c>
      <c r="E12" s="44">
        <f t="shared" si="0"/>
        <v>28855</v>
      </c>
      <c r="F12" s="46">
        <v>29100</v>
      </c>
      <c r="G12" s="45">
        <v>29150</v>
      </c>
      <c r="H12" s="44">
        <f t="shared" si="1"/>
        <v>29125</v>
      </c>
      <c r="I12" s="46">
        <v>29370</v>
      </c>
      <c r="J12" s="45">
        <v>29420</v>
      </c>
      <c r="K12" s="44">
        <f t="shared" si="2"/>
        <v>29395</v>
      </c>
      <c r="L12" s="46">
        <v>29520</v>
      </c>
      <c r="M12" s="45">
        <v>29570</v>
      </c>
      <c r="N12" s="44">
        <f t="shared" si="3"/>
        <v>29545</v>
      </c>
      <c r="O12" s="46">
        <v>29570</v>
      </c>
      <c r="P12" s="45">
        <v>29620</v>
      </c>
      <c r="Q12" s="44">
        <f t="shared" si="4"/>
        <v>29595</v>
      </c>
      <c r="R12" s="52">
        <v>28860</v>
      </c>
      <c r="S12" s="51">
        <v>1.2551000000000001</v>
      </c>
      <c r="T12" s="51">
        <v>1.0736000000000001</v>
      </c>
      <c r="U12" s="50">
        <v>133.99</v>
      </c>
      <c r="V12" s="43">
        <v>22994.18</v>
      </c>
      <c r="W12" s="43">
        <v>23208.6</v>
      </c>
      <c r="X12" s="49">
        <f t="shared" si="5"/>
        <v>26881.520119225035</v>
      </c>
      <c r="Y12" s="48">
        <v>1.256</v>
      </c>
    </row>
    <row r="13" spans="1:25" x14ac:dyDescent="0.2">
      <c r="B13" s="47">
        <v>44721</v>
      </c>
      <c r="C13" s="46">
        <v>28050</v>
      </c>
      <c r="D13" s="45">
        <v>28055</v>
      </c>
      <c r="E13" s="44">
        <f t="shared" si="0"/>
        <v>28052.5</v>
      </c>
      <c r="F13" s="46">
        <v>28140</v>
      </c>
      <c r="G13" s="45">
        <v>28145</v>
      </c>
      <c r="H13" s="44">
        <f t="shared" si="1"/>
        <v>28142.5</v>
      </c>
      <c r="I13" s="46">
        <v>28390</v>
      </c>
      <c r="J13" s="45">
        <v>28440</v>
      </c>
      <c r="K13" s="44">
        <f t="shared" si="2"/>
        <v>28415</v>
      </c>
      <c r="L13" s="46">
        <v>28540</v>
      </c>
      <c r="M13" s="45">
        <v>28590</v>
      </c>
      <c r="N13" s="44">
        <f t="shared" si="3"/>
        <v>28565</v>
      </c>
      <c r="O13" s="46">
        <v>28590</v>
      </c>
      <c r="P13" s="45">
        <v>28640</v>
      </c>
      <c r="Q13" s="44">
        <f t="shared" si="4"/>
        <v>28615</v>
      </c>
      <c r="R13" s="52">
        <v>28055</v>
      </c>
      <c r="S13" s="51">
        <v>1.2541</v>
      </c>
      <c r="T13" s="51">
        <v>1.0728</v>
      </c>
      <c r="U13" s="50">
        <v>133.72</v>
      </c>
      <c r="V13" s="43">
        <v>22370.62</v>
      </c>
      <c r="W13" s="43">
        <v>22428.080000000002</v>
      </c>
      <c r="X13" s="49">
        <f t="shared" si="5"/>
        <v>26151.193139448173</v>
      </c>
      <c r="Y13" s="48">
        <v>1.2548999999999999</v>
      </c>
    </row>
    <row r="14" spans="1:25" x14ac:dyDescent="0.2">
      <c r="B14" s="47">
        <v>44722</v>
      </c>
      <c r="C14" s="46">
        <v>27565</v>
      </c>
      <c r="D14" s="45">
        <v>27570</v>
      </c>
      <c r="E14" s="44">
        <f t="shared" si="0"/>
        <v>27567.5</v>
      </c>
      <c r="F14" s="46">
        <v>27450</v>
      </c>
      <c r="G14" s="45">
        <v>27500</v>
      </c>
      <c r="H14" s="44">
        <f t="shared" si="1"/>
        <v>27475</v>
      </c>
      <c r="I14" s="46">
        <v>27750</v>
      </c>
      <c r="J14" s="45">
        <v>27800</v>
      </c>
      <c r="K14" s="44">
        <f t="shared" si="2"/>
        <v>27775</v>
      </c>
      <c r="L14" s="46">
        <v>27895</v>
      </c>
      <c r="M14" s="45">
        <v>27945</v>
      </c>
      <c r="N14" s="44">
        <f t="shared" si="3"/>
        <v>27920</v>
      </c>
      <c r="O14" s="46">
        <v>27945</v>
      </c>
      <c r="P14" s="45">
        <v>27995</v>
      </c>
      <c r="Q14" s="44">
        <f t="shared" si="4"/>
        <v>27970</v>
      </c>
      <c r="R14" s="52">
        <v>27570</v>
      </c>
      <c r="S14" s="51">
        <v>1.2438</v>
      </c>
      <c r="T14" s="51">
        <v>1.0573999999999999</v>
      </c>
      <c r="U14" s="50">
        <v>133.96</v>
      </c>
      <c r="V14" s="43">
        <v>22165.94</v>
      </c>
      <c r="W14" s="43">
        <v>22095.45</v>
      </c>
      <c r="X14" s="49">
        <f t="shared" si="5"/>
        <v>26073.387554378667</v>
      </c>
      <c r="Y14" s="48">
        <v>1.2445999999999999</v>
      </c>
    </row>
    <row r="15" spans="1:25" x14ac:dyDescent="0.2">
      <c r="B15" s="47">
        <v>44725</v>
      </c>
      <c r="C15" s="46">
        <v>26380</v>
      </c>
      <c r="D15" s="45">
        <v>26390</v>
      </c>
      <c r="E15" s="44">
        <f t="shared" si="0"/>
        <v>26385</v>
      </c>
      <c r="F15" s="46">
        <v>26475</v>
      </c>
      <c r="G15" s="45">
        <v>26525</v>
      </c>
      <c r="H15" s="44">
        <f t="shared" si="1"/>
        <v>26500</v>
      </c>
      <c r="I15" s="46">
        <v>26815</v>
      </c>
      <c r="J15" s="45">
        <v>26865</v>
      </c>
      <c r="K15" s="44">
        <f t="shared" si="2"/>
        <v>26840</v>
      </c>
      <c r="L15" s="46">
        <v>26960</v>
      </c>
      <c r="M15" s="45">
        <v>27010</v>
      </c>
      <c r="N15" s="44">
        <f t="shared" si="3"/>
        <v>26985</v>
      </c>
      <c r="O15" s="46">
        <v>27010</v>
      </c>
      <c r="P15" s="45">
        <v>27060</v>
      </c>
      <c r="Q15" s="44">
        <f t="shared" si="4"/>
        <v>27035</v>
      </c>
      <c r="R15" s="52">
        <v>26390</v>
      </c>
      <c r="S15" s="51">
        <v>1.2161999999999999</v>
      </c>
      <c r="T15" s="51">
        <v>1.0446</v>
      </c>
      <c r="U15" s="50">
        <v>134.51</v>
      </c>
      <c r="V15" s="43">
        <v>21698.73</v>
      </c>
      <c r="W15" s="43">
        <v>21788.240000000002</v>
      </c>
      <c r="X15" s="49">
        <f t="shared" si="5"/>
        <v>25263.258663603294</v>
      </c>
      <c r="Y15" s="48">
        <v>1.2174</v>
      </c>
    </row>
    <row r="16" spans="1:25" x14ac:dyDescent="0.2">
      <c r="B16" s="47">
        <v>44726</v>
      </c>
      <c r="C16" s="46">
        <v>25490</v>
      </c>
      <c r="D16" s="45">
        <v>25500</v>
      </c>
      <c r="E16" s="44">
        <f t="shared" si="0"/>
        <v>25495</v>
      </c>
      <c r="F16" s="46">
        <v>25500</v>
      </c>
      <c r="G16" s="45">
        <v>25535</v>
      </c>
      <c r="H16" s="44">
        <f t="shared" si="1"/>
        <v>25517.5</v>
      </c>
      <c r="I16" s="46">
        <v>25835</v>
      </c>
      <c r="J16" s="45">
        <v>25885</v>
      </c>
      <c r="K16" s="44">
        <f t="shared" si="2"/>
        <v>25860</v>
      </c>
      <c r="L16" s="46">
        <v>26035</v>
      </c>
      <c r="M16" s="45">
        <v>26085</v>
      </c>
      <c r="N16" s="44">
        <f t="shared" si="3"/>
        <v>26060</v>
      </c>
      <c r="O16" s="46">
        <v>26085</v>
      </c>
      <c r="P16" s="45">
        <v>26135</v>
      </c>
      <c r="Q16" s="44">
        <f t="shared" si="4"/>
        <v>26110</v>
      </c>
      <c r="R16" s="52">
        <v>25500</v>
      </c>
      <c r="S16" s="51">
        <v>1.2069000000000001</v>
      </c>
      <c r="T16" s="51">
        <v>1.0442</v>
      </c>
      <c r="U16" s="50">
        <v>134.52000000000001</v>
      </c>
      <c r="V16" s="43">
        <v>21128.51</v>
      </c>
      <c r="W16" s="43">
        <v>21126</v>
      </c>
      <c r="X16" s="49">
        <f t="shared" si="5"/>
        <v>24420.60907872055</v>
      </c>
      <c r="Y16" s="48">
        <v>1.2087000000000001</v>
      </c>
    </row>
    <row r="17" spans="2:25" x14ac:dyDescent="0.2">
      <c r="B17" s="47">
        <v>44727</v>
      </c>
      <c r="C17" s="46">
        <v>25600</v>
      </c>
      <c r="D17" s="45">
        <v>25650</v>
      </c>
      <c r="E17" s="44">
        <f t="shared" si="0"/>
        <v>25625</v>
      </c>
      <c r="F17" s="46">
        <v>25650</v>
      </c>
      <c r="G17" s="45">
        <v>25700</v>
      </c>
      <c r="H17" s="44">
        <f t="shared" si="1"/>
        <v>25675</v>
      </c>
      <c r="I17" s="46">
        <v>26065</v>
      </c>
      <c r="J17" s="45">
        <v>26115</v>
      </c>
      <c r="K17" s="44">
        <f t="shared" si="2"/>
        <v>26090</v>
      </c>
      <c r="L17" s="46">
        <v>26395</v>
      </c>
      <c r="M17" s="45">
        <v>26445</v>
      </c>
      <c r="N17" s="44">
        <f t="shared" si="3"/>
        <v>26420</v>
      </c>
      <c r="O17" s="46">
        <v>26445</v>
      </c>
      <c r="P17" s="45">
        <v>26495</v>
      </c>
      <c r="Q17" s="44">
        <f t="shared" si="4"/>
        <v>26470</v>
      </c>
      <c r="R17" s="52">
        <v>25650</v>
      </c>
      <c r="S17" s="51">
        <v>1.2113</v>
      </c>
      <c r="T17" s="51">
        <v>1.0458000000000001</v>
      </c>
      <c r="U17" s="50">
        <v>134.54</v>
      </c>
      <c r="V17" s="43">
        <v>21175.599999999999</v>
      </c>
      <c r="W17" s="43">
        <v>21183.65</v>
      </c>
      <c r="X17" s="49">
        <f t="shared" si="5"/>
        <v>24526.67814113597</v>
      </c>
      <c r="Y17" s="48">
        <v>1.2132000000000001</v>
      </c>
    </row>
    <row r="18" spans="2:25" x14ac:dyDescent="0.2">
      <c r="B18" s="47">
        <v>44728</v>
      </c>
      <c r="C18" s="46">
        <v>25375</v>
      </c>
      <c r="D18" s="45">
        <v>25425</v>
      </c>
      <c r="E18" s="44">
        <f t="shared" si="0"/>
        <v>25400</v>
      </c>
      <c r="F18" s="46">
        <v>25575</v>
      </c>
      <c r="G18" s="45">
        <v>25625</v>
      </c>
      <c r="H18" s="44">
        <f t="shared" si="1"/>
        <v>25600</v>
      </c>
      <c r="I18" s="46">
        <v>25965</v>
      </c>
      <c r="J18" s="45">
        <v>26015</v>
      </c>
      <c r="K18" s="44">
        <f t="shared" si="2"/>
        <v>25990</v>
      </c>
      <c r="L18" s="46">
        <v>26235</v>
      </c>
      <c r="M18" s="45">
        <v>26285</v>
      </c>
      <c r="N18" s="44">
        <f t="shared" si="3"/>
        <v>26260</v>
      </c>
      <c r="O18" s="46">
        <v>26285</v>
      </c>
      <c r="P18" s="45">
        <v>26335</v>
      </c>
      <c r="Q18" s="44">
        <f t="shared" si="4"/>
        <v>26310</v>
      </c>
      <c r="R18" s="52">
        <v>25425</v>
      </c>
      <c r="S18" s="51">
        <v>1.2132000000000001</v>
      </c>
      <c r="T18" s="51">
        <v>1.0385</v>
      </c>
      <c r="U18" s="50">
        <v>132.85</v>
      </c>
      <c r="V18" s="43">
        <v>20956.97</v>
      </c>
      <c r="W18" s="43">
        <v>21088.799999999999</v>
      </c>
      <c r="X18" s="49">
        <f t="shared" si="5"/>
        <v>24482.426576793452</v>
      </c>
      <c r="Y18" s="48">
        <v>1.2151000000000001</v>
      </c>
    </row>
    <row r="19" spans="2:25" x14ac:dyDescent="0.2">
      <c r="B19" s="47">
        <v>44729</v>
      </c>
      <c r="C19" s="46">
        <v>25415</v>
      </c>
      <c r="D19" s="45">
        <v>25435</v>
      </c>
      <c r="E19" s="44">
        <f t="shared" si="0"/>
        <v>25425</v>
      </c>
      <c r="F19" s="46">
        <v>25400</v>
      </c>
      <c r="G19" s="45">
        <v>25450</v>
      </c>
      <c r="H19" s="44">
        <f t="shared" si="1"/>
        <v>25425</v>
      </c>
      <c r="I19" s="46">
        <v>25735</v>
      </c>
      <c r="J19" s="45">
        <v>25785</v>
      </c>
      <c r="K19" s="44">
        <f t="shared" si="2"/>
        <v>25760</v>
      </c>
      <c r="L19" s="46">
        <v>26005</v>
      </c>
      <c r="M19" s="45">
        <v>26055</v>
      </c>
      <c r="N19" s="44">
        <f t="shared" si="3"/>
        <v>26030</v>
      </c>
      <c r="O19" s="46">
        <v>26055</v>
      </c>
      <c r="P19" s="45">
        <v>26105</v>
      </c>
      <c r="Q19" s="44">
        <f t="shared" si="4"/>
        <v>26080</v>
      </c>
      <c r="R19" s="52">
        <v>25435</v>
      </c>
      <c r="S19" s="51">
        <v>1.2262999999999999</v>
      </c>
      <c r="T19" s="51">
        <v>1.0486</v>
      </c>
      <c r="U19" s="50">
        <v>134.69999999999999</v>
      </c>
      <c r="V19" s="43">
        <v>20741.25</v>
      </c>
      <c r="W19" s="43">
        <v>20721.38</v>
      </c>
      <c r="X19" s="49">
        <f t="shared" si="5"/>
        <v>24256.151058554264</v>
      </c>
      <c r="Y19" s="48">
        <v>1.2282</v>
      </c>
    </row>
    <row r="20" spans="2:25" x14ac:dyDescent="0.2">
      <c r="B20" s="47">
        <v>44732</v>
      </c>
      <c r="C20" s="46">
        <v>25225</v>
      </c>
      <c r="D20" s="45">
        <v>25230</v>
      </c>
      <c r="E20" s="44">
        <f t="shared" si="0"/>
        <v>25227.5</v>
      </c>
      <c r="F20" s="46">
        <v>25450</v>
      </c>
      <c r="G20" s="45">
        <v>25500</v>
      </c>
      <c r="H20" s="44">
        <f t="shared" si="1"/>
        <v>25475</v>
      </c>
      <c r="I20" s="46">
        <v>25785</v>
      </c>
      <c r="J20" s="45">
        <v>25835</v>
      </c>
      <c r="K20" s="44">
        <f t="shared" si="2"/>
        <v>25810</v>
      </c>
      <c r="L20" s="46">
        <v>26055</v>
      </c>
      <c r="M20" s="45">
        <v>26105</v>
      </c>
      <c r="N20" s="44">
        <f t="shared" si="3"/>
        <v>26080</v>
      </c>
      <c r="O20" s="46">
        <v>26105</v>
      </c>
      <c r="P20" s="45">
        <v>26155</v>
      </c>
      <c r="Q20" s="44">
        <f t="shared" si="4"/>
        <v>26130</v>
      </c>
      <c r="R20" s="52">
        <v>25230</v>
      </c>
      <c r="S20" s="51">
        <v>1.2262</v>
      </c>
      <c r="T20" s="51">
        <v>1.0526</v>
      </c>
      <c r="U20" s="50">
        <v>134.94999999999999</v>
      </c>
      <c r="V20" s="43">
        <v>20575.759999999998</v>
      </c>
      <c r="W20" s="43">
        <v>20763.78</v>
      </c>
      <c r="X20" s="49">
        <f t="shared" si="5"/>
        <v>23969.219076572299</v>
      </c>
      <c r="Y20" s="48">
        <v>1.2281</v>
      </c>
    </row>
    <row r="21" spans="2:25" x14ac:dyDescent="0.2">
      <c r="B21" s="47">
        <v>44733</v>
      </c>
      <c r="C21" s="46">
        <v>25500</v>
      </c>
      <c r="D21" s="45">
        <v>25540</v>
      </c>
      <c r="E21" s="44">
        <f t="shared" si="0"/>
        <v>25520</v>
      </c>
      <c r="F21" s="46">
        <v>25550</v>
      </c>
      <c r="G21" s="45">
        <v>25600</v>
      </c>
      <c r="H21" s="44">
        <f t="shared" si="1"/>
        <v>25575</v>
      </c>
      <c r="I21" s="46">
        <v>25880</v>
      </c>
      <c r="J21" s="45">
        <v>25930</v>
      </c>
      <c r="K21" s="44">
        <f t="shared" si="2"/>
        <v>25905</v>
      </c>
      <c r="L21" s="46">
        <v>26150</v>
      </c>
      <c r="M21" s="45">
        <v>26200</v>
      </c>
      <c r="N21" s="44">
        <f t="shared" si="3"/>
        <v>26175</v>
      </c>
      <c r="O21" s="46">
        <v>26200</v>
      </c>
      <c r="P21" s="45">
        <v>26250</v>
      </c>
      <c r="Q21" s="44">
        <f t="shared" si="4"/>
        <v>26225</v>
      </c>
      <c r="R21" s="52">
        <v>25540</v>
      </c>
      <c r="S21" s="51">
        <v>1.2270000000000001</v>
      </c>
      <c r="T21" s="51">
        <v>1.0549999999999999</v>
      </c>
      <c r="U21" s="50">
        <v>136.19</v>
      </c>
      <c r="V21" s="43">
        <v>20815</v>
      </c>
      <c r="W21" s="43">
        <v>20829.939999999999</v>
      </c>
      <c r="X21" s="49">
        <f t="shared" si="5"/>
        <v>24208.530805687205</v>
      </c>
      <c r="Y21" s="48">
        <v>1.2290000000000001</v>
      </c>
    </row>
    <row r="22" spans="2:25" x14ac:dyDescent="0.2">
      <c r="B22" s="47">
        <v>44734</v>
      </c>
      <c r="C22" s="46">
        <v>24950</v>
      </c>
      <c r="D22" s="45">
        <v>24975</v>
      </c>
      <c r="E22" s="44">
        <f t="shared" si="0"/>
        <v>24962.5</v>
      </c>
      <c r="F22" s="46">
        <v>24950</v>
      </c>
      <c r="G22" s="45">
        <v>24955</v>
      </c>
      <c r="H22" s="44">
        <f t="shared" si="1"/>
        <v>24952.5</v>
      </c>
      <c r="I22" s="46">
        <v>25245</v>
      </c>
      <c r="J22" s="45">
        <v>25295</v>
      </c>
      <c r="K22" s="44">
        <f t="shared" si="2"/>
        <v>25270</v>
      </c>
      <c r="L22" s="46">
        <v>25475</v>
      </c>
      <c r="M22" s="45">
        <v>25525</v>
      </c>
      <c r="N22" s="44">
        <f t="shared" si="3"/>
        <v>25500</v>
      </c>
      <c r="O22" s="46">
        <v>25525</v>
      </c>
      <c r="P22" s="45">
        <v>25575</v>
      </c>
      <c r="Q22" s="44">
        <f t="shared" si="4"/>
        <v>25550</v>
      </c>
      <c r="R22" s="52">
        <v>24975</v>
      </c>
      <c r="S22" s="51">
        <v>1.2237</v>
      </c>
      <c r="T22" s="51">
        <v>1.0510999999999999</v>
      </c>
      <c r="U22" s="50">
        <v>136.06</v>
      </c>
      <c r="V22" s="43">
        <v>20409.41</v>
      </c>
      <c r="W22" s="43">
        <v>20358.13</v>
      </c>
      <c r="X22" s="49">
        <f t="shared" si="5"/>
        <v>23760.821996004186</v>
      </c>
      <c r="Y22" s="48">
        <v>1.2258</v>
      </c>
    </row>
    <row r="23" spans="2:25" x14ac:dyDescent="0.2">
      <c r="B23" s="47">
        <v>44735</v>
      </c>
      <c r="C23" s="46">
        <v>24100</v>
      </c>
      <c r="D23" s="45">
        <v>24110</v>
      </c>
      <c r="E23" s="44">
        <f t="shared" si="0"/>
        <v>24105</v>
      </c>
      <c r="F23" s="46">
        <v>24250</v>
      </c>
      <c r="G23" s="45">
        <v>24275</v>
      </c>
      <c r="H23" s="44">
        <f t="shared" si="1"/>
        <v>24262.5</v>
      </c>
      <c r="I23" s="46">
        <v>24575</v>
      </c>
      <c r="J23" s="45">
        <v>24625</v>
      </c>
      <c r="K23" s="44">
        <f t="shared" si="2"/>
        <v>24600</v>
      </c>
      <c r="L23" s="46">
        <v>24805</v>
      </c>
      <c r="M23" s="45">
        <v>24855</v>
      </c>
      <c r="N23" s="44">
        <f t="shared" si="3"/>
        <v>24830</v>
      </c>
      <c r="O23" s="46">
        <v>24855</v>
      </c>
      <c r="P23" s="45">
        <v>24905</v>
      </c>
      <c r="Q23" s="44">
        <f t="shared" si="4"/>
        <v>24880</v>
      </c>
      <c r="R23" s="52">
        <v>24110</v>
      </c>
      <c r="S23" s="51">
        <v>1.2225999999999999</v>
      </c>
      <c r="T23" s="51">
        <v>1.0506</v>
      </c>
      <c r="U23" s="50">
        <v>135.59</v>
      </c>
      <c r="V23" s="43">
        <v>19720.27</v>
      </c>
      <c r="W23" s="43">
        <v>19821.18</v>
      </c>
      <c r="X23" s="49">
        <f t="shared" si="5"/>
        <v>22948.791166952218</v>
      </c>
      <c r="Y23" s="48">
        <v>1.2246999999999999</v>
      </c>
    </row>
    <row r="24" spans="2:25" x14ac:dyDescent="0.2">
      <c r="B24" s="47">
        <v>44736</v>
      </c>
      <c r="C24" s="46">
        <v>22895</v>
      </c>
      <c r="D24" s="45">
        <v>22900</v>
      </c>
      <c r="E24" s="44">
        <f t="shared" si="0"/>
        <v>22897.5</v>
      </c>
      <c r="F24" s="46">
        <v>22825</v>
      </c>
      <c r="G24" s="45">
        <v>22850</v>
      </c>
      <c r="H24" s="44">
        <f t="shared" si="1"/>
        <v>22837.5</v>
      </c>
      <c r="I24" s="46">
        <v>23165</v>
      </c>
      <c r="J24" s="45">
        <v>23215</v>
      </c>
      <c r="K24" s="44">
        <f t="shared" si="2"/>
        <v>23190</v>
      </c>
      <c r="L24" s="46">
        <v>23395</v>
      </c>
      <c r="M24" s="45">
        <v>23445</v>
      </c>
      <c r="N24" s="44">
        <f t="shared" si="3"/>
        <v>23420</v>
      </c>
      <c r="O24" s="46">
        <v>23445</v>
      </c>
      <c r="P24" s="45">
        <v>23495</v>
      </c>
      <c r="Q24" s="44">
        <f t="shared" si="4"/>
        <v>23470</v>
      </c>
      <c r="R24" s="52">
        <v>22900</v>
      </c>
      <c r="S24" s="51">
        <v>1.2266999999999999</v>
      </c>
      <c r="T24" s="51">
        <v>1.0516000000000001</v>
      </c>
      <c r="U24" s="50">
        <v>135.26</v>
      </c>
      <c r="V24" s="43">
        <v>18667.97</v>
      </c>
      <c r="W24" s="43">
        <v>18593.86</v>
      </c>
      <c r="X24" s="49">
        <f t="shared" si="5"/>
        <v>21776.340813997715</v>
      </c>
      <c r="Y24" s="48">
        <v>1.2289000000000001</v>
      </c>
    </row>
    <row r="25" spans="2:25" x14ac:dyDescent="0.2">
      <c r="B25" s="47">
        <v>44739</v>
      </c>
      <c r="C25" s="46">
        <v>23150</v>
      </c>
      <c r="D25" s="45">
        <v>23200</v>
      </c>
      <c r="E25" s="44">
        <f t="shared" si="0"/>
        <v>23175</v>
      </c>
      <c r="F25" s="46">
        <v>23445</v>
      </c>
      <c r="G25" s="45">
        <v>23450</v>
      </c>
      <c r="H25" s="44">
        <f t="shared" si="1"/>
        <v>23447.5</v>
      </c>
      <c r="I25" s="46">
        <v>23775</v>
      </c>
      <c r="J25" s="45">
        <v>23825</v>
      </c>
      <c r="K25" s="44">
        <f t="shared" si="2"/>
        <v>23800</v>
      </c>
      <c r="L25" s="46">
        <v>24005</v>
      </c>
      <c r="M25" s="45">
        <v>24055</v>
      </c>
      <c r="N25" s="44">
        <f t="shared" si="3"/>
        <v>24030</v>
      </c>
      <c r="O25" s="46">
        <v>24055</v>
      </c>
      <c r="P25" s="45">
        <v>24105</v>
      </c>
      <c r="Q25" s="44">
        <f t="shared" si="4"/>
        <v>24080</v>
      </c>
      <c r="R25" s="52">
        <v>23200</v>
      </c>
      <c r="S25" s="51">
        <v>1.2261</v>
      </c>
      <c r="T25" s="51">
        <v>1.0567</v>
      </c>
      <c r="U25" s="50">
        <v>135.44</v>
      </c>
      <c r="V25" s="43">
        <v>18921.78</v>
      </c>
      <c r="W25" s="43">
        <v>19091.43</v>
      </c>
      <c r="X25" s="49">
        <f t="shared" si="5"/>
        <v>21955.143370871581</v>
      </c>
      <c r="Y25" s="48">
        <v>1.2282999999999999</v>
      </c>
    </row>
    <row r="26" spans="2:25" x14ac:dyDescent="0.2">
      <c r="B26" s="47">
        <v>44740</v>
      </c>
      <c r="C26" s="46">
        <v>23850</v>
      </c>
      <c r="D26" s="45">
        <v>23900</v>
      </c>
      <c r="E26" s="44">
        <f t="shared" si="0"/>
        <v>23875</v>
      </c>
      <c r="F26" s="46">
        <v>23915</v>
      </c>
      <c r="G26" s="45">
        <v>23935</v>
      </c>
      <c r="H26" s="44">
        <f t="shared" si="1"/>
        <v>23925</v>
      </c>
      <c r="I26" s="46">
        <v>24240</v>
      </c>
      <c r="J26" s="45">
        <v>24290</v>
      </c>
      <c r="K26" s="44">
        <f t="shared" si="2"/>
        <v>24265</v>
      </c>
      <c r="L26" s="46">
        <v>24475</v>
      </c>
      <c r="M26" s="45">
        <v>24525</v>
      </c>
      <c r="N26" s="44">
        <f t="shared" si="3"/>
        <v>24500</v>
      </c>
      <c r="O26" s="46">
        <v>24525</v>
      </c>
      <c r="P26" s="45">
        <v>24575</v>
      </c>
      <c r="Q26" s="44">
        <f t="shared" si="4"/>
        <v>24550</v>
      </c>
      <c r="R26" s="52">
        <v>23900</v>
      </c>
      <c r="S26" s="51">
        <v>1.224</v>
      </c>
      <c r="T26" s="51">
        <v>1.0569</v>
      </c>
      <c r="U26" s="50">
        <v>136.1</v>
      </c>
      <c r="V26" s="43">
        <v>19526.14</v>
      </c>
      <c r="W26" s="43">
        <v>19521.25</v>
      </c>
      <c r="X26" s="49">
        <f t="shared" si="5"/>
        <v>22613.303056107485</v>
      </c>
      <c r="Y26" s="48">
        <v>1.2261</v>
      </c>
    </row>
    <row r="27" spans="2:25" x14ac:dyDescent="0.2">
      <c r="B27" s="47">
        <v>44741</v>
      </c>
      <c r="C27" s="46">
        <v>24700</v>
      </c>
      <c r="D27" s="45">
        <v>24750</v>
      </c>
      <c r="E27" s="44">
        <f t="shared" si="0"/>
        <v>24725</v>
      </c>
      <c r="F27" s="46">
        <v>24700</v>
      </c>
      <c r="G27" s="45">
        <v>24705</v>
      </c>
      <c r="H27" s="44">
        <f t="shared" si="1"/>
        <v>24702.5</v>
      </c>
      <c r="I27" s="46">
        <v>24995</v>
      </c>
      <c r="J27" s="45">
        <v>25045</v>
      </c>
      <c r="K27" s="44">
        <f t="shared" si="2"/>
        <v>25020</v>
      </c>
      <c r="L27" s="46">
        <v>25215</v>
      </c>
      <c r="M27" s="45">
        <v>25265</v>
      </c>
      <c r="N27" s="44">
        <f t="shared" si="3"/>
        <v>25240</v>
      </c>
      <c r="O27" s="46">
        <v>25265</v>
      </c>
      <c r="P27" s="45">
        <v>25315</v>
      </c>
      <c r="Q27" s="44">
        <f t="shared" si="4"/>
        <v>25290</v>
      </c>
      <c r="R27" s="52">
        <v>24750</v>
      </c>
      <c r="S27" s="51">
        <v>1.2155</v>
      </c>
      <c r="T27" s="51">
        <v>1.0522</v>
      </c>
      <c r="U27" s="50">
        <v>136.5</v>
      </c>
      <c r="V27" s="43">
        <v>20361.990000000002</v>
      </c>
      <c r="W27" s="43">
        <v>20288.25</v>
      </c>
      <c r="X27" s="49">
        <f t="shared" si="5"/>
        <v>23522.144079072419</v>
      </c>
      <c r="Y27" s="48">
        <v>1.2177</v>
      </c>
    </row>
    <row r="28" spans="2:25" x14ac:dyDescent="0.2">
      <c r="B28" s="47">
        <v>44742</v>
      </c>
      <c r="C28" s="46">
        <v>23050</v>
      </c>
      <c r="D28" s="45">
        <v>23100</v>
      </c>
      <c r="E28" s="44">
        <f t="shared" si="0"/>
        <v>23075</v>
      </c>
      <c r="F28" s="46">
        <v>23010</v>
      </c>
      <c r="G28" s="45">
        <v>23030</v>
      </c>
      <c r="H28" s="44">
        <f t="shared" si="1"/>
        <v>23020</v>
      </c>
      <c r="I28" s="46">
        <v>23300</v>
      </c>
      <c r="J28" s="45">
        <v>23350</v>
      </c>
      <c r="K28" s="44">
        <f t="shared" si="2"/>
        <v>23325</v>
      </c>
      <c r="L28" s="46">
        <v>23525</v>
      </c>
      <c r="M28" s="45">
        <v>23575</v>
      </c>
      <c r="N28" s="44">
        <f t="shared" si="3"/>
        <v>23550</v>
      </c>
      <c r="O28" s="46">
        <v>23575</v>
      </c>
      <c r="P28" s="45">
        <v>23625</v>
      </c>
      <c r="Q28" s="44">
        <f t="shared" si="4"/>
        <v>23600</v>
      </c>
      <c r="R28" s="52">
        <v>23100</v>
      </c>
      <c r="S28" s="51">
        <v>1.2112000000000001</v>
      </c>
      <c r="T28" s="51">
        <v>1.0394000000000001</v>
      </c>
      <c r="U28" s="50">
        <v>136.29</v>
      </c>
      <c r="V28" s="43">
        <v>19071.990000000002</v>
      </c>
      <c r="W28" s="43">
        <v>18979.73</v>
      </c>
      <c r="X28" s="49">
        <f t="shared" si="5"/>
        <v>22224.360207812198</v>
      </c>
      <c r="Y28" s="48">
        <v>1.2134</v>
      </c>
    </row>
    <row r="29" spans="2:25" s="10" customFormat="1" x14ac:dyDescent="0.2">
      <c r="B29" s="42" t="s">
        <v>11</v>
      </c>
      <c r="C29" s="41">
        <f>ROUND(AVERAGE(C9:C28),2)</f>
        <v>25812.25</v>
      </c>
      <c r="D29" s="40">
        <f>ROUND(AVERAGE(D9:D28),2)</f>
        <v>25837.5</v>
      </c>
      <c r="E29" s="39">
        <f>ROUND(AVERAGE(C29:D29),2)</f>
        <v>25824.880000000001</v>
      </c>
      <c r="F29" s="41">
        <f>ROUND(AVERAGE(F9:F28),2)</f>
        <v>25881.75</v>
      </c>
      <c r="G29" s="40">
        <f>ROUND(AVERAGE(G9:G28),2)</f>
        <v>25914</v>
      </c>
      <c r="H29" s="39">
        <f>ROUND(AVERAGE(F29:G29),2)</f>
        <v>25897.88</v>
      </c>
      <c r="I29" s="41">
        <f>ROUND(AVERAGE(I9:I28),2)</f>
        <v>26198.25</v>
      </c>
      <c r="J29" s="40">
        <f>ROUND(AVERAGE(J9:J28),2)</f>
        <v>26248.25</v>
      </c>
      <c r="K29" s="39">
        <f>ROUND(AVERAGE(I29:J29),2)</f>
        <v>26223.25</v>
      </c>
      <c r="L29" s="41">
        <f>ROUND(AVERAGE(L9:L28),2)</f>
        <v>26411.75</v>
      </c>
      <c r="M29" s="40">
        <f>ROUND(AVERAGE(M9:M28),2)</f>
        <v>26461.75</v>
      </c>
      <c r="N29" s="39">
        <f>ROUND(AVERAGE(L29:M29),2)</f>
        <v>26436.75</v>
      </c>
      <c r="O29" s="41">
        <f>ROUND(AVERAGE(O9:O28),2)</f>
        <v>26461.75</v>
      </c>
      <c r="P29" s="40">
        <f>ROUND(AVERAGE(P9:P28),2)</f>
        <v>26511.75</v>
      </c>
      <c r="Q29" s="39">
        <f>ROUND(AVERAGE(O29:P29),2)</f>
        <v>26486.75</v>
      </c>
      <c r="R29" s="38">
        <f>ROUND(AVERAGE(R9:R28),2)</f>
        <v>25837.5</v>
      </c>
      <c r="S29" s="37">
        <f>ROUND(AVERAGE(S9:S28),4)</f>
        <v>1.2297</v>
      </c>
      <c r="T29" s="36">
        <f>ROUND(AVERAGE(T9:T28),4)</f>
        <v>1.0550999999999999</v>
      </c>
      <c r="U29" s="175">
        <f>ROUND(AVERAGE(U9:U28),2)</f>
        <v>134.41</v>
      </c>
      <c r="V29" s="35">
        <f>AVERAGE(V9:V28)</f>
        <v>20999.172000000002</v>
      </c>
      <c r="W29" s="35">
        <f>AVERAGE(W9:W28)</f>
        <v>21033.462999999996</v>
      </c>
      <c r="X29" s="35">
        <f>AVERAGE(X9:X28)</f>
        <v>24477.764138538725</v>
      </c>
      <c r="Y29" s="34">
        <f>AVERAGE(Y9:Y28)</f>
        <v>1.2313249999999998</v>
      </c>
    </row>
    <row r="30" spans="2:25" s="5" customFormat="1" x14ac:dyDescent="0.2">
      <c r="B30" s="33" t="s">
        <v>12</v>
      </c>
      <c r="C30" s="32">
        <f t="shared" ref="C30:Y30" si="6">MAX(C9:C28)</f>
        <v>29375</v>
      </c>
      <c r="D30" s="31">
        <f t="shared" si="6"/>
        <v>29400</v>
      </c>
      <c r="E30" s="30">
        <f t="shared" si="6"/>
        <v>29387.5</v>
      </c>
      <c r="F30" s="32">
        <f t="shared" si="6"/>
        <v>29425</v>
      </c>
      <c r="G30" s="31">
        <f t="shared" si="6"/>
        <v>29450</v>
      </c>
      <c r="H30" s="30">
        <f t="shared" si="6"/>
        <v>29437.5</v>
      </c>
      <c r="I30" s="32">
        <f t="shared" si="6"/>
        <v>29675</v>
      </c>
      <c r="J30" s="31">
        <f t="shared" si="6"/>
        <v>29725</v>
      </c>
      <c r="K30" s="30">
        <f t="shared" si="6"/>
        <v>29700</v>
      </c>
      <c r="L30" s="32">
        <f t="shared" si="6"/>
        <v>29835</v>
      </c>
      <c r="M30" s="31">
        <f t="shared" si="6"/>
        <v>29885</v>
      </c>
      <c r="N30" s="30">
        <f t="shared" si="6"/>
        <v>29860</v>
      </c>
      <c r="O30" s="32">
        <f t="shared" si="6"/>
        <v>29885</v>
      </c>
      <c r="P30" s="31">
        <f t="shared" si="6"/>
        <v>29935</v>
      </c>
      <c r="Q30" s="30">
        <f t="shared" si="6"/>
        <v>29910</v>
      </c>
      <c r="R30" s="29">
        <f t="shared" si="6"/>
        <v>29400</v>
      </c>
      <c r="S30" s="28">
        <f t="shared" si="6"/>
        <v>1.2573000000000001</v>
      </c>
      <c r="T30" s="27">
        <f t="shared" si="6"/>
        <v>1.0736000000000001</v>
      </c>
      <c r="U30" s="26">
        <f t="shared" si="6"/>
        <v>136.5</v>
      </c>
      <c r="V30" s="25">
        <f t="shared" si="6"/>
        <v>23389.02</v>
      </c>
      <c r="W30" s="25">
        <f t="shared" si="6"/>
        <v>23412.04</v>
      </c>
      <c r="X30" s="25">
        <f t="shared" si="6"/>
        <v>27397.260273972603</v>
      </c>
      <c r="Y30" s="24">
        <f t="shared" si="6"/>
        <v>1.2582</v>
      </c>
    </row>
    <row r="31" spans="2:25" s="5" customFormat="1" ht="13.5" thickBot="1" x14ac:dyDescent="0.25">
      <c r="B31" s="23" t="s">
        <v>13</v>
      </c>
      <c r="C31" s="22">
        <f t="shared" ref="C31:Y31" si="7">MIN(C9:C28)</f>
        <v>22895</v>
      </c>
      <c r="D31" s="21">
        <f t="shared" si="7"/>
        <v>22900</v>
      </c>
      <c r="E31" s="20">
        <f t="shared" si="7"/>
        <v>22897.5</v>
      </c>
      <c r="F31" s="22">
        <f t="shared" si="7"/>
        <v>22825</v>
      </c>
      <c r="G31" s="21">
        <f t="shared" si="7"/>
        <v>22850</v>
      </c>
      <c r="H31" s="20">
        <f t="shared" si="7"/>
        <v>22837.5</v>
      </c>
      <c r="I31" s="22">
        <f t="shared" si="7"/>
        <v>23165</v>
      </c>
      <c r="J31" s="21">
        <f t="shared" si="7"/>
        <v>23215</v>
      </c>
      <c r="K31" s="20">
        <f t="shared" si="7"/>
        <v>23190</v>
      </c>
      <c r="L31" s="22">
        <f t="shared" si="7"/>
        <v>23395</v>
      </c>
      <c r="M31" s="21">
        <f t="shared" si="7"/>
        <v>23445</v>
      </c>
      <c r="N31" s="20">
        <f t="shared" si="7"/>
        <v>23420</v>
      </c>
      <c r="O31" s="22">
        <f t="shared" si="7"/>
        <v>23445</v>
      </c>
      <c r="P31" s="21">
        <f t="shared" si="7"/>
        <v>23495</v>
      </c>
      <c r="Q31" s="20">
        <f t="shared" si="7"/>
        <v>23470</v>
      </c>
      <c r="R31" s="19">
        <f t="shared" si="7"/>
        <v>22900</v>
      </c>
      <c r="S31" s="18">
        <f t="shared" si="7"/>
        <v>1.2069000000000001</v>
      </c>
      <c r="T31" s="17">
        <f t="shared" si="7"/>
        <v>1.0385</v>
      </c>
      <c r="U31" s="16">
        <f t="shared" si="7"/>
        <v>129.56</v>
      </c>
      <c r="V31" s="15">
        <f t="shared" si="7"/>
        <v>18667.97</v>
      </c>
      <c r="W31" s="15">
        <f t="shared" si="7"/>
        <v>18593.86</v>
      </c>
      <c r="X31" s="15">
        <f t="shared" si="7"/>
        <v>21776.340813997715</v>
      </c>
      <c r="Y31" s="14">
        <f t="shared" si="7"/>
        <v>1.2087000000000001</v>
      </c>
    </row>
    <row r="33" spans="2:14" x14ac:dyDescent="0.2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44713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44713</v>
      </c>
      <c r="C9" s="46">
        <v>73125</v>
      </c>
      <c r="D9" s="45">
        <v>73625</v>
      </c>
      <c r="E9" s="44">
        <f t="shared" ref="E9:E28" si="0">AVERAGE(C9:D9)</f>
        <v>73375</v>
      </c>
      <c r="F9" s="46">
        <v>73500</v>
      </c>
      <c r="G9" s="45">
        <v>74000</v>
      </c>
      <c r="H9" s="44">
        <f t="shared" ref="H9:H28" si="1">AVERAGE(F9:G9)</f>
        <v>73750</v>
      </c>
      <c r="I9" s="46">
        <v>75135</v>
      </c>
      <c r="J9" s="45">
        <v>76135</v>
      </c>
      <c r="K9" s="44">
        <f t="shared" ref="K9:K28" si="2">AVERAGE(I9:J9)</f>
        <v>75635</v>
      </c>
      <c r="L9" s="52">
        <v>73625</v>
      </c>
      <c r="M9" s="51">
        <v>1.2573000000000001</v>
      </c>
      <c r="N9" s="53">
        <v>1.0708</v>
      </c>
      <c r="O9" s="50">
        <v>129.56</v>
      </c>
      <c r="P9" s="43">
        <v>58558.02</v>
      </c>
      <c r="Q9" s="43">
        <v>58814.18</v>
      </c>
      <c r="R9" s="49">
        <f t="shared" ref="R9:R28" si="3">L9/N9</f>
        <v>68757.00410907733</v>
      </c>
      <c r="S9" s="48">
        <v>1.2582</v>
      </c>
    </row>
    <row r="10" spans="1:19" x14ac:dyDescent="0.2">
      <c r="B10" s="47">
        <v>44718</v>
      </c>
      <c r="C10" s="46">
        <v>73105</v>
      </c>
      <c r="D10" s="45">
        <v>73605</v>
      </c>
      <c r="E10" s="44">
        <f t="shared" si="0"/>
        <v>73355</v>
      </c>
      <c r="F10" s="46">
        <v>73500</v>
      </c>
      <c r="G10" s="45">
        <v>74000</v>
      </c>
      <c r="H10" s="44">
        <f t="shared" si="1"/>
        <v>73750</v>
      </c>
      <c r="I10" s="46">
        <v>75115</v>
      </c>
      <c r="J10" s="45">
        <v>76115</v>
      </c>
      <c r="K10" s="44">
        <f t="shared" si="2"/>
        <v>75615</v>
      </c>
      <c r="L10" s="52">
        <v>73605</v>
      </c>
      <c r="M10" s="51">
        <v>1.2569999999999999</v>
      </c>
      <c r="N10" s="51">
        <v>1.0730999999999999</v>
      </c>
      <c r="O10" s="50">
        <v>130.66</v>
      </c>
      <c r="P10" s="43">
        <v>58556.09</v>
      </c>
      <c r="Q10" s="43">
        <v>58828.21</v>
      </c>
      <c r="R10" s="49">
        <f t="shared" si="3"/>
        <v>68590.998043052838</v>
      </c>
      <c r="S10" s="48">
        <v>1.2579</v>
      </c>
    </row>
    <row r="11" spans="1:19" x14ac:dyDescent="0.2">
      <c r="B11" s="47">
        <v>44719</v>
      </c>
      <c r="C11" s="46">
        <v>72995</v>
      </c>
      <c r="D11" s="45">
        <v>73495</v>
      </c>
      <c r="E11" s="44">
        <f t="shared" si="0"/>
        <v>73245</v>
      </c>
      <c r="F11" s="46">
        <v>73395</v>
      </c>
      <c r="G11" s="45">
        <v>73895</v>
      </c>
      <c r="H11" s="44">
        <f t="shared" si="1"/>
        <v>73645</v>
      </c>
      <c r="I11" s="46">
        <v>75005</v>
      </c>
      <c r="J11" s="45">
        <v>76005</v>
      </c>
      <c r="K11" s="44">
        <f t="shared" si="2"/>
        <v>75505</v>
      </c>
      <c r="L11" s="52">
        <v>73495</v>
      </c>
      <c r="M11" s="51">
        <v>1.2493000000000001</v>
      </c>
      <c r="N11" s="51">
        <v>1.0662</v>
      </c>
      <c r="O11" s="50">
        <v>132.87</v>
      </c>
      <c r="P11" s="43">
        <v>58828.94</v>
      </c>
      <c r="Q11" s="43">
        <v>59101.82</v>
      </c>
      <c r="R11" s="49">
        <f t="shared" si="3"/>
        <v>68931.720127555804</v>
      </c>
      <c r="S11" s="48">
        <v>1.2503</v>
      </c>
    </row>
    <row r="12" spans="1:19" x14ac:dyDescent="0.2">
      <c r="B12" s="47">
        <v>44720</v>
      </c>
      <c r="C12" s="46">
        <v>72000</v>
      </c>
      <c r="D12" s="45">
        <v>72500</v>
      </c>
      <c r="E12" s="44">
        <f t="shared" si="0"/>
        <v>72250</v>
      </c>
      <c r="F12" s="46">
        <v>72400</v>
      </c>
      <c r="G12" s="45">
        <v>72900</v>
      </c>
      <c r="H12" s="44">
        <f t="shared" si="1"/>
        <v>72650</v>
      </c>
      <c r="I12" s="46">
        <v>74010</v>
      </c>
      <c r="J12" s="45">
        <v>75010</v>
      </c>
      <c r="K12" s="44">
        <f t="shared" si="2"/>
        <v>74510</v>
      </c>
      <c r="L12" s="52">
        <v>72500</v>
      </c>
      <c r="M12" s="51">
        <v>1.2551000000000001</v>
      </c>
      <c r="N12" s="51">
        <v>1.0736000000000001</v>
      </c>
      <c r="O12" s="50">
        <v>133.99</v>
      </c>
      <c r="P12" s="43">
        <v>57764.32</v>
      </c>
      <c r="Q12" s="43">
        <v>58041.4</v>
      </c>
      <c r="R12" s="49">
        <f t="shared" si="3"/>
        <v>67529.806259314442</v>
      </c>
      <c r="S12" s="48">
        <v>1.256</v>
      </c>
    </row>
    <row r="13" spans="1:19" x14ac:dyDescent="0.2">
      <c r="B13" s="47">
        <v>44721</v>
      </c>
      <c r="C13" s="46">
        <v>72000</v>
      </c>
      <c r="D13" s="45">
        <v>72500</v>
      </c>
      <c r="E13" s="44">
        <f t="shared" si="0"/>
        <v>72250</v>
      </c>
      <c r="F13" s="46">
        <v>72400</v>
      </c>
      <c r="G13" s="45">
        <v>72900</v>
      </c>
      <c r="H13" s="44">
        <f t="shared" si="1"/>
        <v>72650</v>
      </c>
      <c r="I13" s="46">
        <v>74005</v>
      </c>
      <c r="J13" s="45">
        <v>75005</v>
      </c>
      <c r="K13" s="44">
        <f t="shared" si="2"/>
        <v>74505</v>
      </c>
      <c r="L13" s="52">
        <v>72500</v>
      </c>
      <c r="M13" s="51">
        <v>1.2541</v>
      </c>
      <c r="N13" s="51">
        <v>1.0728</v>
      </c>
      <c r="O13" s="50">
        <v>133.72</v>
      </c>
      <c r="P13" s="43">
        <v>57810.38</v>
      </c>
      <c r="Q13" s="43">
        <v>58092.28</v>
      </c>
      <c r="R13" s="49">
        <f t="shared" si="3"/>
        <v>67580.164056674126</v>
      </c>
      <c r="S13" s="48">
        <v>1.2548999999999999</v>
      </c>
    </row>
    <row r="14" spans="1:19" x14ac:dyDescent="0.2">
      <c r="B14" s="47">
        <v>44722</v>
      </c>
      <c r="C14" s="46">
        <v>72000</v>
      </c>
      <c r="D14" s="45">
        <v>72500</v>
      </c>
      <c r="E14" s="44">
        <f t="shared" si="0"/>
        <v>72250</v>
      </c>
      <c r="F14" s="46">
        <v>72400</v>
      </c>
      <c r="G14" s="45">
        <v>72900</v>
      </c>
      <c r="H14" s="44">
        <f t="shared" si="1"/>
        <v>72650</v>
      </c>
      <c r="I14" s="46">
        <v>74005</v>
      </c>
      <c r="J14" s="45">
        <v>75005</v>
      </c>
      <c r="K14" s="44">
        <f t="shared" si="2"/>
        <v>74505</v>
      </c>
      <c r="L14" s="52">
        <v>72500</v>
      </c>
      <c r="M14" s="51">
        <v>1.2438</v>
      </c>
      <c r="N14" s="51">
        <v>1.0573999999999999</v>
      </c>
      <c r="O14" s="50">
        <v>133.96</v>
      </c>
      <c r="P14" s="43">
        <v>58289.11</v>
      </c>
      <c r="Q14" s="43">
        <v>58573.04</v>
      </c>
      <c r="R14" s="49">
        <f t="shared" si="3"/>
        <v>68564.403253262732</v>
      </c>
      <c r="S14" s="48">
        <v>1.2445999999999999</v>
      </c>
    </row>
    <row r="15" spans="1:19" x14ac:dyDescent="0.2">
      <c r="B15" s="47">
        <v>44725</v>
      </c>
      <c r="C15" s="46">
        <v>71985</v>
      </c>
      <c r="D15" s="45">
        <v>72485</v>
      </c>
      <c r="E15" s="44">
        <f t="shared" si="0"/>
        <v>72235</v>
      </c>
      <c r="F15" s="46">
        <v>72400</v>
      </c>
      <c r="G15" s="45">
        <v>72900</v>
      </c>
      <c r="H15" s="44">
        <f t="shared" si="1"/>
        <v>72650</v>
      </c>
      <c r="I15" s="46">
        <v>73985</v>
      </c>
      <c r="J15" s="45">
        <v>74985</v>
      </c>
      <c r="K15" s="44">
        <f t="shared" si="2"/>
        <v>74485</v>
      </c>
      <c r="L15" s="52">
        <v>72485</v>
      </c>
      <c r="M15" s="51">
        <v>1.2161999999999999</v>
      </c>
      <c r="N15" s="51">
        <v>1.0446</v>
      </c>
      <c r="O15" s="50">
        <v>134.51</v>
      </c>
      <c r="P15" s="43">
        <v>59599.57</v>
      </c>
      <c r="Q15" s="43">
        <v>59881.72</v>
      </c>
      <c r="R15" s="49">
        <f t="shared" si="3"/>
        <v>69390.19720467164</v>
      </c>
      <c r="S15" s="48">
        <v>1.2174</v>
      </c>
    </row>
    <row r="16" spans="1:19" x14ac:dyDescent="0.2">
      <c r="B16" s="47">
        <v>44726</v>
      </c>
      <c r="C16" s="46">
        <v>71500</v>
      </c>
      <c r="D16" s="45">
        <v>72000</v>
      </c>
      <c r="E16" s="44">
        <f t="shared" si="0"/>
        <v>71750</v>
      </c>
      <c r="F16" s="46">
        <v>71915</v>
      </c>
      <c r="G16" s="45">
        <v>72415</v>
      </c>
      <c r="H16" s="44">
        <f t="shared" si="1"/>
        <v>72165</v>
      </c>
      <c r="I16" s="46">
        <v>73495</v>
      </c>
      <c r="J16" s="45">
        <v>74495</v>
      </c>
      <c r="K16" s="44">
        <f t="shared" si="2"/>
        <v>73995</v>
      </c>
      <c r="L16" s="52">
        <v>72000</v>
      </c>
      <c r="M16" s="51">
        <v>1.2069000000000001</v>
      </c>
      <c r="N16" s="51">
        <v>1.0442</v>
      </c>
      <c r="O16" s="50">
        <v>134.52000000000001</v>
      </c>
      <c r="P16" s="43">
        <v>59656.97</v>
      </c>
      <c r="Q16" s="43">
        <v>59911.48</v>
      </c>
      <c r="R16" s="49">
        <f t="shared" si="3"/>
        <v>68952.307986975677</v>
      </c>
      <c r="S16" s="48">
        <v>1.2087000000000001</v>
      </c>
    </row>
    <row r="17" spans="2:19" x14ac:dyDescent="0.2">
      <c r="B17" s="47">
        <v>44727</v>
      </c>
      <c r="C17" s="46">
        <v>71500</v>
      </c>
      <c r="D17" s="45">
        <v>72000</v>
      </c>
      <c r="E17" s="44">
        <f t="shared" si="0"/>
        <v>71750</v>
      </c>
      <c r="F17" s="46">
        <v>71915</v>
      </c>
      <c r="G17" s="45">
        <v>72415</v>
      </c>
      <c r="H17" s="44">
        <f t="shared" si="1"/>
        <v>72165</v>
      </c>
      <c r="I17" s="46">
        <v>73490</v>
      </c>
      <c r="J17" s="45">
        <v>74490</v>
      </c>
      <c r="K17" s="44">
        <f t="shared" si="2"/>
        <v>73990</v>
      </c>
      <c r="L17" s="52">
        <v>72000</v>
      </c>
      <c r="M17" s="51">
        <v>1.2113</v>
      </c>
      <c r="N17" s="51">
        <v>1.0458000000000001</v>
      </c>
      <c r="O17" s="50">
        <v>134.54</v>
      </c>
      <c r="P17" s="43">
        <v>59440.27</v>
      </c>
      <c r="Q17" s="43">
        <v>59689.25</v>
      </c>
      <c r="R17" s="49">
        <f t="shared" si="3"/>
        <v>68846.815834767636</v>
      </c>
      <c r="S17" s="48">
        <v>1.2132000000000001</v>
      </c>
    </row>
    <row r="18" spans="2:19" x14ac:dyDescent="0.2">
      <c r="B18" s="47">
        <v>44728</v>
      </c>
      <c r="C18" s="46">
        <v>71515</v>
      </c>
      <c r="D18" s="45">
        <v>72015</v>
      </c>
      <c r="E18" s="44">
        <f t="shared" si="0"/>
        <v>71765</v>
      </c>
      <c r="F18" s="46">
        <v>71915</v>
      </c>
      <c r="G18" s="45">
        <v>72415</v>
      </c>
      <c r="H18" s="44">
        <f t="shared" si="1"/>
        <v>72165</v>
      </c>
      <c r="I18" s="46">
        <v>73490</v>
      </c>
      <c r="J18" s="45">
        <v>74490</v>
      </c>
      <c r="K18" s="44">
        <f t="shared" si="2"/>
        <v>73990</v>
      </c>
      <c r="L18" s="52">
        <v>72015</v>
      </c>
      <c r="M18" s="51">
        <v>1.2132000000000001</v>
      </c>
      <c r="N18" s="51">
        <v>1.0385</v>
      </c>
      <c r="O18" s="50">
        <v>132.85</v>
      </c>
      <c r="P18" s="43">
        <v>59359.55</v>
      </c>
      <c r="Q18" s="43">
        <v>59595.92</v>
      </c>
      <c r="R18" s="49">
        <f t="shared" si="3"/>
        <v>69345.209436687524</v>
      </c>
      <c r="S18" s="48">
        <v>1.2151000000000001</v>
      </c>
    </row>
    <row r="19" spans="2:19" x14ac:dyDescent="0.2">
      <c r="B19" s="47">
        <v>44729</v>
      </c>
      <c r="C19" s="46">
        <v>71515</v>
      </c>
      <c r="D19" s="45">
        <v>72015</v>
      </c>
      <c r="E19" s="44">
        <f t="shared" si="0"/>
        <v>71765</v>
      </c>
      <c r="F19" s="46">
        <v>71915</v>
      </c>
      <c r="G19" s="45">
        <v>72415</v>
      </c>
      <c r="H19" s="44">
        <f t="shared" si="1"/>
        <v>72165</v>
      </c>
      <c r="I19" s="46">
        <v>73490</v>
      </c>
      <c r="J19" s="45">
        <v>74490</v>
      </c>
      <c r="K19" s="44">
        <f t="shared" si="2"/>
        <v>73990</v>
      </c>
      <c r="L19" s="52">
        <v>72015</v>
      </c>
      <c r="M19" s="51">
        <v>1.2262999999999999</v>
      </c>
      <c r="N19" s="51">
        <v>1.0486</v>
      </c>
      <c r="O19" s="50">
        <v>134.69999999999999</v>
      </c>
      <c r="P19" s="43">
        <v>58725.43</v>
      </c>
      <c r="Q19" s="43">
        <v>58960.27</v>
      </c>
      <c r="R19" s="49">
        <f t="shared" si="3"/>
        <v>68677.283997711231</v>
      </c>
      <c r="S19" s="48">
        <v>1.2282</v>
      </c>
    </row>
    <row r="20" spans="2:19" x14ac:dyDescent="0.2">
      <c r="B20" s="47">
        <v>44732</v>
      </c>
      <c r="C20" s="46">
        <v>71485</v>
      </c>
      <c r="D20" s="45">
        <v>71985</v>
      </c>
      <c r="E20" s="44">
        <f t="shared" si="0"/>
        <v>71735</v>
      </c>
      <c r="F20" s="46">
        <v>71900</v>
      </c>
      <c r="G20" s="45">
        <v>72400</v>
      </c>
      <c r="H20" s="44">
        <f t="shared" si="1"/>
        <v>72150</v>
      </c>
      <c r="I20" s="46">
        <v>73455</v>
      </c>
      <c r="J20" s="45">
        <v>74455</v>
      </c>
      <c r="K20" s="44">
        <f t="shared" si="2"/>
        <v>73955</v>
      </c>
      <c r="L20" s="52">
        <v>71985</v>
      </c>
      <c r="M20" s="51">
        <v>1.2262</v>
      </c>
      <c r="N20" s="51">
        <v>1.0526</v>
      </c>
      <c r="O20" s="50">
        <v>134.94999999999999</v>
      </c>
      <c r="P20" s="43">
        <v>58705.760000000002</v>
      </c>
      <c r="Q20" s="43">
        <v>58952.85</v>
      </c>
      <c r="R20" s="49">
        <f t="shared" si="3"/>
        <v>68387.801634049029</v>
      </c>
      <c r="S20" s="48">
        <v>1.2281</v>
      </c>
    </row>
    <row r="21" spans="2:19" x14ac:dyDescent="0.2">
      <c r="B21" s="47">
        <v>44733</v>
      </c>
      <c r="C21" s="46">
        <v>71485</v>
      </c>
      <c r="D21" s="45">
        <v>71985</v>
      </c>
      <c r="E21" s="44">
        <f t="shared" si="0"/>
        <v>71735</v>
      </c>
      <c r="F21" s="46">
        <v>71900</v>
      </c>
      <c r="G21" s="45">
        <v>72400</v>
      </c>
      <c r="H21" s="44">
        <f t="shared" si="1"/>
        <v>72150</v>
      </c>
      <c r="I21" s="46">
        <v>73450</v>
      </c>
      <c r="J21" s="45">
        <v>74450</v>
      </c>
      <c r="K21" s="44">
        <f t="shared" si="2"/>
        <v>73950</v>
      </c>
      <c r="L21" s="52">
        <v>71985</v>
      </c>
      <c r="M21" s="51">
        <v>1.2270000000000001</v>
      </c>
      <c r="N21" s="51">
        <v>1.0549999999999999</v>
      </c>
      <c r="O21" s="50">
        <v>136.19</v>
      </c>
      <c r="P21" s="43">
        <v>58667.48</v>
      </c>
      <c r="Q21" s="43">
        <v>58909.68</v>
      </c>
      <c r="R21" s="49">
        <f t="shared" si="3"/>
        <v>68232.227488151664</v>
      </c>
      <c r="S21" s="48">
        <v>1.2290000000000001</v>
      </c>
    </row>
    <row r="22" spans="2:19" x14ac:dyDescent="0.2">
      <c r="B22" s="47">
        <v>44734</v>
      </c>
      <c r="C22" s="46">
        <v>71485</v>
      </c>
      <c r="D22" s="45">
        <v>71985</v>
      </c>
      <c r="E22" s="44">
        <f t="shared" si="0"/>
        <v>71735</v>
      </c>
      <c r="F22" s="46">
        <v>71900</v>
      </c>
      <c r="G22" s="45">
        <v>72400</v>
      </c>
      <c r="H22" s="44">
        <f t="shared" si="1"/>
        <v>72150</v>
      </c>
      <c r="I22" s="46">
        <v>73445</v>
      </c>
      <c r="J22" s="45">
        <v>74445</v>
      </c>
      <c r="K22" s="44">
        <f t="shared" si="2"/>
        <v>73945</v>
      </c>
      <c r="L22" s="52">
        <v>71985</v>
      </c>
      <c r="M22" s="51">
        <v>1.2237</v>
      </c>
      <c r="N22" s="51">
        <v>1.0510999999999999</v>
      </c>
      <c r="O22" s="50">
        <v>136.06</v>
      </c>
      <c r="P22" s="43">
        <v>58825.69</v>
      </c>
      <c r="Q22" s="43">
        <v>59063.47</v>
      </c>
      <c r="R22" s="49">
        <f t="shared" si="3"/>
        <v>68485.396251546001</v>
      </c>
      <c r="S22" s="48">
        <v>1.2258</v>
      </c>
    </row>
    <row r="23" spans="2:19" x14ac:dyDescent="0.2">
      <c r="B23" s="47">
        <v>44735</v>
      </c>
      <c r="C23" s="46">
        <v>71450</v>
      </c>
      <c r="D23" s="45">
        <v>71950</v>
      </c>
      <c r="E23" s="44">
        <f t="shared" si="0"/>
        <v>71700</v>
      </c>
      <c r="F23" s="46">
        <v>71900</v>
      </c>
      <c r="G23" s="45">
        <v>72400</v>
      </c>
      <c r="H23" s="44">
        <f t="shared" si="1"/>
        <v>72150</v>
      </c>
      <c r="I23" s="46">
        <v>73440</v>
      </c>
      <c r="J23" s="45">
        <v>74440</v>
      </c>
      <c r="K23" s="44">
        <f t="shared" si="2"/>
        <v>73940</v>
      </c>
      <c r="L23" s="52">
        <v>71950</v>
      </c>
      <c r="M23" s="51">
        <v>1.2225999999999999</v>
      </c>
      <c r="N23" s="51">
        <v>1.0506</v>
      </c>
      <c r="O23" s="50">
        <v>135.59</v>
      </c>
      <c r="P23" s="43">
        <v>58849.99</v>
      </c>
      <c r="Q23" s="43">
        <v>59116.52</v>
      </c>
      <c r="R23" s="49">
        <f t="shared" si="3"/>
        <v>68484.675423567489</v>
      </c>
      <c r="S23" s="48">
        <v>1.2246999999999999</v>
      </c>
    </row>
    <row r="24" spans="2:19" x14ac:dyDescent="0.2">
      <c r="B24" s="47">
        <v>44736</v>
      </c>
      <c r="C24" s="46">
        <v>71455</v>
      </c>
      <c r="D24" s="45">
        <v>71955</v>
      </c>
      <c r="E24" s="44">
        <f t="shared" si="0"/>
        <v>71705</v>
      </c>
      <c r="F24" s="46">
        <v>71900</v>
      </c>
      <c r="G24" s="45">
        <v>72400</v>
      </c>
      <c r="H24" s="44">
        <f t="shared" si="1"/>
        <v>72150</v>
      </c>
      <c r="I24" s="46">
        <v>73440</v>
      </c>
      <c r="J24" s="45">
        <v>74440</v>
      </c>
      <c r="K24" s="44">
        <f t="shared" si="2"/>
        <v>73940</v>
      </c>
      <c r="L24" s="52">
        <v>71955</v>
      </c>
      <c r="M24" s="51">
        <v>1.2266999999999999</v>
      </c>
      <c r="N24" s="51">
        <v>1.0516000000000001</v>
      </c>
      <c r="O24" s="50">
        <v>135.26</v>
      </c>
      <c r="P24" s="43">
        <v>58657.37</v>
      </c>
      <c r="Q24" s="43">
        <v>58914.48</v>
      </c>
      <c r="R24" s="49">
        <f t="shared" si="3"/>
        <v>68424.30581970331</v>
      </c>
      <c r="S24" s="48">
        <v>1.2289000000000001</v>
      </c>
    </row>
    <row r="25" spans="2:19" x14ac:dyDescent="0.2">
      <c r="B25" s="47">
        <v>44739</v>
      </c>
      <c r="C25" s="46">
        <v>71440</v>
      </c>
      <c r="D25" s="45">
        <v>71940</v>
      </c>
      <c r="E25" s="44">
        <f t="shared" si="0"/>
        <v>71690</v>
      </c>
      <c r="F25" s="46">
        <v>71900</v>
      </c>
      <c r="G25" s="45">
        <v>72400</v>
      </c>
      <c r="H25" s="44">
        <f t="shared" si="1"/>
        <v>72150</v>
      </c>
      <c r="I25" s="46">
        <v>73420</v>
      </c>
      <c r="J25" s="45">
        <v>74420</v>
      </c>
      <c r="K25" s="44">
        <f t="shared" si="2"/>
        <v>73920</v>
      </c>
      <c r="L25" s="52">
        <v>71940</v>
      </c>
      <c r="M25" s="51">
        <v>1.2261</v>
      </c>
      <c r="N25" s="51">
        <v>1.0567</v>
      </c>
      <c r="O25" s="50">
        <v>135.44</v>
      </c>
      <c r="P25" s="43">
        <v>58673.84</v>
      </c>
      <c r="Q25" s="43">
        <v>58943.25</v>
      </c>
      <c r="R25" s="49">
        <f t="shared" si="3"/>
        <v>68079.871297435413</v>
      </c>
      <c r="S25" s="48">
        <v>1.2282999999999999</v>
      </c>
    </row>
    <row r="26" spans="2:19" x14ac:dyDescent="0.2">
      <c r="B26" s="47">
        <v>44740</v>
      </c>
      <c r="C26" s="46">
        <v>70500</v>
      </c>
      <c r="D26" s="45">
        <v>71000</v>
      </c>
      <c r="E26" s="44">
        <f t="shared" si="0"/>
        <v>70750</v>
      </c>
      <c r="F26" s="46">
        <v>70960</v>
      </c>
      <c r="G26" s="45">
        <v>71460</v>
      </c>
      <c r="H26" s="44">
        <f t="shared" si="1"/>
        <v>71210</v>
      </c>
      <c r="I26" s="46">
        <v>72475</v>
      </c>
      <c r="J26" s="45">
        <v>73475</v>
      </c>
      <c r="K26" s="44">
        <f t="shared" si="2"/>
        <v>72975</v>
      </c>
      <c r="L26" s="52">
        <v>71000</v>
      </c>
      <c r="M26" s="51">
        <v>1.224</v>
      </c>
      <c r="N26" s="51">
        <v>1.0569</v>
      </c>
      <c r="O26" s="50">
        <v>136.1</v>
      </c>
      <c r="P26" s="43">
        <v>58006.54</v>
      </c>
      <c r="Q26" s="43">
        <v>58282.36</v>
      </c>
      <c r="R26" s="49">
        <f t="shared" si="3"/>
        <v>67177.594852871611</v>
      </c>
      <c r="S26" s="48">
        <v>1.2261</v>
      </c>
    </row>
    <row r="27" spans="2:19" x14ac:dyDescent="0.2">
      <c r="B27" s="47">
        <v>44741</v>
      </c>
      <c r="C27" s="46">
        <v>69500</v>
      </c>
      <c r="D27" s="45">
        <v>70000</v>
      </c>
      <c r="E27" s="44">
        <f t="shared" si="0"/>
        <v>69750</v>
      </c>
      <c r="F27" s="46">
        <v>69960</v>
      </c>
      <c r="G27" s="45">
        <v>70460</v>
      </c>
      <c r="H27" s="44">
        <f t="shared" si="1"/>
        <v>70210</v>
      </c>
      <c r="I27" s="46">
        <v>71470</v>
      </c>
      <c r="J27" s="45">
        <v>72470</v>
      </c>
      <c r="K27" s="44">
        <f t="shared" si="2"/>
        <v>71970</v>
      </c>
      <c r="L27" s="52">
        <v>70000</v>
      </c>
      <c r="M27" s="51">
        <v>1.2155</v>
      </c>
      <c r="N27" s="51">
        <v>1.0522</v>
      </c>
      <c r="O27" s="50">
        <v>136.5</v>
      </c>
      <c r="P27" s="43">
        <v>57589.47</v>
      </c>
      <c r="Q27" s="43">
        <v>57863.18</v>
      </c>
      <c r="R27" s="49">
        <f t="shared" si="3"/>
        <v>66527.276183235124</v>
      </c>
      <c r="S27" s="48">
        <v>1.2177</v>
      </c>
    </row>
    <row r="28" spans="2:19" x14ac:dyDescent="0.2">
      <c r="B28" s="47">
        <v>44742</v>
      </c>
      <c r="C28" s="46">
        <v>69515</v>
      </c>
      <c r="D28" s="45">
        <v>70015</v>
      </c>
      <c r="E28" s="44">
        <f t="shared" si="0"/>
        <v>69765</v>
      </c>
      <c r="F28" s="46">
        <v>69960</v>
      </c>
      <c r="G28" s="45">
        <v>70460</v>
      </c>
      <c r="H28" s="44">
        <f t="shared" si="1"/>
        <v>70210</v>
      </c>
      <c r="I28" s="46">
        <v>71465</v>
      </c>
      <c r="J28" s="45">
        <v>72465</v>
      </c>
      <c r="K28" s="44">
        <f t="shared" si="2"/>
        <v>71965</v>
      </c>
      <c r="L28" s="52">
        <v>70015</v>
      </c>
      <c r="M28" s="51">
        <v>1.2112000000000001</v>
      </c>
      <c r="N28" s="51">
        <v>1.0394000000000001</v>
      </c>
      <c r="O28" s="50">
        <v>136.29</v>
      </c>
      <c r="P28" s="43">
        <v>57806.31</v>
      </c>
      <c r="Q28" s="43">
        <v>58068.24</v>
      </c>
      <c r="R28" s="49">
        <f t="shared" si="3"/>
        <v>67360.977487011725</v>
      </c>
      <c r="S28" s="48">
        <v>1.2134</v>
      </c>
    </row>
    <row r="29" spans="2:19" s="10" customFormat="1" x14ac:dyDescent="0.2">
      <c r="B29" s="42" t="s">
        <v>11</v>
      </c>
      <c r="C29" s="41">
        <f>ROUND(AVERAGE(C9:C28),2)</f>
        <v>71577.75</v>
      </c>
      <c r="D29" s="40">
        <f>ROUND(AVERAGE(D9:D28),2)</f>
        <v>72077.75</v>
      </c>
      <c r="E29" s="39">
        <f>ROUND(AVERAGE(C29:D29),2)</f>
        <v>71827.75</v>
      </c>
      <c r="F29" s="41">
        <f>ROUND(AVERAGE(F9:F28),2)</f>
        <v>71996.75</v>
      </c>
      <c r="G29" s="40">
        <f>ROUND(AVERAGE(G9:G28),2)</f>
        <v>72496.75</v>
      </c>
      <c r="H29" s="39">
        <f>ROUND(AVERAGE(F29:G29),2)</f>
        <v>72246.75</v>
      </c>
      <c r="I29" s="41">
        <f>ROUND(AVERAGE(I9:I28),2)</f>
        <v>73564.25</v>
      </c>
      <c r="J29" s="40">
        <f>ROUND(AVERAGE(J9:J28),2)</f>
        <v>74564.25</v>
      </c>
      <c r="K29" s="39">
        <f>ROUND(AVERAGE(I29:J29),2)</f>
        <v>74064.25</v>
      </c>
      <c r="L29" s="38">
        <f>ROUND(AVERAGE(L9:L28),2)</f>
        <v>72077.75</v>
      </c>
      <c r="M29" s="37">
        <f>ROUND(AVERAGE(M9:M28),4)</f>
        <v>1.2297</v>
      </c>
      <c r="N29" s="36">
        <f>ROUND(AVERAGE(N9:N28),4)</f>
        <v>1.0550999999999999</v>
      </c>
      <c r="O29" s="175">
        <f>ROUND(AVERAGE(O9:O28),2)</f>
        <v>134.41</v>
      </c>
      <c r="P29" s="35">
        <f>AVERAGE(P9:P28)</f>
        <v>58618.555000000008</v>
      </c>
      <c r="Q29" s="35">
        <f>AVERAGE(Q9:Q28)</f>
        <v>58880.180000000008</v>
      </c>
      <c r="R29" s="35">
        <f>AVERAGE(R9:R28)</f>
        <v>68316.301837366133</v>
      </c>
      <c r="S29" s="34">
        <f>AVERAGE(S9:S28)</f>
        <v>1.2313249999999998</v>
      </c>
    </row>
    <row r="30" spans="2:19" s="5" customFormat="1" x14ac:dyDescent="0.2">
      <c r="B30" s="33" t="s">
        <v>12</v>
      </c>
      <c r="C30" s="32">
        <f t="shared" ref="C30:S30" si="4">MAX(C9:C28)</f>
        <v>73125</v>
      </c>
      <c r="D30" s="31">
        <f t="shared" si="4"/>
        <v>73625</v>
      </c>
      <c r="E30" s="30">
        <f t="shared" si="4"/>
        <v>73375</v>
      </c>
      <c r="F30" s="32">
        <f t="shared" si="4"/>
        <v>73500</v>
      </c>
      <c r="G30" s="31">
        <f t="shared" si="4"/>
        <v>74000</v>
      </c>
      <c r="H30" s="30">
        <f t="shared" si="4"/>
        <v>73750</v>
      </c>
      <c r="I30" s="32">
        <f t="shared" si="4"/>
        <v>75135</v>
      </c>
      <c r="J30" s="31">
        <f t="shared" si="4"/>
        <v>76135</v>
      </c>
      <c r="K30" s="30">
        <f t="shared" si="4"/>
        <v>75635</v>
      </c>
      <c r="L30" s="29">
        <f t="shared" si="4"/>
        <v>73625</v>
      </c>
      <c r="M30" s="28">
        <f t="shared" si="4"/>
        <v>1.2573000000000001</v>
      </c>
      <c r="N30" s="27">
        <f t="shared" si="4"/>
        <v>1.0736000000000001</v>
      </c>
      <c r="O30" s="26">
        <f t="shared" si="4"/>
        <v>136.5</v>
      </c>
      <c r="P30" s="25">
        <f t="shared" si="4"/>
        <v>59656.97</v>
      </c>
      <c r="Q30" s="25">
        <f t="shared" si="4"/>
        <v>59911.48</v>
      </c>
      <c r="R30" s="25">
        <f t="shared" si="4"/>
        <v>69390.19720467164</v>
      </c>
      <c r="S30" s="24">
        <f t="shared" si="4"/>
        <v>1.2582</v>
      </c>
    </row>
    <row r="31" spans="2:19" s="5" customFormat="1" ht="13.5" thickBot="1" x14ac:dyDescent="0.25">
      <c r="B31" s="23" t="s">
        <v>13</v>
      </c>
      <c r="C31" s="22">
        <f t="shared" ref="C31:S31" si="5">MIN(C9:C28)</f>
        <v>69500</v>
      </c>
      <c r="D31" s="21">
        <f t="shared" si="5"/>
        <v>70000</v>
      </c>
      <c r="E31" s="20">
        <f t="shared" si="5"/>
        <v>69750</v>
      </c>
      <c r="F31" s="22">
        <f t="shared" si="5"/>
        <v>69960</v>
      </c>
      <c r="G31" s="21">
        <f t="shared" si="5"/>
        <v>70460</v>
      </c>
      <c r="H31" s="20">
        <f t="shared" si="5"/>
        <v>70210</v>
      </c>
      <c r="I31" s="22">
        <f t="shared" si="5"/>
        <v>71465</v>
      </c>
      <c r="J31" s="21">
        <f t="shared" si="5"/>
        <v>72465</v>
      </c>
      <c r="K31" s="20">
        <f t="shared" si="5"/>
        <v>71965</v>
      </c>
      <c r="L31" s="19">
        <f t="shared" si="5"/>
        <v>70000</v>
      </c>
      <c r="M31" s="18">
        <f t="shared" si="5"/>
        <v>1.2069000000000001</v>
      </c>
      <c r="N31" s="17">
        <f t="shared" si="5"/>
        <v>1.0385</v>
      </c>
      <c r="O31" s="16">
        <f t="shared" si="5"/>
        <v>129.56</v>
      </c>
      <c r="P31" s="15">
        <f t="shared" si="5"/>
        <v>57589.47</v>
      </c>
      <c r="Q31" s="15">
        <f t="shared" si="5"/>
        <v>57863.18</v>
      </c>
      <c r="R31" s="15">
        <f t="shared" si="5"/>
        <v>66527.276183235124</v>
      </c>
      <c r="S31" s="14">
        <f t="shared" si="5"/>
        <v>1.2087000000000001</v>
      </c>
    </row>
    <row r="33" spans="2:14" x14ac:dyDescent="0.2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Anwender</cp:lastModifiedBy>
  <cp:lastPrinted>2011-08-25T10:07:39Z</cp:lastPrinted>
  <dcterms:created xsi:type="dcterms:W3CDTF">2012-05-31T12:49:12Z</dcterms:created>
  <dcterms:modified xsi:type="dcterms:W3CDTF">2022-07-01T10:45:56Z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cb50d2cc-b596-4f7d-b833-db2abad80d04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