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Metalquote\LME\LME Average Official Prices\2022\"/>
    </mc:Choice>
  </mc:AlternateContent>
  <xr:revisionPtr revIDLastSave="0" documentId="8_{3520A51B-3674-4786-8308-2E6E61718145}" xr6:coauthVersionLast="47" xr6:coauthVersionMax="47" xr10:uidLastSave="{00000000-0000-0000-0000-000000000000}"/>
  <bookViews>
    <workbookView xWindow="-120" yWindow="-120" windowWidth="25440" windowHeight="15390" tabRatio="993" xr2:uid="{00000000-000D-0000-FFFF-FFFF00000000}"/>
  </bookViews>
  <sheets>
    <sheet name="Copper" sheetId="1" r:id="rId1"/>
    <sheet name="Aluminium Alloy" sheetId="2" r:id="rId2"/>
    <sheet name="NA Alloy" sheetId="3" r:id="rId3"/>
    <sheet name="Primary Aluminium" sheetId="4" r:id="rId4"/>
    <sheet name="Zinc" sheetId="5" r:id="rId5"/>
    <sheet name="Lead" sheetId="6" r:id="rId6"/>
    <sheet name="Tin" sheetId="7" r:id="rId7"/>
    <sheet name="Nickel" sheetId="8" r:id="rId8"/>
    <sheet name="Cobalt" sheetId="10" r:id="rId9"/>
    <sheet name="ABR" sheetId="12" r:id="rId10"/>
    <sheet name="ABR Avg" sheetId="13" r:id="rId11"/>
    <sheet name="Averages Inc. Euro Eq" sheetId="14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9" i="13" l="1"/>
  <c r="C18" i="13"/>
  <c r="C17" i="13"/>
  <c r="J33" i="12"/>
  <c r="G33" i="12"/>
  <c r="D33" i="12"/>
  <c r="J32" i="12"/>
  <c r="G32" i="12"/>
  <c r="D32" i="12"/>
  <c r="J31" i="12"/>
  <c r="E11" i="13" s="1"/>
  <c r="G31" i="12"/>
  <c r="D11" i="13" s="1"/>
  <c r="D31" i="12"/>
  <c r="C11" i="13" s="1"/>
  <c r="I30" i="12"/>
  <c r="F30" i="12"/>
  <c r="I29" i="12"/>
  <c r="F29" i="12"/>
  <c r="I28" i="12"/>
  <c r="F28" i="12"/>
  <c r="I27" i="12"/>
  <c r="F27" i="12"/>
  <c r="I26" i="12"/>
  <c r="F26" i="12"/>
  <c r="I25" i="12"/>
  <c r="F25" i="12"/>
  <c r="I24" i="12"/>
  <c r="F24" i="12"/>
  <c r="I23" i="12"/>
  <c r="F23" i="12"/>
  <c r="I22" i="12"/>
  <c r="F22" i="12"/>
  <c r="I21" i="12"/>
  <c r="F21" i="12"/>
  <c r="I20" i="12"/>
  <c r="F20" i="12"/>
  <c r="I19" i="12"/>
  <c r="F19" i="12"/>
  <c r="I18" i="12"/>
  <c r="F18" i="12"/>
  <c r="I17" i="12"/>
  <c r="F17" i="12"/>
  <c r="I16" i="12"/>
  <c r="F16" i="12"/>
  <c r="I15" i="12"/>
  <c r="F15" i="12"/>
  <c r="I14" i="12"/>
  <c r="F14" i="12"/>
  <c r="I13" i="12"/>
  <c r="F13" i="12"/>
  <c r="I12" i="12"/>
  <c r="F12" i="12"/>
  <c r="I11" i="12"/>
  <c r="F11" i="12"/>
  <c r="I10" i="12"/>
  <c r="F10" i="12"/>
  <c r="I9" i="12"/>
  <c r="F9" i="12"/>
  <c r="I8" i="12"/>
  <c r="F8" i="12"/>
  <c r="S34" i="10"/>
  <c r="Q34" i="10"/>
  <c r="P34" i="10"/>
  <c r="O34" i="10"/>
  <c r="N34" i="10"/>
  <c r="M34" i="10"/>
  <c r="L34" i="10"/>
  <c r="J34" i="10"/>
  <c r="I34" i="10"/>
  <c r="G34" i="10"/>
  <c r="F34" i="10"/>
  <c r="D34" i="10"/>
  <c r="C34" i="10"/>
  <c r="S33" i="10"/>
  <c r="Q33" i="10"/>
  <c r="P33" i="10"/>
  <c r="O33" i="10"/>
  <c r="N33" i="10"/>
  <c r="M33" i="10"/>
  <c r="L33" i="10"/>
  <c r="J33" i="10"/>
  <c r="I33" i="10"/>
  <c r="G33" i="10"/>
  <c r="F33" i="10"/>
  <c r="D33" i="10"/>
  <c r="C33" i="10"/>
  <c r="S32" i="10"/>
  <c r="Q32" i="10"/>
  <c r="P32" i="10"/>
  <c r="O32" i="10"/>
  <c r="N32" i="10"/>
  <c r="M32" i="10"/>
  <c r="L32" i="10"/>
  <c r="K32" i="10"/>
  <c r="J32" i="10"/>
  <c r="I32" i="10"/>
  <c r="G32" i="10"/>
  <c r="F32" i="10"/>
  <c r="D32" i="10"/>
  <c r="C32" i="10"/>
  <c r="R31" i="10"/>
  <c r="K31" i="10"/>
  <c r="H31" i="10"/>
  <c r="E31" i="10"/>
  <c r="R30" i="10"/>
  <c r="K30" i="10"/>
  <c r="H30" i="10"/>
  <c r="E30" i="10"/>
  <c r="R29" i="10"/>
  <c r="K29" i="10"/>
  <c r="H29" i="10"/>
  <c r="E29" i="10"/>
  <c r="R28" i="10"/>
  <c r="K28" i="10"/>
  <c r="H28" i="10"/>
  <c r="E28" i="10"/>
  <c r="R27" i="10"/>
  <c r="K27" i="10"/>
  <c r="H27" i="10"/>
  <c r="E27" i="10"/>
  <c r="R26" i="10"/>
  <c r="K26" i="10"/>
  <c r="H26" i="10"/>
  <c r="E26" i="10"/>
  <c r="R25" i="10"/>
  <c r="K25" i="10"/>
  <c r="H25" i="10"/>
  <c r="E25" i="10"/>
  <c r="R24" i="10"/>
  <c r="K24" i="10"/>
  <c r="H24" i="10"/>
  <c r="E24" i="10"/>
  <c r="R23" i="10"/>
  <c r="K23" i="10"/>
  <c r="H23" i="10"/>
  <c r="E23" i="10"/>
  <c r="R22" i="10"/>
  <c r="K22" i="10"/>
  <c r="H22" i="10"/>
  <c r="E22" i="10"/>
  <c r="R21" i="10"/>
  <c r="K21" i="10"/>
  <c r="H21" i="10"/>
  <c r="E21" i="10"/>
  <c r="R20" i="10"/>
  <c r="K20" i="10"/>
  <c r="H20" i="10"/>
  <c r="E20" i="10"/>
  <c r="R19" i="10"/>
  <c r="K19" i="10"/>
  <c r="H19" i="10"/>
  <c r="E19" i="10"/>
  <c r="R18" i="10"/>
  <c r="K18" i="10"/>
  <c r="H18" i="10"/>
  <c r="E18" i="10"/>
  <c r="R17" i="10"/>
  <c r="K17" i="10"/>
  <c r="H17" i="10"/>
  <c r="E17" i="10"/>
  <c r="R16" i="10"/>
  <c r="K16" i="10"/>
  <c r="H16" i="10"/>
  <c r="E16" i="10"/>
  <c r="R15" i="10"/>
  <c r="K15" i="10"/>
  <c r="H15" i="10"/>
  <c r="E15" i="10"/>
  <c r="R14" i="10"/>
  <c r="K14" i="10"/>
  <c r="H14" i="10"/>
  <c r="E14" i="10"/>
  <c r="R13" i="10"/>
  <c r="K13" i="10"/>
  <c r="H13" i="10"/>
  <c r="E13" i="10"/>
  <c r="R12" i="10"/>
  <c r="K12" i="10"/>
  <c r="H12" i="10"/>
  <c r="E12" i="10"/>
  <c r="R11" i="10"/>
  <c r="R33" i="10" s="1"/>
  <c r="K11" i="10"/>
  <c r="H11" i="10"/>
  <c r="E11" i="10"/>
  <c r="R10" i="10"/>
  <c r="K10" i="10"/>
  <c r="H10" i="10"/>
  <c r="E10" i="10"/>
  <c r="R9" i="10"/>
  <c r="K9" i="10"/>
  <c r="H9" i="10"/>
  <c r="E9" i="10"/>
  <c r="Y34" i="8"/>
  <c r="W34" i="8"/>
  <c r="V34" i="8"/>
  <c r="U34" i="8"/>
  <c r="T34" i="8"/>
  <c r="S34" i="8"/>
  <c r="R34" i="8"/>
  <c r="P34" i="8"/>
  <c r="O34" i="8"/>
  <c r="M34" i="8"/>
  <c r="L34" i="8"/>
  <c r="J34" i="8"/>
  <c r="I34" i="8"/>
  <c r="G34" i="8"/>
  <c r="F34" i="8"/>
  <c r="D34" i="8"/>
  <c r="C34" i="8"/>
  <c r="Y33" i="8"/>
  <c r="W33" i="8"/>
  <c r="V33" i="8"/>
  <c r="U33" i="8"/>
  <c r="T33" i="8"/>
  <c r="S33" i="8"/>
  <c r="R33" i="8"/>
  <c r="P33" i="8"/>
  <c r="O33" i="8"/>
  <c r="M33" i="8"/>
  <c r="L33" i="8"/>
  <c r="K33" i="8"/>
  <c r="J33" i="8"/>
  <c r="I33" i="8"/>
  <c r="G33" i="8"/>
  <c r="F33" i="8"/>
  <c r="D33" i="8"/>
  <c r="C33" i="8"/>
  <c r="Y32" i="8"/>
  <c r="W32" i="8"/>
  <c r="V32" i="8"/>
  <c r="U32" i="8"/>
  <c r="T32" i="8"/>
  <c r="S32" i="8"/>
  <c r="R32" i="8"/>
  <c r="P32" i="8"/>
  <c r="O32" i="8"/>
  <c r="M32" i="8"/>
  <c r="L32" i="8"/>
  <c r="J32" i="8"/>
  <c r="K32" i="8" s="1"/>
  <c r="I32" i="8"/>
  <c r="G32" i="8"/>
  <c r="F32" i="8"/>
  <c r="D32" i="8"/>
  <c r="C32" i="8"/>
  <c r="E32" i="8" s="1"/>
  <c r="X31" i="8"/>
  <c r="Q31" i="8"/>
  <c r="N31" i="8"/>
  <c r="K31" i="8"/>
  <c r="H31" i="8"/>
  <c r="E31" i="8"/>
  <c r="X30" i="8"/>
  <c r="Q30" i="8"/>
  <c r="N30" i="8"/>
  <c r="K30" i="8"/>
  <c r="H30" i="8"/>
  <c r="E30" i="8"/>
  <c r="X29" i="8"/>
  <c r="Q29" i="8"/>
  <c r="N29" i="8"/>
  <c r="K29" i="8"/>
  <c r="H29" i="8"/>
  <c r="E29" i="8"/>
  <c r="X28" i="8"/>
  <c r="Q28" i="8"/>
  <c r="N28" i="8"/>
  <c r="K28" i="8"/>
  <c r="H28" i="8"/>
  <c r="E28" i="8"/>
  <c r="X27" i="8"/>
  <c r="Q27" i="8"/>
  <c r="N27" i="8"/>
  <c r="K27" i="8"/>
  <c r="H27" i="8"/>
  <c r="E27" i="8"/>
  <c r="X26" i="8"/>
  <c r="Q26" i="8"/>
  <c r="N26" i="8"/>
  <c r="K26" i="8"/>
  <c r="H26" i="8"/>
  <c r="E26" i="8"/>
  <c r="X25" i="8"/>
  <c r="Q25" i="8"/>
  <c r="N25" i="8"/>
  <c r="K25" i="8"/>
  <c r="H25" i="8"/>
  <c r="E25" i="8"/>
  <c r="X24" i="8"/>
  <c r="Q24" i="8"/>
  <c r="N24" i="8"/>
  <c r="K24" i="8"/>
  <c r="H24" i="8"/>
  <c r="E24" i="8"/>
  <c r="X23" i="8"/>
  <c r="Q23" i="8"/>
  <c r="N23" i="8"/>
  <c r="K23" i="8"/>
  <c r="H23" i="8"/>
  <c r="E23" i="8"/>
  <c r="X22" i="8"/>
  <c r="Q22" i="8"/>
  <c r="N22" i="8"/>
  <c r="K22" i="8"/>
  <c r="H22" i="8"/>
  <c r="E22" i="8"/>
  <c r="X21" i="8"/>
  <c r="Q21" i="8"/>
  <c r="N21" i="8"/>
  <c r="K21" i="8"/>
  <c r="H21" i="8"/>
  <c r="E21" i="8"/>
  <c r="X20" i="8"/>
  <c r="Q20" i="8"/>
  <c r="N20" i="8"/>
  <c r="K20" i="8"/>
  <c r="H20" i="8"/>
  <c r="E20" i="8"/>
  <c r="X19" i="8"/>
  <c r="Q19" i="8"/>
  <c r="N19" i="8"/>
  <c r="K19" i="8"/>
  <c r="H19" i="8"/>
  <c r="E19" i="8"/>
  <c r="X18" i="8"/>
  <c r="Q18" i="8"/>
  <c r="N18" i="8"/>
  <c r="K18" i="8"/>
  <c r="H18" i="8"/>
  <c r="E18" i="8"/>
  <c r="X17" i="8"/>
  <c r="Q17" i="8"/>
  <c r="N17" i="8"/>
  <c r="K17" i="8"/>
  <c r="H17" i="8"/>
  <c r="E17" i="8"/>
  <c r="X16" i="8"/>
  <c r="Q16" i="8"/>
  <c r="N16" i="8"/>
  <c r="K16" i="8"/>
  <c r="H16" i="8"/>
  <c r="E16" i="8"/>
  <c r="X15" i="8"/>
  <c r="Q15" i="8"/>
  <c r="N15" i="8"/>
  <c r="K15" i="8"/>
  <c r="H15" i="8"/>
  <c r="E15" i="8"/>
  <c r="X14" i="8"/>
  <c r="Q14" i="8"/>
  <c r="N14" i="8"/>
  <c r="K14" i="8"/>
  <c r="H14" i="8"/>
  <c r="E14" i="8"/>
  <c r="X13" i="8"/>
  <c r="Q13" i="8"/>
  <c r="N13" i="8"/>
  <c r="K13" i="8"/>
  <c r="H13" i="8"/>
  <c r="E13" i="8"/>
  <c r="X12" i="8"/>
  <c r="Q12" i="8"/>
  <c r="N12" i="8"/>
  <c r="K12" i="8"/>
  <c r="H12" i="8"/>
  <c r="E12" i="8"/>
  <c r="X11" i="8"/>
  <c r="Q11" i="8"/>
  <c r="N11" i="8"/>
  <c r="K11" i="8"/>
  <c r="H11" i="8"/>
  <c r="E11" i="8"/>
  <c r="X10" i="8"/>
  <c r="Q10" i="8"/>
  <c r="N10" i="8"/>
  <c r="K10" i="8"/>
  <c r="H10" i="8"/>
  <c r="E10" i="8"/>
  <c r="X9" i="8"/>
  <c r="X32" i="8" s="1"/>
  <c r="Q9" i="8"/>
  <c r="Q33" i="8" s="1"/>
  <c r="N9" i="8"/>
  <c r="K9" i="8"/>
  <c r="H9" i="8"/>
  <c r="E9" i="8"/>
  <c r="E33" i="8" s="1"/>
  <c r="S34" i="7"/>
  <c r="Q34" i="7"/>
  <c r="P34" i="7"/>
  <c r="O34" i="7"/>
  <c r="N34" i="7"/>
  <c r="M34" i="7"/>
  <c r="L34" i="7"/>
  <c r="J34" i="7"/>
  <c r="I34" i="7"/>
  <c r="G34" i="7"/>
  <c r="F34" i="7"/>
  <c r="D34" i="7"/>
  <c r="C34" i="7"/>
  <c r="S33" i="7"/>
  <c r="Q33" i="7"/>
  <c r="P33" i="7"/>
  <c r="O33" i="7"/>
  <c r="N33" i="7"/>
  <c r="M33" i="7"/>
  <c r="L33" i="7"/>
  <c r="J33" i="7"/>
  <c r="I33" i="7"/>
  <c r="G33" i="7"/>
  <c r="F33" i="7"/>
  <c r="D33" i="7"/>
  <c r="C33" i="7"/>
  <c r="S32" i="7"/>
  <c r="Q32" i="7"/>
  <c r="P32" i="7"/>
  <c r="O32" i="7"/>
  <c r="N32" i="7"/>
  <c r="M32" i="7"/>
  <c r="L32" i="7"/>
  <c r="J32" i="7"/>
  <c r="I32" i="7"/>
  <c r="K32" i="7" s="1"/>
  <c r="G32" i="7"/>
  <c r="F32" i="7"/>
  <c r="D32" i="7"/>
  <c r="C32" i="7"/>
  <c r="E32" i="7" s="1"/>
  <c r="R31" i="7"/>
  <c r="K31" i="7"/>
  <c r="H31" i="7"/>
  <c r="E31" i="7"/>
  <c r="R30" i="7"/>
  <c r="K30" i="7"/>
  <c r="H30" i="7"/>
  <c r="E30" i="7"/>
  <c r="R29" i="7"/>
  <c r="K29" i="7"/>
  <c r="H29" i="7"/>
  <c r="E29" i="7"/>
  <c r="R28" i="7"/>
  <c r="K28" i="7"/>
  <c r="H28" i="7"/>
  <c r="E28" i="7"/>
  <c r="R27" i="7"/>
  <c r="K27" i="7"/>
  <c r="H27" i="7"/>
  <c r="E27" i="7"/>
  <c r="R26" i="7"/>
  <c r="K26" i="7"/>
  <c r="H26" i="7"/>
  <c r="E26" i="7"/>
  <c r="R25" i="7"/>
  <c r="K25" i="7"/>
  <c r="H25" i="7"/>
  <c r="E25" i="7"/>
  <c r="R24" i="7"/>
  <c r="K24" i="7"/>
  <c r="H24" i="7"/>
  <c r="E24" i="7"/>
  <c r="R23" i="7"/>
  <c r="K23" i="7"/>
  <c r="H23" i="7"/>
  <c r="E23" i="7"/>
  <c r="R22" i="7"/>
  <c r="K22" i="7"/>
  <c r="H22" i="7"/>
  <c r="E22" i="7"/>
  <c r="R21" i="7"/>
  <c r="K21" i="7"/>
  <c r="H21" i="7"/>
  <c r="E21" i="7"/>
  <c r="R20" i="7"/>
  <c r="K20" i="7"/>
  <c r="H20" i="7"/>
  <c r="E20" i="7"/>
  <c r="R19" i="7"/>
  <c r="K19" i="7"/>
  <c r="H19" i="7"/>
  <c r="E19" i="7"/>
  <c r="R18" i="7"/>
  <c r="K18" i="7"/>
  <c r="H18" i="7"/>
  <c r="E18" i="7"/>
  <c r="R17" i="7"/>
  <c r="K17" i="7"/>
  <c r="H17" i="7"/>
  <c r="E17" i="7"/>
  <c r="R16" i="7"/>
  <c r="K16" i="7"/>
  <c r="H16" i="7"/>
  <c r="E16" i="7"/>
  <c r="R15" i="7"/>
  <c r="K15" i="7"/>
  <c r="H15" i="7"/>
  <c r="E15" i="7"/>
  <c r="R14" i="7"/>
  <c r="K14" i="7"/>
  <c r="H14" i="7"/>
  <c r="E14" i="7"/>
  <c r="R13" i="7"/>
  <c r="K13" i="7"/>
  <c r="H13" i="7"/>
  <c r="E13" i="7"/>
  <c r="R12" i="7"/>
  <c r="K12" i="7"/>
  <c r="H12" i="7"/>
  <c r="E12" i="7"/>
  <c r="R11" i="7"/>
  <c r="K11" i="7"/>
  <c r="H11" i="7"/>
  <c r="E11" i="7"/>
  <c r="R10" i="7"/>
  <c r="K10" i="7"/>
  <c r="H10" i="7"/>
  <c r="E10" i="7"/>
  <c r="R9" i="7"/>
  <c r="R32" i="7" s="1"/>
  <c r="K9" i="7"/>
  <c r="H9" i="7"/>
  <c r="E9" i="7"/>
  <c r="Y34" i="6"/>
  <c r="W34" i="6"/>
  <c r="V34" i="6"/>
  <c r="U34" i="6"/>
  <c r="T34" i="6"/>
  <c r="S34" i="6"/>
  <c r="R34" i="6"/>
  <c r="P34" i="6"/>
  <c r="O34" i="6"/>
  <c r="M34" i="6"/>
  <c r="L34" i="6"/>
  <c r="J34" i="6"/>
  <c r="I34" i="6"/>
  <c r="G34" i="6"/>
  <c r="F34" i="6"/>
  <c r="D34" i="6"/>
  <c r="C34" i="6"/>
  <c r="Y33" i="6"/>
  <c r="W33" i="6"/>
  <c r="V33" i="6"/>
  <c r="U33" i="6"/>
  <c r="T33" i="6"/>
  <c r="S33" i="6"/>
  <c r="R33" i="6"/>
  <c r="P33" i="6"/>
  <c r="O33" i="6"/>
  <c r="M33" i="6"/>
  <c r="L33" i="6"/>
  <c r="J33" i="6"/>
  <c r="I33" i="6"/>
  <c r="G33" i="6"/>
  <c r="F33" i="6"/>
  <c r="D33" i="6"/>
  <c r="C33" i="6"/>
  <c r="Y32" i="6"/>
  <c r="X32" i="6"/>
  <c r="W32" i="6"/>
  <c r="V32" i="6"/>
  <c r="U32" i="6"/>
  <c r="T32" i="6"/>
  <c r="S32" i="6"/>
  <c r="R32" i="6"/>
  <c r="P32" i="6"/>
  <c r="O32" i="6"/>
  <c r="Q32" i="6" s="1"/>
  <c r="M32" i="6"/>
  <c r="L32" i="6"/>
  <c r="J32" i="6"/>
  <c r="I32" i="6"/>
  <c r="H32" i="6"/>
  <c r="G32" i="6"/>
  <c r="F32" i="6"/>
  <c r="E32" i="6"/>
  <c r="D32" i="6"/>
  <c r="C32" i="6"/>
  <c r="X31" i="6"/>
  <c r="Q31" i="6"/>
  <c r="N31" i="6"/>
  <c r="K31" i="6"/>
  <c r="H31" i="6"/>
  <c r="E31" i="6"/>
  <c r="X30" i="6"/>
  <c r="Q30" i="6"/>
  <c r="N30" i="6"/>
  <c r="K30" i="6"/>
  <c r="H30" i="6"/>
  <c r="E30" i="6"/>
  <c r="X29" i="6"/>
  <c r="Q29" i="6"/>
  <c r="N29" i="6"/>
  <c r="K29" i="6"/>
  <c r="H29" i="6"/>
  <c r="E29" i="6"/>
  <c r="X28" i="6"/>
  <c r="Q28" i="6"/>
  <c r="N28" i="6"/>
  <c r="K28" i="6"/>
  <c r="H28" i="6"/>
  <c r="E28" i="6"/>
  <c r="X27" i="6"/>
  <c r="Q27" i="6"/>
  <c r="N27" i="6"/>
  <c r="K27" i="6"/>
  <c r="H27" i="6"/>
  <c r="E27" i="6"/>
  <c r="X26" i="6"/>
  <c r="Q26" i="6"/>
  <c r="N26" i="6"/>
  <c r="K26" i="6"/>
  <c r="H26" i="6"/>
  <c r="E26" i="6"/>
  <c r="X25" i="6"/>
  <c r="Q25" i="6"/>
  <c r="N25" i="6"/>
  <c r="K25" i="6"/>
  <c r="H25" i="6"/>
  <c r="E25" i="6"/>
  <c r="X24" i="6"/>
  <c r="Q24" i="6"/>
  <c r="N24" i="6"/>
  <c r="K24" i="6"/>
  <c r="H24" i="6"/>
  <c r="E24" i="6"/>
  <c r="X23" i="6"/>
  <c r="Q23" i="6"/>
  <c r="N23" i="6"/>
  <c r="K23" i="6"/>
  <c r="H23" i="6"/>
  <c r="E23" i="6"/>
  <c r="X22" i="6"/>
  <c r="Q22" i="6"/>
  <c r="N22" i="6"/>
  <c r="K22" i="6"/>
  <c r="H22" i="6"/>
  <c r="E22" i="6"/>
  <c r="X21" i="6"/>
  <c r="Q21" i="6"/>
  <c r="N21" i="6"/>
  <c r="K21" i="6"/>
  <c r="H21" i="6"/>
  <c r="E21" i="6"/>
  <c r="X20" i="6"/>
  <c r="Q20" i="6"/>
  <c r="N20" i="6"/>
  <c r="K20" i="6"/>
  <c r="H20" i="6"/>
  <c r="E20" i="6"/>
  <c r="X19" i="6"/>
  <c r="Q19" i="6"/>
  <c r="N19" i="6"/>
  <c r="K19" i="6"/>
  <c r="H19" i="6"/>
  <c r="E19" i="6"/>
  <c r="X18" i="6"/>
  <c r="Q18" i="6"/>
  <c r="N18" i="6"/>
  <c r="K18" i="6"/>
  <c r="H18" i="6"/>
  <c r="E18" i="6"/>
  <c r="X17" i="6"/>
  <c r="Q17" i="6"/>
  <c r="N17" i="6"/>
  <c r="K17" i="6"/>
  <c r="H17" i="6"/>
  <c r="E17" i="6"/>
  <c r="X16" i="6"/>
  <c r="Q16" i="6"/>
  <c r="N16" i="6"/>
  <c r="K16" i="6"/>
  <c r="H16" i="6"/>
  <c r="E16" i="6"/>
  <c r="X15" i="6"/>
  <c r="Q15" i="6"/>
  <c r="N15" i="6"/>
  <c r="K15" i="6"/>
  <c r="H15" i="6"/>
  <c r="E15" i="6"/>
  <c r="X14" i="6"/>
  <c r="Q14" i="6"/>
  <c r="N14" i="6"/>
  <c r="K14" i="6"/>
  <c r="H14" i="6"/>
  <c r="E14" i="6"/>
  <c r="X13" i="6"/>
  <c r="Q13" i="6"/>
  <c r="N13" i="6"/>
  <c r="K13" i="6"/>
  <c r="H13" i="6"/>
  <c r="E13" i="6"/>
  <c r="X12" i="6"/>
  <c r="Q12" i="6"/>
  <c r="N12" i="6"/>
  <c r="K12" i="6"/>
  <c r="H12" i="6"/>
  <c r="E12" i="6"/>
  <c r="X11" i="6"/>
  <c r="Q11" i="6"/>
  <c r="N11" i="6"/>
  <c r="K11" i="6"/>
  <c r="H11" i="6"/>
  <c r="E11" i="6"/>
  <c r="X10" i="6"/>
  <c r="Q10" i="6"/>
  <c r="N10" i="6"/>
  <c r="K10" i="6"/>
  <c r="H10" i="6"/>
  <c r="E10" i="6"/>
  <c r="X9" i="6"/>
  <c r="Q9" i="6"/>
  <c r="Q33" i="6" s="1"/>
  <c r="N9" i="6"/>
  <c r="K9" i="6"/>
  <c r="H9" i="6"/>
  <c r="E9" i="6"/>
  <c r="E33" i="6" s="1"/>
  <c r="Y34" i="5"/>
  <c r="W34" i="5"/>
  <c r="V34" i="5"/>
  <c r="U34" i="5"/>
  <c r="T34" i="5"/>
  <c r="S34" i="5"/>
  <c r="R34" i="5"/>
  <c r="P34" i="5"/>
  <c r="O34" i="5"/>
  <c r="M34" i="5"/>
  <c r="L34" i="5"/>
  <c r="J34" i="5"/>
  <c r="I34" i="5"/>
  <c r="G34" i="5"/>
  <c r="F34" i="5"/>
  <c r="D34" i="5"/>
  <c r="C34" i="5"/>
  <c r="Y33" i="5"/>
  <c r="W33" i="5"/>
  <c r="V33" i="5"/>
  <c r="U33" i="5"/>
  <c r="T33" i="5"/>
  <c r="S33" i="5"/>
  <c r="R33" i="5"/>
  <c r="P33" i="5"/>
  <c r="O33" i="5"/>
  <c r="M33" i="5"/>
  <c r="L33" i="5"/>
  <c r="J33" i="5"/>
  <c r="I33" i="5"/>
  <c r="G33" i="5"/>
  <c r="F33" i="5"/>
  <c r="D33" i="5"/>
  <c r="C33" i="5"/>
  <c r="Y32" i="5"/>
  <c r="W32" i="5"/>
  <c r="V32" i="5"/>
  <c r="U32" i="5"/>
  <c r="T32" i="5"/>
  <c r="S32" i="5"/>
  <c r="R32" i="5"/>
  <c r="P32" i="5"/>
  <c r="O32" i="5"/>
  <c r="M32" i="5"/>
  <c r="L32" i="5"/>
  <c r="N32" i="5" s="1"/>
  <c r="J32" i="5"/>
  <c r="I32" i="5"/>
  <c r="K32" i="5" s="1"/>
  <c r="G32" i="5"/>
  <c r="F32" i="5"/>
  <c r="H32" i="5" s="1"/>
  <c r="D32" i="5"/>
  <c r="C32" i="5"/>
  <c r="E32" i="5" s="1"/>
  <c r="X31" i="5"/>
  <c r="Q31" i="5"/>
  <c r="N31" i="5"/>
  <c r="K31" i="5"/>
  <c r="H31" i="5"/>
  <c r="E31" i="5"/>
  <c r="X30" i="5"/>
  <c r="Q30" i="5"/>
  <c r="N30" i="5"/>
  <c r="K30" i="5"/>
  <c r="H30" i="5"/>
  <c r="E30" i="5"/>
  <c r="X29" i="5"/>
  <c r="Q29" i="5"/>
  <c r="N29" i="5"/>
  <c r="K29" i="5"/>
  <c r="H29" i="5"/>
  <c r="E29" i="5"/>
  <c r="X28" i="5"/>
  <c r="Q28" i="5"/>
  <c r="N28" i="5"/>
  <c r="K28" i="5"/>
  <c r="H28" i="5"/>
  <c r="E28" i="5"/>
  <c r="X27" i="5"/>
  <c r="Q27" i="5"/>
  <c r="N27" i="5"/>
  <c r="K27" i="5"/>
  <c r="H27" i="5"/>
  <c r="E27" i="5"/>
  <c r="X26" i="5"/>
  <c r="Q26" i="5"/>
  <c r="N26" i="5"/>
  <c r="K26" i="5"/>
  <c r="H26" i="5"/>
  <c r="E26" i="5"/>
  <c r="X25" i="5"/>
  <c r="Q25" i="5"/>
  <c r="N25" i="5"/>
  <c r="K25" i="5"/>
  <c r="H25" i="5"/>
  <c r="E25" i="5"/>
  <c r="X24" i="5"/>
  <c r="Q24" i="5"/>
  <c r="N24" i="5"/>
  <c r="K24" i="5"/>
  <c r="H24" i="5"/>
  <c r="E24" i="5"/>
  <c r="X23" i="5"/>
  <c r="Q23" i="5"/>
  <c r="N23" i="5"/>
  <c r="K23" i="5"/>
  <c r="H23" i="5"/>
  <c r="E23" i="5"/>
  <c r="X22" i="5"/>
  <c r="Q22" i="5"/>
  <c r="N22" i="5"/>
  <c r="K22" i="5"/>
  <c r="H22" i="5"/>
  <c r="E22" i="5"/>
  <c r="X21" i="5"/>
  <c r="Q21" i="5"/>
  <c r="N21" i="5"/>
  <c r="K21" i="5"/>
  <c r="H21" i="5"/>
  <c r="E21" i="5"/>
  <c r="X20" i="5"/>
  <c r="Q20" i="5"/>
  <c r="N20" i="5"/>
  <c r="K20" i="5"/>
  <c r="H20" i="5"/>
  <c r="E20" i="5"/>
  <c r="X19" i="5"/>
  <c r="Q19" i="5"/>
  <c r="N19" i="5"/>
  <c r="K19" i="5"/>
  <c r="H19" i="5"/>
  <c r="E19" i="5"/>
  <c r="X18" i="5"/>
  <c r="Q18" i="5"/>
  <c r="N18" i="5"/>
  <c r="K18" i="5"/>
  <c r="H18" i="5"/>
  <c r="E18" i="5"/>
  <c r="X17" i="5"/>
  <c r="Q17" i="5"/>
  <c r="N17" i="5"/>
  <c r="K17" i="5"/>
  <c r="H17" i="5"/>
  <c r="E17" i="5"/>
  <c r="X16" i="5"/>
  <c r="Q16" i="5"/>
  <c r="N16" i="5"/>
  <c r="K16" i="5"/>
  <c r="H16" i="5"/>
  <c r="E16" i="5"/>
  <c r="X15" i="5"/>
  <c r="Q15" i="5"/>
  <c r="N15" i="5"/>
  <c r="K15" i="5"/>
  <c r="H15" i="5"/>
  <c r="E15" i="5"/>
  <c r="X14" i="5"/>
  <c r="Q14" i="5"/>
  <c r="N14" i="5"/>
  <c r="K14" i="5"/>
  <c r="H14" i="5"/>
  <c r="E14" i="5"/>
  <c r="X13" i="5"/>
  <c r="Q13" i="5"/>
  <c r="N13" i="5"/>
  <c r="K13" i="5"/>
  <c r="H13" i="5"/>
  <c r="E13" i="5"/>
  <c r="X12" i="5"/>
  <c r="Q12" i="5"/>
  <c r="N12" i="5"/>
  <c r="K12" i="5"/>
  <c r="H12" i="5"/>
  <c r="E12" i="5"/>
  <c r="X11" i="5"/>
  <c r="Q11" i="5"/>
  <c r="N11" i="5"/>
  <c r="K11" i="5"/>
  <c r="H11" i="5"/>
  <c r="E11" i="5"/>
  <c r="X10" i="5"/>
  <c r="Q10" i="5"/>
  <c r="N10" i="5"/>
  <c r="K10" i="5"/>
  <c r="H10" i="5"/>
  <c r="E10" i="5"/>
  <c r="X9" i="5"/>
  <c r="X32" i="5" s="1"/>
  <c r="Q9" i="5"/>
  <c r="Q33" i="5" s="1"/>
  <c r="N9" i="5"/>
  <c r="K9" i="5"/>
  <c r="H9" i="5"/>
  <c r="H33" i="5" s="1"/>
  <c r="E9" i="5"/>
  <c r="Y34" i="4"/>
  <c r="W34" i="4"/>
  <c r="V34" i="4"/>
  <c r="U34" i="4"/>
  <c r="T34" i="4"/>
  <c r="S34" i="4"/>
  <c r="R34" i="4"/>
  <c r="P34" i="4"/>
  <c r="O34" i="4"/>
  <c r="M34" i="4"/>
  <c r="L34" i="4"/>
  <c r="J34" i="4"/>
  <c r="I34" i="4"/>
  <c r="G34" i="4"/>
  <c r="F34" i="4"/>
  <c r="D34" i="4"/>
  <c r="C34" i="4"/>
  <c r="Y33" i="4"/>
  <c r="W33" i="4"/>
  <c r="V33" i="4"/>
  <c r="U33" i="4"/>
  <c r="T33" i="4"/>
  <c r="S33" i="4"/>
  <c r="R33" i="4"/>
  <c r="P33" i="4"/>
  <c r="O33" i="4"/>
  <c r="M33" i="4"/>
  <c r="L33" i="4"/>
  <c r="J33" i="4"/>
  <c r="I33" i="4"/>
  <c r="H33" i="4"/>
  <c r="G33" i="4"/>
  <c r="F33" i="4"/>
  <c r="D33" i="4"/>
  <c r="C33" i="4"/>
  <c r="Y32" i="4"/>
  <c r="W32" i="4"/>
  <c r="V32" i="4"/>
  <c r="U32" i="4"/>
  <c r="T32" i="4"/>
  <c r="S32" i="4"/>
  <c r="R32" i="4"/>
  <c r="P32" i="4"/>
  <c r="O32" i="4"/>
  <c r="M32" i="4"/>
  <c r="L32" i="4"/>
  <c r="N32" i="4" s="1"/>
  <c r="J32" i="4"/>
  <c r="I32" i="4"/>
  <c r="K32" i="4" s="1"/>
  <c r="G32" i="4"/>
  <c r="F32" i="4"/>
  <c r="H32" i="4" s="1"/>
  <c r="D32" i="4"/>
  <c r="C32" i="4"/>
  <c r="X31" i="4"/>
  <c r="Q31" i="4"/>
  <c r="N31" i="4"/>
  <c r="K31" i="4"/>
  <c r="H31" i="4"/>
  <c r="E31" i="4"/>
  <c r="X30" i="4"/>
  <c r="Q30" i="4"/>
  <c r="N30" i="4"/>
  <c r="K30" i="4"/>
  <c r="H30" i="4"/>
  <c r="E30" i="4"/>
  <c r="X29" i="4"/>
  <c r="Q29" i="4"/>
  <c r="N29" i="4"/>
  <c r="K29" i="4"/>
  <c r="H29" i="4"/>
  <c r="E29" i="4"/>
  <c r="X28" i="4"/>
  <c r="Q28" i="4"/>
  <c r="N28" i="4"/>
  <c r="K28" i="4"/>
  <c r="H28" i="4"/>
  <c r="E28" i="4"/>
  <c r="X27" i="4"/>
  <c r="Q27" i="4"/>
  <c r="N27" i="4"/>
  <c r="K27" i="4"/>
  <c r="H27" i="4"/>
  <c r="E27" i="4"/>
  <c r="X26" i="4"/>
  <c r="Q26" i="4"/>
  <c r="N26" i="4"/>
  <c r="K26" i="4"/>
  <c r="H26" i="4"/>
  <c r="E26" i="4"/>
  <c r="X25" i="4"/>
  <c r="Q25" i="4"/>
  <c r="N25" i="4"/>
  <c r="K25" i="4"/>
  <c r="H25" i="4"/>
  <c r="E25" i="4"/>
  <c r="X24" i="4"/>
  <c r="Q24" i="4"/>
  <c r="N24" i="4"/>
  <c r="K24" i="4"/>
  <c r="H24" i="4"/>
  <c r="E24" i="4"/>
  <c r="X23" i="4"/>
  <c r="Q23" i="4"/>
  <c r="N23" i="4"/>
  <c r="K23" i="4"/>
  <c r="H23" i="4"/>
  <c r="E23" i="4"/>
  <c r="X22" i="4"/>
  <c r="Q22" i="4"/>
  <c r="N22" i="4"/>
  <c r="K22" i="4"/>
  <c r="H22" i="4"/>
  <c r="E22" i="4"/>
  <c r="X21" i="4"/>
  <c r="Q21" i="4"/>
  <c r="N21" i="4"/>
  <c r="K21" i="4"/>
  <c r="H21" i="4"/>
  <c r="E21" i="4"/>
  <c r="X20" i="4"/>
  <c r="Q20" i="4"/>
  <c r="N20" i="4"/>
  <c r="K20" i="4"/>
  <c r="H20" i="4"/>
  <c r="E20" i="4"/>
  <c r="X19" i="4"/>
  <c r="Q19" i="4"/>
  <c r="N19" i="4"/>
  <c r="K19" i="4"/>
  <c r="H19" i="4"/>
  <c r="E19" i="4"/>
  <c r="X18" i="4"/>
  <c r="Q18" i="4"/>
  <c r="N18" i="4"/>
  <c r="K18" i="4"/>
  <c r="H18" i="4"/>
  <c r="E18" i="4"/>
  <c r="X17" i="4"/>
  <c r="Q17" i="4"/>
  <c r="N17" i="4"/>
  <c r="K17" i="4"/>
  <c r="H17" i="4"/>
  <c r="E17" i="4"/>
  <c r="X16" i="4"/>
  <c r="Q16" i="4"/>
  <c r="N16" i="4"/>
  <c r="K16" i="4"/>
  <c r="H16" i="4"/>
  <c r="E16" i="4"/>
  <c r="X15" i="4"/>
  <c r="Q15" i="4"/>
  <c r="N15" i="4"/>
  <c r="K15" i="4"/>
  <c r="H15" i="4"/>
  <c r="E15" i="4"/>
  <c r="X14" i="4"/>
  <c r="Q14" i="4"/>
  <c r="N14" i="4"/>
  <c r="K14" i="4"/>
  <c r="H14" i="4"/>
  <c r="E14" i="4"/>
  <c r="X13" i="4"/>
  <c r="Q13" i="4"/>
  <c r="N13" i="4"/>
  <c r="K13" i="4"/>
  <c r="H13" i="4"/>
  <c r="E13" i="4"/>
  <c r="X12" i="4"/>
  <c r="Q12" i="4"/>
  <c r="N12" i="4"/>
  <c r="K12" i="4"/>
  <c r="H12" i="4"/>
  <c r="E12" i="4"/>
  <c r="X11" i="4"/>
  <c r="Q11" i="4"/>
  <c r="N11" i="4"/>
  <c r="K11" i="4"/>
  <c r="H11" i="4"/>
  <c r="E11" i="4"/>
  <c r="X10" i="4"/>
  <c r="Q10" i="4"/>
  <c r="N10" i="4"/>
  <c r="K10" i="4"/>
  <c r="H10" i="4"/>
  <c r="E10" i="4"/>
  <c r="X9" i="4"/>
  <c r="Q9" i="4"/>
  <c r="N9" i="4"/>
  <c r="N33" i="4" s="1"/>
  <c r="K9" i="4"/>
  <c r="H9" i="4"/>
  <c r="H34" i="4" s="1"/>
  <c r="E9" i="4"/>
  <c r="S34" i="3"/>
  <c r="R34" i="3"/>
  <c r="Q34" i="3"/>
  <c r="P34" i="3"/>
  <c r="O34" i="3"/>
  <c r="N34" i="3"/>
  <c r="M34" i="3"/>
  <c r="L34" i="3"/>
  <c r="J34" i="3"/>
  <c r="I34" i="3"/>
  <c r="G34" i="3"/>
  <c r="F34" i="3"/>
  <c r="D34" i="3"/>
  <c r="C34" i="3"/>
  <c r="S33" i="3"/>
  <c r="Q33" i="3"/>
  <c r="P33" i="3"/>
  <c r="O33" i="3"/>
  <c r="N33" i="3"/>
  <c r="M33" i="3"/>
  <c r="L33" i="3"/>
  <c r="J33" i="3"/>
  <c r="I33" i="3"/>
  <c r="G33" i="3"/>
  <c r="F33" i="3"/>
  <c r="D33" i="3"/>
  <c r="C33" i="3"/>
  <c r="S32" i="3"/>
  <c r="Q32" i="3"/>
  <c r="P32" i="3"/>
  <c r="O32" i="3"/>
  <c r="N32" i="3"/>
  <c r="M32" i="3"/>
  <c r="L32" i="3"/>
  <c r="J32" i="3"/>
  <c r="I32" i="3"/>
  <c r="H32" i="3"/>
  <c r="G32" i="3"/>
  <c r="F32" i="3"/>
  <c r="D32" i="3"/>
  <c r="C32" i="3"/>
  <c r="R31" i="3"/>
  <c r="K31" i="3"/>
  <c r="H31" i="3"/>
  <c r="E31" i="3"/>
  <c r="R30" i="3"/>
  <c r="K30" i="3"/>
  <c r="H30" i="3"/>
  <c r="E30" i="3"/>
  <c r="R29" i="3"/>
  <c r="K29" i="3"/>
  <c r="H29" i="3"/>
  <c r="E29" i="3"/>
  <c r="R28" i="3"/>
  <c r="K28" i="3"/>
  <c r="H28" i="3"/>
  <c r="E28" i="3"/>
  <c r="R27" i="3"/>
  <c r="K27" i="3"/>
  <c r="H27" i="3"/>
  <c r="E27" i="3"/>
  <c r="R26" i="3"/>
  <c r="K26" i="3"/>
  <c r="H26" i="3"/>
  <c r="E26" i="3"/>
  <c r="R25" i="3"/>
  <c r="K25" i="3"/>
  <c r="H25" i="3"/>
  <c r="E25" i="3"/>
  <c r="R24" i="3"/>
  <c r="K24" i="3"/>
  <c r="H24" i="3"/>
  <c r="E24" i="3"/>
  <c r="R23" i="3"/>
  <c r="K23" i="3"/>
  <c r="H23" i="3"/>
  <c r="E23" i="3"/>
  <c r="R22" i="3"/>
  <c r="K22" i="3"/>
  <c r="H22" i="3"/>
  <c r="E22" i="3"/>
  <c r="R21" i="3"/>
  <c r="K21" i="3"/>
  <c r="H21" i="3"/>
  <c r="E21" i="3"/>
  <c r="R20" i="3"/>
  <c r="K20" i="3"/>
  <c r="H20" i="3"/>
  <c r="E20" i="3"/>
  <c r="R19" i="3"/>
  <c r="K19" i="3"/>
  <c r="H19" i="3"/>
  <c r="E19" i="3"/>
  <c r="R18" i="3"/>
  <c r="K18" i="3"/>
  <c r="H18" i="3"/>
  <c r="E18" i="3"/>
  <c r="R17" i="3"/>
  <c r="K17" i="3"/>
  <c r="H17" i="3"/>
  <c r="E17" i="3"/>
  <c r="R16" i="3"/>
  <c r="K16" i="3"/>
  <c r="H16" i="3"/>
  <c r="E16" i="3"/>
  <c r="R15" i="3"/>
  <c r="K15" i="3"/>
  <c r="H15" i="3"/>
  <c r="E15" i="3"/>
  <c r="R14" i="3"/>
  <c r="K14" i="3"/>
  <c r="H14" i="3"/>
  <c r="E14" i="3"/>
  <c r="R13" i="3"/>
  <c r="K13" i="3"/>
  <c r="H13" i="3"/>
  <c r="E13" i="3"/>
  <c r="R12" i="3"/>
  <c r="K12" i="3"/>
  <c r="H12" i="3"/>
  <c r="E12" i="3"/>
  <c r="R11" i="3"/>
  <c r="K11" i="3"/>
  <c r="H11" i="3"/>
  <c r="E11" i="3"/>
  <c r="R10" i="3"/>
  <c r="K10" i="3"/>
  <c r="H10" i="3"/>
  <c r="E10" i="3"/>
  <c r="R9" i="3"/>
  <c r="R33" i="3" s="1"/>
  <c r="K9" i="3"/>
  <c r="H9" i="3"/>
  <c r="E9" i="3"/>
  <c r="E33" i="3" s="1"/>
  <c r="S34" i="2"/>
  <c r="Q34" i="2"/>
  <c r="P34" i="2"/>
  <c r="O34" i="2"/>
  <c r="N34" i="2"/>
  <c r="M34" i="2"/>
  <c r="L34" i="2"/>
  <c r="J34" i="2"/>
  <c r="I34" i="2"/>
  <c r="G34" i="2"/>
  <c r="F34" i="2"/>
  <c r="D34" i="2"/>
  <c r="C34" i="2"/>
  <c r="S33" i="2"/>
  <c r="Q33" i="2"/>
  <c r="P33" i="2"/>
  <c r="O33" i="2"/>
  <c r="N33" i="2"/>
  <c r="M33" i="2"/>
  <c r="L33" i="2"/>
  <c r="J33" i="2"/>
  <c r="I33" i="2"/>
  <c r="G33" i="2"/>
  <c r="F33" i="2"/>
  <c r="D33" i="2"/>
  <c r="C33" i="2"/>
  <c r="S32" i="2"/>
  <c r="Q32" i="2"/>
  <c r="P32" i="2"/>
  <c r="O32" i="2"/>
  <c r="N32" i="2"/>
  <c r="M32" i="2"/>
  <c r="L32" i="2"/>
  <c r="J32" i="2"/>
  <c r="I32" i="2"/>
  <c r="G32" i="2"/>
  <c r="F32" i="2"/>
  <c r="D32" i="2"/>
  <c r="C32" i="2"/>
  <c r="R31" i="2"/>
  <c r="K31" i="2"/>
  <c r="H31" i="2"/>
  <c r="E31" i="2"/>
  <c r="R30" i="2"/>
  <c r="K30" i="2"/>
  <c r="H30" i="2"/>
  <c r="E30" i="2"/>
  <c r="R29" i="2"/>
  <c r="K29" i="2"/>
  <c r="H29" i="2"/>
  <c r="E29" i="2"/>
  <c r="R28" i="2"/>
  <c r="K28" i="2"/>
  <c r="H28" i="2"/>
  <c r="E28" i="2"/>
  <c r="R27" i="2"/>
  <c r="K27" i="2"/>
  <c r="H27" i="2"/>
  <c r="E27" i="2"/>
  <c r="R26" i="2"/>
  <c r="K26" i="2"/>
  <c r="H26" i="2"/>
  <c r="E26" i="2"/>
  <c r="R25" i="2"/>
  <c r="K25" i="2"/>
  <c r="H25" i="2"/>
  <c r="E25" i="2"/>
  <c r="R24" i="2"/>
  <c r="K24" i="2"/>
  <c r="H24" i="2"/>
  <c r="E24" i="2"/>
  <c r="R23" i="2"/>
  <c r="K23" i="2"/>
  <c r="H23" i="2"/>
  <c r="E23" i="2"/>
  <c r="R22" i="2"/>
  <c r="K22" i="2"/>
  <c r="H22" i="2"/>
  <c r="E22" i="2"/>
  <c r="R21" i="2"/>
  <c r="K21" i="2"/>
  <c r="H21" i="2"/>
  <c r="E21" i="2"/>
  <c r="R20" i="2"/>
  <c r="K20" i="2"/>
  <c r="H20" i="2"/>
  <c r="E20" i="2"/>
  <c r="R19" i="2"/>
  <c r="K19" i="2"/>
  <c r="H19" i="2"/>
  <c r="E19" i="2"/>
  <c r="R18" i="2"/>
  <c r="K18" i="2"/>
  <c r="H18" i="2"/>
  <c r="E18" i="2"/>
  <c r="R17" i="2"/>
  <c r="K17" i="2"/>
  <c r="H17" i="2"/>
  <c r="E17" i="2"/>
  <c r="R16" i="2"/>
  <c r="K16" i="2"/>
  <c r="H16" i="2"/>
  <c r="E16" i="2"/>
  <c r="R15" i="2"/>
  <c r="K15" i="2"/>
  <c r="H15" i="2"/>
  <c r="E15" i="2"/>
  <c r="R14" i="2"/>
  <c r="K14" i="2"/>
  <c r="H14" i="2"/>
  <c r="E14" i="2"/>
  <c r="R13" i="2"/>
  <c r="K13" i="2"/>
  <c r="H13" i="2"/>
  <c r="E13" i="2"/>
  <c r="R12" i="2"/>
  <c r="K12" i="2"/>
  <c r="H12" i="2"/>
  <c r="E12" i="2"/>
  <c r="R11" i="2"/>
  <c r="K11" i="2"/>
  <c r="H11" i="2"/>
  <c r="E11" i="2"/>
  <c r="R10" i="2"/>
  <c r="K10" i="2"/>
  <c r="H10" i="2"/>
  <c r="E10" i="2"/>
  <c r="R9" i="2"/>
  <c r="K9" i="2"/>
  <c r="K34" i="2" s="1"/>
  <c r="H9" i="2"/>
  <c r="H33" i="2" s="1"/>
  <c r="E9" i="2"/>
  <c r="Y34" i="1"/>
  <c r="W34" i="1"/>
  <c r="V34" i="1"/>
  <c r="U34" i="1"/>
  <c r="T34" i="1"/>
  <c r="S34" i="1"/>
  <c r="R34" i="1"/>
  <c r="P34" i="1"/>
  <c r="O34" i="1"/>
  <c r="M34" i="1"/>
  <c r="L34" i="1"/>
  <c r="J34" i="1"/>
  <c r="I34" i="1"/>
  <c r="G34" i="1"/>
  <c r="F34" i="1"/>
  <c r="D34" i="1"/>
  <c r="C34" i="1"/>
  <c r="Y33" i="1"/>
  <c r="W33" i="1"/>
  <c r="V33" i="1"/>
  <c r="U33" i="1"/>
  <c r="T33" i="1"/>
  <c r="S33" i="1"/>
  <c r="R33" i="1"/>
  <c r="P33" i="1"/>
  <c r="O33" i="1"/>
  <c r="M33" i="1"/>
  <c r="L33" i="1"/>
  <c r="J33" i="1"/>
  <c r="I33" i="1"/>
  <c r="H33" i="1"/>
  <c r="G33" i="1"/>
  <c r="F33" i="1"/>
  <c r="D33" i="1"/>
  <c r="C33" i="1"/>
  <c r="Y32" i="1"/>
  <c r="W32" i="1"/>
  <c r="V32" i="1"/>
  <c r="U32" i="1"/>
  <c r="T32" i="1"/>
  <c r="S32" i="1"/>
  <c r="R32" i="1"/>
  <c r="Q32" i="1"/>
  <c r="P32" i="1"/>
  <c r="O32" i="1"/>
  <c r="M32" i="1"/>
  <c r="L32" i="1"/>
  <c r="N32" i="1" s="1"/>
  <c r="J32" i="1"/>
  <c r="I32" i="1"/>
  <c r="K32" i="1" s="1"/>
  <c r="G32" i="1"/>
  <c r="F32" i="1"/>
  <c r="D32" i="1"/>
  <c r="C32" i="1"/>
  <c r="X31" i="1"/>
  <c r="Q31" i="1"/>
  <c r="N31" i="1"/>
  <c r="K31" i="1"/>
  <c r="H31" i="1"/>
  <c r="E31" i="1"/>
  <c r="X30" i="1"/>
  <c r="Q30" i="1"/>
  <c r="N30" i="1"/>
  <c r="K30" i="1"/>
  <c r="H30" i="1"/>
  <c r="E30" i="1"/>
  <c r="X29" i="1"/>
  <c r="Q29" i="1"/>
  <c r="N29" i="1"/>
  <c r="K29" i="1"/>
  <c r="H29" i="1"/>
  <c r="E29" i="1"/>
  <c r="X28" i="1"/>
  <c r="Q28" i="1"/>
  <c r="N28" i="1"/>
  <c r="K28" i="1"/>
  <c r="H28" i="1"/>
  <c r="E28" i="1"/>
  <c r="X27" i="1"/>
  <c r="Q27" i="1"/>
  <c r="N27" i="1"/>
  <c r="K27" i="1"/>
  <c r="H27" i="1"/>
  <c r="E27" i="1"/>
  <c r="X26" i="1"/>
  <c r="Q26" i="1"/>
  <c r="N26" i="1"/>
  <c r="K26" i="1"/>
  <c r="H26" i="1"/>
  <c r="E26" i="1"/>
  <c r="X25" i="1"/>
  <c r="Q25" i="1"/>
  <c r="N25" i="1"/>
  <c r="K25" i="1"/>
  <c r="H25" i="1"/>
  <c r="E25" i="1"/>
  <c r="X24" i="1"/>
  <c r="Q24" i="1"/>
  <c r="N24" i="1"/>
  <c r="K24" i="1"/>
  <c r="H24" i="1"/>
  <c r="E24" i="1"/>
  <c r="X23" i="1"/>
  <c r="Q23" i="1"/>
  <c r="N23" i="1"/>
  <c r="K23" i="1"/>
  <c r="H23" i="1"/>
  <c r="E23" i="1"/>
  <c r="X22" i="1"/>
  <c r="Q22" i="1"/>
  <c r="N22" i="1"/>
  <c r="K22" i="1"/>
  <c r="H22" i="1"/>
  <c r="E22" i="1"/>
  <c r="X21" i="1"/>
  <c r="Q21" i="1"/>
  <c r="N21" i="1"/>
  <c r="K21" i="1"/>
  <c r="H21" i="1"/>
  <c r="E21" i="1"/>
  <c r="X20" i="1"/>
  <c r="Q20" i="1"/>
  <c r="N20" i="1"/>
  <c r="K20" i="1"/>
  <c r="H20" i="1"/>
  <c r="E20" i="1"/>
  <c r="X19" i="1"/>
  <c r="Q19" i="1"/>
  <c r="N19" i="1"/>
  <c r="K19" i="1"/>
  <c r="H19" i="1"/>
  <c r="E19" i="1"/>
  <c r="X18" i="1"/>
  <c r="Q18" i="1"/>
  <c r="N18" i="1"/>
  <c r="K18" i="1"/>
  <c r="H18" i="1"/>
  <c r="E18" i="1"/>
  <c r="X17" i="1"/>
  <c r="Q17" i="1"/>
  <c r="N17" i="1"/>
  <c r="K17" i="1"/>
  <c r="H17" i="1"/>
  <c r="E17" i="1"/>
  <c r="X16" i="1"/>
  <c r="Q16" i="1"/>
  <c r="N16" i="1"/>
  <c r="K16" i="1"/>
  <c r="H16" i="1"/>
  <c r="E16" i="1"/>
  <c r="X15" i="1"/>
  <c r="Q15" i="1"/>
  <c r="N15" i="1"/>
  <c r="K15" i="1"/>
  <c r="H15" i="1"/>
  <c r="E15" i="1"/>
  <c r="X14" i="1"/>
  <c r="Q14" i="1"/>
  <c r="N14" i="1"/>
  <c r="K14" i="1"/>
  <c r="H14" i="1"/>
  <c r="E14" i="1"/>
  <c r="X13" i="1"/>
  <c r="Q13" i="1"/>
  <c r="N13" i="1"/>
  <c r="K13" i="1"/>
  <c r="H13" i="1"/>
  <c r="E13" i="1"/>
  <c r="X12" i="1"/>
  <c r="Q12" i="1"/>
  <c r="N12" i="1"/>
  <c r="K12" i="1"/>
  <c r="H12" i="1"/>
  <c r="E12" i="1"/>
  <c r="X11" i="1"/>
  <c r="Q11" i="1"/>
  <c r="N11" i="1"/>
  <c r="K11" i="1"/>
  <c r="H11" i="1"/>
  <c r="E11" i="1"/>
  <c r="X10" i="1"/>
  <c r="Q10" i="1"/>
  <c r="N10" i="1"/>
  <c r="K10" i="1"/>
  <c r="H10" i="1"/>
  <c r="E10" i="1"/>
  <c r="X9" i="1"/>
  <c r="Q9" i="1"/>
  <c r="N9" i="1"/>
  <c r="N33" i="1" s="1"/>
  <c r="K9" i="1"/>
  <c r="H9" i="1"/>
  <c r="E9" i="1"/>
  <c r="E33" i="2" l="1"/>
  <c r="K32" i="2"/>
  <c r="H33" i="3"/>
  <c r="K32" i="3"/>
  <c r="K32" i="6"/>
  <c r="H32" i="7"/>
  <c r="N32" i="8"/>
  <c r="E34" i="10"/>
  <c r="H33" i="10"/>
  <c r="E34" i="7"/>
  <c r="H34" i="1"/>
  <c r="K33" i="5"/>
  <c r="K33" i="6"/>
  <c r="N32" i="6"/>
  <c r="H34" i="7"/>
  <c r="K34" i="8"/>
  <c r="Q32" i="8"/>
  <c r="K33" i="10"/>
  <c r="K34" i="3"/>
  <c r="K33" i="1"/>
  <c r="R33" i="2"/>
  <c r="K33" i="3"/>
  <c r="K33" i="4"/>
  <c r="Q32" i="4"/>
  <c r="N33" i="5"/>
  <c r="Q32" i="5"/>
  <c r="N33" i="6"/>
  <c r="K33" i="7"/>
  <c r="N33" i="8"/>
  <c r="R34" i="10"/>
  <c r="H34" i="10"/>
  <c r="E33" i="1"/>
  <c r="Q34" i="5"/>
  <c r="X33" i="8"/>
  <c r="H33" i="8"/>
  <c r="X33" i="6"/>
  <c r="X32" i="1"/>
  <c r="X32" i="4"/>
  <c r="E33" i="5"/>
  <c r="Q33" i="4"/>
  <c r="E32" i="1"/>
  <c r="E34" i="3"/>
  <c r="E32" i="3"/>
  <c r="E32" i="4"/>
  <c r="Q33" i="1"/>
  <c r="E34" i="2"/>
  <c r="E32" i="2"/>
  <c r="H32" i="8"/>
  <c r="E32" i="10"/>
  <c r="E33" i="4"/>
  <c r="H33" i="6"/>
  <c r="H32" i="1"/>
  <c r="H32" i="2"/>
  <c r="X34" i="8"/>
  <c r="H32" i="10"/>
  <c r="N34" i="6"/>
  <c r="K34" i="1"/>
  <c r="K33" i="2"/>
  <c r="R34" i="2"/>
  <c r="K34" i="7"/>
  <c r="N34" i="8"/>
  <c r="E34" i="5"/>
  <c r="R32" i="10"/>
  <c r="X34" i="1"/>
  <c r="R32" i="3"/>
  <c r="H34" i="3"/>
  <c r="K34" i="4"/>
  <c r="H34" i="5"/>
  <c r="E34" i="6"/>
  <c r="Q34" i="6"/>
  <c r="E33" i="7"/>
  <c r="K34" i="10"/>
  <c r="X33" i="1"/>
  <c r="R32" i="2"/>
  <c r="H34" i="2"/>
  <c r="X34" i="4"/>
  <c r="R33" i="7"/>
  <c r="E33" i="10"/>
  <c r="N34" i="1"/>
  <c r="X33" i="4"/>
  <c r="E34" i="8"/>
  <c r="Q34" i="8"/>
  <c r="N34" i="4"/>
  <c r="K34" i="5"/>
  <c r="H34" i="6"/>
  <c r="H33" i="7"/>
  <c r="X34" i="5"/>
  <c r="E34" i="1"/>
  <c r="Q34" i="1"/>
  <c r="X33" i="5"/>
  <c r="H34" i="8"/>
  <c r="E34" i="4"/>
  <c r="Q34" i="4"/>
  <c r="N34" i="5"/>
  <c r="K34" i="6"/>
  <c r="R34" i="7"/>
  <c r="X34" i="6"/>
</calcChain>
</file>

<file path=xl/sharedStrings.xml><?xml version="1.0" encoding="utf-8"?>
<sst xmlns="http://schemas.openxmlformats.org/spreadsheetml/2006/main" count="429" uniqueCount="99">
  <si>
    <t>CASH</t>
  </si>
  <si>
    <t>Mean</t>
  </si>
  <si>
    <t>3-MONTHS</t>
  </si>
  <si>
    <t>15-MONTHS</t>
  </si>
  <si>
    <t>SETTLEMENT</t>
  </si>
  <si>
    <t xml:space="preserve">    Sterling Equivalents</t>
  </si>
  <si>
    <t>BUYER</t>
  </si>
  <si>
    <t>SELLER</t>
  </si>
  <si>
    <t>Cash Seller's</t>
  </si>
  <si>
    <t>3mths Seller's</t>
  </si>
  <si>
    <t>Stg/$</t>
  </si>
  <si>
    <t>Average</t>
  </si>
  <si>
    <t>High</t>
  </si>
  <si>
    <t>Low</t>
  </si>
  <si>
    <t xml:space="preserve">Neither the LME nor any of its directors, officers or employees shall, except in the case of fraud or wilful neglect, be under any liability whatsoever either in </t>
  </si>
  <si>
    <t xml:space="preserve">contract or in tort in respect of any act or omission (including negligence) in relation to the preparation or publication of the data contained in the report </t>
  </si>
  <si>
    <t>EURO</t>
  </si>
  <si>
    <t>Yen</t>
  </si>
  <si>
    <t>Euro Equivalents</t>
  </si>
  <si>
    <t>LME DAILY OFFICIAL AND SETTLEMENT PRICES</t>
  </si>
  <si>
    <t>3MStg/$</t>
  </si>
  <si>
    <t xml:space="preserve">Exchange Rate </t>
  </si>
  <si>
    <t>DECEMBER 3</t>
  </si>
  <si>
    <t>DECEMBER 2</t>
  </si>
  <si>
    <t>DECEMBER 1</t>
  </si>
  <si>
    <t>LME NICKEL $USD/Tonne</t>
  </si>
  <si>
    <t>LME PRIMARY ALUMINIUM $USD/Tonne</t>
  </si>
  <si>
    <t>LME ZINC $USD/Tonne</t>
  </si>
  <si>
    <t>LME LEAD $USD/Tonne</t>
  </si>
  <si>
    <t>LME TIN $USD/Tonne</t>
  </si>
  <si>
    <t>LME NA ALLOY $USD/Tonne</t>
  </si>
  <si>
    <t>LME ALUMINIUM ALLOY $USD/Tonne</t>
  </si>
  <si>
    <t>LME COPPER $USD/Tonne</t>
  </si>
  <si>
    <t>LME COBALT $USD/Tonne</t>
  </si>
  <si>
    <t>TWAP - Trade weighted average price</t>
  </si>
  <si>
    <t>TWAP</t>
  </si>
  <si>
    <t xml:space="preserve"> LME ABR ZINC $USD/Tonne</t>
  </si>
  <si>
    <t xml:space="preserve"> LME ABR ALUMINIUM $USD/Tonne</t>
  </si>
  <si>
    <t xml:space="preserve"> LME ABR COPPER $USD/Tonne</t>
  </si>
  <si>
    <t>LME DAILY ASIAN BENCHMARK REFERENCE PRICES</t>
  </si>
  <si>
    <t>Market Operations</t>
  </si>
  <si>
    <t>Euro</t>
  </si>
  <si>
    <t xml:space="preserve">   Lead  3-months Seller:</t>
  </si>
  <si>
    <t>$/JY</t>
  </si>
  <si>
    <t xml:space="preserve">   Lead  Cash Seller &amp; Settlement:</t>
  </si>
  <si>
    <t xml:space="preserve">   Copper  3-months Seller:</t>
  </si>
  <si>
    <t xml:space="preserve">                    Exchange Rates  </t>
  </si>
  <si>
    <t xml:space="preserve">   Copper  Cash Seller &amp; Settlement:</t>
  </si>
  <si>
    <t xml:space="preserve">             Settlement Conversion</t>
  </si>
  <si>
    <t xml:space="preserve">  The following sterling equivalents have been calculated, on the basis of daily conversions: </t>
  </si>
  <si>
    <t>Nasaac</t>
  </si>
  <si>
    <t>SHG Zinc</t>
  </si>
  <si>
    <t>Tin</t>
  </si>
  <si>
    <t>Nickel</t>
  </si>
  <si>
    <t>Lead</t>
  </si>
  <si>
    <t>Copper</t>
  </si>
  <si>
    <t>Aluminium Alloy</t>
  </si>
  <si>
    <t>Primary Aluminium</t>
  </si>
  <si>
    <t>Conversion Rate</t>
  </si>
  <si>
    <t>Euro Settlement</t>
  </si>
  <si>
    <t>Metal</t>
  </si>
  <si>
    <t>LME AVERAGE SETTLEMENT PRICES IN EURO</t>
  </si>
  <si>
    <t>15-months Mean</t>
  </si>
  <si>
    <t>15-months Seller</t>
  </si>
  <si>
    <t>15-months Buyer</t>
  </si>
  <si>
    <t>December 3 Mean</t>
  </si>
  <si>
    <t>December 3 Seller</t>
  </si>
  <si>
    <t>December 3 Buyer</t>
  </si>
  <si>
    <t>December 2 Mean</t>
  </si>
  <si>
    <t>December 2 Seller</t>
  </si>
  <si>
    <t>December 1 Mean</t>
  </si>
  <si>
    <t>December 1 Seller</t>
  </si>
  <si>
    <t>December 1 Buyer</t>
  </si>
  <si>
    <t>3-months Mean</t>
  </si>
  <si>
    <t>3-months Seller</t>
  </si>
  <si>
    <t xml:space="preserve">Cash Mean  </t>
  </si>
  <si>
    <t xml:space="preserve"> &amp; Settlement</t>
  </si>
  <si>
    <t>Cash Seller</t>
  </si>
  <si>
    <t xml:space="preserve">Cash Buyer </t>
  </si>
  <si>
    <t>(dollars)</t>
  </si>
  <si>
    <t>Zinc</t>
  </si>
  <si>
    <t>Alloy</t>
  </si>
  <si>
    <t>Aluminium</t>
  </si>
  <si>
    <t>Molybdenum</t>
  </si>
  <si>
    <t xml:space="preserve">Cobalt </t>
  </si>
  <si>
    <t>Steel Billet</t>
  </si>
  <si>
    <t>NASAAC</t>
  </si>
  <si>
    <t>Special Hg</t>
  </si>
  <si>
    <t>Primary</t>
  </si>
  <si>
    <t xml:space="preserve">                AVERAGE OFFICIAL AND SETTLEMENT PRICES US$/TONNE</t>
  </si>
  <si>
    <t xml:space="preserve">             THE  LONDON  METAL  EXCHANGE  LIMITED</t>
  </si>
  <si>
    <t>TWAP Mean</t>
  </si>
  <si>
    <t>ABR</t>
  </si>
  <si>
    <t>AVERAGE OFFICIAL PRICES US$/TONNE</t>
  </si>
  <si>
    <t>THE  LONDON  METAL  EXCHANGE  LIMITED</t>
  </si>
  <si>
    <t>FOR THE MONTH OF MARCH 2022</t>
  </si>
  <si>
    <t>contract or in tort in respect of any act or omission (including negligence) in relation to the preparation or publication of the data contained in the report.</t>
  </si>
  <si>
    <t>3-months Buyer</t>
  </si>
  <si>
    <t>December 2 Buyer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</si>
</sst>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&quot;£&quot;#,##0.00;[Red]\-&quot;£&quot;#,##0.00"/>
    <numFmt numFmtId="165" formatCode="\$#,##0.00\ ;\(\$#,##0.00\)"/>
    <numFmt numFmtId="166" formatCode="\$#,##0.00\ "/>
    <numFmt numFmtId="167" formatCode="\$#,###.00"/>
    <numFmt numFmtId="168" formatCode="0.0000"/>
    <numFmt numFmtId="169" formatCode="#,##0.0000"/>
    <numFmt numFmtId="170" formatCode="[$$-409]#,##0.00"/>
    <numFmt numFmtId="171" formatCode="mmm/yyyy"/>
    <numFmt numFmtId="172" formatCode="&quot;$&quot;#,##0.00_);[Red]\(&quot;$&quot;#,##0.00\)"/>
    <numFmt numFmtId="173" formatCode="&quot;$&quot;#,##0.00_);\(&quot;$&quot;#,##0.00\)"/>
    <numFmt numFmtId="174" formatCode="\$#,##0.00"/>
    <numFmt numFmtId="175" formatCode="\£#,##0.00"/>
    <numFmt numFmtId="176" formatCode="mmm\-yyyy"/>
    <numFmt numFmtId="177" formatCode="mmmm\-yyyy"/>
  </numFmts>
  <fonts count="15" x14ac:knownFonts="1">
    <font>
      <sz val="10"/>
      <name val="Arial"/>
    </font>
    <font>
      <b/>
      <sz val="10"/>
      <name val="Times New Roman"/>
    </font>
    <font>
      <sz val="10"/>
      <name val="Times New Roman"/>
    </font>
    <font>
      <sz val="8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8"/>
      <name val="Arial"/>
    </font>
    <font>
      <sz val="9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i/>
      <sz val="10"/>
      <name val="Times New Roman"/>
      <family val="1"/>
    </font>
    <font>
      <sz val="8.5"/>
      <name val="Times New Roman"/>
      <family val="1"/>
    </font>
    <font>
      <i/>
      <sz val="10"/>
      <name val="Times New Roman"/>
    </font>
    <font>
      <sz val="8.5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1">
    <xf numFmtId="0" fontId="0" fillId="0" borderId="0" xfId="0"/>
    <xf numFmtId="17" fontId="6" fillId="0" borderId="0" xfId="0" applyNumberFormat="1" applyFont="1" applyBorder="1"/>
    <xf numFmtId="0" fontId="4" fillId="0" borderId="0" xfId="0" applyFont="1" applyBorder="1"/>
    <xf numFmtId="0" fontId="2" fillId="0" borderId="1" xfId="0" applyFont="1" applyBorder="1" applyAlignment="1">
      <alignment horizontal="center"/>
    </xf>
    <xf numFmtId="0" fontId="0" fillId="0" borderId="0" xfId="0" applyProtection="1">
      <protection locked="0"/>
    </xf>
    <xf numFmtId="0" fontId="0" fillId="0" borderId="0" xfId="0" applyProtection="1"/>
    <xf numFmtId="165" fontId="5" fillId="0" borderId="0" xfId="0" applyNumberFormat="1" applyFont="1" applyBorder="1"/>
    <xf numFmtId="0" fontId="3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0" xfId="0" applyBorder="1" applyAlignment="1" applyProtection="1">
      <alignment horizontal="centerContinuous"/>
      <protection locked="0"/>
    </xf>
    <xf numFmtId="0" fontId="0" fillId="0" borderId="0" xfId="0" applyFill="1" applyProtection="1"/>
    <xf numFmtId="0" fontId="6" fillId="0" borderId="5" xfId="0" applyFont="1" applyFill="1" applyBorder="1" applyAlignment="1">
      <alignment horizontal="center"/>
    </xf>
    <xf numFmtId="0" fontId="4" fillId="0" borderId="8" xfId="0" applyFont="1" applyFill="1" applyBorder="1" applyAlignment="1" applyProtection="1">
      <alignment horizontal="center"/>
      <protection locked="0"/>
    </xf>
    <xf numFmtId="0" fontId="4" fillId="0" borderId="9" xfId="0" applyFont="1" applyFill="1" applyBorder="1" applyAlignment="1">
      <alignment horizontal="center"/>
    </xf>
    <xf numFmtId="168" fontId="4" fillId="0" borderId="19" xfId="0" applyNumberFormat="1" applyFont="1" applyFill="1" applyBorder="1" applyAlignment="1">
      <alignment horizontal="center"/>
    </xf>
    <xf numFmtId="2" fontId="4" fillId="0" borderId="9" xfId="0" applyNumberFormat="1" applyFont="1" applyFill="1" applyBorder="1" applyAlignment="1" applyProtection="1">
      <alignment horizontal="center"/>
    </xf>
    <xf numFmtId="2" fontId="4" fillId="0" borderId="8" xfId="0" applyNumberFormat="1" applyFont="1" applyFill="1" applyBorder="1" applyAlignment="1" applyProtection="1">
      <alignment horizontal="center"/>
    </xf>
    <xf numFmtId="168" fontId="4" fillId="0" borderId="20" xfId="0" applyNumberFormat="1" applyFont="1" applyFill="1" applyBorder="1" applyAlignment="1" applyProtection="1">
      <alignment horizontal="center"/>
    </xf>
    <xf numFmtId="168" fontId="4" fillId="0" borderId="7" xfId="0" applyNumberFormat="1" applyFont="1" applyFill="1" applyBorder="1" applyAlignment="1" applyProtection="1">
      <alignment horizontal="center"/>
    </xf>
    <xf numFmtId="170" fontId="4" fillId="0" borderId="9" xfId="0" applyNumberFormat="1" applyFont="1" applyFill="1" applyBorder="1" applyAlignment="1" applyProtection="1">
      <alignment horizontal="center"/>
    </xf>
    <xf numFmtId="170" fontId="4" fillId="0" borderId="19" xfId="0" applyNumberFormat="1" applyFont="1" applyBorder="1" applyAlignment="1" applyProtection="1">
      <alignment horizontal="center"/>
    </xf>
    <xf numFmtId="170" fontId="4" fillId="0" borderId="8" xfId="0" applyNumberFormat="1" applyFont="1" applyBorder="1" applyAlignment="1" applyProtection="1">
      <alignment horizontal="center"/>
    </xf>
    <xf numFmtId="170" fontId="4" fillId="0" borderId="6" xfId="0" applyNumberFormat="1" applyFont="1" applyBorder="1" applyAlignment="1" applyProtection="1">
      <alignment horizontal="center"/>
    </xf>
    <xf numFmtId="165" fontId="6" fillId="0" borderId="6" xfId="0" applyNumberFormat="1" applyFont="1" applyBorder="1" applyAlignment="1" applyProtection="1">
      <alignment horizontal="center"/>
    </xf>
    <xf numFmtId="168" fontId="4" fillId="0" borderId="12" xfId="0" applyNumberFormat="1" applyFont="1" applyFill="1" applyBorder="1" applyAlignment="1">
      <alignment horizontal="center"/>
    </xf>
    <xf numFmtId="2" fontId="4" fillId="0" borderId="11" xfId="0" applyNumberFormat="1" applyFont="1" applyFill="1" applyBorder="1" applyAlignment="1" applyProtection="1">
      <alignment horizontal="center"/>
    </xf>
    <xf numFmtId="2" fontId="4" fillId="0" borderId="3" xfId="0" applyNumberFormat="1" applyFont="1" applyFill="1" applyBorder="1" applyAlignment="1" applyProtection="1">
      <alignment horizontal="center"/>
    </xf>
    <xf numFmtId="168" fontId="4" fillId="0" borderId="18" xfId="0" applyNumberFormat="1" applyFont="1" applyFill="1" applyBorder="1" applyAlignment="1" applyProtection="1">
      <alignment horizontal="center"/>
    </xf>
    <xf numFmtId="168" fontId="4" fillId="0" borderId="2" xfId="0" applyNumberFormat="1" applyFont="1" applyFill="1" applyBorder="1" applyAlignment="1" applyProtection="1">
      <alignment horizontal="center"/>
    </xf>
    <xf numFmtId="170" fontId="4" fillId="0" borderId="11" xfId="0" applyNumberFormat="1" applyFont="1" applyFill="1" applyBorder="1" applyAlignment="1" applyProtection="1">
      <alignment horizontal="center"/>
    </xf>
    <xf numFmtId="170" fontId="4" fillId="0" borderId="12" xfId="0" applyNumberFormat="1" applyFont="1" applyBorder="1" applyAlignment="1" applyProtection="1">
      <alignment horizontal="center"/>
    </xf>
    <xf numFmtId="170" fontId="4" fillId="0" borderId="18" xfId="0" applyNumberFormat="1" applyFont="1" applyBorder="1" applyAlignment="1" applyProtection="1">
      <alignment horizontal="center"/>
    </xf>
    <xf numFmtId="170" fontId="4" fillId="0" borderId="17" xfId="0" applyNumberFormat="1" applyFont="1" applyBorder="1" applyAlignment="1" applyProtection="1">
      <alignment horizontal="center"/>
    </xf>
    <xf numFmtId="165" fontId="6" fillId="0" borderId="10" xfId="0" applyNumberFormat="1" applyFont="1" applyBorder="1" applyAlignment="1" applyProtection="1">
      <alignment horizontal="center"/>
    </xf>
    <xf numFmtId="168" fontId="4" fillId="0" borderId="14" xfId="0" applyNumberFormat="1" applyFont="1" applyFill="1" applyBorder="1" applyAlignment="1">
      <alignment horizontal="center"/>
    </xf>
    <xf numFmtId="2" fontId="4" fillId="0" borderId="16" xfId="0" applyNumberFormat="1" applyFont="1" applyFill="1" applyBorder="1" applyAlignment="1" applyProtection="1">
      <alignment horizontal="center"/>
    </xf>
    <xf numFmtId="168" fontId="4" fillId="0" borderId="15" xfId="0" applyNumberFormat="1" applyFont="1" applyFill="1" applyBorder="1" applyAlignment="1" applyProtection="1">
      <alignment horizontal="center"/>
    </xf>
    <xf numFmtId="168" fontId="4" fillId="0" borderId="21" xfId="0" applyNumberFormat="1" applyFont="1" applyFill="1" applyBorder="1" applyAlignment="1" applyProtection="1">
      <alignment horizontal="center"/>
    </xf>
    <xf numFmtId="170" fontId="4" fillId="0" borderId="16" xfId="0" applyNumberFormat="1" applyFont="1" applyFill="1" applyBorder="1" applyAlignment="1" applyProtection="1">
      <alignment horizontal="center"/>
    </xf>
    <xf numFmtId="170" fontId="4" fillId="0" borderId="14" xfId="0" applyNumberFormat="1" applyFont="1" applyBorder="1" applyAlignment="1" applyProtection="1">
      <alignment horizontal="center"/>
    </xf>
    <xf numFmtId="170" fontId="4" fillId="0" borderId="13" xfId="0" applyNumberFormat="1" applyFont="1" applyBorder="1" applyAlignment="1" applyProtection="1">
      <alignment horizontal="center"/>
    </xf>
    <xf numFmtId="170" fontId="4" fillId="0" borderId="4" xfId="0" applyNumberFormat="1" applyFont="1" applyBorder="1" applyAlignment="1" applyProtection="1">
      <alignment horizontal="center"/>
    </xf>
    <xf numFmtId="165" fontId="6" fillId="0" borderId="4" xfId="0" applyNumberFormat="1" applyFont="1" applyBorder="1" applyAlignment="1" applyProtection="1">
      <alignment horizontal="center"/>
    </xf>
    <xf numFmtId="4" fontId="8" fillId="0" borderId="11" xfId="0" applyNumberFormat="1" applyFont="1" applyFill="1" applyBorder="1" applyAlignment="1" applyProtection="1">
      <alignment horizontal="center"/>
      <protection locked="0"/>
    </xf>
    <xf numFmtId="166" fontId="8" fillId="0" borderId="1" xfId="0" applyNumberFormat="1" applyFont="1" applyBorder="1" applyAlignment="1">
      <alignment horizontal="center"/>
    </xf>
    <xf numFmtId="166" fontId="8" fillId="0" borderId="0" xfId="0" applyNumberFormat="1" applyFont="1" applyBorder="1" applyAlignment="1" applyProtection="1">
      <alignment horizontal="center"/>
      <protection locked="0"/>
    </xf>
    <xf numFmtId="166" fontId="8" fillId="0" borderId="10" xfId="0" applyNumberFormat="1" applyFont="1" applyBorder="1" applyAlignment="1" applyProtection="1">
      <alignment horizontal="center"/>
      <protection locked="0"/>
    </xf>
    <xf numFmtId="15" fontId="4" fillId="0" borderId="10" xfId="0" applyNumberFormat="1" applyFont="1" applyBorder="1"/>
    <xf numFmtId="169" fontId="8" fillId="0" borderId="12" xfId="0" applyNumberFormat="1" applyFont="1" applyFill="1" applyBorder="1" applyAlignment="1">
      <alignment horizontal="center"/>
    </xf>
    <xf numFmtId="4" fontId="8" fillId="0" borderId="11" xfId="0" applyNumberFormat="1" applyFont="1" applyFill="1" applyBorder="1" applyAlignment="1">
      <alignment horizontal="center"/>
    </xf>
    <xf numFmtId="2" fontId="8" fillId="0" borderId="0" xfId="0" applyNumberFormat="1" applyFont="1" applyFill="1" applyBorder="1" applyAlignment="1" applyProtection="1">
      <alignment horizontal="center"/>
      <protection locked="0"/>
    </xf>
    <xf numFmtId="168" fontId="8" fillId="0" borderId="0" xfId="0" applyNumberFormat="1" applyFont="1" applyFill="1" applyBorder="1" applyAlignment="1" applyProtection="1">
      <alignment horizontal="center"/>
      <protection locked="0"/>
    </xf>
    <xf numFmtId="167" fontId="8" fillId="0" borderId="11" xfId="0" applyNumberFormat="1" applyFont="1" applyFill="1" applyBorder="1" applyAlignment="1">
      <alignment horizontal="center"/>
    </xf>
    <xf numFmtId="168" fontId="8" fillId="0" borderId="15" xfId="0" applyNumberFormat="1" applyFont="1" applyFill="1" applyBorder="1" applyAlignment="1" applyProtection="1">
      <alignment horizontal="center"/>
      <protection locked="0"/>
    </xf>
    <xf numFmtId="4" fontId="4" fillId="0" borderId="5" xfId="0" applyNumberFormat="1" applyFont="1" applyFill="1" applyBorder="1" applyAlignment="1" applyProtection="1">
      <alignment horizontal="center"/>
      <protection locked="0"/>
    </xf>
    <xf numFmtId="0" fontId="4" fillId="0" borderId="3" xfId="0" applyFont="1" applyFill="1" applyBorder="1" applyAlignment="1" applyProtection="1">
      <alignment horizontal="center"/>
      <protection locked="0"/>
    </xf>
    <xf numFmtId="4" fontId="4" fillId="0" borderId="7" xfId="0" applyNumberFormat="1" applyFont="1" applyFill="1" applyBorder="1" applyAlignment="1" applyProtection="1">
      <alignment horizontal="center"/>
      <protection locked="0"/>
    </xf>
    <xf numFmtId="4" fontId="4" fillId="0" borderId="5" xfId="0" applyNumberFormat="1" applyFont="1" applyBorder="1" applyAlignment="1" applyProtection="1">
      <alignment horizontal="center"/>
      <protection locked="0"/>
    </xf>
    <xf numFmtId="4" fontId="4" fillId="0" borderId="5" xfId="0" applyNumberFormat="1" applyFont="1" applyBorder="1" applyAlignment="1">
      <alignment horizontal="center"/>
    </xf>
    <xf numFmtId="165" fontId="4" fillId="0" borderId="6" xfId="0" applyNumberFormat="1" applyFont="1" applyBorder="1"/>
    <xf numFmtId="165" fontId="4" fillId="0" borderId="4" xfId="0" applyNumberFormat="1" applyFont="1" applyBorder="1"/>
    <xf numFmtId="165" fontId="6" fillId="0" borderId="0" xfId="0" applyNumberFormat="1" applyFont="1" applyBorder="1"/>
    <xf numFmtId="166" fontId="2" fillId="0" borderId="19" xfId="0" applyNumberFormat="1" applyFont="1" applyBorder="1" applyAlignment="1" applyProtection="1">
      <alignment horizontal="right"/>
    </xf>
    <xf numFmtId="165" fontId="1" fillId="0" borderId="24" xfId="0" applyNumberFormat="1" applyFont="1" applyBorder="1" applyAlignment="1" applyProtection="1">
      <alignment horizontal="center"/>
    </xf>
    <xf numFmtId="166" fontId="2" fillId="0" borderId="12" xfId="0" applyNumberFormat="1" applyFont="1" applyBorder="1" applyAlignment="1" applyProtection="1">
      <alignment horizontal="right"/>
    </xf>
    <xf numFmtId="165" fontId="1" fillId="0" borderId="17" xfId="0" applyNumberFormat="1" applyFont="1" applyBorder="1" applyAlignment="1" applyProtection="1">
      <alignment horizontal="center"/>
    </xf>
    <xf numFmtId="166" fontId="2" fillId="0" borderId="14" xfId="0" applyNumberFormat="1" applyFont="1" applyBorder="1" applyAlignment="1" applyProtection="1">
      <alignment horizontal="right"/>
    </xf>
    <xf numFmtId="165" fontId="1" fillId="0" borderId="21" xfId="0" applyNumberFormat="1" applyFont="1" applyBorder="1" applyAlignment="1" applyProtection="1">
      <alignment horizontal="center"/>
    </xf>
    <xf numFmtId="166" fontId="8" fillId="0" borderId="1" xfId="0" applyNumberFormat="1" applyFont="1" applyBorder="1" applyAlignment="1">
      <alignment horizontal="right"/>
    </xf>
    <xf numFmtId="14" fontId="2" fillId="0" borderId="17" xfId="0" applyNumberFormat="1" applyFont="1" applyBorder="1"/>
    <xf numFmtId="4" fontId="2" fillId="0" borderId="26" xfId="0" applyNumberFormat="1" applyFont="1" applyBorder="1" applyAlignment="1" applyProtection="1">
      <alignment horizontal="center"/>
      <protection locked="0"/>
    </xf>
    <xf numFmtId="165" fontId="2" fillId="0" borderId="27" xfId="0" applyNumberFormat="1" applyFont="1" applyBorder="1"/>
    <xf numFmtId="4" fontId="6" fillId="0" borderId="28" xfId="0" applyNumberFormat="1" applyFont="1" applyBorder="1" applyAlignment="1" applyProtection="1">
      <alignment horizontal="center"/>
      <protection locked="0"/>
    </xf>
    <xf numFmtId="165" fontId="2" fillId="0" borderId="29" xfId="0" applyNumberFormat="1" applyFont="1" applyBorder="1"/>
    <xf numFmtId="4" fontId="2" fillId="0" borderId="1" xfId="0" applyNumberFormat="1" applyFont="1" applyBorder="1" applyProtection="1">
      <protection locked="0"/>
    </xf>
    <xf numFmtId="171" fontId="1" fillId="0" borderId="10" xfId="0" applyNumberFormat="1" applyFont="1" applyBorder="1"/>
    <xf numFmtId="0" fontId="6" fillId="0" borderId="0" xfId="0" applyFont="1"/>
    <xf numFmtId="0" fontId="9" fillId="0" borderId="30" xfId="0" applyFont="1" applyBorder="1" applyAlignment="1">
      <alignment horizontal="centerContinuous"/>
    </xf>
    <xf numFmtId="0" fontId="9" fillId="0" borderId="31" xfId="0" applyFont="1" applyBorder="1" applyAlignment="1">
      <alignment horizontal="centerContinuous"/>
    </xf>
    <xf numFmtId="0" fontId="9" fillId="0" borderId="32" xfId="0" applyFont="1" applyBorder="1" applyAlignment="1">
      <alignment horizontal="centerContinuous"/>
    </xf>
    <xf numFmtId="0" fontId="10" fillId="0" borderId="33" xfId="0" applyFont="1" applyBorder="1" applyAlignment="1">
      <alignment horizontal="centerContinuous"/>
    </xf>
    <xf numFmtId="166" fontId="9" fillId="0" borderId="34" xfId="0" applyNumberFormat="1" applyFont="1" applyBorder="1" applyAlignment="1">
      <alignment horizontal="centerContinuous"/>
    </xf>
    <xf numFmtId="0" fontId="9" fillId="0" borderId="34" xfId="0" applyFont="1" applyBorder="1" applyAlignment="1">
      <alignment horizontal="centerContinuous"/>
    </xf>
    <xf numFmtId="166" fontId="10" fillId="0" borderId="34" xfId="0" applyNumberFormat="1" applyFont="1" applyBorder="1" applyAlignment="1">
      <alignment horizontal="centerContinuous"/>
    </xf>
    <xf numFmtId="172" fontId="10" fillId="0" borderId="34" xfId="0" applyNumberFormat="1" applyFont="1" applyBorder="1" applyAlignment="1">
      <alignment horizontal="centerContinuous"/>
    </xf>
    <xf numFmtId="173" fontId="10" fillId="0" borderId="34" xfId="0" applyNumberFormat="1" applyFont="1" applyBorder="1" applyAlignment="1">
      <alignment horizontal="centerContinuous"/>
    </xf>
    <xf numFmtId="174" fontId="10" fillId="0" borderId="34" xfId="0" applyNumberFormat="1" applyFont="1" applyBorder="1" applyAlignment="1">
      <alignment horizontal="centerContinuous"/>
    </xf>
    <xf numFmtId="0" fontId="9" fillId="0" borderId="35" xfId="0" applyFont="1" applyBorder="1" applyAlignment="1">
      <alignment horizontal="centerContinuous"/>
    </xf>
    <xf numFmtId="172" fontId="4" fillId="0" borderId="0" xfId="0" applyNumberFormat="1" applyFont="1" applyAlignment="1">
      <alignment horizontal="left"/>
    </xf>
    <xf numFmtId="0" fontId="11" fillId="0" borderId="0" xfId="0" applyFont="1"/>
    <xf numFmtId="168" fontId="4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64" fontId="4" fillId="0" borderId="0" xfId="0" applyNumberFormat="1" applyFont="1" applyAlignment="1">
      <alignment horizontal="right"/>
    </xf>
    <xf numFmtId="0" fontId="4" fillId="0" borderId="0" xfId="0" applyFont="1"/>
    <xf numFmtId="2" fontId="4" fillId="0" borderId="0" xfId="0" applyNumberFormat="1" applyFont="1" applyAlignment="1">
      <alignment horizontal="right"/>
    </xf>
    <xf numFmtId="175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2" fontId="4" fillId="0" borderId="36" xfId="0" applyNumberFormat="1" applyFont="1" applyBorder="1" applyAlignment="1">
      <alignment horizontal="right"/>
    </xf>
    <xf numFmtId="0" fontId="4" fillId="0" borderId="37" xfId="0" applyFont="1" applyBorder="1"/>
    <xf numFmtId="0" fontId="4" fillId="0" borderId="29" xfId="0" applyFont="1" applyBorder="1"/>
    <xf numFmtId="0" fontId="4" fillId="0" borderId="38" xfId="0" applyFont="1" applyBorder="1"/>
    <xf numFmtId="2" fontId="4" fillId="0" borderId="39" xfId="0" applyNumberFormat="1" applyFont="1" applyBorder="1" applyAlignment="1">
      <alignment horizontal="right"/>
    </xf>
    <xf numFmtId="4" fontId="4" fillId="0" borderId="39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4" fontId="4" fillId="0" borderId="14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17" fontId="6" fillId="0" borderId="0" xfId="0" applyNumberFormat="1" applyFont="1" applyAlignment="1">
      <alignment horizontal="center"/>
    </xf>
    <xf numFmtId="17" fontId="6" fillId="0" borderId="0" xfId="0" applyNumberFormat="1" applyFont="1" applyAlignment="1">
      <alignment horizontal="left"/>
    </xf>
    <xf numFmtId="0" fontId="6" fillId="0" borderId="0" xfId="0" applyFont="1" applyBorder="1"/>
    <xf numFmtId="2" fontId="4" fillId="0" borderId="40" xfId="0" applyNumberFormat="1" applyFont="1" applyBorder="1" applyAlignment="1">
      <alignment horizontal="right"/>
    </xf>
    <xf numFmtId="2" fontId="4" fillId="0" borderId="20" xfId="0" applyNumberFormat="1" applyFont="1" applyBorder="1" applyAlignment="1">
      <alignment horizontal="right"/>
    </xf>
    <xf numFmtId="0" fontId="4" fillId="0" borderId="24" xfId="0" applyFont="1" applyBorder="1"/>
    <xf numFmtId="2" fontId="4" fillId="0" borderId="26" xfId="0" applyNumberFormat="1" applyFont="1" applyBorder="1" applyAlignment="1">
      <alignment horizontal="right"/>
    </xf>
    <xf numFmtId="2" fontId="4" fillId="0" borderId="41" xfId="0" applyNumberFormat="1" applyFont="1" applyBorder="1" applyAlignment="1">
      <alignment horizontal="right"/>
    </xf>
    <xf numFmtId="0" fontId="4" fillId="0" borderId="27" xfId="0" applyFont="1" applyBorder="1"/>
    <xf numFmtId="4" fontId="4" fillId="0" borderId="25" xfId="0" applyNumberFormat="1" applyFont="1" applyBorder="1"/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0" xfId="0" applyFont="1" applyBorder="1"/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4" xfId="0" applyFont="1" applyFill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4" xfId="0" applyFont="1" applyBorder="1"/>
    <xf numFmtId="176" fontId="4" fillId="0" borderId="0" xfId="0" applyNumberFormat="1" applyFont="1" applyAlignment="1">
      <alignment horizontal="center"/>
    </xf>
    <xf numFmtId="177" fontId="6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 applyBorder="1"/>
    <xf numFmtId="177" fontId="4" fillId="0" borderId="0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14" fontId="4" fillId="0" borderId="0" xfId="0" applyNumberFormat="1" applyFont="1" applyBorder="1"/>
    <xf numFmtId="0" fontId="0" fillId="2" borderId="0" xfId="0" applyFill="1" applyBorder="1"/>
    <xf numFmtId="0" fontId="9" fillId="2" borderId="30" xfId="0" applyFont="1" applyFill="1" applyBorder="1" applyAlignment="1">
      <alignment horizontal="centerContinuous"/>
    </xf>
    <xf numFmtId="0" fontId="9" fillId="2" borderId="31" xfId="0" applyFont="1" applyFill="1" applyBorder="1" applyAlignment="1">
      <alignment horizontal="centerContinuous"/>
    </xf>
    <xf numFmtId="0" fontId="9" fillId="2" borderId="32" xfId="0" applyFont="1" applyFill="1" applyBorder="1" applyAlignment="1">
      <alignment horizontal="centerContinuous"/>
    </xf>
    <xf numFmtId="0" fontId="10" fillId="2" borderId="33" xfId="0" applyFont="1" applyFill="1" applyBorder="1" applyAlignment="1">
      <alignment horizontal="centerContinuous"/>
    </xf>
    <xf numFmtId="166" fontId="9" fillId="2" borderId="34" xfId="0" applyNumberFormat="1" applyFont="1" applyFill="1" applyBorder="1" applyAlignment="1">
      <alignment horizontal="centerContinuous"/>
    </xf>
    <xf numFmtId="0" fontId="9" fillId="2" borderId="34" xfId="0" applyFont="1" applyFill="1" applyBorder="1" applyAlignment="1">
      <alignment horizontal="centerContinuous"/>
    </xf>
    <xf numFmtId="166" fontId="10" fillId="2" borderId="34" xfId="0" applyNumberFormat="1" applyFont="1" applyFill="1" applyBorder="1" applyAlignment="1">
      <alignment horizontal="centerContinuous"/>
    </xf>
    <xf numFmtId="172" fontId="10" fillId="2" borderId="34" xfId="0" applyNumberFormat="1" applyFont="1" applyFill="1" applyBorder="1" applyAlignment="1">
      <alignment horizontal="centerContinuous"/>
    </xf>
    <xf numFmtId="173" fontId="10" fillId="2" borderId="34" xfId="0" applyNumberFormat="1" applyFont="1" applyFill="1" applyBorder="1" applyAlignment="1">
      <alignment horizontal="centerContinuous"/>
    </xf>
    <xf numFmtId="174" fontId="10" fillId="2" borderId="34" xfId="0" applyNumberFormat="1" applyFont="1" applyFill="1" applyBorder="1" applyAlignment="1">
      <alignment horizontal="centerContinuous"/>
    </xf>
    <xf numFmtId="0" fontId="9" fillId="2" borderId="35" xfId="0" applyFont="1" applyFill="1" applyBorder="1" applyAlignment="1">
      <alignment horizontal="centerContinuous"/>
    </xf>
    <xf numFmtId="0" fontId="2" fillId="2" borderId="0" xfId="0" applyFont="1" applyFill="1" applyBorder="1"/>
    <xf numFmtId="172" fontId="2" fillId="2" borderId="0" xfId="0" applyNumberFormat="1" applyFont="1" applyFill="1" applyBorder="1" applyAlignment="1">
      <alignment horizontal="left"/>
    </xf>
    <xf numFmtId="168" fontId="2" fillId="2" borderId="43" xfId="0" applyNumberFormat="1" applyFont="1" applyFill="1" applyBorder="1" applyAlignment="1"/>
    <xf numFmtId="2" fontId="2" fillId="2" borderId="43" xfId="0" applyNumberFormat="1" applyFont="1" applyFill="1" applyBorder="1" applyAlignment="1"/>
    <xf numFmtId="175" fontId="2" fillId="2" borderId="43" xfId="0" applyNumberFormat="1" applyFont="1" applyFill="1" applyBorder="1" applyAlignment="1"/>
    <xf numFmtId="0" fontId="2" fillId="2" borderId="43" xfId="0" applyFont="1" applyFill="1" applyBorder="1" applyAlignment="1"/>
    <xf numFmtId="0" fontId="6" fillId="2" borderId="43" xfId="0" applyFont="1" applyFill="1" applyBorder="1" applyAlignment="1"/>
    <xf numFmtId="0" fontId="13" fillId="2" borderId="43" xfId="0" applyFont="1" applyFill="1" applyBorder="1" applyAlignment="1"/>
    <xf numFmtId="4" fontId="2" fillId="2" borderId="41" xfId="0" applyNumberFormat="1" applyFont="1" applyFill="1" applyBorder="1" applyAlignment="1">
      <alignment horizontal="right"/>
    </xf>
    <xf numFmtId="0" fontId="2" fillId="2" borderId="41" xfId="0" applyFont="1" applyFill="1" applyBorder="1"/>
    <xf numFmtId="4" fontId="2" fillId="2" borderId="25" xfId="0" applyNumberFormat="1" applyFont="1" applyFill="1" applyBorder="1" applyAlignment="1">
      <alignment horizontal="right"/>
    </xf>
    <xf numFmtId="0" fontId="2" fillId="2" borderId="25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41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176" fontId="4" fillId="2" borderId="0" xfId="0" applyNumberFormat="1" applyFont="1" applyFill="1" applyBorder="1" applyAlignment="1">
      <alignment horizontal="center"/>
    </xf>
    <xf numFmtId="177" fontId="6" fillId="2" borderId="0" xfId="0" applyNumberFormat="1" applyFont="1" applyFill="1" applyBorder="1" applyAlignment="1">
      <alignment horizontal="center"/>
    </xf>
    <xf numFmtId="17" fontId="6" fillId="2" borderId="0" xfId="0" applyNumberFormat="1" applyFont="1" applyFill="1" applyBorder="1" applyAlignment="1"/>
    <xf numFmtId="0" fontId="1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6" fillId="2" borderId="0" xfId="0" applyFont="1" applyFill="1" applyBorder="1"/>
    <xf numFmtId="0" fontId="14" fillId="2" borderId="0" xfId="0" applyFont="1" applyFill="1" applyBorder="1"/>
    <xf numFmtId="0" fontId="6" fillId="2" borderId="0" xfId="0" applyFont="1" applyFill="1" applyBorder="1" applyAlignment="1"/>
    <xf numFmtId="177" fontId="2" fillId="2" borderId="0" xfId="0" applyNumberFormat="1" applyFont="1" applyFill="1" applyBorder="1" applyAlignment="1">
      <alignment horizontal="center"/>
    </xf>
    <xf numFmtId="0" fontId="5" fillId="2" borderId="0" xfId="0" applyFont="1" applyFill="1" applyBorder="1"/>
    <xf numFmtId="0" fontId="5" fillId="2" borderId="0" xfId="0" applyFont="1" applyFill="1" applyBorder="1" applyAlignment="1"/>
    <xf numFmtId="2" fontId="8" fillId="0" borderId="14" xfId="0" applyNumberFormat="1" applyFont="1" applyFill="1" applyBorder="1" applyAlignment="1" applyProtection="1">
      <alignment horizontal="center"/>
      <protection locked="0"/>
    </xf>
    <xf numFmtId="4" fontId="6" fillId="0" borderId="16" xfId="0" applyNumberFormat="1" applyFont="1" applyFill="1" applyBorder="1" applyAlignment="1">
      <alignment horizontal="center" vertical="center"/>
    </xf>
    <xf numFmtId="4" fontId="6" fillId="0" borderId="9" xfId="0" applyNumberFormat="1" applyFont="1" applyFill="1" applyBorder="1" applyAlignment="1">
      <alignment horizontal="center" vertical="center"/>
    </xf>
    <xf numFmtId="4" fontId="6" fillId="0" borderId="23" xfId="0" applyNumberFormat="1" applyFont="1" applyFill="1" applyBorder="1" applyAlignment="1" applyProtection="1">
      <alignment horizontal="center"/>
      <protection locked="0"/>
    </xf>
    <xf numFmtId="4" fontId="6" fillId="0" borderId="45" xfId="0" applyNumberFormat="1" applyFont="1" applyFill="1" applyBorder="1" applyAlignment="1" applyProtection="1">
      <alignment horizontal="center"/>
      <protection locked="0"/>
    </xf>
    <xf numFmtId="4" fontId="6" fillId="0" borderId="22" xfId="0" applyNumberFormat="1" applyFont="1" applyFill="1" applyBorder="1" applyAlignment="1" applyProtection="1">
      <alignment horizontal="center"/>
      <protection locked="0"/>
    </xf>
    <xf numFmtId="4" fontId="6" fillId="0" borderId="4" xfId="0" applyNumberFormat="1" applyFont="1" applyFill="1" applyBorder="1" applyAlignment="1" applyProtection="1">
      <alignment horizontal="center"/>
      <protection locked="0"/>
    </xf>
    <xf numFmtId="4" fontId="6" fillId="0" borderId="44" xfId="0" applyNumberFormat="1" applyFont="1" applyFill="1" applyBorder="1" applyAlignment="1" applyProtection="1">
      <alignment horizontal="center"/>
      <protection locked="0"/>
    </xf>
    <xf numFmtId="4" fontId="6" fillId="0" borderId="4" xfId="0" applyNumberFormat="1" applyFont="1" applyBorder="1" applyAlignment="1" applyProtection="1">
      <alignment horizontal="center"/>
      <protection locked="0"/>
    </xf>
    <xf numFmtId="4" fontId="6" fillId="0" borderId="15" xfId="0" applyNumberFormat="1" applyFont="1" applyBorder="1" applyAlignment="1" applyProtection="1">
      <alignment horizontal="center"/>
      <protection locked="0"/>
    </xf>
    <xf numFmtId="4" fontId="6" fillId="0" borderId="44" xfId="0" applyNumberFormat="1" applyFont="1" applyBorder="1" applyAlignment="1" applyProtection="1">
      <alignment horizontal="center"/>
      <protection locked="0"/>
    </xf>
    <xf numFmtId="49" fontId="6" fillId="0" borderId="4" xfId="0" applyNumberFormat="1" applyFont="1" applyFill="1" applyBorder="1" applyAlignment="1">
      <alignment horizontal="center"/>
    </xf>
    <xf numFmtId="49" fontId="6" fillId="0" borderId="15" xfId="0" applyNumberFormat="1" applyFont="1" applyFill="1" applyBorder="1" applyAlignment="1">
      <alignment horizontal="center"/>
    </xf>
    <xf numFmtId="49" fontId="6" fillId="0" borderId="44" xfId="0" applyNumberFormat="1" applyFont="1" applyFill="1" applyBorder="1" applyAlignment="1">
      <alignment horizontal="center"/>
    </xf>
    <xf numFmtId="165" fontId="1" fillId="0" borderId="4" xfId="0" applyNumberFormat="1" applyFont="1" applyBorder="1" applyAlignment="1"/>
    <xf numFmtId="0" fontId="0" fillId="0" borderId="44" xfId="0" applyBorder="1" applyAlignment="1"/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Y37"/>
  <sheetViews>
    <sheetView tabSelected="1" workbookViewId="0">
      <pane ySplit="8" topLeftCell="A9" activePane="bottomLeft" state="frozen"/>
      <selection activeCell="C46" sqref="C46"/>
      <selection pane="bottomLeft" activeCell="M43" sqref="M43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6" t="s">
        <v>19</v>
      </c>
    </row>
    <row r="4" spans="1:25" x14ac:dyDescent="0.2">
      <c r="B4" s="61" t="s">
        <v>32</v>
      </c>
    </row>
    <row r="6" spans="1:25" ht="13.5" thickBot="1" x14ac:dyDescent="0.25">
      <c r="B6" s="1">
        <v>44621</v>
      </c>
    </row>
    <row r="7" spans="1:25" ht="13.5" thickBot="1" x14ac:dyDescent="0.25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86" t="s">
        <v>23</v>
      </c>
      <c r="M7" s="187"/>
      <c r="N7" s="188"/>
      <c r="O7" s="186" t="s">
        <v>22</v>
      </c>
      <c r="P7" s="187"/>
      <c r="Q7" s="188"/>
      <c r="R7" s="176" t="s">
        <v>4</v>
      </c>
      <c r="S7" s="178" t="s">
        <v>21</v>
      </c>
      <c r="T7" s="179"/>
      <c r="U7" s="180"/>
      <c r="V7" s="181" t="s">
        <v>5</v>
      </c>
      <c r="W7" s="182"/>
      <c r="X7" s="11" t="s">
        <v>18</v>
      </c>
      <c r="Y7" s="176" t="s">
        <v>20</v>
      </c>
    </row>
    <row r="8" spans="1:25" ht="13.5" thickBot="1" x14ac:dyDescent="0.25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77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77" t="s">
        <v>20</v>
      </c>
    </row>
    <row r="9" spans="1:25" x14ac:dyDescent="0.2">
      <c r="B9" s="47">
        <v>44621</v>
      </c>
      <c r="C9" s="46">
        <v>9974</v>
      </c>
      <c r="D9" s="45">
        <v>9976</v>
      </c>
      <c r="E9" s="44">
        <f t="shared" ref="E9:E31" si="0">AVERAGE(C9:D9)</f>
        <v>9975</v>
      </c>
      <c r="F9" s="46">
        <v>9946</v>
      </c>
      <c r="G9" s="45">
        <v>9948</v>
      </c>
      <c r="H9" s="44">
        <f t="shared" ref="H9:H31" si="1">AVERAGE(F9:G9)</f>
        <v>9947</v>
      </c>
      <c r="I9" s="46">
        <v>9725</v>
      </c>
      <c r="J9" s="45">
        <v>9735</v>
      </c>
      <c r="K9" s="44">
        <f t="shared" ref="K9:K31" si="2">AVERAGE(I9:J9)</f>
        <v>9730</v>
      </c>
      <c r="L9" s="46">
        <v>9560</v>
      </c>
      <c r="M9" s="45">
        <v>9570</v>
      </c>
      <c r="N9" s="44">
        <f t="shared" ref="N9:N31" si="3">AVERAGE(L9:M9)</f>
        <v>9565</v>
      </c>
      <c r="O9" s="46">
        <v>9385</v>
      </c>
      <c r="P9" s="45">
        <v>9395</v>
      </c>
      <c r="Q9" s="44">
        <f t="shared" ref="Q9:Q31" si="4">AVERAGE(O9:P9)</f>
        <v>9390</v>
      </c>
      <c r="R9" s="52">
        <v>9976</v>
      </c>
      <c r="S9" s="51">
        <v>1.3398000000000001</v>
      </c>
      <c r="T9" s="53">
        <v>1.1160000000000001</v>
      </c>
      <c r="U9" s="50">
        <v>114.84</v>
      </c>
      <c r="V9" s="43">
        <v>7445.89</v>
      </c>
      <c r="W9" s="43">
        <v>7426.1</v>
      </c>
      <c r="X9" s="49">
        <f t="shared" ref="X9:X31" si="5">R9/T9</f>
        <v>8939.0681003584214</v>
      </c>
      <c r="Y9" s="48">
        <v>1.3395999999999999</v>
      </c>
    </row>
    <row r="10" spans="1:25" x14ac:dyDescent="0.2">
      <c r="B10" s="47">
        <v>44622</v>
      </c>
      <c r="C10" s="46">
        <v>10257</v>
      </c>
      <c r="D10" s="45">
        <v>10257.5</v>
      </c>
      <c r="E10" s="44">
        <f t="shared" si="0"/>
        <v>10257.25</v>
      </c>
      <c r="F10" s="46">
        <v>10220</v>
      </c>
      <c r="G10" s="45">
        <v>10220.5</v>
      </c>
      <c r="H10" s="44">
        <f t="shared" si="1"/>
        <v>10220.25</v>
      </c>
      <c r="I10" s="46">
        <v>10015</v>
      </c>
      <c r="J10" s="45">
        <v>10025</v>
      </c>
      <c r="K10" s="44">
        <f t="shared" si="2"/>
        <v>10020</v>
      </c>
      <c r="L10" s="46">
        <v>9885</v>
      </c>
      <c r="M10" s="45">
        <v>9895</v>
      </c>
      <c r="N10" s="44">
        <f t="shared" si="3"/>
        <v>9890</v>
      </c>
      <c r="O10" s="46">
        <v>9735</v>
      </c>
      <c r="P10" s="45">
        <v>9745</v>
      </c>
      <c r="Q10" s="44">
        <f t="shared" si="4"/>
        <v>9740</v>
      </c>
      <c r="R10" s="52">
        <v>10257.5</v>
      </c>
      <c r="S10" s="51">
        <v>1.3332999999999999</v>
      </c>
      <c r="T10" s="51">
        <v>1.1116999999999999</v>
      </c>
      <c r="U10" s="50">
        <v>115.29</v>
      </c>
      <c r="V10" s="43">
        <v>7693.32</v>
      </c>
      <c r="W10" s="43">
        <v>7667.87</v>
      </c>
      <c r="X10" s="49">
        <f t="shared" si="5"/>
        <v>9226.8597643249086</v>
      </c>
      <c r="Y10" s="48">
        <v>1.3329</v>
      </c>
    </row>
    <row r="11" spans="1:25" x14ac:dyDescent="0.2">
      <c r="B11" s="47">
        <v>44623</v>
      </c>
      <c r="C11" s="46">
        <v>10465</v>
      </c>
      <c r="D11" s="45">
        <v>10470</v>
      </c>
      <c r="E11" s="44">
        <f t="shared" si="0"/>
        <v>10467.5</v>
      </c>
      <c r="F11" s="46">
        <v>10418</v>
      </c>
      <c r="G11" s="45">
        <v>10420</v>
      </c>
      <c r="H11" s="44">
        <f t="shared" si="1"/>
        <v>10419</v>
      </c>
      <c r="I11" s="46">
        <v>10180</v>
      </c>
      <c r="J11" s="45">
        <v>10190</v>
      </c>
      <c r="K11" s="44">
        <f t="shared" si="2"/>
        <v>10185</v>
      </c>
      <c r="L11" s="46">
        <v>10025</v>
      </c>
      <c r="M11" s="45">
        <v>10035</v>
      </c>
      <c r="N11" s="44">
        <f t="shared" si="3"/>
        <v>10030</v>
      </c>
      <c r="O11" s="46">
        <v>9875</v>
      </c>
      <c r="P11" s="45">
        <v>9885</v>
      </c>
      <c r="Q11" s="44">
        <f t="shared" si="4"/>
        <v>9880</v>
      </c>
      <c r="R11" s="52">
        <v>10470</v>
      </c>
      <c r="S11" s="51">
        <v>1.3376999999999999</v>
      </c>
      <c r="T11" s="51">
        <v>1.1075999999999999</v>
      </c>
      <c r="U11" s="50">
        <v>115.72</v>
      </c>
      <c r="V11" s="43">
        <v>7826.87</v>
      </c>
      <c r="W11" s="43">
        <v>7793.57</v>
      </c>
      <c r="X11" s="49">
        <f t="shared" si="5"/>
        <v>9452.8710725893834</v>
      </c>
      <c r="Y11" s="48">
        <v>1.337</v>
      </c>
    </row>
    <row r="12" spans="1:25" x14ac:dyDescent="0.2">
      <c r="B12" s="47">
        <v>44624</v>
      </c>
      <c r="C12" s="46">
        <v>10465</v>
      </c>
      <c r="D12" s="45">
        <v>10466</v>
      </c>
      <c r="E12" s="44">
        <f t="shared" si="0"/>
        <v>10465.5</v>
      </c>
      <c r="F12" s="46">
        <v>10435</v>
      </c>
      <c r="G12" s="45">
        <v>10440</v>
      </c>
      <c r="H12" s="44">
        <f t="shared" si="1"/>
        <v>10437.5</v>
      </c>
      <c r="I12" s="46">
        <v>10185</v>
      </c>
      <c r="J12" s="45">
        <v>10195</v>
      </c>
      <c r="K12" s="44">
        <f t="shared" si="2"/>
        <v>10190</v>
      </c>
      <c r="L12" s="46">
        <v>10005</v>
      </c>
      <c r="M12" s="45">
        <v>10015</v>
      </c>
      <c r="N12" s="44">
        <f t="shared" si="3"/>
        <v>10010</v>
      </c>
      <c r="O12" s="46">
        <v>9855</v>
      </c>
      <c r="P12" s="45">
        <v>9865</v>
      </c>
      <c r="Q12" s="44">
        <f t="shared" si="4"/>
        <v>9860</v>
      </c>
      <c r="R12" s="52">
        <v>10466</v>
      </c>
      <c r="S12" s="51">
        <v>1.3267</v>
      </c>
      <c r="T12" s="51">
        <v>1.0938000000000001</v>
      </c>
      <c r="U12" s="50">
        <v>115.44</v>
      </c>
      <c r="V12" s="43">
        <v>7888.75</v>
      </c>
      <c r="W12" s="43">
        <v>7872.12</v>
      </c>
      <c r="X12" s="49">
        <f t="shared" si="5"/>
        <v>9568.4768696288156</v>
      </c>
      <c r="Y12" s="48">
        <v>1.3262</v>
      </c>
    </row>
    <row r="13" spans="1:25" x14ac:dyDescent="0.2">
      <c r="B13" s="47">
        <v>44627</v>
      </c>
      <c r="C13" s="46">
        <v>10729</v>
      </c>
      <c r="D13" s="45">
        <v>10730</v>
      </c>
      <c r="E13" s="44">
        <f t="shared" si="0"/>
        <v>10729.5</v>
      </c>
      <c r="F13" s="46">
        <v>10719.5</v>
      </c>
      <c r="G13" s="45">
        <v>10720</v>
      </c>
      <c r="H13" s="44">
        <f t="shared" si="1"/>
        <v>10719.75</v>
      </c>
      <c r="I13" s="46">
        <v>10460</v>
      </c>
      <c r="J13" s="45">
        <v>10470</v>
      </c>
      <c r="K13" s="44">
        <f t="shared" si="2"/>
        <v>10465</v>
      </c>
      <c r="L13" s="46">
        <v>10175</v>
      </c>
      <c r="M13" s="45">
        <v>10185</v>
      </c>
      <c r="N13" s="44">
        <f t="shared" si="3"/>
        <v>10180</v>
      </c>
      <c r="O13" s="46">
        <v>10025</v>
      </c>
      <c r="P13" s="45">
        <v>10035</v>
      </c>
      <c r="Q13" s="44">
        <f t="shared" si="4"/>
        <v>10030</v>
      </c>
      <c r="R13" s="52">
        <v>10730</v>
      </c>
      <c r="S13" s="51">
        <v>1.3186</v>
      </c>
      <c r="T13" s="51">
        <v>1.0888</v>
      </c>
      <c r="U13" s="50">
        <v>115.28</v>
      </c>
      <c r="V13" s="43">
        <v>8137.42</v>
      </c>
      <c r="W13" s="43">
        <v>8132.3</v>
      </c>
      <c r="X13" s="49">
        <f t="shared" si="5"/>
        <v>9854.8861131520935</v>
      </c>
      <c r="Y13" s="48">
        <v>1.3182</v>
      </c>
    </row>
    <row r="14" spans="1:25" x14ac:dyDescent="0.2">
      <c r="B14" s="47">
        <v>44628</v>
      </c>
      <c r="C14" s="46">
        <v>10170</v>
      </c>
      <c r="D14" s="45">
        <v>10171</v>
      </c>
      <c r="E14" s="44">
        <f t="shared" si="0"/>
        <v>10170.5</v>
      </c>
      <c r="F14" s="46">
        <v>10250</v>
      </c>
      <c r="G14" s="45">
        <v>10250.5</v>
      </c>
      <c r="H14" s="44">
        <f t="shared" si="1"/>
        <v>10250.25</v>
      </c>
      <c r="I14" s="46">
        <v>10200</v>
      </c>
      <c r="J14" s="45">
        <v>10210</v>
      </c>
      <c r="K14" s="44">
        <f t="shared" si="2"/>
        <v>10205</v>
      </c>
      <c r="L14" s="46">
        <v>10030</v>
      </c>
      <c r="M14" s="45">
        <v>10040</v>
      </c>
      <c r="N14" s="44">
        <f t="shared" si="3"/>
        <v>10035</v>
      </c>
      <c r="O14" s="46">
        <v>9880</v>
      </c>
      <c r="P14" s="45">
        <v>9890</v>
      </c>
      <c r="Q14" s="44">
        <f t="shared" si="4"/>
        <v>9885</v>
      </c>
      <c r="R14" s="52">
        <v>10171</v>
      </c>
      <c r="S14" s="51">
        <v>1.3102</v>
      </c>
      <c r="T14" s="51">
        <v>1.0906</v>
      </c>
      <c r="U14" s="50">
        <v>115.72</v>
      </c>
      <c r="V14" s="43">
        <v>7762.94</v>
      </c>
      <c r="W14" s="43">
        <v>7827.2</v>
      </c>
      <c r="X14" s="49">
        <f t="shared" si="5"/>
        <v>9326.0590500641847</v>
      </c>
      <c r="Y14" s="48">
        <v>1.3096000000000001</v>
      </c>
    </row>
    <row r="15" spans="1:25" x14ac:dyDescent="0.2">
      <c r="B15" s="47">
        <v>44629</v>
      </c>
      <c r="C15" s="46">
        <v>10050</v>
      </c>
      <c r="D15" s="45">
        <v>10052</v>
      </c>
      <c r="E15" s="44">
        <f t="shared" si="0"/>
        <v>10051</v>
      </c>
      <c r="F15" s="46">
        <v>10065</v>
      </c>
      <c r="G15" s="45">
        <v>10070</v>
      </c>
      <c r="H15" s="44">
        <f t="shared" si="1"/>
        <v>10067.5</v>
      </c>
      <c r="I15" s="46">
        <v>10060</v>
      </c>
      <c r="J15" s="45">
        <v>10070</v>
      </c>
      <c r="K15" s="44">
        <f t="shared" si="2"/>
        <v>10065</v>
      </c>
      <c r="L15" s="46">
        <v>9950</v>
      </c>
      <c r="M15" s="45">
        <v>9960</v>
      </c>
      <c r="N15" s="44">
        <f t="shared" si="3"/>
        <v>9955</v>
      </c>
      <c r="O15" s="46">
        <v>9850</v>
      </c>
      <c r="P15" s="45">
        <v>9860</v>
      </c>
      <c r="Q15" s="44">
        <f t="shared" si="4"/>
        <v>9855</v>
      </c>
      <c r="R15" s="52">
        <v>10052</v>
      </c>
      <c r="S15" s="51">
        <v>1.3149999999999999</v>
      </c>
      <c r="T15" s="51">
        <v>1.0986</v>
      </c>
      <c r="U15" s="50">
        <v>115.86</v>
      </c>
      <c r="V15" s="43">
        <v>7644.11</v>
      </c>
      <c r="W15" s="43">
        <v>7661.87</v>
      </c>
      <c r="X15" s="49">
        <f t="shared" si="5"/>
        <v>9149.8270526124161</v>
      </c>
      <c r="Y15" s="48">
        <v>1.3143</v>
      </c>
    </row>
    <row r="16" spans="1:25" x14ac:dyDescent="0.2">
      <c r="B16" s="47">
        <v>44630</v>
      </c>
      <c r="C16" s="46">
        <v>10143</v>
      </c>
      <c r="D16" s="45">
        <v>10144</v>
      </c>
      <c r="E16" s="44">
        <f t="shared" si="0"/>
        <v>10143.5</v>
      </c>
      <c r="F16" s="46">
        <v>10170</v>
      </c>
      <c r="G16" s="45">
        <v>10172</v>
      </c>
      <c r="H16" s="44">
        <f t="shared" si="1"/>
        <v>10171</v>
      </c>
      <c r="I16" s="46">
        <v>10105</v>
      </c>
      <c r="J16" s="45">
        <v>10115</v>
      </c>
      <c r="K16" s="44">
        <f t="shared" si="2"/>
        <v>10110</v>
      </c>
      <c r="L16" s="46">
        <v>10025</v>
      </c>
      <c r="M16" s="45">
        <v>10035</v>
      </c>
      <c r="N16" s="44">
        <f t="shared" si="3"/>
        <v>10030</v>
      </c>
      <c r="O16" s="46">
        <v>9925</v>
      </c>
      <c r="P16" s="45">
        <v>9935</v>
      </c>
      <c r="Q16" s="44">
        <f t="shared" si="4"/>
        <v>9930</v>
      </c>
      <c r="R16" s="52">
        <v>10144</v>
      </c>
      <c r="S16" s="51">
        <v>1.3177000000000001</v>
      </c>
      <c r="T16" s="51">
        <v>1.1099000000000001</v>
      </c>
      <c r="U16" s="50">
        <v>115.92</v>
      </c>
      <c r="V16" s="43">
        <v>7698.26</v>
      </c>
      <c r="W16" s="43">
        <v>7723.03</v>
      </c>
      <c r="X16" s="49">
        <f t="shared" si="5"/>
        <v>9139.5621227137563</v>
      </c>
      <c r="Y16" s="48">
        <v>1.3170999999999999</v>
      </c>
    </row>
    <row r="17" spans="2:25" x14ac:dyDescent="0.2">
      <c r="B17" s="47">
        <v>44631</v>
      </c>
      <c r="C17" s="46">
        <v>10140</v>
      </c>
      <c r="D17" s="45">
        <v>10145</v>
      </c>
      <c r="E17" s="44">
        <f t="shared" si="0"/>
        <v>10142.5</v>
      </c>
      <c r="F17" s="46">
        <v>10164</v>
      </c>
      <c r="G17" s="45">
        <v>10166</v>
      </c>
      <c r="H17" s="44">
        <f t="shared" si="1"/>
        <v>10165</v>
      </c>
      <c r="I17" s="46">
        <v>10055</v>
      </c>
      <c r="J17" s="45">
        <v>10065</v>
      </c>
      <c r="K17" s="44">
        <f t="shared" si="2"/>
        <v>10060</v>
      </c>
      <c r="L17" s="46">
        <v>9935</v>
      </c>
      <c r="M17" s="45">
        <v>9945</v>
      </c>
      <c r="N17" s="44">
        <f t="shared" si="3"/>
        <v>9940</v>
      </c>
      <c r="O17" s="46">
        <v>9835</v>
      </c>
      <c r="P17" s="45">
        <v>9845</v>
      </c>
      <c r="Q17" s="44">
        <f t="shared" si="4"/>
        <v>9840</v>
      </c>
      <c r="R17" s="52">
        <v>10145</v>
      </c>
      <c r="S17" s="51">
        <v>1.3091999999999999</v>
      </c>
      <c r="T17" s="51">
        <v>1.0986</v>
      </c>
      <c r="U17" s="50">
        <v>116.89</v>
      </c>
      <c r="V17" s="43">
        <v>7749.01</v>
      </c>
      <c r="W17" s="43">
        <v>7768.61</v>
      </c>
      <c r="X17" s="49">
        <f t="shared" si="5"/>
        <v>9234.4802475878387</v>
      </c>
      <c r="Y17" s="48">
        <v>1.3086</v>
      </c>
    </row>
    <row r="18" spans="2:25" x14ac:dyDescent="0.2">
      <c r="B18" s="47">
        <v>44634</v>
      </c>
      <c r="C18" s="46">
        <v>9875</v>
      </c>
      <c r="D18" s="45">
        <v>9880</v>
      </c>
      <c r="E18" s="44">
        <f t="shared" si="0"/>
        <v>9877.5</v>
      </c>
      <c r="F18" s="46">
        <v>9920</v>
      </c>
      <c r="G18" s="45">
        <v>9925</v>
      </c>
      <c r="H18" s="44">
        <f t="shared" si="1"/>
        <v>9922.5</v>
      </c>
      <c r="I18" s="46">
        <v>9865</v>
      </c>
      <c r="J18" s="45">
        <v>9875</v>
      </c>
      <c r="K18" s="44">
        <f t="shared" si="2"/>
        <v>9870</v>
      </c>
      <c r="L18" s="46">
        <v>9790</v>
      </c>
      <c r="M18" s="45">
        <v>9800</v>
      </c>
      <c r="N18" s="44">
        <f t="shared" si="3"/>
        <v>9795</v>
      </c>
      <c r="O18" s="46">
        <v>9715</v>
      </c>
      <c r="P18" s="45">
        <v>9725</v>
      </c>
      <c r="Q18" s="44">
        <f t="shared" si="4"/>
        <v>9720</v>
      </c>
      <c r="R18" s="52">
        <v>9880</v>
      </c>
      <c r="S18" s="51">
        <v>1.3067</v>
      </c>
      <c r="T18" s="51">
        <v>1.0958000000000001</v>
      </c>
      <c r="U18" s="50">
        <v>117.91</v>
      </c>
      <c r="V18" s="43">
        <v>7561.03</v>
      </c>
      <c r="W18" s="43">
        <v>7599.54</v>
      </c>
      <c r="X18" s="49">
        <f t="shared" si="5"/>
        <v>9016.2438401168092</v>
      </c>
      <c r="Y18" s="48">
        <v>1.306</v>
      </c>
    </row>
    <row r="19" spans="2:25" x14ac:dyDescent="0.2">
      <c r="B19" s="47">
        <v>44635</v>
      </c>
      <c r="C19" s="46">
        <v>9824</v>
      </c>
      <c r="D19" s="45">
        <v>9826</v>
      </c>
      <c r="E19" s="44">
        <f t="shared" si="0"/>
        <v>9825</v>
      </c>
      <c r="F19" s="46">
        <v>9860</v>
      </c>
      <c r="G19" s="45">
        <v>9865</v>
      </c>
      <c r="H19" s="44">
        <f t="shared" si="1"/>
        <v>9862.5</v>
      </c>
      <c r="I19" s="46">
        <v>9840</v>
      </c>
      <c r="J19" s="45">
        <v>9850</v>
      </c>
      <c r="K19" s="44">
        <f t="shared" si="2"/>
        <v>9845</v>
      </c>
      <c r="L19" s="46">
        <v>9730</v>
      </c>
      <c r="M19" s="45">
        <v>9740</v>
      </c>
      <c r="N19" s="44">
        <f t="shared" si="3"/>
        <v>9735</v>
      </c>
      <c r="O19" s="46">
        <v>9655</v>
      </c>
      <c r="P19" s="45">
        <v>9665</v>
      </c>
      <c r="Q19" s="44">
        <f t="shared" si="4"/>
        <v>9660</v>
      </c>
      <c r="R19" s="52">
        <v>9826</v>
      </c>
      <c r="S19" s="51">
        <v>1.3069999999999999</v>
      </c>
      <c r="T19" s="51">
        <v>1.0991</v>
      </c>
      <c r="U19" s="50">
        <v>117.98</v>
      </c>
      <c r="V19" s="43">
        <v>7517.98</v>
      </c>
      <c r="W19" s="43">
        <v>7551.86</v>
      </c>
      <c r="X19" s="49">
        <f t="shared" si="5"/>
        <v>8940.0418524247107</v>
      </c>
      <c r="Y19" s="48">
        <v>1.3063</v>
      </c>
    </row>
    <row r="20" spans="2:25" x14ac:dyDescent="0.2">
      <c r="B20" s="47">
        <v>44636</v>
      </c>
      <c r="C20" s="46">
        <v>10100</v>
      </c>
      <c r="D20" s="45">
        <v>10100.5</v>
      </c>
      <c r="E20" s="44">
        <f t="shared" si="0"/>
        <v>10100.25</v>
      </c>
      <c r="F20" s="46">
        <v>10119</v>
      </c>
      <c r="G20" s="45">
        <v>10121</v>
      </c>
      <c r="H20" s="44">
        <f t="shared" si="1"/>
        <v>10120</v>
      </c>
      <c r="I20" s="46">
        <v>10040</v>
      </c>
      <c r="J20" s="45">
        <v>10050</v>
      </c>
      <c r="K20" s="44">
        <f t="shared" si="2"/>
        <v>10045</v>
      </c>
      <c r="L20" s="46">
        <v>9950</v>
      </c>
      <c r="M20" s="45">
        <v>9960</v>
      </c>
      <c r="N20" s="44">
        <f t="shared" si="3"/>
        <v>9955</v>
      </c>
      <c r="O20" s="46">
        <v>9875</v>
      </c>
      <c r="P20" s="45">
        <v>9885</v>
      </c>
      <c r="Q20" s="44">
        <f t="shared" si="4"/>
        <v>9880</v>
      </c>
      <c r="R20" s="52">
        <v>10100.5</v>
      </c>
      <c r="S20" s="51">
        <v>1.3091999999999999</v>
      </c>
      <c r="T20" s="51">
        <v>1.0989</v>
      </c>
      <c r="U20" s="50">
        <v>118.32</v>
      </c>
      <c r="V20" s="43">
        <v>7715.02</v>
      </c>
      <c r="W20" s="43">
        <v>7734.81</v>
      </c>
      <c r="X20" s="49">
        <f t="shared" si="5"/>
        <v>9191.4641914641907</v>
      </c>
      <c r="Y20" s="48">
        <v>1.3085</v>
      </c>
    </row>
    <row r="21" spans="2:25" x14ac:dyDescent="0.2">
      <c r="B21" s="47">
        <v>44637</v>
      </c>
      <c r="C21" s="46">
        <v>10165</v>
      </c>
      <c r="D21" s="45">
        <v>10166</v>
      </c>
      <c r="E21" s="44">
        <f t="shared" si="0"/>
        <v>10165.5</v>
      </c>
      <c r="F21" s="46">
        <v>10167</v>
      </c>
      <c r="G21" s="45">
        <v>10171</v>
      </c>
      <c r="H21" s="44">
        <f t="shared" si="1"/>
        <v>10169</v>
      </c>
      <c r="I21" s="46">
        <v>10055</v>
      </c>
      <c r="J21" s="45">
        <v>10065</v>
      </c>
      <c r="K21" s="44">
        <f t="shared" si="2"/>
        <v>10060</v>
      </c>
      <c r="L21" s="46">
        <v>9910</v>
      </c>
      <c r="M21" s="45">
        <v>9920</v>
      </c>
      <c r="N21" s="44">
        <f t="shared" si="3"/>
        <v>9915</v>
      </c>
      <c r="O21" s="46">
        <v>9810</v>
      </c>
      <c r="P21" s="45">
        <v>9820</v>
      </c>
      <c r="Q21" s="44">
        <f t="shared" si="4"/>
        <v>9815</v>
      </c>
      <c r="R21" s="52">
        <v>10166</v>
      </c>
      <c r="S21" s="51">
        <v>1.31</v>
      </c>
      <c r="T21" s="51">
        <v>1.1046</v>
      </c>
      <c r="U21" s="50">
        <v>118.79</v>
      </c>
      <c r="V21" s="43">
        <v>7760.31</v>
      </c>
      <c r="W21" s="43">
        <v>7767.68</v>
      </c>
      <c r="X21" s="49">
        <f t="shared" si="5"/>
        <v>9203.3315227231578</v>
      </c>
      <c r="Y21" s="48">
        <v>1.3093999999999999</v>
      </c>
    </row>
    <row r="22" spans="2:25" x14ac:dyDescent="0.2">
      <c r="B22" s="47">
        <v>44638</v>
      </c>
      <c r="C22" s="46">
        <v>10247</v>
      </c>
      <c r="D22" s="45">
        <v>10249</v>
      </c>
      <c r="E22" s="44">
        <f t="shared" si="0"/>
        <v>10248</v>
      </c>
      <c r="F22" s="46">
        <v>10235</v>
      </c>
      <c r="G22" s="45">
        <v>10240</v>
      </c>
      <c r="H22" s="44">
        <f t="shared" si="1"/>
        <v>10237.5</v>
      </c>
      <c r="I22" s="46">
        <v>10075</v>
      </c>
      <c r="J22" s="45">
        <v>10085</v>
      </c>
      <c r="K22" s="44">
        <f t="shared" si="2"/>
        <v>10080</v>
      </c>
      <c r="L22" s="46">
        <v>9865</v>
      </c>
      <c r="M22" s="45">
        <v>9875</v>
      </c>
      <c r="N22" s="44">
        <f t="shared" si="3"/>
        <v>9870</v>
      </c>
      <c r="O22" s="46">
        <v>9765</v>
      </c>
      <c r="P22" s="45">
        <v>9775</v>
      </c>
      <c r="Q22" s="44">
        <f t="shared" si="4"/>
        <v>9770</v>
      </c>
      <c r="R22" s="52">
        <v>10249</v>
      </c>
      <c r="S22" s="51">
        <v>1.3126</v>
      </c>
      <c r="T22" s="51">
        <v>1.1021000000000001</v>
      </c>
      <c r="U22" s="50">
        <v>119.19</v>
      </c>
      <c r="V22" s="43">
        <v>7808.17</v>
      </c>
      <c r="W22" s="43">
        <v>7804.88</v>
      </c>
      <c r="X22" s="49">
        <f t="shared" si="5"/>
        <v>9299.5190999001898</v>
      </c>
      <c r="Y22" s="48">
        <v>1.3120000000000001</v>
      </c>
    </row>
    <row r="23" spans="2:25" x14ac:dyDescent="0.2">
      <c r="B23" s="47">
        <v>44641</v>
      </c>
      <c r="C23" s="46">
        <v>10172</v>
      </c>
      <c r="D23" s="45">
        <v>10173</v>
      </c>
      <c r="E23" s="44">
        <f t="shared" si="0"/>
        <v>10172.5</v>
      </c>
      <c r="F23" s="46">
        <v>10189</v>
      </c>
      <c r="G23" s="45">
        <v>10191</v>
      </c>
      <c r="H23" s="44">
        <f t="shared" si="1"/>
        <v>10190</v>
      </c>
      <c r="I23" s="46">
        <v>10040</v>
      </c>
      <c r="J23" s="45">
        <v>10050</v>
      </c>
      <c r="K23" s="44">
        <f t="shared" si="2"/>
        <v>10045</v>
      </c>
      <c r="L23" s="46">
        <v>9825</v>
      </c>
      <c r="M23" s="45">
        <v>9835</v>
      </c>
      <c r="N23" s="44">
        <f t="shared" si="3"/>
        <v>9830</v>
      </c>
      <c r="O23" s="46">
        <v>9640</v>
      </c>
      <c r="P23" s="45">
        <v>9650</v>
      </c>
      <c r="Q23" s="44">
        <f t="shared" si="4"/>
        <v>9645</v>
      </c>
      <c r="R23" s="52">
        <v>10173</v>
      </c>
      <c r="S23" s="51">
        <v>1.3153999999999999</v>
      </c>
      <c r="T23" s="51">
        <v>1.1033999999999999</v>
      </c>
      <c r="U23" s="50">
        <v>119.23</v>
      </c>
      <c r="V23" s="43">
        <v>7733.77</v>
      </c>
      <c r="W23" s="43">
        <v>7750.99</v>
      </c>
      <c r="X23" s="49">
        <f t="shared" si="5"/>
        <v>9219.6846112017411</v>
      </c>
      <c r="Y23" s="48">
        <v>1.3148</v>
      </c>
    </row>
    <row r="24" spans="2:25" x14ac:dyDescent="0.2">
      <c r="B24" s="47">
        <v>44642</v>
      </c>
      <c r="C24" s="46">
        <v>10340</v>
      </c>
      <c r="D24" s="45">
        <v>10342</v>
      </c>
      <c r="E24" s="44">
        <f t="shared" si="0"/>
        <v>10341</v>
      </c>
      <c r="F24" s="46">
        <v>10350</v>
      </c>
      <c r="G24" s="45">
        <v>10355</v>
      </c>
      <c r="H24" s="44">
        <f t="shared" si="1"/>
        <v>10352.5</v>
      </c>
      <c r="I24" s="46">
        <v>10235</v>
      </c>
      <c r="J24" s="45">
        <v>10245</v>
      </c>
      <c r="K24" s="44">
        <f t="shared" si="2"/>
        <v>10240</v>
      </c>
      <c r="L24" s="46">
        <v>10075</v>
      </c>
      <c r="M24" s="45">
        <v>10085</v>
      </c>
      <c r="N24" s="44">
        <f t="shared" si="3"/>
        <v>10080</v>
      </c>
      <c r="O24" s="46">
        <v>9900</v>
      </c>
      <c r="P24" s="45">
        <v>9910</v>
      </c>
      <c r="Q24" s="44">
        <f t="shared" si="4"/>
        <v>9905</v>
      </c>
      <c r="R24" s="52">
        <v>10342</v>
      </c>
      <c r="S24" s="51">
        <v>1.3233999999999999</v>
      </c>
      <c r="T24" s="51">
        <v>1.1015999999999999</v>
      </c>
      <c r="U24" s="50">
        <v>120.55</v>
      </c>
      <c r="V24" s="43">
        <v>7814.72</v>
      </c>
      <c r="W24" s="43">
        <v>7827.5</v>
      </c>
      <c r="X24" s="49">
        <f t="shared" si="5"/>
        <v>9388.1626724763992</v>
      </c>
      <c r="Y24" s="48">
        <v>1.3229</v>
      </c>
    </row>
    <row r="25" spans="2:25" x14ac:dyDescent="0.2">
      <c r="B25" s="47">
        <v>44643</v>
      </c>
      <c r="C25" s="46">
        <v>10310</v>
      </c>
      <c r="D25" s="45">
        <v>10311</v>
      </c>
      <c r="E25" s="44">
        <f t="shared" si="0"/>
        <v>10310.5</v>
      </c>
      <c r="F25" s="46">
        <v>10315</v>
      </c>
      <c r="G25" s="45">
        <v>10317</v>
      </c>
      <c r="H25" s="44">
        <f t="shared" si="1"/>
        <v>10316</v>
      </c>
      <c r="I25" s="46">
        <v>10210</v>
      </c>
      <c r="J25" s="45">
        <v>10220</v>
      </c>
      <c r="K25" s="44">
        <f t="shared" si="2"/>
        <v>10215</v>
      </c>
      <c r="L25" s="46">
        <v>10065</v>
      </c>
      <c r="M25" s="45">
        <v>10075</v>
      </c>
      <c r="N25" s="44">
        <f t="shared" si="3"/>
        <v>10070</v>
      </c>
      <c r="O25" s="46">
        <v>10015</v>
      </c>
      <c r="P25" s="45">
        <v>10025</v>
      </c>
      <c r="Q25" s="44">
        <f t="shared" si="4"/>
        <v>10020</v>
      </c>
      <c r="R25" s="52">
        <v>10311</v>
      </c>
      <c r="S25" s="51">
        <v>1.3194999999999999</v>
      </c>
      <c r="T25" s="51">
        <v>1.0987</v>
      </c>
      <c r="U25" s="50">
        <v>120.72</v>
      </c>
      <c r="V25" s="43">
        <v>7814.32</v>
      </c>
      <c r="W25" s="43">
        <v>7821.24</v>
      </c>
      <c r="X25" s="49">
        <f t="shared" si="5"/>
        <v>9384.7274051151362</v>
      </c>
      <c r="Y25" s="48">
        <v>1.3190999999999999</v>
      </c>
    </row>
    <row r="26" spans="2:25" x14ac:dyDescent="0.2">
      <c r="B26" s="47">
        <v>44644</v>
      </c>
      <c r="C26" s="46">
        <v>10420</v>
      </c>
      <c r="D26" s="45">
        <v>10421</v>
      </c>
      <c r="E26" s="44">
        <f t="shared" si="0"/>
        <v>10420.5</v>
      </c>
      <c r="F26" s="46">
        <v>10430</v>
      </c>
      <c r="G26" s="45">
        <v>10435</v>
      </c>
      <c r="H26" s="44">
        <f t="shared" si="1"/>
        <v>10432.5</v>
      </c>
      <c r="I26" s="46">
        <v>10295</v>
      </c>
      <c r="J26" s="45">
        <v>10305</v>
      </c>
      <c r="K26" s="44">
        <f t="shared" si="2"/>
        <v>10300</v>
      </c>
      <c r="L26" s="46">
        <v>10125</v>
      </c>
      <c r="M26" s="45">
        <v>10135</v>
      </c>
      <c r="N26" s="44">
        <f t="shared" si="3"/>
        <v>10130</v>
      </c>
      <c r="O26" s="46">
        <v>10045</v>
      </c>
      <c r="P26" s="45">
        <v>10055</v>
      </c>
      <c r="Q26" s="44">
        <f t="shared" si="4"/>
        <v>10050</v>
      </c>
      <c r="R26" s="52">
        <v>10421</v>
      </c>
      <c r="S26" s="51">
        <v>1.3198000000000001</v>
      </c>
      <c r="T26" s="51">
        <v>1.0983000000000001</v>
      </c>
      <c r="U26" s="50">
        <v>121.66</v>
      </c>
      <c r="V26" s="43">
        <v>7895.89</v>
      </c>
      <c r="W26" s="43">
        <v>7908.9</v>
      </c>
      <c r="X26" s="49">
        <f t="shared" si="5"/>
        <v>9488.3001001547836</v>
      </c>
      <c r="Y26" s="48">
        <v>1.3193999999999999</v>
      </c>
    </row>
    <row r="27" spans="2:25" x14ac:dyDescent="0.2">
      <c r="B27" s="47">
        <v>44645</v>
      </c>
      <c r="C27" s="46">
        <v>10278</v>
      </c>
      <c r="D27" s="45">
        <v>10280</v>
      </c>
      <c r="E27" s="44">
        <f t="shared" si="0"/>
        <v>10279</v>
      </c>
      <c r="F27" s="46">
        <v>10305</v>
      </c>
      <c r="G27" s="45">
        <v>10310</v>
      </c>
      <c r="H27" s="44">
        <f t="shared" si="1"/>
        <v>10307.5</v>
      </c>
      <c r="I27" s="46">
        <v>10235</v>
      </c>
      <c r="J27" s="45">
        <v>10245</v>
      </c>
      <c r="K27" s="44">
        <f t="shared" si="2"/>
        <v>10240</v>
      </c>
      <c r="L27" s="46">
        <v>10080</v>
      </c>
      <c r="M27" s="45">
        <v>10090</v>
      </c>
      <c r="N27" s="44">
        <f t="shared" si="3"/>
        <v>10085</v>
      </c>
      <c r="O27" s="46">
        <v>10000</v>
      </c>
      <c r="P27" s="45">
        <v>10010</v>
      </c>
      <c r="Q27" s="44">
        <f t="shared" si="4"/>
        <v>10005</v>
      </c>
      <c r="R27" s="52">
        <v>10280</v>
      </c>
      <c r="S27" s="51">
        <v>1.3196000000000001</v>
      </c>
      <c r="T27" s="51">
        <v>1.1003000000000001</v>
      </c>
      <c r="U27" s="50">
        <v>121.76</v>
      </c>
      <c r="V27" s="43">
        <v>7790.24</v>
      </c>
      <c r="W27" s="43">
        <v>7814.75</v>
      </c>
      <c r="X27" s="49">
        <f t="shared" si="5"/>
        <v>9342.906480050895</v>
      </c>
      <c r="Y27" s="48">
        <v>1.3192999999999999</v>
      </c>
    </row>
    <row r="28" spans="2:25" x14ac:dyDescent="0.2">
      <c r="B28" s="47">
        <v>44648</v>
      </c>
      <c r="C28" s="46">
        <v>10225</v>
      </c>
      <c r="D28" s="45">
        <v>10227</v>
      </c>
      <c r="E28" s="44">
        <f t="shared" si="0"/>
        <v>10226</v>
      </c>
      <c r="F28" s="46">
        <v>10225</v>
      </c>
      <c r="G28" s="45">
        <v>10230</v>
      </c>
      <c r="H28" s="44">
        <f t="shared" si="1"/>
        <v>10227.5</v>
      </c>
      <c r="I28" s="46">
        <v>10155</v>
      </c>
      <c r="J28" s="45">
        <v>10165</v>
      </c>
      <c r="K28" s="44">
        <f t="shared" si="2"/>
        <v>10160</v>
      </c>
      <c r="L28" s="46">
        <v>10020</v>
      </c>
      <c r="M28" s="45">
        <v>10030</v>
      </c>
      <c r="N28" s="44">
        <f t="shared" si="3"/>
        <v>10025</v>
      </c>
      <c r="O28" s="46">
        <v>9940</v>
      </c>
      <c r="P28" s="45">
        <v>9950</v>
      </c>
      <c r="Q28" s="44">
        <f t="shared" si="4"/>
        <v>9945</v>
      </c>
      <c r="R28" s="52">
        <v>10227</v>
      </c>
      <c r="S28" s="51">
        <v>1.3115000000000001</v>
      </c>
      <c r="T28" s="51">
        <v>1.0964</v>
      </c>
      <c r="U28" s="50">
        <v>124.06</v>
      </c>
      <c r="V28" s="43">
        <v>7797.94</v>
      </c>
      <c r="W28" s="43">
        <v>7801.42</v>
      </c>
      <c r="X28" s="49">
        <f t="shared" si="5"/>
        <v>9327.8000729660707</v>
      </c>
      <c r="Y28" s="48">
        <v>1.3112999999999999</v>
      </c>
    </row>
    <row r="29" spans="2:25" x14ac:dyDescent="0.2">
      <c r="B29" s="47">
        <v>44649</v>
      </c>
      <c r="C29" s="46">
        <v>10348</v>
      </c>
      <c r="D29" s="45">
        <v>10350</v>
      </c>
      <c r="E29" s="44">
        <f t="shared" si="0"/>
        <v>10349</v>
      </c>
      <c r="F29" s="46">
        <v>10355</v>
      </c>
      <c r="G29" s="45">
        <v>10356</v>
      </c>
      <c r="H29" s="44">
        <f t="shared" si="1"/>
        <v>10355.5</v>
      </c>
      <c r="I29" s="46">
        <v>10250</v>
      </c>
      <c r="J29" s="45">
        <v>10260</v>
      </c>
      <c r="K29" s="44">
        <f t="shared" si="2"/>
        <v>10255</v>
      </c>
      <c r="L29" s="46">
        <v>10125</v>
      </c>
      <c r="M29" s="45">
        <v>10135</v>
      </c>
      <c r="N29" s="44">
        <f t="shared" si="3"/>
        <v>10130</v>
      </c>
      <c r="O29" s="46">
        <v>10025</v>
      </c>
      <c r="P29" s="45">
        <v>10035</v>
      </c>
      <c r="Q29" s="44">
        <f t="shared" si="4"/>
        <v>10030</v>
      </c>
      <c r="R29" s="52">
        <v>10350</v>
      </c>
      <c r="S29" s="51">
        <v>1.3129</v>
      </c>
      <c r="T29" s="51">
        <v>1.1085</v>
      </c>
      <c r="U29" s="50">
        <v>123.59</v>
      </c>
      <c r="V29" s="43">
        <v>7883.31</v>
      </c>
      <c r="W29" s="43">
        <v>7889.08</v>
      </c>
      <c r="X29" s="49">
        <f t="shared" si="5"/>
        <v>9336.9418132611627</v>
      </c>
      <c r="Y29" s="48">
        <v>1.3127</v>
      </c>
    </row>
    <row r="30" spans="2:25" x14ac:dyDescent="0.2">
      <c r="B30" s="47">
        <v>44650</v>
      </c>
      <c r="C30" s="46">
        <v>10390</v>
      </c>
      <c r="D30" s="45">
        <v>10390.5</v>
      </c>
      <c r="E30" s="44">
        <f t="shared" si="0"/>
        <v>10390.25</v>
      </c>
      <c r="F30" s="46">
        <v>10390</v>
      </c>
      <c r="G30" s="45">
        <v>10392</v>
      </c>
      <c r="H30" s="44">
        <f t="shared" si="1"/>
        <v>10391</v>
      </c>
      <c r="I30" s="46">
        <v>10240</v>
      </c>
      <c r="J30" s="45">
        <v>10250</v>
      </c>
      <c r="K30" s="44">
        <f t="shared" si="2"/>
        <v>10245</v>
      </c>
      <c r="L30" s="46">
        <v>10100</v>
      </c>
      <c r="M30" s="45">
        <v>10110</v>
      </c>
      <c r="N30" s="44">
        <f t="shared" si="3"/>
        <v>10105</v>
      </c>
      <c r="O30" s="46">
        <v>9980</v>
      </c>
      <c r="P30" s="45">
        <v>9990</v>
      </c>
      <c r="Q30" s="44">
        <f t="shared" si="4"/>
        <v>9985</v>
      </c>
      <c r="R30" s="52">
        <v>10390.5</v>
      </c>
      <c r="S30" s="51">
        <v>1.3159000000000001</v>
      </c>
      <c r="T30" s="51">
        <v>1.1138999999999999</v>
      </c>
      <c r="U30" s="50">
        <v>121.74</v>
      </c>
      <c r="V30" s="43">
        <v>7896.12</v>
      </c>
      <c r="W30" s="43">
        <v>7899.06</v>
      </c>
      <c r="X30" s="49">
        <f t="shared" si="5"/>
        <v>9328.0366280635608</v>
      </c>
      <c r="Y30" s="48">
        <v>1.3156000000000001</v>
      </c>
    </row>
    <row r="31" spans="2:25" x14ac:dyDescent="0.2">
      <c r="B31" s="47">
        <v>44651</v>
      </c>
      <c r="C31" s="46">
        <v>10336.5</v>
      </c>
      <c r="D31" s="45">
        <v>10337</v>
      </c>
      <c r="E31" s="44">
        <f t="shared" si="0"/>
        <v>10336.75</v>
      </c>
      <c r="F31" s="46">
        <v>10334</v>
      </c>
      <c r="G31" s="45">
        <v>10335</v>
      </c>
      <c r="H31" s="44">
        <f t="shared" si="1"/>
        <v>10334.5</v>
      </c>
      <c r="I31" s="46">
        <v>10190</v>
      </c>
      <c r="J31" s="45">
        <v>10200</v>
      </c>
      <c r="K31" s="44">
        <f t="shared" si="2"/>
        <v>10195</v>
      </c>
      <c r="L31" s="46">
        <v>10045</v>
      </c>
      <c r="M31" s="45">
        <v>10055</v>
      </c>
      <c r="N31" s="44">
        <f t="shared" si="3"/>
        <v>10050</v>
      </c>
      <c r="O31" s="46">
        <v>9920</v>
      </c>
      <c r="P31" s="45">
        <v>9930</v>
      </c>
      <c r="Q31" s="44">
        <f t="shared" si="4"/>
        <v>9925</v>
      </c>
      <c r="R31" s="52">
        <v>10337</v>
      </c>
      <c r="S31" s="51">
        <v>1.3126</v>
      </c>
      <c r="T31" s="51">
        <v>1.1103000000000001</v>
      </c>
      <c r="U31" s="50">
        <v>121.63</v>
      </c>
      <c r="V31" s="43">
        <v>7875.21</v>
      </c>
      <c r="W31" s="43">
        <v>7875.49</v>
      </c>
      <c r="X31" s="49">
        <f t="shared" si="5"/>
        <v>9310.0963703503548</v>
      </c>
      <c r="Y31" s="48">
        <v>1.3123</v>
      </c>
    </row>
    <row r="32" spans="2:25" s="10" customFormat="1" x14ac:dyDescent="0.2">
      <c r="B32" s="42" t="s">
        <v>11</v>
      </c>
      <c r="C32" s="41">
        <f>ROUND(AVERAGE(C9:C31),2)</f>
        <v>10235.799999999999</v>
      </c>
      <c r="D32" s="40">
        <f>ROUND(AVERAGE(D9:D31),2)</f>
        <v>10237.59</v>
      </c>
      <c r="E32" s="39">
        <f>ROUND(AVERAGE(C32:D32),2)</f>
        <v>10236.700000000001</v>
      </c>
      <c r="F32" s="41">
        <f>ROUND(AVERAGE(F9:F31),2)</f>
        <v>10242.67</v>
      </c>
      <c r="G32" s="40">
        <f>ROUND(AVERAGE(G9:G31),2)</f>
        <v>10245.65</v>
      </c>
      <c r="H32" s="39">
        <f>ROUND(AVERAGE(F32:G32),2)</f>
        <v>10244.16</v>
      </c>
      <c r="I32" s="41">
        <f>ROUND(AVERAGE(I9:I31),2)</f>
        <v>10117.83</v>
      </c>
      <c r="J32" s="40">
        <f>ROUND(AVERAGE(J9:J31),2)</f>
        <v>10127.83</v>
      </c>
      <c r="K32" s="39">
        <f>ROUND(AVERAGE(I32:J32),2)</f>
        <v>10122.83</v>
      </c>
      <c r="L32" s="41">
        <f>ROUND(AVERAGE(L9:L31),2)</f>
        <v>9969.35</v>
      </c>
      <c r="M32" s="40">
        <f>ROUND(AVERAGE(M9:M31),2)</f>
        <v>9979.35</v>
      </c>
      <c r="N32" s="39">
        <f>ROUND(AVERAGE(L32:M32),2)</f>
        <v>9974.35</v>
      </c>
      <c r="O32" s="41">
        <f>ROUND(AVERAGE(O9:O31),2)</f>
        <v>9854.35</v>
      </c>
      <c r="P32" s="40">
        <f>ROUND(AVERAGE(P9:P31),2)</f>
        <v>9864.35</v>
      </c>
      <c r="Q32" s="39">
        <f>ROUND(AVERAGE(O32:P32),2)</f>
        <v>9859.35</v>
      </c>
      <c r="R32" s="38">
        <f>ROUND(AVERAGE(R9:R31),2)</f>
        <v>10237.59</v>
      </c>
      <c r="S32" s="37">
        <f>ROUND(AVERAGE(S9:S31),4)</f>
        <v>1.3176000000000001</v>
      </c>
      <c r="T32" s="36">
        <f>ROUND(AVERAGE(T9:T31),4)</f>
        <v>1.1021000000000001</v>
      </c>
      <c r="U32" s="175">
        <f>ROUND(AVERAGE(U9:U31),2)</f>
        <v>118.61</v>
      </c>
      <c r="V32" s="35">
        <f>AVERAGE(V9:V31)</f>
        <v>7770.0260869565218</v>
      </c>
      <c r="W32" s="35">
        <f>AVERAGE(W9:W31)</f>
        <v>7779.1247826086956</v>
      </c>
      <c r="X32" s="35">
        <f>AVERAGE(X9:X31)</f>
        <v>9289.9716110130885</v>
      </c>
      <c r="Y32" s="34">
        <f>AVERAGE(Y9:Y31)</f>
        <v>1.3170913043478258</v>
      </c>
    </row>
    <row r="33" spans="2:25" s="5" customFormat="1" x14ac:dyDescent="0.2">
      <c r="B33" s="33" t="s">
        <v>12</v>
      </c>
      <c r="C33" s="32">
        <f t="shared" ref="C33:Y33" si="6">MAX(C9:C31)</f>
        <v>10729</v>
      </c>
      <c r="D33" s="31">
        <f t="shared" si="6"/>
        <v>10730</v>
      </c>
      <c r="E33" s="30">
        <f t="shared" si="6"/>
        <v>10729.5</v>
      </c>
      <c r="F33" s="32">
        <f t="shared" si="6"/>
        <v>10719.5</v>
      </c>
      <c r="G33" s="31">
        <f t="shared" si="6"/>
        <v>10720</v>
      </c>
      <c r="H33" s="30">
        <f t="shared" si="6"/>
        <v>10719.75</v>
      </c>
      <c r="I33" s="32">
        <f t="shared" si="6"/>
        <v>10460</v>
      </c>
      <c r="J33" s="31">
        <f t="shared" si="6"/>
        <v>10470</v>
      </c>
      <c r="K33" s="30">
        <f t="shared" si="6"/>
        <v>10465</v>
      </c>
      <c r="L33" s="32">
        <f t="shared" si="6"/>
        <v>10175</v>
      </c>
      <c r="M33" s="31">
        <f t="shared" si="6"/>
        <v>10185</v>
      </c>
      <c r="N33" s="30">
        <f t="shared" si="6"/>
        <v>10180</v>
      </c>
      <c r="O33" s="32">
        <f t="shared" si="6"/>
        <v>10045</v>
      </c>
      <c r="P33" s="31">
        <f t="shared" si="6"/>
        <v>10055</v>
      </c>
      <c r="Q33" s="30">
        <f t="shared" si="6"/>
        <v>10050</v>
      </c>
      <c r="R33" s="29">
        <f t="shared" si="6"/>
        <v>10730</v>
      </c>
      <c r="S33" s="28">
        <f t="shared" si="6"/>
        <v>1.3398000000000001</v>
      </c>
      <c r="T33" s="27">
        <f t="shared" si="6"/>
        <v>1.1160000000000001</v>
      </c>
      <c r="U33" s="26">
        <f t="shared" si="6"/>
        <v>124.06</v>
      </c>
      <c r="V33" s="25">
        <f t="shared" si="6"/>
        <v>8137.42</v>
      </c>
      <c r="W33" s="25">
        <f t="shared" si="6"/>
        <v>8132.3</v>
      </c>
      <c r="X33" s="25">
        <f t="shared" si="6"/>
        <v>9854.8861131520935</v>
      </c>
      <c r="Y33" s="24">
        <f t="shared" si="6"/>
        <v>1.3395999999999999</v>
      </c>
    </row>
    <row r="34" spans="2:25" s="5" customFormat="1" ht="13.5" thickBot="1" x14ac:dyDescent="0.25">
      <c r="B34" s="23" t="s">
        <v>13</v>
      </c>
      <c r="C34" s="22">
        <f t="shared" ref="C34:Y34" si="7">MIN(C9:C31)</f>
        <v>9824</v>
      </c>
      <c r="D34" s="21">
        <f t="shared" si="7"/>
        <v>9826</v>
      </c>
      <c r="E34" s="20">
        <f t="shared" si="7"/>
        <v>9825</v>
      </c>
      <c r="F34" s="22">
        <f t="shared" si="7"/>
        <v>9860</v>
      </c>
      <c r="G34" s="21">
        <f t="shared" si="7"/>
        <v>9865</v>
      </c>
      <c r="H34" s="20">
        <f t="shared" si="7"/>
        <v>9862.5</v>
      </c>
      <c r="I34" s="22">
        <f t="shared" si="7"/>
        <v>9725</v>
      </c>
      <c r="J34" s="21">
        <f t="shared" si="7"/>
        <v>9735</v>
      </c>
      <c r="K34" s="20">
        <f t="shared" si="7"/>
        <v>9730</v>
      </c>
      <c r="L34" s="22">
        <f t="shared" si="7"/>
        <v>9560</v>
      </c>
      <c r="M34" s="21">
        <f t="shared" si="7"/>
        <v>9570</v>
      </c>
      <c r="N34" s="20">
        <f t="shared" si="7"/>
        <v>9565</v>
      </c>
      <c r="O34" s="22">
        <f t="shared" si="7"/>
        <v>9385</v>
      </c>
      <c r="P34" s="21">
        <f t="shared" si="7"/>
        <v>9395</v>
      </c>
      <c r="Q34" s="20">
        <f t="shared" si="7"/>
        <v>9390</v>
      </c>
      <c r="R34" s="19">
        <f t="shared" si="7"/>
        <v>9826</v>
      </c>
      <c r="S34" s="18">
        <f t="shared" si="7"/>
        <v>1.3067</v>
      </c>
      <c r="T34" s="17">
        <f t="shared" si="7"/>
        <v>1.0888</v>
      </c>
      <c r="U34" s="16">
        <f t="shared" si="7"/>
        <v>114.84</v>
      </c>
      <c r="V34" s="15">
        <f t="shared" si="7"/>
        <v>7445.89</v>
      </c>
      <c r="W34" s="15">
        <f t="shared" si="7"/>
        <v>7426.1</v>
      </c>
      <c r="X34" s="15">
        <f t="shared" si="7"/>
        <v>8939.0681003584214</v>
      </c>
      <c r="Y34" s="14">
        <f t="shared" si="7"/>
        <v>1.306</v>
      </c>
    </row>
    <row r="36" spans="2:25" x14ac:dyDescent="0.2">
      <c r="B36" s="7" t="s">
        <v>14</v>
      </c>
      <c r="C36" s="9"/>
      <c r="D36" s="9"/>
      <c r="E36" s="8"/>
      <c r="F36" s="9"/>
      <c r="G36" s="9"/>
      <c r="H36" s="8"/>
      <c r="I36" s="9"/>
      <c r="J36" s="9"/>
      <c r="K36" s="8"/>
      <c r="L36" s="9"/>
      <c r="M36" s="9"/>
      <c r="N36" s="8"/>
    </row>
    <row r="37" spans="2:25" x14ac:dyDescent="0.2">
      <c r="B37" s="7" t="s">
        <v>15</v>
      </c>
      <c r="C37" s="9"/>
      <c r="D37" s="9"/>
      <c r="E37" s="8"/>
      <c r="F37" s="9"/>
      <c r="G37" s="9"/>
      <c r="H37" s="8"/>
      <c r="I37" s="9"/>
      <c r="J37" s="9"/>
      <c r="K37" s="8"/>
      <c r="L37" s="9"/>
      <c r="M37" s="9"/>
      <c r="N37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J36"/>
  <sheetViews>
    <sheetView workbookViewId="0"/>
  </sheetViews>
  <sheetFormatPr baseColWidth="10" defaultColWidth="9.140625" defaultRowHeight="12.75" x14ac:dyDescent="0.2"/>
  <cols>
    <col min="3" max="3" width="12.140625" customWidth="1"/>
    <col min="4" max="4" width="19.7109375" customWidth="1"/>
    <col min="6" max="6" width="12.140625" customWidth="1"/>
    <col min="7" max="7" width="19.7109375" customWidth="1"/>
    <col min="9" max="9" width="12.140625" customWidth="1"/>
    <col min="10" max="10" width="19.7109375" customWidth="1"/>
  </cols>
  <sheetData>
    <row r="2" spans="2:10" x14ac:dyDescent="0.2">
      <c r="B2" s="76" t="s">
        <v>39</v>
      </c>
    </row>
    <row r="3" spans="2:10" ht="13.5" thickBot="1" x14ac:dyDescent="0.25"/>
    <row r="4" spans="2:10" x14ac:dyDescent="0.2">
      <c r="C4" s="189" t="s">
        <v>38</v>
      </c>
      <c r="D4" s="190"/>
      <c r="F4" s="189" t="s">
        <v>37</v>
      </c>
      <c r="G4" s="190"/>
      <c r="I4" s="189" t="s">
        <v>36</v>
      </c>
      <c r="J4" s="190"/>
    </row>
    <row r="5" spans="2:10" x14ac:dyDescent="0.2">
      <c r="C5" s="75">
        <v>44651</v>
      </c>
      <c r="D5" s="74"/>
      <c r="F5" s="75">
        <v>44651</v>
      </c>
      <c r="G5" s="74"/>
      <c r="I5" s="75">
        <v>44651</v>
      </c>
      <c r="J5" s="74"/>
    </row>
    <row r="6" spans="2:10" x14ac:dyDescent="0.2">
      <c r="C6" s="73"/>
      <c r="D6" s="72" t="s">
        <v>35</v>
      </c>
      <c r="F6" s="73"/>
      <c r="G6" s="72" t="s">
        <v>35</v>
      </c>
      <c r="I6" s="73"/>
      <c r="J6" s="72" t="s">
        <v>35</v>
      </c>
    </row>
    <row r="7" spans="2:10" x14ac:dyDescent="0.2">
      <c r="C7" s="71"/>
      <c r="D7" s="70"/>
      <c r="F7" s="71"/>
      <c r="G7" s="70"/>
      <c r="I7" s="71"/>
      <c r="J7" s="70"/>
    </row>
    <row r="8" spans="2:10" x14ac:dyDescent="0.2">
      <c r="C8" s="69">
        <v>44621</v>
      </c>
      <c r="D8" s="68">
        <v>9930.89</v>
      </c>
      <c r="F8" s="69">
        <f t="shared" ref="F8:F30" si="0">C8</f>
        <v>44621</v>
      </c>
      <c r="G8" s="68">
        <v>3382.66</v>
      </c>
      <c r="I8" s="69">
        <f t="shared" ref="I8:I30" si="1">C8</f>
        <v>44621</v>
      </c>
      <c r="J8" s="68">
        <v>3678.92</v>
      </c>
    </row>
    <row r="9" spans="2:10" x14ac:dyDescent="0.2">
      <c r="C9" s="69">
        <v>44622</v>
      </c>
      <c r="D9" s="68">
        <v>10014.709999999999</v>
      </c>
      <c r="F9" s="69">
        <f t="shared" si="0"/>
        <v>44622</v>
      </c>
      <c r="G9" s="68">
        <v>3491.5</v>
      </c>
      <c r="I9" s="69">
        <f t="shared" si="1"/>
        <v>44622</v>
      </c>
      <c r="J9" s="68">
        <v>3816.63</v>
      </c>
    </row>
    <row r="10" spans="2:10" x14ac:dyDescent="0.2">
      <c r="C10" s="69">
        <v>44623</v>
      </c>
      <c r="D10" s="68">
        <v>10405.450000000001</v>
      </c>
      <c r="F10" s="69">
        <f t="shared" si="0"/>
        <v>44623</v>
      </c>
      <c r="G10" s="68">
        <v>3657.76</v>
      </c>
      <c r="I10" s="69">
        <f t="shared" si="1"/>
        <v>44623</v>
      </c>
      <c r="J10" s="68">
        <v>3994.86</v>
      </c>
    </row>
    <row r="11" spans="2:10" x14ac:dyDescent="0.2">
      <c r="C11" s="69">
        <v>44624</v>
      </c>
      <c r="D11" s="68">
        <v>10474</v>
      </c>
      <c r="F11" s="69">
        <f t="shared" si="0"/>
        <v>44624</v>
      </c>
      <c r="G11" s="68">
        <v>3834.75</v>
      </c>
      <c r="I11" s="69">
        <f t="shared" si="1"/>
        <v>44624</v>
      </c>
      <c r="J11" s="68">
        <v>4018.21</v>
      </c>
    </row>
    <row r="12" spans="2:10" x14ac:dyDescent="0.2">
      <c r="C12" s="69">
        <v>44627</v>
      </c>
      <c r="D12" s="68">
        <v>10776.16</v>
      </c>
      <c r="F12" s="69">
        <f t="shared" si="0"/>
        <v>44627</v>
      </c>
      <c r="G12" s="68">
        <v>4000.43</v>
      </c>
      <c r="I12" s="69">
        <f t="shared" si="1"/>
        <v>44627</v>
      </c>
      <c r="J12" s="68">
        <v>4149.87</v>
      </c>
    </row>
    <row r="13" spans="2:10" x14ac:dyDescent="0.2">
      <c r="C13" s="69">
        <v>44628</v>
      </c>
      <c r="D13" s="68">
        <v>10581</v>
      </c>
      <c r="F13" s="69">
        <f t="shared" si="0"/>
        <v>44628</v>
      </c>
      <c r="G13" s="68">
        <v>3846.6</v>
      </c>
      <c r="I13" s="69">
        <f t="shared" si="1"/>
        <v>44628</v>
      </c>
      <c r="J13" s="68">
        <v>4517.71</v>
      </c>
    </row>
    <row r="14" spans="2:10" x14ac:dyDescent="0.2">
      <c r="C14" s="69">
        <v>44629</v>
      </c>
      <c r="D14" s="68">
        <v>10276</v>
      </c>
      <c r="F14" s="69">
        <f t="shared" si="0"/>
        <v>44629</v>
      </c>
      <c r="G14" s="68">
        <v>3539.27</v>
      </c>
      <c r="I14" s="69">
        <f t="shared" si="1"/>
        <v>44629</v>
      </c>
      <c r="J14" s="68">
        <v>4142.84</v>
      </c>
    </row>
    <row r="15" spans="2:10" x14ac:dyDescent="0.2">
      <c r="C15" s="69">
        <v>44630</v>
      </c>
      <c r="D15" s="68">
        <v>10090</v>
      </c>
      <c r="F15" s="69">
        <f t="shared" si="0"/>
        <v>44630</v>
      </c>
      <c r="G15" s="68">
        <v>3411.5</v>
      </c>
      <c r="I15" s="69">
        <f t="shared" si="1"/>
        <v>44630</v>
      </c>
      <c r="J15" s="68">
        <v>3955.4</v>
      </c>
    </row>
    <row r="16" spans="2:10" x14ac:dyDescent="0.2">
      <c r="C16" s="69">
        <v>44631</v>
      </c>
      <c r="D16" s="68">
        <v>10156.76</v>
      </c>
      <c r="F16" s="69">
        <f t="shared" si="0"/>
        <v>44631</v>
      </c>
      <c r="G16" s="68">
        <v>3500.7</v>
      </c>
      <c r="I16" s="69">
        <f t="shared" si="1"/>
        <v>44631</v>
      </c>
      <c r="J16" s="68">
        <v>3875.36</v>
      </c>
    </row>
    <row r="17" spans="2:10" x14ac:dyDescent="0.2">
      <c r="C17" s="69">
        <v>44634</v>
      </c>
      <c r="D17" s="68">
        <v>10055</v>
      </c>
      <c r="F17" s="69">
        <f t="shared" si="0"/>
        <v>44634</v>
      </c>
      <c r="G17" s="68">
        <v>3459.5</v>
      </c>
      <c r="I17" s="69">
        <f t="shared" si="1"/>
        <v>44634</v>
      </c>
      <c r="J17" s="68">
        <v>3835.83</v>
      </c>
    </row>
    <row r="18" spans="2:10" x14ac:dyDescent="0.2">
      <c r="C18" s="69">
        <v>44635</v>
      </c>
      <c r="D18" s="68">
        <v>9886.5499999999993</v>
      </c>
      <c r="F18" s="69">
        <f t="shared" si="0"/>
        <v>44635</v>
      </c>
      <c r="G18" s="68">
        <v>3320.17</v>
      </c>
      <c r="I18" s="69">
        <f t="shared" si="1"/>
        <v>44635</v>
      </c>
      <c r="J18" s="68">
        <v>3805.25</v>
      </c>
    </row>
    <row r="19" spans="2:10" x14ac:dyDescent="0.2">
      <c r="C19" s="69">
        <v>44636</v>
      </c>
      <c r="D19" s="68">
        <v>10030.370000000001</v>
      </c>
      <c r="F19" s="69">
        <f t="shared" si="0"/>
        <v>44636</v>
      </c>
      <c r="G19" s="68">
        <v>3345.46</v>
      </c>
      <c r="I19" s="69">
        <f t="shared" si="1"/>
        <v>44636</v>
      </c>
      <c r="J19" s="68">
        <v>3802.5</v>
      </c>
    </row>
    <row r="20" spans="2:10" x14ac:dyDescent="0.2">
      <c r="C20" s="69">
        <v>44637</v>
      </c>
      <c r="D20" s="68">
        <v>10102.120000000001</v>
      </c>
      <c r="F20" s="69">
        <f t="shared" si="0"/>
        <v>44637</v>
      </c>
      <c r="G20" s="68">
        <v>3297.5</v>
      </c>
      <c r="I20" s="69">
        <f t="shared" si="1"/>
        <v>44637</v>
      </c>
      <c r="J20" s="68">
        <v>3828.5</v>
      </c>
    </row>
    <row r="21" spans="2:10" x14ac:dyDescent="0.2">
      <c r="C21" s="69">
        <v>44638</v>
      </c>
      <c r="D21" s="68">
        <v>10246.34</v>
      </c>
      <c r="F21" s="69">
        <f t="shared" si="0"/>
        <v>44638</v>
      </c>
      <c r="G21" s="68">
        <v>3446.59</v>
      </c>
      <c r="I21" s="69">
        <f t="shared" si="1"/>
        <v>44638</v>
      </c>
      <c r="J21" s="68">
        <v>3861</v>
      </c>
    </row>
    <row r="22" spans="2:10" x14ac:dyDescent="0.2">
      <c r="C22" s="69">
        <v>44641</v>
      </c>
      <c r="D22" s="68">
        <v>10208.5</v>
      </c>
      <c r="F22" s="69">
        <f t="shared" si="0"/>
        <v>44641</v>
      </c>
      <c r="G22" s="68">
        <v>3549.05</v>
      </c>
      <c r="I22" s="69">
        <f t="shared" si="1"/>
        <v>44641</v>
      </c>
      <c r="J22" s="68">
        <v>3889.33</v>
      </c>
    </row>
    <row r="23" spans="2:10" x14ac:dyDescent="0.2">
      <c r="C23" s="69">
        <v>44642</v>
      </c>
      <c r="D23" s="68">
        <v>10245</v>
      </c>
      <c r="F23" s="69">
        <f t="shared" si="0"/>
        <v>44642</v>
      </c>
      <c r="G23" s="68">
        <v>3528</v>
      </c>
      <c r="I23" s="69">
        <f t="shared" si="1"/>
        <v>44642</v>
      </c>
      <c r="J23" s="68">
        <v>3885.42</v>
      </c>
    </row>
    <row r="24" spans="2:10" x14ac:dyDescent="0.2">
      <c r="C24" s="69">
        <v>44643</v>
      </c>
      <c r="D24" s="68">
        <v>10274.5</v>
      </c>
      <c r="F24" s="69">
        <f t="shared" si="0"/>
        <v>44643</v>
      </c>
      <c r="G24" s="68">
        <v>3531.5</v>
      </c>
      <c r="I24" s="69">
        <f t="shared" si="1"/>
        <v>44643</v>
      </c>
      <c r="J24" s="68">
        <v>3937.5</v>
      </c>
    </row>
    <row r="25" spans="2:10" x14ac:dyDescent="0.2">
      <c r="C25" s="69">
        <v>44644</v>
      </c>
      <c r="D25" s="68">
        <v>10419.83</v>
      </c>
      <c r="F25" s="69">
        <f t="shared" si="0"/>
        <v>44644</v>
      </c>
      <c r="G25" s="68">
        <v>3678.68</v>
      </c>
      <c r="I25" s="69">
        <f t="shared" si="1"/>
        <v>44644</v>
      </c>
      <c r="J25" s="68">
        <v>4105.5</v>
      </c>
    </row>
    <row r="26" spans="2:10" x14ac:dyDescent="0.2">
      <c r="C26" s="69">
        <v>44645</v>
      </c>
      <c r="D26" s="68">
        <v>10373.43</v>
      </c>
      <c r="F26" s="69">
        <f t="shared" si="0"/>
        <v>44645</v>
      </c>
      <c r="G26" s="68">
        <v>3586.87</v>
      </c>
      <c r="I26" s="69">
        <f t="shared" si="1"/>
        <v>44645</v>
      </c>
      <c r="J26" s="68">
        <v>4064</v>
      </c>
    </row>
    <row r="27" spans="2:10" x14ac:dyDescent="0.2">
      <c r="C27" s="69">
        <v>44648</v>
      </c>
      <c r="D27" s="68">
        <v>10190</v>
      </c>
      <c r="F27" s="69">
        <f t="shared" si="0"/>
        <v>44648</v>
      </c>
      <c r="G27" s="68">
        <v>3604</v>
      </c>
      <c r="I27" s="69">
        <f t="shared" si="1"/>
        <v>44648</v>
      </c>
      <c r="J27" s="68">
        <v>4051.5</v>
      </c>
    </row>
    <row r="28" spans="2:10" x14ac:dyDescent="0.2">
      <c r="C28" s="69">
        <v>44649</v>
      </c>
      <c r="D28" s="68">
        <v>10333</v>
      </c>
      <c r="F28" s="69">
        <f t="shared" si="0"/>
        <v>44649</v>
      </c>
      <c r="G28" s="68">
        <v>3627</v>
      </c>
      <c r="I28" s="69">
        <f t="shared" si="1"/>
        <v>44649</v>
      </c>
      <c r="J28" s="68">
        <v>4100.5600000000004</v>
      </c>
    </row>
    <row r="29" spans="2:10" x14ac:dyDescent="0.2">
      <c r="C29" s="69">
        <v>44650</v>
      </c>
      <c r="D29" s="68">
        <v>10471.33</v>
      </c>
      <c r="F29" s="69">
        <f t="shared" si="0"/>
        <v>44650</v>
      </c>
      <c r="G29" s="68">
        <v>3497.95</v>
      </c>
      <c r="I29" s="69">
        <f t="shared" si="1"/>
        <v>44650</v>
      </c>
      <c r="J29" s="68">
        <v>4099.43</v>
      </c>
    </row>
    <row r="30" spans="2:10" ht="13.5" thickBot="1" x14ac:dyDescent="0.25">
      <c r="C30" s="69">
        <v>44651</v>
      </c>
      <c r="D30" s="68">
        <v>10332.5</v>
      </c>
      <c r="F30" s="69">
        <f t="shared" si="0"/>
        <v>44651</v>
      </c>
      <c r="G30" s="68">
        <v>3528.5</v>
      </c>
      <c r="I30" s="69">
        <f t="shared" si="1"/>
        <v>44651</v>
      </c>
      <c r="J30" s="68">
        <v>4161</v>
      </c>
    </row>
    <row r="31" spans="2:10" x14ac:dyDescent="0.2">
      <c r="B31" s="5"/>
      <c r="C31" s="67" t="s">
        <v>11</v>
      </c>
      <c r="D31" s="66">
        <f>ROUND(AVERAGE(D8:D30),2)</f>
        <v>10255.370000000001</v>
      </c>
      <c r="F31" s="67" t="s">
        <v>11</v>
      </c>
      <c r="G31" s="66">
        <f>ROUND(AVERAGE(G8:G30),2)</f>
        <v>3550.69</v>
      </c>
      <c r="I31" s="67" t="s">
        <v>11</v>
      </c>
      <c r="J31" s="66">
        <f>ROUND(AVERAGE(J8:J30),2)</f>
        <v>3981.61</v>
      </c>
    </row>
    <row r="32" spans="2:10" x14ac:dyDescent="0.2">
      <c r="B32" s="5"/>
      <c r="C32" s="65" t="s">
        <v>12</v>
      </c>
      <c r="D32" s="64">
        <f>MAX(D8:D30)</f>
        <v>10776.16</v>
      </c>
      <c r="F32" s="65" t="s">
        <v>12</v>
      </c>
      <c r="G32" s="64">
        <f>MAX(G8:G30)</f>
        <v>4000.43</v>
      </c>
      <c r="I32" s="65" t="s">
        <v>12</v>
      </c>
      <c r="J32" s="64">
        <f>MAX(J8:J30)</f>
        <v>4517.71</v>
      </c>
    </row>
    <row r="33" spans="2:10" x14ac:dyDescent="0.2">
      <c r="B33" s="5"/>
      <c r="C33" s="63" t="s">
        <v>13</v>
      </c>
      <c r="D33" s="62">
        <f>MIN(D8:D30)</f>
        <v>9886.5499999999993</v>
      </c>
      <c r="F33" s="63" t="s">
        <v>13</v>
      </c>
      <c r="G33" s="62">
        <f>MIN(G8:G30)</f>
        <v>3297.5</v>
      </c>
      <c r="I33" s="63" t="s">
        <v>13</v>
      </c>
      <c r="J33" s="62">
        <f>MIN(J8:J30)</f>
        <v>3678.92</v>
      </c>
    </row>
    <row r="36" spans="2:10" x14ac:dyDescent="0.2">
      <c r="B36" t="s">
        <v>34</v>
      </c>
    </row>
  </sheetData>
  <mergeCells count="3">
    <mergeCell ref="C4:D4"/>
    <mergeCell ref="F4:G4"/>
    <mergeCell ref="I4:J4"/>
  </mergeCells>
  <phoneticPr fontId="7" type="noConversion"/>
  <pageMargins left="0.75" right="0.75" top="1" bottom="1" header="0.5" footer="0.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3:I25"/>
  <sheetViews>
    <sheetView workbookViewId="0"/>
  </sheetViews>
  <sheetFormatPr baseColWidth="10" defaultColWidth="9.140625" defaultRowHeight="12.75" x14ac:dyDescent="0.2"/>
  <cols>
    <col min="1" max="1" width="9.140625" style="135"/>
    <col min="2" max="2" width="15.5703125" style="135" customWidth="1"/>
    <col min="3" max="10" width="12.7109375" style="135" customWidth="1"/>
    <col min="11" max="16384" width="9.140625" style="135"/>
  </cols>
  <sheetData>
    <row r="3" spans="2:9" ht="15.75" x14ac:dyDescent="0.25">
      <c r="B3" s="174" t="s">
        <v>94</v>
      </c>
      <c r="C3" s="147"/>
      <c r="D3" s="173"/>
      <c r="G3" s="159"/>
      <c r="H3" s="159"/>
      <c r="I3" s="172"/>
    </row>
    <row r="4" spans="2:9" x14ac:dyDescent="0.2">
      <c r="B4" s="171" t="s">
        <v>93</v>
      </c>
      <c r="C4" s="170"/>
      <c r="D4" s="169"/>
      <c r="G4" s="168"/>
      <c r="H4" s="167"/>
      <c r="I4" s="159"/>
    </row>
    <row r="5" spans="2:9" x14ac:dyDescent="0.2">
      <c r="B5" s="166" t="s">
        <v>95</v>
      </c>
      <c r="C5" s="147"/>
      <c r="D5" s="165"/>
      <c r="G5" s="164"/>
      <c r="H5" s="159"/>
      <c r="I5" s="147"/>
    </row>
    <row r="6" spans="2:9" x14ac:dyDescent="0.2">
      <c r="B6" s="147"/>
      <c r="C6" s="147"/>
      <c r="D6" s="147"/>
      <c r="E6" s="147"/>
      <c r="F6" s="147"/>
      <c r="G6" s="147"/>
      <c r="H6" s="147"/>
      <c r="I6" s="147"/>
    </row>
    <row r="7" spans="2:9" x14ac:dyDescent="0.2">
      <c r="B7" s="158"/>
      <c r="C7" s="163" t="s">
        <v>92</v>
      </c>
      <c r="D7" s="163" t="s">
        <v>92</v>
      </c>
      <c r="E7" s="163" t="s">
        <v>92</v>
      </c>
    </row>
    <row r="8" spans="2:9" x14ac:dyDescent="0.2">
      <c r="B8" s="161"/>
      <c r="C8" s="162" t="s">
        <v>55</v>
      </c>
      <c r="D8" s="162" t="s">
        <v>82</v>
      </c>
      <c r="E8" s="162" t="s">
        <v>80</v>
      </c>
    </row>
    <row r="9" spans="2:9" x14ac:dyDescent="0.2">
      <c r="B9" s="161"/>
      <c r="C9" s="160" t="s">
        <v>79</v>
      </c>
      <c r="D9" s="160" t="s">
        <v>79</v>
      </c>
      <c r="E9" s="160" t="s">
        <v>79</v>
      </c>
    </row>
    <row r="10" spans="2:9" x14ac:dyDescent="0.2">
      <c r="B10" s="158"/>
      <c r="C10" s="157"/>
      <c r="D10" s="157"/>
      <c r="E10" s="157"/>
    </row>
    <row r="11" spans="2:9" x14ac:dyDescent="0.2">
      <c r="B11" s="156" t="s">
        <v>91</v>
      </c>
      <c r="C11" s="155">
        <f>ABR!D31</f>
        <v>10255.370000000001</v>
      </c>
      <c r="D11" s="155">
        <f>ABR!G31</f>
        <v>3550.69</v>
      </c>
      <c r="E11" s="155">
        <f>ABR!J31</f>
        <v>3981.61</v>
      </c>
    </row>
    <row r="15" spans="2:9" x14ac:dyDescent="0.2">
      <c r="B15" s="153" t="s">
        <v>48</v>
      </c>
      <c r="C15" s="154"/>
    </row>
    <row r="16" spans="2:9" x14ac:dyDescent="0.2">
      <c r="B16" s="153" t="s">
        <v>46</v>
      </c>
      <c r="C16" s="152"/>
    </row>
    <row r="17" spans="2:9" x14ac:dyDescent="0.2">
      <c r="B17" s="151" t="s">
        <v>10</v>
      </c>
      <c r="C17" s="149">
        <f>'Averages Inc. Euro Eq'!F66</f>
        <v>1.3176000000000001</v>
      </c>
    </row>
    <row r="18" spans="2:9" x14ac:dyDescent="0.2">
      <c r="B18" s="151" t="s">
        <v>43</v>
      </c>
      <c r="C18" s="150">
        <f>'Averages Inc. Euro Eq'!F67</f>
        <v>118.61</v>
      </c>
    </row>
    <row r="19" spans="2:9" x14ac:dyDescent="0.2">
      <c r="B19" s="151" t="s">
        <v>41</v>
      </c>
      <c r="C19" s="149">
        <f>'Averages Inc. Euro Eq'!F68</f>
        <v>1.1021000000000001</v>
      </c>
    </row>
    <row r="21" spans="2:9" x14ac:dyDescent="0.2">
      <c r="B21" s="148" t="s">
        <v>40</v>
      </c>
    </row>
    <row r="24" spans="2:9" x14ac:dyDescent="0.2">
      <c r="B24" s="146" t="s">
        <v>14</v>
      </c>
      <c r="C24" s="145"/>
      <c r="D24" s="144"/>
      <c r="E24" s="143"/>
      <c r="F24" s="142"/>
      <c r="G24" s="141"/>
      <c r="H24" s="140"/>
      <c r="I24" s="139"/>
    </row>
    <row r="25" spans="2:9" x14ac:dyDescent="0.2">
      <c r="B25" s="138" t="s">
        <v>96</v>
      </c>
      <c r="C25" s="137"/>
      <c r="D25" s="137"/>
      <c r="E25" s="137"/>
      <c r="F25" s="137"/>
      <c r="G25" s="137"/>
      <c r="H25" s="137"/>
      <c r="I25" s="136"/>
    </row>
  </sheetData>
  <phoneticPr fontId="7" type="noConversion"/>
  <pageMargins left="0.75" right="0.75" top="1" bottom="1" header="0.5" footer="0.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5:M71"/>
  <sheetViews>
    <sheetView topLeftCell="A7" workbookViewId="0">
      <selection activeCell="C60" sqref="C60"/>
    </sheetView>
  </sheetViews>
  <sheetFormatPr baseColWidth="10" defaultColWidth="9.140625" defaultRowHeight="12.75" x14ac:dyDescent="0.2"/>
  <cols>
    <col min="2" max="2" width="27.28515625" customWidth="1"/>
    <col min="3" max="17" width="16.28515625" customWidth="1"/>
  </cols>
  <sheetData>
    <row r="5" spans="2:13" ht="15.75" x14ac:dyDescent="0.25">
      <c r="B5" s="134"/>
      <c r="C5" s="2"/>
      <c r="D5" s="133"/>
      <c r="F5" s="132" t="s">
        <v>90</v>
      </c>
      <c r="G5" s="128"/>
      <c r="H5" s="128"/>
      <c r="I5" s="131"/>
    </row>
    <row r="6" spans="2:13" x14ac:dyDescent="0.2">
      <c r="B6" s="130"/>
      <c r="C6" s="130"/>
      <c r="D6" s="76"/>
      <c r="F6" s="129" t="s">
        <v>89</v>
      </c>
      <c r="G6" s="128"/>
      <c r="H6" s="127"/>
      <c r="I6" s="119"/>
    </row>
    <row r="7" spans="2:13" x14ac:dyDescent="0.2">
      <c r="B7" s="2"/>
      <c r="C7" s="2"/>
      <c r="D7" s="126"/>
      <c r="F7" s="106" t="s">
        <v>95</v>
      </c>
      <c r="G7" s="125"/>
      <c r="H7" s="119"/>
      <c r="I7" s="2"/>
    </row>
    <row r="8" spans="2:13" ht="13.5" thickBot="1" x14ac:dyDescent="0.25"/>
    <row r="9" spans="2:13" x14ac:dyDescent="0.2">
      <c r="B9" s="124"/>
      <c r="C9" s="123" t="s">
        <v>88</v>
      </c>
      <c r="D9" s="122" t="s">
        <v>82</v>
      </c>
      <c r="E9" s="122" t="s">
        <v>55</v>
      </c>
      <c r="F9" s="122" t="s">
        <v>54</v>
      </c>
      <c r="G9" s="122" t="s">
        <v>53</v>
      </c>
      <c r="H9" s="122" t="s">
        <v>52</v>
      </c>
      <c r="I9" s="122" t="s">
        <v>87</v>
      </c>
      <c r="J9" s="122" t="s">
        <v>86</v>
      </c>
      <c r="K9" s="122" t="s">
        <v>85</v>
      </c>
      <c r="L9" s="122" t="s">
        <v>84</v>
      </c>
      <c r="M9" s="121" t="s">
        <v>83</v>
      </c>
    </row>
    <row r="10" spans="2:13" x14ac:dyDescent="0.2">
      <c r="B10" s="118"/>
      <c r="C10" s="120" t="s">
        <v>82</v>
      </c>
      <c r="D10" s="119" t="s">
        <v>81</v>
      </c>
      <c r="E10" s="119"/>
      <c r="F10" s="119"/>
      <c r="G10" s="119"/>
      <c r="H10" s="119"/>
      <c r="I10" s="119"/>
      <c r="J10" s="119"/>
      <c r="K10" s="119"/>
      <c r="L10" s="119"/>
      <c r="M10" s="3"/>
    </row>
    <row r="11" spans="2:13" x14ac:dyDescent="0.2">
      <c r="B11" s="118"/>
      <c r="C11" s="117" t="s">
        <v>79</v>
      </c>
      <c r="D11" s="117" t="s">
        <v>79</v>
      </c>
      <c r="E11" s="117" t="s">
        <v>79</v>
      </c>
      <c r="F11" s="117" t="s">
        <v>79</v>
      </c>
      <c r="G11" s="117" t="s">
        <v>79</v>
      </c>
      <c r="H11" s="117" t="s">
        <v>79</v>
      </c>
      <c r="I11" s="117" t="s">
        <v>79</v>
      </c>
      <c r="J11" s="117" t="s">
        <v>79</v>
      </c>
      <c r="K11" s="117" t="s">
        <v>79</v>
      </c>
      <c r="L11" s="117" t="s">
        <v>79</v>
      </c>
      <c r="M11" s="116" t="s">
        <v>79</v>
      </c>
    </row>
    <row r="12" spans="2:13" x14ac:dyDescent="0.2">
      <c r="B12" s="99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3"/>
    </row>
    <row r="13" spans="2:13" x14ac:dyDescent="0.2">
      <c r="B13" s="114" t="s">
        <v>78</v>
      </c>
      <c r="C13" s="113">
        <v>3536.72</v>
      </c>
      <c r="D13" s="113">
        <v>2838.83</v>
      </c>
      <c r="E13" s="113">
        <v>10235.799999999999</v>
      </c>
      <c r="F13" s="113">
        <v>2358.11</v>
      </c>
      <c r="G13" s="113">
        <v>31819.78</v>
      </c>
      <c r="H13" s="113">
        <v>44193.26</v>
      </c>
      <c r="I13" s="113">
        <v>3972.93</v>
      </c>
      <c r="J13" s="113">
        <v>3006.91</v>
      </c>
      <c r="K13" s="113">
        <v>0.5</v>
      </c>
      <c r="L13" s="113">
        <v>80149.13</v>
      </c>
      <c r="M13" s="112">
        <v>0.5</v>
      </c>
    </row>
    <row r="14" spans="2:13" x14ac:dyDescent="0.2">
      <c r="B14" s="99" t="s">
        <v>77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3"/>
    </row>
    <row r="15" spans="2:13" x14ac:dyDescent="0.2">
      <c r="B15" s="114" t="s">
        <v>76</v>
      </c>
      <c r="C15" s="113">
        <v>3537.85</v>
      </c>
      <c r="D15" s="113">
        <v>2848.83</v>
      </c>
      <c r="E15" s="113">
        <v>10237.59</v>
      </c>
      <c r="F15" s="113">
        <v>2359.48</v>
      </c>
      <c r="G15" s="113">
        <v>31860.65</v>
      </c>
      <c r="H15" s="113">
        <v>44248.91</v>
      </c>
      <c r="I15" s="113">
        <v>3974.3</v>
      </c>
      <c r="J15" s="113">
        <v>3016.7</v>
      </c>
      <c r="K15" s="113">
        <v>1</v>
      </c>
      <c r="L15" s="113">
        <v>80649.13</v>
      </c>
      <c r="M15" s="112">
        <v>1</v>
      </c>
    </row>
    <row r="16" spans="2:13" x14ac:dyDescent="0.2">
      <c r="B16" s="99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3"/>
    </row>
    <row r="17" spans="2:13" x14ac:dyDescent="0.2">
      <c r="B17" s="114" t="s">
        <v>75</v>
      </c>
      <c r="C17" s="113">
        <v>3537.28</v>
      </c>
      <c r="D17" s="113">
        <v>2843.83</v>
      </c>
      <c r="E17" s="113">
        <v>10236.700000000001</v>
      </c>
      <c r="F17" s="113">
        <v>2358.79</v>
      </c>
      <c r="G17" s="113">
        <v>31840.22</v>
      </c>
      <c r="H17" s="113">
        <v>44221.09</v>
      </c>
      <c r="I17" s="113">
        <v>3973.62</v>
      </c>
      <c r="J17" s="113">
        <v>3011.8</v>
      </c>
      <c r="K17" s="113">
        <v>0.75</v>
      </c>
      <c r="L17" s="113">
        <v>80399.13</v>
      </c>
      <c r="M17" s="112">
        <v>0.75</v>
      </c>
    </row>
    <row r="18" spans="2:13" x14ac:dyDescent="0.2">
      <c r="B18" s="99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3"/>
    </row>
    <row r="19" spans="2:13" x14ac:dyDescent="0.2">
      <c r="B19" s="114" t="s">
        <v>97</v>
      </c>
      <c r="C19" s="113">
        <v>3541.63</v>
      </c>
      <c r="D19" s="113">
        <v>2857.39</v>
      </c>
      <c r="E19" s="113">
        <v>10242.67</v>
      </c>
      <c r="F19" s="113">
        <v>2364.59</v>
      </c>
      <c r="G19" s="113">
        <v>31273.040000000001</v>
      </c>
      <c r="H19" s="113">
        <v>43858.7</v>
      </c>
      <c r="I19" s="113">
        <v>3960.07</v>
      </c>
      <c r="J19" s="113">
        <v>3024.65</v>
      </c>
      <c r="K19" s="113">
        <v>0.5</v>
      </c>
      <c r="L19" s="113">
        <v>80338.7</v>
      </c>
      <c r="M19" s="112">
        <v>0.5</v>
      </c>
    </row>
    <row r="20" spans="2:13" x14ac:dyDescent="0.2">
      <c r="B20" s="99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3"/>
    </row>
    <row r="21" spans="2:13" x14ac:dyDescent="0.2">
      <c r="B21" s="114" t="s">
        <v>74</v>
      </c>
      <c r="C21" s="113">
        <v>3542.93</v>
      </c>
      <c r="D21" s="113">
        <v>2867.39</v>
      </c>
      <c r="E21" s="113">
        <v>10245.65</v>
      </c>
      <c r="F21" s="113">
        <v>2366.17</v>
      </c>
      <c r="G21" s="113">
        <v>31342.61</v>
      </c>
      <c r="H21" s="113">
        <v>43916.74</v>
      </c>
      <c r="I21" s="113">
        <v>3961.89</v>
      </c>
      <c r="J21" s="113">
        <v>3034.65</v>
      </c>
      <c r="K21" s="113">
        <v>1</v>
      </c>
      <c r="L21" s="113">
        <v>80838.7</v>
      </c>
      <c r="M21" s="112">
        <v>1</v>
      </c>
    </row>
    <row r="22" spans="2:13" x14ac:dyDescent="0.2">
      <c r="B22" s="99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3"/>
    </row>
    <row r="23" spans="2:13" x14ac:dyDescent="0.2">
      <c r="B23" s="114" t="s">
        <v>73</v>
      </c>
      <c r="C23" s="113">
        <v>3542.28</v>
      </c>
      <c r="D23" s="113">
        <v>2862.39</v>
      </c>
      <c r="E23" s="113">
        <v>10244.16</v>
      </c>
      <c r="F23" s="113">
        <v>2365.38</v>
      </c>
      <c r="G23" s="113">
        <v>31307.83</v>
      </c>
      <c r="H23" s="113">
        <v>43887.72</v>
      </c>
      <c r="I23" s="113">
        <v>3960.98</v>
      </c>
      <c r="J23" s="113">
        <v>3029.65</v>
      </c>
      <c r="K23" s="113">
        <v>0.75</v>
      </c>
      <c r="L23" s="113">
        <v>80588.7</v>
      </c>
      <c r="M23" s="112">
        <v>0.75</v>
      </c>
    </row>
    <row r="24" spans="2:13" x14ac:dyDescent="0.2">
      <c r="B24" s="99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3"/>
    </row>
    <row r="25" spans="2:13" x14ac:dyDescent="0.2">
      <c r="B25" s="114" t="s">
        <v>72</v>
      </c>
      <c r="C25" s="113">
        <v>3292</v>
      </c>
      <c r="D25" s="113">
        <v>2857.39</v>
      </c>
      <c r="E25" s="113">
        <v>10117.83</v>
      </c>
      <c r="F25" s="113">
        <v>2285.5700000000002</v>
      </c>
      <c r="G25" s="113">
        <v>30654.78</v>
      </c>
      <c r="H25" s="113"/>
      <c r="I25" s="113">
        <v>3434.57</v>
      </c>
      <c r="J25" s="113">
        <v>3024.13</v>
      </c>
      <c r="K25" s="113"/>
      <c r="L25" s="113"/>
      <c r="M25" s="112"/>
    </row>
    <row r="26" spans="2:13" x14ac:dyDescent="0.2">
      <c r="B26" s="99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3"/>
    </row>
    <row r="27" spans="2:13" x14ac:dyDescent="0.2">
      <c r="B27" s="114" t="s">
        <v>71</v>
      </c>
      <c r="C27" s="113">
        <v>3297</v>
      </c>
      <c r="D27" s="113">
        <v>2867.39</v>
      </c>
      <c r="E27" s="113">
        <v>10127.83</v>
      </c>
      <c r="F27" s="113">
        <v>2290.5700000000002</v>
      </c>
      <c r="G27" s="113">
        <v>30704.78</v>
      </c>
      <c r="H27" s="113"/>
      <c r="I27" s="113">
        <v>3439.57</v>
      </c>
      <c r="J27" s="113">
        <v>3034.13</v>
      </c>
      <c r="K27" s="113"/>
      <c r="L27" s="113"/>
      <c r="M27" s="112"/>
    </row>
    <row r="28" spans="2:13" x14ac:dyDescent="0.2">
      <c r="B28" s="99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3"/>
    </row>
    <row r="29" spans="2:13" x14ac:dyDescent="0.2">
      <c r="B29" s="114" t="s">
        <v>70</v>
      </c>
      <c r="C29" s="113">
        <v>3294.5</v>
      </c>
      <c r="D29" s="113">
        <v>2862.39</v>
      </c>
      <c r="E29" s="113">
        <v>10122.83</v>
      </c>
      <c r="F29" s="113">
        <v>2288.0700000000002</v>
      </c>
      <c r="G29" s="113">
        <v>30679.78</v>
      </c>
      <c r="H29" s="113"/>
      <c r="I29" s="113">
        <v>3437.07</v>
      </c>
      <c r="J29" s="113">
        <v>3029.13</v>
      </c>
      <c r="K29" s="113"/>
      <c r="L29" s="113"/>
      <c r="M29" s="112"/>
    </row>
    <row r="30" spans="2:13" x14ac:dyDescent="0.2">
      <c r="B30" s="99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3"/>
    </row>
    <row r="31" spans="2:13" x14ac:dyDescent="0.2">
      <c r="B31" s="114" t="s">
        <v>98</v>
      </c>
      <c r="C31" s="113">
        <v>3096.83</v>
      </c>
      <c r="D31" s="113"/>
      <c r="E31" s="113">
        <v>9969.35</v>
      </c>
      <c r="F31" s="113">
        <v>2192.83</v>
      </c>
      <c r="G31" s="113">
        <v>30371.09</v>
      </c>
      <c r="H31" s="113"/>
      <c r="I31" s="113">
        <v>3022.87</v>
      </c>
      <c r="J31" s="113"/>
      <c r="K31" s="113"/>
      <c r="L31" s="113"/>
      <c r="M31" s="112"/>
    </row>
    <row r="32" spans="2:13" x14ac:dyDescent="0.2">
      <c r="B32" s="99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3"/>
    </row>
    <row r="33" spans="2:13" x14ac:dyDescent="0.2">
      <c r="B33" s="114" t="s">
        <v>69</v>
      </c>
      <c r="C33" s="113">
        <v>3101.83</v>
      </c>
      <c r="D33" s="113"/>
      <c r="E33" s="113">
        <v>9979.35</v>
      </c>
      <c r="F33" s="113">
        <v>2197.83</v>
      </c>
      <c r="G33" s="113">
        <v>30421.09</v>
      </c>
      <c r="H33" s="113"/>
      <c r="I33" s="113">
        <v>3027.87</v>
      </c>
      <c r="J33" s="113"/>
      <c r="K33" s="113"/>
      <c r="L33" s="113"/>
      <c r="M33" s="112"/>
    </row>
    <row r="34" spans="2:13" x14ac:dyDescent="0.2">
      <c r="B34" s="99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3"/>
    </row>
    <row r="35" spans="2:13" x14ac:dyDescent="0.2">
      <c r="B35" s="114" t="s">
        <v>68</v>
      </c>
      <c r="C35" s="113">
        <v>3099.33</v>
      </c>
      <c r="D35" s="113"/>
      <c r="E35" s="113">
        <v>9974.35</v>
      </c>
      <c r="F35" s="113">
        <v>2195.33</v>
      </c>
      <c r="G35" s="113">
        <v>30396.09</v>
      </c>
      <c r="H35" s="113"/>
      <c r="I35" s="113">
        <v>3025.37</v>
      </c>
      <c r="J35" s="113"/>
      <c r="K35" s="113"/>
      <c r="L35" s="113"/>
      <c r="M35" s="112"/>
    </row>
    <row r="36" spans="2:13" x14ac:dyDescent="0.2">
      <c r="B36" s="99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3"/>
    </row>
    <row r="37" spans="2:13" x14ac:dyDescent="0.2">
      <c r="B37" s="114" t="s">
        <v>67</v>
      </c>
      <c r="C37" s="113">
        <v>2917.35</v>
      </c>
      <c r="D37" s="113"/>
      <c r="E37" s="113">
        <v>9854.35</v>
      </c>
      <c r="F37" s="113">
        <v>2192.83</v>
      </c>
      <c r="G37" s="113">
        <v>30111.3</v>
      </c>
      <c r="H37" s="113"/>
      <c r="I37" s="113">
        <v>2609.83</v>
      </c>
      <c r="J37" s="113"/>
      <c r="K37" s="113"/>
      <c r="L37" s="113"/>
      <c r="M37" s="112"/>
    </row>
    <row r="38" spans="2:13" x14ac:dyDescent="0.2">
      <c r="B38" s="99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3"/>
    </row>
    <row r="39" spans="2:13" x14ac:dyDescent="0.2">
      <c r="B39" s="114" t="s">
        <v>66</v>
      </c>
      <c r="C39" s="113">
        <v>2922.35</v>
      </c>
      <c r="D39" s="113"/>
      <c r="E39" s="113">
        <v>9864.35</v>
      </c>
      <c r="F39" s="113">
        <v>2197.83</v>
      </c>
      <c r="G39" s="113">
        <v>30161.3</v>
      </c>
      <c r="H39" s="113"/>
      <c r="I39" s="113">
        <v>2614.83</v>
      </c>
      <c r="J39" s="113"/>
      <c r="K39" s="113"/>
      <c r="L39" s="113"/>
      <c r="M39" s="112"/>
    </row>
    <row r="40" spans="2:13" x14ac:dyDescent="0.2">
      <c r="B40" s="99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3"/>
    </row>
    <row r="41" spans="2:13" x14ac:dyDescent="0.2">
      <c r="B41" s="114" t="s">
        <v>65</v>
      </c>
      <c r="C41" s="113">
        <v>2919.85</v>
      </c>
      <c r="D41" s="113"/>
      <c r="E41" s="113">
        <v>9859.35</v>
      </c>
      <c r="F41" s="113">
        <v>2195.33</v>
      </c>
      <c r="G41" s="113">
        <v>30136.3</v>
      </c>
      <c r="H41" s="113"/>
      <c r="I41" s="113">
        <v>2612.33</v>
      </c>
      <c r="J41" s="113"/>
      <c r="K41" s="113"/>
      <c r="L41" s="113"/>
      <c r="M41" s="112"/>
    </row>
    <row r="42" spans="2:13" x14ac:dyDescent="0.2">
      <c r="B42" s="99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3"/>
    </row>
    <row r="43" spans="2:13" x14ac:dyDescent="0.2">
      <c r="B43" s="114" t="s">
        <v>64</v>
      </c>
      <c r="C43" s="113"/>
      <c r="D43" s="113"/>
      <c r="E43" s="113"/>
      <c r="F43" s="113"/>
      <c r="G43" s="113"/>
      <c r="H43" s="113">
        <v>43140.65</v>
      </c>
      <c r="I43" s="113"/>
      <c r="J43" s="113"/>
      <c r="K43" s="113">
        <v>0.5</v>
      </c>
      <c r="L43" s="113">
        <v>81880.649999999994</v>
      </c>
      <c r="M43" s="112">
        <v>0.5</v>
      </c>
    </row>
    <row r="44" spans="2:13" x14ac:dyDescent="0.2">
      <c r="B44" s="99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3"/>
    </row>
    <row r="45" spans="2:13" x14ac:dyDescent="0.2">
      <c r="B45" s="114" t="s">
        <v>63</v>
      </c>
      <c r="C45" s="113"/>
      <c r="D45" s="113"/>
      <c r="E45" s="113"/>
      <c r="F45" s="113"/>
      <c r="G45" s="113"/>
      <c r="H45" s="113">
        <v>43190.65</v>
      </c>
      <c r="I45" s="113"/>
      <c r="J45" s="113"/>
      <c r="K45" s="113">
        <v>1</v>
      </c>
      <c r="L45" s="113">
        <v>82880.649999999994</v>
      </c>
      <c r="M45" s="112">
        <v>1</v>
      </c>
    </row>
    <row r="46" spans="2:13" x14ac:dyDescent="0.2">
      <c r="B46" s="99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3"/>
    </row>
    <row r="47" spans="2:13" x14ac:dyDescent="0.2">
      <c r="B47" s="111" t="s">
        <v>62</v>
      </c>
      <c r="C47" s="110"/>
      <c r="D47" s="110"/>
      <c r="E47" s="110"/>
      <c r="F47" s="110"/>
      <c r="G47" s="110"/>
      <c r="H47" s="110">
        <v>43165.65</v>
      </c>
      <c r="I47" s="110"/>
      <c r="J47" s="110"/>
      <c r="K47" s="110">
        <v>0.75</v>
      </c>
      <c r="L47" s="110">
        <v>82380.649999999994</v>
      </c>
      <c r="M47" s="109">
        <v>0.75</v>
      </c>
    </row>
    <row r="49" spans="2:5" x14ac:dyDescent="0.2">
      <c r="B49" s="108" t="s">
        <v>61</v>
      </c>
    </row>
    <row r="50" spans="2:5" x14ac:dyDescent="0.2">
      <c r="B50" s="107" t="s">
        <v>95</v>
      </c>
    </row>
    <row r="52" spans="2:5" x14ac:dyDescent="0.2">
      <c r="B52" s="105" t="s">
        <v>60</v>
      </c>
      <c r="C52" s="104" t="s">
        <v>59</v>
      </c>
    </row>
    <row r="53" spans="2:5" x14ac:dyDescent="0.2">
      <c r="B53" s="103"/>
      <c r="C53" s="102" t="s">
        <v>58</v>
      </c>
    </row>
    <row r="54" spans="2:5" x14ac:dyDescent="0.2">
      <c r="B54" s="100" t="s">
        <v>57</v>
      </c>
      <c r="C54" s="101">
        <v>3210.56</v>
      </c>
    </row>
    <row r="55" spans="2:5" x14ac:dyDescent="0.2">
      <c r="B55" s="100" t="s">
        <v>56</v>
      </c>
      <c r="C55" s="101">
        <v>2585.31</v>
      </c>
    </row>
    <row r="56" spans="2:5" x14ac:dyDescent="0.2">
      <c r="B56" s="100" t="s">
        <v>55</v>
      </c>
      <c r="C56" s="101">
        <v>9289.9699999999993</v>
      </c>
    </row>
    <row r="57" spans="2:5" x14ac:dyDescent="0.2">
      <c r="B57" s="100" t="s">
        <v>54</v>
      </c>
      <c r="C57" s="101">
        <v>2141.0500000000002</v>
      </c>
    </row>
    <row r="58" spans="2:5" x14ac:dyDescent="0.2">
      <c r="B58" s="100" t="s">
        <v>53</v>
      </c>
      <c r="C58" s="101">
        <v>28921.073205804827</v>
      </c>
    </row>
    <row r="59" spans="2:5" x14ac:dyDescent="0.2">
      <c r="B59" s="100" t="s">
        <v>52</v>
      </c>
      <c r="C59" s="101">
        <v>40156.47</v>
      </c>
    </row>
    <row r="60" spans="2:5" x14ac:dyDescent="0.2">
      <c r="B60" s="100" t="s">
        <v>51</v>
      </c>
      <c r="C60" s="101">
        <v>3606.5</v>
      </c>
    </row>
    <row r="61" spans="2:5" x14ac:dyDescent="0.2">
      <c r="B61" s="98" t="s">
        <v>50</v>
      </c>
      <c r="C61" s="97">
        <v>2737.67</v>
      </c>
    </row>
    <row r="63" spans="2:5" x14ac:dyDescent="0.2">
      <c r="B63" s="89" t="s">
        <v>49</v>
      </c>
    </row>
    <row r="64" spans="2:5" x14ac:dyDescent="0.2">
      <c r="E64" s="96" t="s">
        <v>48</v>
      </c>
    </row>
    <row r="65" spans="2:9" x14ac:dyDescent="0.2">
      <c r="B65" s="93" t="s">
        <v>47</v>
      </c>
      <c r="D65" s="92">
        <v>7770.03</v>
      </c>
      <c r="E65" s="96" t="s">
        <v>46</v>
      </c>
    </row>
    <row r="66" spans="2:9" x14ac:dyDescent="0.2">
      <c r="B66" s="93" t="s">
        <v>45</v>
      </c>
      <c r="D66" s="92">
        <v>7779.12</v>
      </c>
      <c r="E66" s="95" t="s">
        <v>10</v>
      </c>
      <c r="F66" s="90">
        <v>1.3176000000000001</v>
      </c>
    </row>
    <row r="67" spans="2:9" x14ac:dyDescent="0.2">
      <c r="B67" s="93" t="s">
        <v>44</v>
      </c>
      <c r="D67" s="92">
        <v>1790.67</v>
      </c>
      <c r="E67" s="95" t="s">
        <v>43</v>
      </c>
      <c r="F67" s="94">
        <v>118.61</v>
      </c>
    </row>
    <row r="68" spans="2:9" x14ac:dyDescent="0.2">
      <c r="B68" s="93" t="s">
        <v>42</v>
      </c>
      <c r="D68" s="92">
        <v>1796.45</v>
      </c>
      <c r="E68" s="91" t="s">
        <v>41</v>
      </c>
      <c r="F68" s="90">
        <v>1.1021000000000001</v>
      </c>
    </row>
    <row r="69" spans="2:9" x14ac:dyDescent="0.2">
      <c r="H69" s="88" t="s">
        <v>40</v>
      </c>
    </row>
    <row r="70" spans="2:9" x14ac:dyDescent="0.2">
      <c r="B70" s="87" t="s">
        <v>14</v>
      </c>
      <c r="C70" s="86"/>
      <c r="D70" s="85"/>
      <c r="E70" s="84"/>
      <c r="F70" s="83"/>
      <c r="G70" s="82"/>
      <c r="H70" s="81"/>
      <c r="I70" s="80"/>
    </row>
    <row r="71" spans="2:9" x14ac:dyDescent="0.2">
      <c r="B71" s="79" t="s">
        <v>96</v>
      </c>
      <c r="C71" s="78"/>
      <c r="D71" s="78"/>
      <c r="E71" s="78"/>
      <c r="F71" s="78"/>
      <c r="G71" s="78"/>
      <c r="H71" s="78"/>
      <c r="I71" s="77"/>
    </row>
  </sheetData>
  <phoneticPr fontId="7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S37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6" t="s">
        <v>19</v>
      </c>
    </row>
    <row r="4" spans="1:19" x14ac:dyDescent="0.2">
      <c r="B4" s="61" t="s">
        <v>31</v>
      </c>
    </row>
    <row r="6" spans="1:19" ht="13.5" thickBot="1" x14ac:dyDescent="0.25">
      <c r="B6" s="1">
        <v>44621</v>
      </c>
    </row>
    <row r="7" spans="1:19" ht="13.5" thickBot="1" x14ac:dyDescent="0.25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76" t="s">
        <v>4</v>
      </c>
      <c r="M7" s="178" t="s">
        <v>21</v>
      </c>
      <c r="N7" s="179"/>
      <c r="O7" s="180"/>
      <c r="P7" s="181" t="s">
        <v>5</v>
      </c>
      <c r="Q7" s="182"/>
      <c r="R7" s="11" t="s">
        <v>18</v>
      </c>
      <c r="S7" s="176" t="s">
        <v>20</v>
      </c>
    </row>
    <row r="8" spans="1:19" ht="13.5" thickBot="1" x14ac:dyDescent="0.25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177"/>
      <c r="M8" s="56" t="s">
        <v>10</v>
      </c>
      <c r="N8" s="55" t="s">
        <v>16</v>
      </c>
      <c r="O8" s="12" t="s">
        <v>17</v>
      </c>
      <c r="P8" s="54" t="s">
        <v>8</v>
      </c>
      <c r="Q8" s="54" t="s">
        <v>9</v>
      </c>
      <c r="R8" s="13" t="s">
        <v>8</v>
      </c>
      <c r="S8" s="177" t="s">
        <v>20</v>
      </c>
    </row>
    <row r="9" spans="1:19" x14ac:dyDescent="0.2">
      <c r="B9" s="47">
        <v>44621</v>
      </c>
      <c r="C9" s="46">
        <v>2707</v>
      </c>
      <c r="D9" s="45">
        <v>2717</v>
      </c>
      <c r="E9" s="44">
        <f t="shared" ref="E9:E31" si="0">AVERAGE(C9:D9)</f>
        <v>2712</v>
      </c>
      <c r="F9" s="46">
        <v>2715</v>
      </c>
      <c r="G9" s="45">
        <v>2725</v>
      </c>
      <c r="H9" s="44">
        <f t="shared" ref="H9:H31" si="1">AVERAGE(F9:G9)</f>
        <v>2720</v>
      </c>
      <c r="I9" s="46">
        <v>2715</v>
      </c>
      <c r="J9" s="45">
        <v>2725</v>
      </c>
      <c r="K9" s="44">
        <f t="shared" ref="K9:K31" si="2">AVERAGE(I9:J9)</f>
        <v>2720</v>
      </c>
      <c r="L9" s="52">
        <v>2717</v>
      </c>
      <c r="M9" s="51">
        <v>1.3398000000000001</v>
      </c>
      <c r="N9" s="53">
        <v>1.1160000000000001</v>
      </c>
      <c r="O9" s="50">
        <v>114.84</v>
      </c>
      <c r="P9" s="43">
        <v>2027.91</v>
      </c>
      <c r="Q9" s="43">
        <v>2034.19</v>
      </c>
      <c r="R9" s="49">
        <f t="shared" ref="R9:R31" si="3">L9/N9</f>
        <v>2434.5878136200713</v>
      </c>
      <c r="S9" s="48">
        <v>1.3395999999999999</v>
      </c>
    </row>
    <row r="10" spans="1:19" x14ac:dyDescent="0.2">
      <c r="B10" s="47">
        <v>44622</v>
      </c>
      <c r="C10" s="46">
        <v>2707</v>
      </c>
      <c r="D10" s="45">
        <v>2717</v>
      </c>
      <c r="E10" s="44">
        <f t="shared" si="0"/>
        <v>2712</v>
      </c>
      <c r="F10" s="46">
        <v>2715</v>
      </c>
      <c r="G10" s="45">
        <v>2725</v>
      </c>
      <c r="H10" s="44">
        <f t="shared" si="1"/>
        <v>2720</v>
      </c>
      <c r="I10" s="46">
        <v>2715</v>
      </c>
      <c r="J10" s="45">
        <v>2725</v>
      </c>
      <c r="K10" s="44">
        <f t="shared" si="2"/>
        <v>2720</v>
      </c>
      <c r="L10" s="52">
        <v>2717</v>
      </c>
      <c r="M10" s="51">
        <v>1.3332999999999999</v>
      </c>
      <c r="N10" s="51">
        <v>1.1116999999999999</v>
      </c>
      <c r="O10" s="50">
        <v>115.29</v>
      </c>
      <c r="P10" s="43">
        <v>2037.8</v>
      </c>
      <c r="Q10" s="43">
        <v>2044.41</v>
      </c>
      <c r="R10" s="49">
        <f t="shared" si="3"/>
        <v>2444.0046775209139</v>
      </c>
      <c r="S10" s="48">
        <v>1.3329</v>
      </c>
    </row>
    <row r="11" spans="1:19" x14ac:dyDescent="0.2">
      <c r="B11" s="47">
        <v>44623</v>
      </c>
      <c r="C11" s="46">
        <v>2708</v>
      </c>
      <c r="D11" s="45">
        <v>2718</v>
      </c>
      <c r="E11" s="44">
        <f t="shared" si="0"/>
        <v>2713</v>
      </c>
      <c r="F11" s="46">
        <v>2715</v>
      </c>
      <c r="G11" s="45">
        <v>2725</v>
      </c>
      <c r="H11" s="44">
        <f t="shared" si="1"/>
        <v>2720</v>
      </c>
      <c r="I11" s="46">
        <v>2715</v>
      </c>
      <c r="J11" s="45">
        <v>2725</v>
      </c>
      <c r="K11" s="44">
        <f t="shared" si="2"/>
        <v>2720</v>
      </c>
      <c r="L11" s="52">
        <v>2718</v>
      </c>
      <c r="M11" s="51">
        <v>1.3376999999999999</v>
      </c>
      <c r="N11" s="51">
        <v>1.1075999999999999</v>
      </c>
      <c r="O11" s="50">
        <v>115.72</v>
      </c>
      <c r="P11" s="43">
        <v>2031.85</v>
      </c>
      <c r="Q11" s="43">
        <v>2038.15</v>
      </c>
      <c r="R11" s="49">
        <f t="shared" si="3"/>
        <v>2453.9544962080176</v>
      </c>
      <c r="S11" s="48">
        <v>1.337</v>
      </c>
    </row>
    <row r="12" spans="1:19" x14ac:dyDescent="0.2">
      <c r="B12" s="47">
        <v>44624</v>
      </c>
      <c r="C12" s="46">
        <v>2808</v>
      </c>
      <c r="D12" s="45">
        <v>2818</v>
      </c>
      <c r="E12" s="44">
        <f t="shared" si="0"/>
        <v>2813</v>
      </c>
      <c r="F12" s="46">
        <v>2815</v>
      </c>
      <c r="G12" s="45">
        <v>2825</v>
      </c>
      <c r="H12" s="44">
        <f t="shared" si="1"/>
        <v>2820</v>
      </c>
      <c r="I12" s="46">
        <v>2815</v>
      </c>
      <c r="J12" s="45">
        <v>2825</v>
      </c>
      <c r="K12" s="44">
        <f t="shared" si="2"/>
        <v>2820</v>
      </c>
      <c r="L12" s="52">
        <v>2818</v>
      </c>
      <c r="M12" s="51">
        <v>1.3267</v>
      </c>
      <c r="N12" s="51">
        <v>1.0938000000000001</v>
      </c>
      <c r="O12" s="50">
        <v>115.44</v>
      </c>
      <c r="P12" s="43">
        <v>2124.0700000000002</v>
      </c>
      <c r="Q12" s="43">
        <v>2130.15</v>
      </c>
      <c r="R12" s="49">
        <f t="shared" si="3"/>
        <v>2576.339367343207</v>
      </c>
      <c r="S12" s="48">
        <v>1.3262</v>
      </c>
    </row>
    <row r="13" spans="1:19" x14ac:dyDescent="0.2">
      <c r="B13" s="47">
        <v>44627</v>
      </c>
      <c r="C13" s="46">
        <v>2883</v>
      </c>
      <c r="D13" s="45">
        <v>2893</v>
      </c>
      <c r="E13" s="44">
        <f t="shared" si="0"/>
        <v>2888</v>
      </c>
      <c r="F13" s="46">
        <v>2890</v>
      </c>
      <c r="G13" s="45">
        <v>2900</v>
      </c>
      <c r="H13" s="44">
        <f t="shared" si="1"/>
        <v>2895</v>
      </c>
      <c r="I13" s="46">
        <v>2890</v>
      </c>
      <c r="J13" s="45">
        <v>2900</v>
      </c>
      <c r="K13" s="44">
        <f t="shared" si="2"/>
        <v>2895</v>
      </c>
      <c r="L13" s="52">
        <v>2893</v>
      </c>
      <c r="M13" s="51">
        <v>1.3186</v>
      </c>
      <c r="N13" s="51">
        <v>1.0888</v>
      </c>
      <c r="O13" s="50">
        <v>115.28</v>
      </c>
      <c r="P13" s="43">
        <v>2193.9899999999998</v>
      </c>
      <c r="Q13" s="43">
        <v>2199.9699999999998</v>
      </c>
      <c r="R13" s="49">
        <f t="shared" si="3"/>
        <v>2657.0536370315945</v>
      </c>
      <c r="S13" s="48">
        <v>1.3182</v>
      </c>
    </row>
    <row r="14" spans="1:19" x14ac:dyDescent="0.2">
      <c r="B14" s="47">
        <v>44628</v>
      </c>
      <c r="C14" s="46">
        <v>2883</v>
      </c>
      <c r="D14" s="45">
        <v>2893</v>
      </c>
      <c r="E14" s="44">
        <f t="shared" si="0"/>
        <v>2888</v>
      </c>
      <c r="F14" s="46">
        <v>2890</v>
      </c>
      <c r="G14" s="45">
        <v>2900</v>
      </c>
      <c r="H14" s="44">
        <f t="shared" si="1"/>
        <v>2895</v>
      </c>
      <c r="I14" s="46">
        <v>2890</v>
      </c>
      <c r="J14" s="45">
        <v>2900</v>
      </c>
      <c r="K14" s="44">
        <f t="shared" si="2"/>
        <v>2895</v>
      </c>
      <c r="L14" s="52">
        <v>2893</v>
      </c>
      <c r="M14" s="51">
        <v>1.3102</v>
      </c>
      <c r="N14" s="51">
        <v>1.0906</v>
      </c>
      <c r="O14" s="50">
        <v>115.72</v>
      </c>
      <c r="P14" s="43">
        <v>2208.06</v>
      </c>
      <c r="Q14" s="43">
        <v>2214.42</v>
      </c>
      <c r="R14" s="49">
        <f t="shared" si="3"/>
        <v>2652.6682560058684</v>
      </c>
      <c r="S14" s="48">
        <v>1.3096000000000001</v>
      </c>
    </row>
    <row r="15" spans="1:19" x14ac:dyDescent="0.2">
      <c r="B15" s="47">
        <v>44629</v>
      </c>
      <c r="C15" s="46">
        <v>2883</v>
      </c>
      <c r="D15" s="45">
        <v>2893</v>
      </c>
      <c r="E15" s="44">
        <f t="shared" si="0"/>
        <v>2888</v>
      </c>
      <c r="F15" s="46">
        <v>2890</v>
      </c>
      <c r="G15" s="45">
        <v>2900</v>
      </c>
      <c r="H15" s="44">
        <f t="shared" si="1"/>
        <v>2895</v>
      </c>
      <c r="I15" s="46">
        <v>2890</v>
      </c>
      <c r="J15" s="45">
        <v>2900</v>
      </c>
      <c r="K15" s="44">
        <f t="shared" si="2"/>
        <v>2895</v>
      </c>
      <c r="L15" s="52">
        <v>2893</v>
      </c>
      <c r="M15" s="51">
        <v>1.3149999999999999</v>
      </c>
      <c r="N15" s="51">
        <v>1.0986</v>
      </c>
      <c r="O15" s="50">
        <v>115.86</v>
      </c>
      <c r="P15" s="43">
        <v>2200</v>
      </c>
      <c r="Q15" s="43">
        <v>2206.5</v>
      </c>
      <c r="R15" s="49">
        <f t="shared" si="3"/>
        <v>2633.3515383214999</v>
      </c>
      <c r="S15" s="48">
        <v>1.3143</v>
      </c>
    </row>
    <row r="16" spans="1:19" x14ac:dyDescent="0.2">
      <c r="B16" s="47">
        <v>44630</v>
      </c>
      <c r="C16" s="46">
        <v>2884</v>
      </c>
      <c r="D16" s="45">
        <v>2894</v>
      </c>
      <c r="E16" s="44">
        <f t="shared" si="0"/>
        <v>2889</v>
      </c>
      <c r="F16" s="46">
        <v>2890</v>
      </c>
      <c r="G16" s="45">
        <v>2900</v>
      </c>
      <c r="H16" s="44">
        <f t="shared" si="1"/>
        <v>2895</v>
      </c>
      <c r="I16" s="46">
        <v>2890</v>
      </c>
      <c r="J16" s="45">
        <v>2900</v>
      </c>
      <c r="K16" s="44">
        <f t="shared" si="2"/>
        <v>2895</v>
      </c>
      <c r="L16" s="52">
        <v>2894</v>
      </c>
      <c r="M16" s="51">
        <v>1.3177000000000001</v>
      </c>
      <c r="N16" s="51">
        <v>1.1099000000000001</v>
      </c>
      <c r="O16" s="50">
        <v>115.92</v>
      </c>
      <c r="P16" s="43">
        <v>2196.25</v>
      </c>
      <c r="Q16" s="43">
        <v>2201.81</v>
      </c>
      <c r="R16" s="49">
        <f t="shared" si="3"/>
        <v>2607.442111901973</v>
      </c>
      <c r="S16" s="48">
        <v>1.3170999999999999</v>
      </c>
    </row>
    <row r="17" spans="2:19" x14ac:dyDescent="0.2">
      <c r="B17" s="47">
        <v>44631</v>
      </c>
      <c r="C17" s="46">
        <v>2884</v>
      </c>
      <c r="D17" s="45">
        <v>2894</v>
      </c>
      <c r="E17" s="44">
        <f t="shared" si="0"/>
        <v>2889</v>
      </c>
      <c r="F17" s="46">
        <v>2890</v>
      </c>
      <c r="G17" s="45">
        <v>2900</v>
      </c>
      <c r="H17" s="44">
        <f t="shared" si="1"/>
        <v>2895</v>
      </c>
      <c r="I17" s="46">
        <v>2890</v>
      </c>
      <c r="J17" s="45">
        <v>2900</v>
      </c>
      <c r="K17" s="44">
        <f t="shared" si="2"/>
        <v>2895</v>
      </c>
      <c r="L17" s="52">
        <v>2894</v>
      </c>
      <c r="M17" s="51">
        <v>1.3091999999999999</v>
      </c>
      <c r="N17" s="51">
        <v>1.0986</v>
      </c>
      <c r="O17" s="50">
        <v>116.89</v>
      </c>
      <c r="P17" s="43">
        <v>2210.5100000000002</v>
      </c>
      <c r="Q17" s="43">
        <v>2216.11</v>
      </c>
      <c r="R17" s="49">
        <f t="shared" si="3"/>
        <v>2634.261787729838</v>
      </c>
      <c r="S17" s="48">
        <v>1.3086</v>
      </c>
    </row>
    <row r="18" spans="2:19" x14ac:dyDescent="0.2">
      <c r="B18" s="47">
        <v>44634</v>
      </c>
      <c r="C18" s="46">
        <v>2860</v>
      </c>
      <c r="D18" s="45">
        <v>2870</v>
      </c>
      <c r="E18" s="44">
        <f t="shared" si="0"/>
        <v>2865</v>
      </c>
      <c r="F18" s="46">
        <v>2890</v>
      </c>
      <c r="G18" s="45">
        <v>2900</v>
      </c>
      <c r="H18" s="44">
        <f t="shared" si="1"/>
        <v>2895</v>
      </c>
      <c r="I18" s="46">
        <v>2890</v>
      </c>
      <c r="J18" s="45">
        <v>2900</v>
      </c>
      <c r="K18" s="44">
        <f t="shared" si="2"/>
        <v>2895</v>
      </c>
      <c r="L18" s="52">
        <v>2870</v>
      </c>
      <c r="M18" s="51">
        <v>1.3067</v>
      </c>
      <c r="N18" s="51">
        <v>1.0958000000000001</v>
      </c>
      <c r="O18" s="50">
        <v>117.91</v>
      </c>
      <c r="P18" s="43">
        <v>2196.37</v>
      </c>
      <c r="Q18" s="43">
        <v>2220.52</v>
      </c>
      <c r="R18" s="49">
        <f t="shared" si="3"/>
        <v>2619.0910750136882</v>
      </c>
      <c r="S18" s="48">
        <v>1.306</v>
      </c>
    </row>
    <row r="19" spans="2:19" x14ac:dyDescent="0.2">
      <c r="B19" s="47">
        <v>44635</v>
      </c>
      <c r="C19" s="46">
        <v>2860</v>
      </c>
      <c r="D19" s="45">
        <v>2870</v>
      </c>
      <c r="E19" s="44">
        <f t="shared" si="0"/>
        <v>2865</v>
      </c>
      <c r="F19" s="46">
        <v>2890</v>
      </c>
      <c r="G19" s="45">
        <v>2900</v>
      </c>
      <c r="H19" s="44">
        <f t="shared" si="1"/>
        <v>2895</v>
      </c>
      <c r="I19" s="46">
        <v>2890</v>
      </c>
      <c r="J19" s="45">
        <v>2900</v>
      </c>
      <c r="K19" s="44">
        <f t="shared" si="2"/>
        <v>2895</v>
      </c>
      <c r="L19" s="52">
        <v>2870</v>
      </c>
      <c r="M19" s="51">
        <v>1.3069999999999999</v>
      </c>
      <c r="N19" s="51">
        <v>1.0991</v>
      </c>
      <c r="O19" s="50">
        <v>117.98</v>
      </c>
      <c r="P19" s="43">
        <v>2195.87</v>
      </c>
      <c r="Q19" s="43">
        <v>2220.0100000000002</v>
      </c>
      <c r="R19" s="49">
        <f t="shared" si="3"/>
        <v>2611.2273678464198</v>
      </c>
      <c r="S19" s="48">
        <v>1.3063</v>
      </c>
    </row>
    <row r="20" spans="2:19" x14ac:dyDescent="0.2">
      <c r="B20" s="47">
        <v>44636</v>
      </c>
      <c r="C20" s="46">
        <v>2861</v>
      </c>
      <c r="D20" s="45">
        <v>2871</v>
      </c>
      <c r="E20" s="44">
        <f t="shared" si="0"/>
        <v>2866</v>
      </c>
      <c r="F20" s="46">
        <v>2890</v>
      </c>
      <c r="G20" s="45">
        <v>2900</v>
      </c>
      <c r="H20" s="44">
        <f t="shared" si="1"/>
        <v>2895</v>
      </c>
      <c r="I20" s="46">
        <v>2890</v>
      </c>
      <c r="J20" s="45">
        <v>2900</v>
      </c>
      <c r="K20" s="44">
        <f t="shared" si="2"/>
        <v>2895</v>
      </c>
      <c r="L20" s="52">
        <v>2871</v>
      </c>
      <c r="M20" s="51">
        <v>1.3091999999999999</v>
      </c>
      <c r="N20" s="51">
        <v>1.0989</v>
      </c>
      <c r="O20" s="50">
        <v>118.32</v>
      </c>
      <c r="P20" s="43">
        <v>2192.94</v>
      </c>
      <c r="Q20" s="43">
        <v>2216.2800000000002</v>
      </c>
      <c r="R20" s="49">
        <f t="shared" si="3"/>
        <v>2612.6126126126128</v>
      </c>
      <c r="S20" s="48">
        <v>1.3085</v>
      </c>
    </row>
    <row r="21" spans="2:19" x14ac:dyDescent="0.2">
      <c r="B21" s="47">
        <v>44637</v>
      </c>
      <c r="C21" s="46">
        <v>2862</v>
      </c>
      <c r="D21" s="45">
        <v>2872</v>
      </c>
      <c r="E21" s="44">
        <f t="shared" si="0"/>
        <v>2867</v>
      </c>
      <c r="F21" s="46">
        <v>2890</v>
      </c>
      <c r="G21" s="45">
        <v>2900</v>
      </c>
      <c r="H21" s="44">
        <f t="shared" si="1"/>
        <v>2895</v>
      </c>
      <c r="I21" s="46">
        <v>2890</v>
      </c>
      <c r="J21" s="45">
        <v>2900</v>
      </c>
      <c r="K21" s="44">
        <f t="shared" si="2"/>
        <v>2895</v>
      </c>
      <c r="L21" s="52">
        <v>2872</v>
      </c>
      <c r="M21" s="51">
        <v>1.31</v>
      </c>
      <c r="N21" s="51">
        <v>1.1046</v>
      </c>
      <c r="O21" s="50">
        <v>118.79</v>
      </c>
      <c r="P21" s="43">
        <v>2192.37</v>
      </c>
      <c r="Q21" s="43">
        <v>2214.75</v>
      </c>
      <c r="R21" s="49">
        <f t="shared" si="3"/>
        <v>2600.0362122035126</v>
      </c>
      <c r="S21" s="48">
        <v>1.3093999999999999</v>
      </c>
    </row>
    <row r="22" spans="2:19" x14ac:dyDescent="0.2">
      <c r="B22" s="47">
        <v>44638</v>
      </c>
      <c r="C22" s="46">
        <v>2863</v>
      </c>
      <c r="D22" s="45">
        <v>2873</v>
      </c>
      <c r="E22" s="44">
        <f t="shared" si="0"/>
        <v>2868</v>
      </c>
      <c r="F22" s="46">
        <v>2890</v>
      </c>
      <c r="G22" s="45">
        <v>2900</v>
      </c>
      <c r="H22" s="44">
        <f t="shared" si="1"/>
        <v>2895</v>
      </c>
      <c r="I22" s="46">
        <v>2890</v>
      </c>
      <c r="J22" s="45">
        <v>2900</v>
      </c>
      <c r="K22" s="44">
        <f t="shared" si="2"/>
        <v>2895</v>
      </c>
      <c r="L22" s="52">
        <v>2873</v>
      </c>
      <c r="M22" s="51">
        <v>1.3126</v>
      </c>
      <c r="N22" s="51">
        <v>1.1021000000000001</v>
      </c>
      <c r="O22" s="50">
        <v>119.19</v>
      </c>
      <c r="P22" s="43">
        <v>2188.79</v>
      </c>
      <c r="Q22" s="43">
        <v>2210.37</v>
      </c>
      <c r="R22" s="49">
        <f t="shared" si="3"/>
        <v>2606.8414844387985</v>
      </c>
      <c r="S22" s="48">
        <v>1.3120000000000001</v>
      </c>
    </row>
    <row r="23" spans="2:19" x14ac:dyDescent="0.2">
      <c r="B23" s="47">
        <v>44641</v>
      </c>
      <c r="C23" s="46">
        <v>2863</v>
      </c>
      <c r="D23" s="45">
        <v>2873</v>
      </c>
      <c r="E23" s="44">
        <f t="shared" si="0"/>
        <v>2868</v>
      </c>
      <c r="F23" s="46">
        <v>2890</v>
      </c>
      <c r="G23" s="45">
        <v>2900</v>
      </c>
      <c r="H23" s="44">
        <f t="shared" si="1"/>
        <v>2895</v>
      </c>
      <c r="I23" s="46">
        <v>2890</v>
      </c>
      <c r="J23" s="45">
        <v>2900</v>
      </c>
      <c r="K23" s="44">
        <f t="shared" si="2"/>
        <v>2895</v>
      </c>
      <c r="L23" s="52">
        <v>2873</v>
      </c>
      <c r="M23" s="51">
        <v>1.3153999999999999</v>
      </c>
      <c r="N23" s="51">
        <v>1.1033999999999999</v>
      </c>
      <c r="O23" s="50">
        <v>119.23</v>
      </c>
      <c r="P23" s="43">
        <v>2184.13</v>
      </c>
      <c r="Q23" s="43">
        <v>2205.66</v>
      </c>
      <c r="R23" s="49">
        <f t="shared" si="3"/>
        <v>2603.7701649447163</v>
      </c>
      <c r="S23" s="48">
        <v>1.3148</v>
      </c>
    </row>
    <row r="24" spans="2:19" x14ac:dyDescent="0.2">
      <c r="B24" s="47">
        <v>44642</v>
      </c>
      <c r="C24" s="46">
        <v>2864</v>
      </c>
      <c r="D24" s="45">
        <v>2874</v>
      </c>
      <c r="E24" s="44">
        <f t="shared" si="0"/>
        <v>2869</v>
      </c>
      <c r="F24" s="46">
        <v>2890</v>
      </c>
      <c r="G24" s="45">
        <v>2900</v>
      </c>
      <c r="H24" s="44">
        <f t="shared" si="1"/>
        <v>2895</v>
      </c>
      <c r="I24" s="46">
        <v>2890</v>
      </c>
      <c r="J24" s="45">
        <v>2900</v>
      </c>
      <c r="K24" s="44">
        <f t="shared" si="2"/>
        <v>2895</v>
      </c>
      <c r="L24" s="52">
        <v>2874</v>
      </c>
      <c r="M24" s="51">
        <v>1.3233999999999999</v>
      </c>
      <c r="N24" s="51">
        <v>1.1015999999999999</v>
      </c>
      <c r="O24" s="50">
        <v>120.55</v>
      </c>
      <c r="P24" s="43">
        <v>2171.6799999999998</v>
      </c>
      <c r="Q24" s="43">
        <v>2192.15</v>
      </c>
      <c r="R24" s="49">
        <f t="shared" si="3"/>
        <v>2608.9324618736387</v>
      </c>
      <c r="S24" s="48">
        <v>1.3229</v>
      </c>
    </row>
    <row r="25" spans="2:19" x14ac:dyDescent="0.2">
      <c r="B25" s="47">
        <v>44643</v>
      </c>
      <c r="C25" s="46">
        <v>2864</v>
      </c>
      <c r="D25" s="45">
        <v>2874</v>
      </c>
      <c r="E25" s="44">
        <f t="shared" si="0"/>
        <v>2869</v>
      </c>
      <c r="F25" s="46">
        <v>2890</v>
      </c>
      <c r="G25" s="45">
        <v>2900</v>
      </c>
      <c r="H25" s="44">
        <f t="shared" si="1"/>
        <v>2895</v>
      </c>
      <c r="I25" s="46">
        <v>2890</v>
      </c>
      <c r="J25" s="45">
        <v>2900</v>
      </c>
      <c r="K25" s="44">
        <f t="shared" si="2"/>
        <v>2895</v>
      </c>
      <c r="L25" s="52">
        <v>2874</v>
      </c>
      <c r="M25" s="51">
        <v>1.3194999999999999</v>
      </c>
      <c r="N25" s="51">
        <v>1.0987</v>
      </c>
      <c r="O25" s="50">
        <v>120.72</v>
      </c>
      <c r="P25" s="43">
        <v>2178.1</v>
      </c>
      <c r="Q25" s="43">
        <v>2198.4699999999998</v>
      </c>
      <c r="R25" s="49">
        <f t="shared" si="3"/>
        <v>2615.8186948211523</v>
      </c>
      <c r="S25" s="48">
        <v>1.3190999999999999</v>
      </c>
    </row>
    <row r="26" spans="2:19" x14ac:dyDescent="0.2">
      <c r="B26" s="47">
        <v>44644</v>
      </c>
      <c r="C26" s="46">
        <v>2865</v>
      </c>
      <c r="D26" s="45">
        <v>2875</v>
      </c>
      <c r="E26" s="44">
        <f t="shared" si="0"/>
        <v>2870</v>
      </c>
      <c r="F26" s="46">
        <v>2890</v>
      </c>
      <c r="G26" s="45">
        <v>2900</v>
      </c>
      <c r="H26" s="44">
        <f t="shared" si="1"/>
        <v>2895</v>
      </c>
      <c r="I26" s="46">
        <v>2890</v>
      </c>
      <c r="J26" s="45">
        <v>2900</v>
      </c>
      <c r="K26" s="44">
        <f t="shared" si="2"/>
        <v>2895</v>
      </c>
      <c r="L26" s="52">
        <v>2875</v>
      </c>
      <c r="M26" s="51">
        <v>1.3198000000000001</v>
      </c>
      <c r="N26" s="51">
        <v>1.0983000000000001</v>
      </c>
      <c r="O26" s="50">
        <v>121.66</v>
      </c>
      <c r="P26" s="43">
        <v>2178.36</v>
      </c>
      <c r="Q26" s="43">
        <v>2197.9699999999998</v>
      </c>
      <c r="R26" s="49">
        <f t="shared" si="3"/>
        <v>2617.6818719839753</v>
      </c>
      <c r="S26" s="48">
        <v>1.3193999999999999</v>
      </c>
    </row>
    <row r="27" spans="2:19" x14ac:dyDescent="0.2">
      <c r="B27" s="47">
        <v>44645</v>
      </c>
      <c r="C27" s="46">
        <v>2866</v>
      </c>
      <c r="D27" s="45">
        <v>2876</v>
      </c>
      <c r="E27" s="44">
        <f t="shared" si="0"/>
        <v>2871</v>
      </c>
      <c r="F27" s="46">
        <v>2890</v>
      </c>
      <c r="G27" s="45">
        <v>2900</v>
      </c>
      <c r="H27" s="44">
        <f t="shared" si="1"/>
        <v>2895</v>
      </c>
      <c r="I27" s="46">
        <v>2890</v>
      </c>
      <c r="J27" s="45">
        <v>2900</v>
      </c>
      <c r="K27" s="44">
        <f t="shared" si="2"/>
        <v>2895</v>
      </c>
      <c r="L27" s="52">
        <v>2876</v>
      </c>
      <c r="M27" s="51">
        <v>1.3196000000000001</v>
      </c>
      <c r="N27" s="51">
        <v>1.1003000000000001</v>
      </c>
      <c r="O27" s="50">
        <v>121.76</v>
      </c>
      <c r="P27" s="43">
        <v>2179.4499999999998</v>
      </c>
      <c r="Q27" s="43">
        <v>2198.14</v>
      </c>
      <c r="R27" s="49">
        <f t="shared" si="3"/>
        <v>2613.8325911115148</v>
      </c>
      <c r="S27" s="48">
        <v>1.3192999999999999</v>
      </c>
    </row>
    <row r="28" spans="2:19" x14ac:dyDescent="0.2">
      <c r="B28" s="47">
        <v>44648</v>
      </c>
      <c r="C28" s="46">
        <v>2866</v>
      </c>
      <c r="D28" s="45">
        <v>2876</v>
      </c>
      <c r="E28" s="44">
        <f t="shared" si="0"/>
        <v>2871</v>
      </c>
      <c r="F28" s="46">
        <v>2890</v>
      </c>
      <c r="G28" s="45">
        <v>2900</v>
      </c>
      <c r="H28" s="44">
        <f t="shared" si="1"/>
        <v>2895</v>
      </c>
      <c r="I28" s="46">
        <v>2890</v>
      </c>
      <c r="J28" s="45">
        <v>2900</v>
      </c>
      <c r="K28" s="44">
        <f t="shared" si="2"/>
        <v>2895</v>
      </c>
      <c r="L28" s="52">
        <v>2876</v>
      </c>
      <c r="M28" s="51">
        <v>1.3115000000000001</v>
      </c>
      <c r="N28" s="51">
        <v>1.0964</v>
      </c>
      <c r="O28" s="50">
        <v>124.06</v>
      </c>
      <c r="P28" s="43">
        <v>2192.91</v>
      </c>
      <c r="Q28" s="43">
        <v>2211.5500000000002</v>
      </c>
      <c r="R28" s="49">
        <f t="shared" si="3"/>
        <v>2623.1302444363369</v>
      </c>
      <c r="S28" s="48">
        <v>1.3112999999999999</v>
      </c>
    </row>
    <row r="29" spans="2:19" x14ac:dyDescent="0.2">
      <c r="B29" s="47">
        <v>44649</v>
      </c>
      <c r="C29" s="46">
        <v>2867</v>
      </c>
      <c r="D29" s="45">
        <v>2877</v>
      </c>
      <c r="E29" s="44">
        <f t="shared" si="0"/>
        <v>2872</v>
      </c>
      <c r="F29" s="46">
        <v>2890</v>
      </c>
      <c r="G29" s="45">
        <v>2900</v>
      </c>
      <c r="H29" s="44">
        <f t="shared" si="1"/>
        <v>2895</v>
      </c>
      <c r="I29" s="46">
        <v>2890</v>
      </c>
      <c r="J29" s="45">
        <v>2900</v>
      </c>
      <c r="K29" s="44">
        <f t="shared" si="2"/>
        <v>2895</v>
      </c>
      <c r="L29" s="52">
        <v>2877</v>
      </c>
      <c r="M29" s="51">
        <v>1.3129</v>
      </c>
      <c r="N29" s="51">
        <v>1.1085</v>
      </c>
      <c r="O29" s="50">
        <v>123.59</v>
      </c>
      <c r="P29" s="43">
        <v>2191.33</v>
      </c>
      <c r="Q29" s="43">
        <v>2209.19</v>
      </c>
      <c r="R29" s="49">
        <f t="shared" si="3"/>
        <v>2595.3991880920162</v>
      </c>
      <c r="S29" s="48">
        <v>1.3127</v>
      </c>
    </row>
    <row r="30" spans="2:19" x14ac:dyDescent="0.2">
      <c r="B30" s="47">
        <v>44650</v>
      </c>
      <c r="C30" s="46">
        <v>2792</v>
      </c>
      <c r="D30" s="45">
        <v>2802</v>
      </c>
      <c r="E30" s="44">
        <f t="shared" si="0"/>
        <v>2797</v>
      </c>
      <c r="F30" s="46">
        <v>2815</v>
      </c>
      <c r="G30" s="45">
        <v>2825</v>
      </c>
      <c r="H30" s="44">
        <f t="shared" si="1"/>
        <v>2820</v>
      </c>
      <c r="I30" s="46">
        <v>2815</v>
      </c>
      <c r="J30" s="45">
        <v>2825</v>
      </c>
      <c r="K30" s="44">
        <f t="shared" si="2"/>
        <v>2820</v>
      </c>
      <c r="L30" s="52">
        <v>2802</v>
      </c>
      <c r="M30" s="51">
        <v>1.3159000000000001</v>
      </c>
      <c r="N30" s="51">
        <v>1.1138999999999999</v>
      </c>
      <c r="O30" s="50">
        <v>121.74</v>
      </c>
      <c r="P30" s="43">
        <v>2129.34</v>
      </c>
      <c r="Q30" s="43">
        <v>2147.31</v>
      </c>
      <c r="R30" s="49">
        <f t="shared" si="3"/>
        <v>2515.4861298141668</v>
      </c>
      <c r="S30" s="48">
        <v>1.3156000000000001</v>
      </c>
    </row>
    <row r="31" spans="2:19" x14ac:dyDescent="0.2">
      <c r="B31" s="47">
        <v>44651</v>
      </c>
      <c r="C31" s="46">
        <v>2793</v>
      </c>
      <c r="D31" s="45">
        <v>2803</v>
      </c>
      <c r="E31" s="44">
        <f t="shared" si="0"/>
        <v>2798</v>
      </c>
      <c r="F31" s="46">
        <v>2815</v>
      </c>
      <c r="G31" s="45">
        <v>2825</v>
      </c>
      <c r="H31" s="44">
        <f t="shared" si="1"/>
        <v>2820</v>
      </c>
      <c r="I31" s="46">
        <v>2815</v>
      </c>
      <c r="J31" s="45">
        <v>2825</v>
      </c>
      <c r="K31" s="44">
        <f t="shared" si="2"/>
        <v>2820</v>
      </c>
      <c r="L31" s="52">
        <v>2803</v>
      </c>
      <c r="M31" s="51">
        <v>1.3126</v>
      </c>
      <c r="N31" s="51">
        <v>1.1103000000000001</v>
      </c>
      <c r="O31" s="50">
        <v>121.63</v>
      </c>
      <c r="P31" s="43">
        <v>2135.46</v>
      </c>
      <c r="Q31" s="43">
        <v>2152.71</v>
      </c>
      <c r="R31" s="49">
        <f t="shared" si="3"/>
        <v>2524.54291632892</v>
      </c>
      <c r="S31" s="48">
        <v>1.3123</v>
      </c>
    </row>
    <row r="32" spans="2:19" s="10" customFormat="1" x14ac:dyDescent="0.2">
      <c r="B32" s="42" t="s">
        <v>11</v>
      </c>
      <c r="C32" s="41">
        <f>ROUND(AVERAGE(C9:C31),2)</f>
        <v>2838.83</v>
      </c>
      <c r="D32" s="40">
        <f>ROUND(AVERAGE(D9:D31),2)</f>
        <v>2848.83</v>
      </c>
      <c r="E32" s="39">
        <f>ROUND(AVERAGE(C32:D32),2)</f>
        <v>2843.83</v>
      </c>
      <c r="F32" s="41">
        <f>ROUND(AVERAGE(F9:F31),2)</f>
        <v>2857.39</v>
      </c>
      <c r="G32" s="40">
        <f>ROUND(AVERAGE(G9:G31),2)</f>
        <v>2867.39</v>
      </c>
      <c r="H32" s="39">
        <f>ROUND(AVERAGE(F32:G32),2)</f>
        <v>2862.39</v>
      </c>
      <c r="I32" s="41">
        <f>ROUND(AVERAGE(I9:I31),2)</f>
        <v>2857.39</v>
      </c>
      <c r="J32" s="40">
        <f>ROUND(AVERAGE(J9:J31),2)</f>
        <v>2867.39</v>
      </c>
      <c r="K32" s="39">
        <f>ROUND(AVERAGE(I32:J32),2)</f>
        <v>2862.39</v>
      </c>
      <c r="L32" s="38">
        <f>ROUND(AVERAGE(L9:L31),2)</f>
        <v>2848.83</v>
      </c>
      <c r="M32" s="37">
        <f>ROUND(AVERAGE(M9:M31),4)</f>
        <v>1.3176000000000001</v>
      </c>
      <c r="N32" s="36">
        <f>ROUND(AVERAGE(N9:N31),4)</f>
        <v>1.1021000000000001</v>
      </c>
      <c r="O32" s="175">
        <f>ROUND(AVERAGE(O9:O31),2)</f>
        <v>118.61</v>
      </c>
      <c r="P32" s="35">
        <f>AVERAGE(P9:P31)</f>
        <v>2162.5017391304341</v>
      </c>
      <c r="Q32" s="35">
        <f>AVERAGE(Q9:Q31)</f>
        <v>2177.425652173913</v>
      </c>
      <c r="R32" s="35">
        <f>AVERAGE(R9:R31)</f>
        <v>2585.3072478784547</v>
      </c>
      <c r="S32" s="34">
        <f>AVERAGE(S9:S31)</f>
        <v>1.3170913043478258</v>
      </c>
    </row>
    <row r="33" spans="2:19" s="5" customFormat="1" x14ac:dyDescent="0.2">
      <c r="B33" s="33" t="s">
        <v>12</v>
      </c>
      <c r="C33" s="32">
        <f t="shared" ref="C33:S33" si="4">MAX(C9:C31)</f>
        <v>2884</v>
      </c>
      <c r="D33" s="31">
        <f t="shared" si="4"/>
        <v>2894</v>
      </c>
      <c r="E33" s="30">
        <f t="shared" si="4"/>
        <v>2889</v>
      </c>
      <c r="F33" s="32">
        <f t="shared" si="4"/>
        <v>2890</v>
      </c>
      <c r="G33" s="31">
        <f t="shared" si="4"/>
        <v>2900</v>
      </c>
      <c r="H33" s="30">
        <f t="shared" si="4"/>
        <v>2895</v>
      </c>
      <c r="I33" s="32">
        <f t="shared" si="4"/>
        <v>2890</v>
      </c>
      <c r="J33" s="31">
        <f t="shared" si="4"/>
        <v>2900</v>
      </c>
      <c r="K33" s="30">
        <f t="shared" si="4"/>
        <v>2895</v>
      </c>
      <c r="L33" s="29">
        <f t="shared" si="4"/>
        <v>2894</v>
      </c>
      <c r="M33" s="28">
        <f t="shared" si="4"/>
        <v>1.3398000000000001</v>
      </c>
      <c r="N33" s="27">
        <f t="shared" si="4"/>
        <v>1.1160000000000001</v>
      </c>
      <c r="O33" s="26">
        <f t="shared" si="4"/>
        <v>124.06</v>
      </c>
      <c r="P33" s="25">
        <f t="shared" si="4"/>
        <v>2210.5100000000002</v>
      </c>
      <c r="Q33" s="25">
        <f t="shared" si="4"/>
        <v>2220.52</v>
      </c>
      <c r="R33" s="25">
        <f t="shared" si="4"/>
        <v>2657.0536370315945</v>
      </c>
      <c r="S33" s="24">
        <f t="shared" si="4"/>
        <v>1.3395999999999999</v>
      </c>
    </row>
    <row r="34" spans="2:19" s="5" customFormat="1" ht="13.5" thickBot="1" x14ac:dyDescent="0.25">
      <c r="B34" s="23" t="s">
        <v>13</v>
      </c>
      <c r="C34" s="22">
        <f t="shared" ref="C34:S34" si="5">MIN(C9:C31)</f>
        <v>2707</v>
      </c>
      <c r="D34" s="21">
        <f t="shared" si="5"/>
        <v>2717</v>
      </c>
      <c r="E34" s="20">
        <f t="shared" si="5"/>
        <v>2712</v>
      </c>
      <c r="F34" s="22">
        <f t="shared" si="5"/>
        <v>2715</v>
      </c>
      <c r="G34" s="21">
        <f t="shared" si="5"/>
        <v>2725</v>
      </c>
      <c r="H34" s="20">
        <f t="shared" si="5"/>
        <v>2720</v>
      </c>
      <c r="I34" s="22">
        <f t="shared" si="5"/>
        <v>2715</v>
      </c>
      <c r="J34" s="21">
        <f t="shared" si="5"/>
        <v>2725</v>
      </c>
      <c r="K34" s="20">
        <f t="shared" si="5"/>
        <v>2720</v>
      </c>
      <c r="L34" s="19">
        <f t="shared" si="5"/>
        <v>2717</v>
      </c>
      <c r="M34" s="18">
        <f t="shared" si="5"/>
        <v>1.3067</v>
      </c>
      <c r="N34" s="17">
        <f t="shared" si="5"/>
        <v>1.0888</v>
      </c>
      <c r="O34" s="16">
        <f t="shared" si="5"/>
        <v>114.84</v>
      </c>
      <c r="P34" s="15">
        <f t="shared" si="5"/>
        <v>2027.91</v>
      </c>
      <c r="Q34" s="15">
        <f t="shared" si="5"/>
        <v>2034.19</v>
      </c>
      <c r="R34" s="15">
        <f t="shared" si="5"/>
        <v>2434.5878136200713</v>
      </c>
      <c r="S34" s="14">
        <f t="shared" si="5"/>
        <v>1.306</v>
      </c>
    </row>
    <row r="36" spans="2:19" x14ac:dyDescent="0.2">
      <c r="B36" s="7" t="s">
        <v>14</v>
      </c>
      <c r="C36" s="9"/>
      <c r="D36" s="9"/>
      <c r="E36" s="8"/>
      <c r="F36" s="9"/>
      <c r="G36" s="9"/>
      <c r="H36" s="8"/>
      <c r="I36" s="9"/>
      <c r="J36" s="9"/>
      <c r="K36" s="8"/>
      <c r="L36" s="9"/>
      <c r="M36" s="9"/>
      <c r="N36" s="8"/>
    </row>
    <row r="37" spans="2:19" x14ac:dyDescent="0.2">
      <c r="B37" s="7" t="s">
        <v>15</v>
      </c>
      <c r="C37" s="9"/>
      <c r="D37" s="9"/>
      <c r="E37" s="8"/>
      <c r="F37" s="9"/>
      <c r="G37" s="9"/>
      <c r="H37" s="8"/>
      <c r="I37" s="9"/>
      <c r="J37" s="9"/>
      <c r="K37" s="8"/>
      <c r="L37" s="9"/>
      <c r="M37" s="9"/>
      <c r="N37" s="8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S37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6" t="s">
        <v>19</v>
      </c>
    </row>
    <row r="4" spans="1:19" x14ac:dyDescent="0.2">
      <c r="B4" s="61" t="s">
        <v>30</v>
      </c>
    </row>
    <row r="6" spans="1:19" ht="13.5" thickBot="1" x14ac:dyDescent="0.25">
      <c r="B6" s="1">
        <v>44621</v>
      </c>
    </row>
    <row r="7" spans="1:19" ht="13.5" thickBot="1" x14ac:dyDescent="0.25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76" t="s">
        <v>4</v>
      </c>
      <c r="M7" s="178" t="s">
        <v>21</v>
      </c>
      <c r="N7" s="179"/>
      <c r="O7" s="180"/>
      <c r="P7" s="181" t="s">
        <v>5</v>
      </c>
      <c r="Q7" s="182"/>
      <c r="R7" s="11" t="s">
        <v>18</v>
      </c>
      <c r="S7" s="176" t="s">
        <v>20</v>
      </c>
    </row>
    <row r="8" spans="1:19" ht="13.5" thickBot="1" x14ac:dyDescent="0.25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177"/>
      <c r="M8" s="56" t="s">
        <v>10</v>
      </c>
      <c r="N8" s="55" t="s">
        <v>16</v>
      </c>
      <c r="O8" s="12" t="s">
        <v>17</v>
      </c>
      <c r="P8" s="54" t="s">
        <v>8</v>
      </c>
      <c r="Q8" s="54" t="s">
        <v>9</v>
      </c>
      <c r="R8" s="13" t="s">
        <v>8</v>
      </c>
      <c r="S8" s="177" t="s">
        <v>20</v>
      </c>
    </row>
    <row r="9" spans="1:19" x14ac:dyDescent="0.2">
      <c r="B9" s="47">
        <v>44621</v>
      </c>
      <c r="C9" s="46">
        <v>2864</v>
      </c>
      <c r="D9" s="45">
        <v>2874</v>
      </c>
      <c r="E9" s="44">
        <f t="shared" ref="E9:E31" si="0">AVERAGE(C9:D9)</f>
        <v>2869</v>
      </c>
      <c r="F9" s="46">
        <v>2865</v>
      </c>
      <c r="G9" s="45">
        <v>2875</v>
      </c>
      <c r="H9" s="44">
        <f t="shared" ref="H9:H31" si="1">AVERAGE(F9:G9)</f>
        <v>2870</v>
      </c>
      <c r="I9" s="46">
        <v>2865</v>
      </c>
      <c r="J9" s="45">
        <v>2875</v>
      </c>
      <c r="K9" s="44">
        <f t="shared" ref="K9:K31" si="2">AVERAGE(I9:J9)</f>
        <v>2870</v>
      </c>
      <c r="L9" s="52">
        <v>2874</v>
      </c>
      <c r="M9" s="51">
        <v>1.3398000000000001</v>
      </c>
      <c r="N9" s="53">
        <v>1.1160000000000001</v>
      </c>
      <c r="O9" s="50">
        <v>114.84</v>
      </c>
      <c r="P9" s="43">
        <v>2145.1</v>
      </c>
      <c r="Q9" s="43">
        <v>2146.16</v>
      </c>
      <c r="R9" s="49">
        <f t="shared" ref="R9:R31" si="3">L9/N9</f>
        <v>2575.2688172043008</v>
      </c>
      <c r="S9" s="48">
        <v>1.3395999999999999</v>
      </c>
    </row>
    <row r="10" spans="1:19" x14ac:dyDescent="0.2">
      <c r="B10" s="47">
        <v>44622</v>
      </c>
      <c r="C10" s="46">
        <v>2914</v>
      </c>
      <c r="D10" s="45">
        <v>2924</v>
      </c>
      <c r="E10" s="44">
        <f t="shared" si="0"/>
        <v>2919</v>
      </c>
      <c r="F10" s="46">
        <v>2912</v>
      </c>
      <c r="G10" s="45">
        <v>2922</v>
      </c>
      <c r="H10" s="44">
        <f t="shared" si="1"/>
        <v>2917</v>
      </c>
      <c r="I10" s="46">
        <v>2910</v>
      </c>
      <c r="J10" s="45">
        <v>2920</v>
      </c>
      <c r="K10" s="44">
        <f t="shared" si="2"/>
        <v>2915</v>
      </c>
      <c r="L10" s="52">
        <v>2924</v>
      </c>
      <c r="M10" s="51">
        <v>1.3332999999999999</v>
      </c>
      <c r="N10" s="51">
        <v>1.1116999999999999</v>
      </c>
      <c r="O10" s="50">
        <v>115.29</v>
      </c>
      <c r="P10" s="43">
        <v>2193.0500000000002</v>
      </c>
      <c r="Q10" s="43">
        <v>2192.21</v>
      </c>
      <c r="R10" s="49">
        <f t="shared" si="3"/>
        <v>2630.205990824863</v>
      </c>
      <c r="S10" s="48">
        <v>1.3329</v>
      </c>
    </row>
    <row r="11" spans="1:19" x14ac:dyDescent="0.2">
      <c r="B11" s="47">
        <v>44623</v>
      </c>
      <c r="C11" s="46">
        <v>2919</v>
      </c>
      <c r="D11" s="45">
        <v>2929</v>
      </c>
      <c r="E11" s="44">
        <f t="shared" si="0"/>
        <v>2924</v>
      </c>
      <c r="F11" s="46">
        <v>2918</v>
      </c>
      <c r="G11" s="45">
        <v>2928</v>
      </c>
      <c r="H11" s="44">
        <f t="shared" si="1"/>
        <v>2923</v>
      </c>
      <c r="I11" s="46">
        <v>2920</v>
      </c>
      <c r="J11" s="45">
        <v>2930</v>
      </c>
      <c r="K11" s="44">
        <f t="shared" si="2"/>
        <v>2925</v>
      </c>
      <c r="L11" s="52">
        <v>2929</v>
      </c>
      <c r="M11" s="51">
        <v>1.3376999999999999</v>
      </c>
      <c r="N11" s="51">
        <v>1.1075999999999999</v>
      </c>
      <c r="O11" s="50">
        <v>115.72</v>
      </c>
      <c r="P11" s="43">
        <v>2189.58</v>
      </c>
      <c r="Q11" s="43">
        <v>2189.98</v>
      </c>
      <c r="R11" s="49">
        <f t="shared" si="3"/>
        <v>2644.4564824846516</v>
      </c>
      <c r="S11" s="48">
        <v>1.337</v>
      </c>
    </row>
    <row r="12" spans="1:19" x14ac:dyDescent="0.2">
      <c r="B12" s="47">
        <v>44624</v>
      </c>
      <c r="C12" s="46">
        <v>3100</v>
      </c>
      <c r="D12" s="45">
        <v>3110</v>
      </c>
      <c r="E12" s="44">
        <f t="shared" si="0"/>
        <v>3105</v>
      </c>
      <c r="F12" s="46">
        <v>3100</v>
      </c>
      <c r="G12" s="45">
        <v>3110</v>
      </c>
      <c r="H12" s="44">
        <f t="shared" si="1"/>
        <v>3105</v>
      </c>
      <c r="I12" s="46">
        <v>3100</v>
      </c>
      <c r="J12" s="45">
        <v>3110</v>
      </c>
      <c r="K12" s="44">
        <f t="shared" si="2"/>
        <v>3105</v>
      </c>
      <c r="L12" s="52">
        <v>3110</v>
      </c>
      <c r="M12" s="51">
        <v>1.3267</v>
      </c>
      <c r="N12" s="51">
        <v>1.0938000000000001</v>
      </c>
      <c r="O12" s="50">
        <v>115.44</v>
      </c>
      <c r="P12" s="43">
        <v>2344.16</v>
      </c>
      <c r="Q12" s="43">
        <v>2345.0500000000002</v>
      </c>
      <c r="R12" s="49">
        <f t="shared" si="3"/>
        <v>2843.2985920643623</v>
      </c>
      <c r="S12" s="48">
        <v>1.3262</v>
      </c>
    </row>
    <row r="13" spans="1:19" x14ac:dyDescent="0.2">
      <c r="B13" s="47">
        <v>44627</v>
      </c>
      <c r="C13" s="46">
        <v>3200</v>
      </c>
      <c r="D13" s="45">
        <v>3210</v>
      </c>
      <c r="E13" s="44">
        <f t="shared" si="0"/>
        <v>3205</v>
      </c>
      <c r="F13" s="46">
        <v>3201</v>
      </c>
      <c r="G13" s="45">
        <v>3211</v>
      </c>
      <c r="H13" s="44">
        <f t="shared" si="1"/>
        <v>3206</v>
      </c>
      <c r="I13" s="46">
        <v>3200</v>
      </c>
      <c r="J13" s="45">
        <v>3210</v>
      </c>
      <c r="K13" s="44">
        <f t="shared" si="2"/>
        <v>3205</v>
      </c>
      <c r="L13" s="52">
        <v>3210</v>
      </c>
      <c r="M13" s="51">
        <v>1.3186</v>
      </c>
      <c r="N13" s="51">
        <v>1.0888</v>
      </c>
      <c r="O13" s="50">
        <v>115.28</v>
      </c>
      <c r="P13" s="43">
        <v>2434.4</v>
      </c>
      <c r="Q13" s="43">
        <v>2435.9</v>
      </c>
      <c r="R13" s="49">
        <f t="shared" si="3"/>
        <v>2948.1998530492288</v>
      </c>
      <c r="S13" s="48">
        <v>1.3182</v>
      </c>
    </row>
    <row r="14" spans="1:19" x14ac:dyDescent="0.2">
      <c r="B14" s="47">
        <v>44628</v>
      </c>
      <c r="C14" s="46">
        <v>3089</v>
      </c>
      <c r="D14" s="45">
        <v>3099</v>
      </c>
      <c r="E14" s="44">
        <f t="shared" si="0"/>
        <v>3094</v>
      </c>
      <c r="F14" s="46">
        <v>3091</v>
      </c>
      <c r="G14" s="45">
        <v>3101</v>
      </c>
      <c r="H14" s="44">
        <f t="shared" si="1"/>
        <v>3096</v>
      </c>
      <c r="I14" s="46">
        <v>3090</v>
      </c>
      <c r="J14" s="45">
        <v>3100</v>
      </c>
      <c r="K14" s="44">
        <f t="shared" si="2"/>
        <v>3095</v>
      </c>
      <c r="L14" s="52">
        <v>3099</v>
      </c>
      <c r="M14" s="51">
        <v>1.3102</v>
      </c>
      <c r="N14" s="51">
        <v>1.0906</v>
      </c>
      <c r="O14" s="50">
        <v>115.72</v>
      </c>
      <c r="P14" s="43">
        <v>2365.29</v>
      </c>
      <c r="Q14" s="43">
        <v>2367.9</v>
      </c>
      <c r="R14" s="49">
        <f t="shared" si="3"/>
        <v>2841.555107280396</v>
      </c>
      <c r="S14" s="48">
        <v>1.3096000000000001</v>
      </c>
    </row>
    <row r="15" spans="1:19" x14ac:dyDescent="0.2">
      <c r="B15" s="47">
        <v>44629</v>
      </c>
      <c r="C15" s="46">
        <v>3064</v>
      </c>
      <c r="D15" s="45">
        <v>3074</v>
      </c>
      <c r="E15" s="44">
        <f t="shared" si="0"/>
        <v>3069</v>
      </c>
      <c r="F15" s="46">
        <v>3072</v>
      </c>
      <c r="G15" s="45">
        <v>3082</v>
      </c>
      <c r="H15" s="44">
        <f t="shared" si="1"/>
        <v>3077</v>
      </c>
      <c r="I15" s="46">
        <v>3070</v>
      </c>
      <c r="J15" s="45">
        <v>3080</v>
      </c>
      <c r="K15" s="44">
        <f t="shared" si="2"/>
        <v>3075</v>
      </c>
      <c r="L15" s="52">
        <v>3074</v>
      </c>
      <c r="M15" s="51">
        <v>1.3149999999999999</v>
      </c>
      <c r="N15" s="51">
        <v>1.0986</v>
      </c>
      <c r="O15" s="50">
        <v>115.86</v>
      </c>
      <c r="P15" s="43">
        <v>2337.64</v>
      </c>
      <c r="Q15" s="43">
        <v>2344.9699999999998</v>
      </c>
      <c r="R15" s="49">
        <f t="shared" si="3"/>
        <v>2798.1066812306572</v>
      </c>
      <c r="S15" s="48">
        <v>1.3143</v>
      </c>
    </row>
    <row r="16" spans="1:19" x14ac:dyDescent="0.2">
      <c r="B16" s="47">
        <v>44630</v>
      </c>
      <c r="C16" s="46">
        <v>3066</v>
      </c>
      <c r="D16" s="45">
        <v>3076</v>
      </c>
      <c r="E16" s="44">
        <f t="shared" si="0"/>
        <v>3071</v>
      </c>
      <c r="F16" s="46">
        <v>3072</v>
      </c>
      <c r="G16" s="45">
        <v>3082</v>
      </c>
      <c r="H16" s="44">
        <f t="shared" si="1"/>
        <v>3077</v>
      </c>
      <c r="I16" s="46">
        <v>3070</v>
      </c>
      <c r="J16" s="45">
        <v>3080</v>
      </c>
      <c r="K16" s="44">
        <f t="shared" si="2"/>
        <v>3075</v>
      </c>
      <c r="L16" s="52">
        <v>3076</v>
      </c>
      <c r="M16" s="51">
        <v>1.3177000000000001</v>
      </c>
      <c r="N16" s="51">
        <v>1.1099000000000001</v>
      </c>
      <c r="O16" s="50">
        <v>115.92</v>
      </c>
      <c r="P16" s="43">
        <v>2334.37</v>
      </c>
      <c r="Q16" s="43">
        <v>2339.9899999999998</v>
      </c>
      <c r="R16" s="49">
        <f t="shared" si="3"/>
        <v>2771.4208487251103</v>
      </c>
      <c r="S16" s="48">
        <v>1.3170999999999999</v>
      </c>
    </row>
    <row r="17" spans="2:19" x14ac:dyDescent="0.2">
      <c r="B17" s="47">
        <v>44631</v>
      </c>
      <c r="C17" s="46">
        <v>3060</v>
      </c>
      <c r="D17" s="45">
        <v>3070</v>
      </c>
      <c r="E17" s="44">
        <f t="shared" si="0"/>
        <v>3065</v>
      </c>
      <c r="F17" s="46">
        <v>3066</v>
      </c>
      <c r="G17" s="45">
        <v>3076</v>
      </c>
      <c r="H17" s="44">
        <f t="shared" si="1"/>
        <v>3071</v>
      </c>
      <c r="I17" s="46">
        <v>3065</v>
      </c>
      <c r="J17" s="45">
        <v>3075</v>
      </c>
      <c r="K17" s="44">
        <f t="shared" si="2"/>
        <v>3070</v>
      </c>
      <c r="L17" s="52">
        <v>3070</v>
      </c>
      <c r="M17" s="51">
        <v>1.3091999999999999</v>
      </c>
      <c r="N17" s="51">
        <v>1.0986</v>
      </c>
      <c r="O17" s="50">
        <v>116.89</v>
      </c>
      <c r="P17" s="43">
        <v>2344.94</v>
      </c>
      <c r="Q17" s="43">
        <v>2350.6</v>
      </c>
      <c r="R17" s="49">
        <f t="shared" si="3"/>
        <v>2794.4656835973055</v>
      </c>
      <c r="S17" s="48">
        <v>1.3086</v>
      </c>
    </row>
    <row r="18" spans="2:19" x14ac:dyDescent="0.2">
      <c r="B18" s="47">
        <v>44634</v>
      </c>
      <c r="C18" s="46">
        <v>2890</v>
      </c>
      <c r="D18" s="45">
        <v>2900</v>
      </c>
      <c r="E18" s="44">
        <f t="shared" si="0"/>
        <v>2895</v>
      </c>
      <c r="F18" s="46">
        <v>2896</v>
      </c>
      <c r="G18" s="45">
        <v>2906</v>
      </c>
      <c r="H18" s="44">
        <f t="shared" si="1"/>
        <v>2901</v>
      </c>
      <c r="I18" s="46">
        <v>2895</v>
      </c>
      <c r="J18" s="45">
        <v>2905</v>
      </c>
      <c r="K18" s="44">
        <f t="shared" si="2"/>
        <v>2900</v>
      </c>
      <c r="L18" s="52">
        <v>2900</v>
      </c>
      <c r="M18" s="51">
        <v>1.3067</v>
      </c>
      <c r="N18" s="51">
        <v>1.0958000000000001</v>
      </c>
      <c r="O18" s="50">
        <v>117.91</v>
      </c>
      <c r="P18" s="43">
        <v>2219.33</v>
      </c>
      <c r="Q18" s="43">
        <v>2225.11</v>
      </c>
      <c r="R18" s="49">
        <f t="shared" si="3"/>
        <v>2646.4683336375247</v>
      </c>
      <c r="S18" s="48">
        <v>1.306</v>
      </c>
    </row>
    <row r="19" spans="2:19" x14ac:dyDescent="0.2">
      <c r="B19" s="47">
        <v>44635</v>
      </c>
      <c r="C19" s="46">
        <v>2975</v>
      </c>
      <c r="D19" s="45">
        <v>2985</v>
      </c>
      <c r="E19" s="44">
        <f t="shared" si="0"/>
        <v>2980</v>
      </c>
      <c r="F19" s="46">
        <v>2985</v>
      </c>
      <c r="G19" s="45">
        <v>2995</v>
      </c>
      <c r="H19" s="44">
        <f t="shared" si="1"/>
        <v>2990</v>
      </c>
      <c r="I19" s="46">
        <v>2985</v>
      </c>
      <c r="J19" s="45">
        <v>2995</v>
      </c>
      <c r="K19" s="44">
        <f t="shared" si="2"/>
        <v>2990</v>
      </c>
      <c r="L19" s="52">
        <v>2985</v>
      </c>
      <c r="M19" s="51">
        <v>1.3069999999999999</v>
      </c>
      <c r="N19" s="51">
        <v>1.0991</v>
      </c>
      <c r="O19" s="50">
        <v>117.98</v>
      </c>
      <c r="P19" s="43">
        <v>2283.86</v>
      </c>
      <c r="Q19" s="43">
        <v>2292.7399999999998</v>
      </c>
      <c r="R19" s="49">
        <f t="shared" si="3"/>
        <v>2715.8584296242379</v>
      </c>
      <c r="S19" s="48">
        <v>1.3063</v>
      </c>
    </row>
    <row r="20" spans="2:19" x14ac:dyDescent="0.2">
      <c r="B20" s="47">
        <v>44636</v>
      </c>
      <c r="C20" s="46">
        <v>3030</v>
      </c>
      <c r="D20" s="45">
        <v>3040</v>
      </c>
      <c r="E20" s="44">
        <f t="shared" si="0"/>
        <v>3035</v>
      </c>
      <c r="F20" s="46">
        <v>3040</v>
      </c>
      <c r="G20" s="45">
        <v>3050</v>
      </c>
      <c r="H20" s="44">
        <f t="shared" si="1"/>
        <v>3045</v>
      </c>
      <c r="I20" s="46">
        <v>3040</v>
      </c>
      <c r="J20" s="45">
        <v>3050</v>
      </c>
      <c r="K20" s="44">
        <f t="shared" si="2"/>
        <v>3045</v>
      </c>
      <c r="L20" s="52">
        <v>3040</v>
      </c>
      <c r="M20" s="51">
        <v>1.3091999999999999</v>
      </c>
      <c r="N20" s="51">
        <v>1.0989</v>
      </c>
      <c r="O20" s="50">
        <v>118.32</v>
      </c>
      <c r="P20" s="43">
        <v>2322.0300000000002</v>
      </c>
      <c r="Q20" s="43">
        <v>2330.91</v>
      </c>
      <c r="R20" s="49">
        <f t="shared" si="3"/>
        <v>2766.4027664027662</v>
      </c>
      <c r="S20" s="48">
        <v>1.3085</v>
      </c>
    </row>
    <row r="21" spans="2:19" x14ac:dyDescent="0.2">
      <c r="B21" s="47">
        <v>44637</v>
      </c>
      <c r="C21" s="46">
        <v>2800</v>
      </c>
      <c r="D21" s="45">
        <v>2810</v>
      </c>
      <c r="E21" s="44">
        <f t="shared" si="0"/>
        <v>2805</v>
      </c>
      <c r="F21" s="46">
        <v>2850</v>
      </c>
      <c r="G21" s="45">
        <v>2860</v>
      </c>
      <c r="H21" s="44">
        <f t="shared" si="1"/>
        <v>2855</v>
      </c>
      <c r="I21" s="46">
        <v>2850</v>
      </c>
      <c r="J21" s="45">
        <v>2860</v>
      </c>
      <c r="K21" s="44">
        <f t="shared" si="2"/>
        <v>2855</v>
      </c>
      <c r="L21" s="52">
        <v>2810</v>
      </c>
      <c r="M21" s="51">
        <v>1.31</v>
      </c>
      <c r="N21" s="51">
        <v>1.1046</v>
      </c>
      <c r="O21" s="50">
        <v>118.79</v>
      </c>
      <c r="P21" s="43">
        <v>2145.04</v>
      </c>
      <c r="Q21" s="43">
        <v>2184.21</v>
      </c>
      <c r="R21" s="49">
        <f t="shared" si="3"/>
        <v>2543.9072967590077</v>
      </c>
      <c r="S21" s="48">
        <v>1.3093999999999999</v>
      </c>
    </row>
    <row r="22" spans="2:19" x14ac:dyDescent="0.2">
      <c r="B22" s="47">
        <v>44638</v>
      </c>
      <c r="C22" s="46">
        <v>2995</v>
      </c>
      <c r="D22" s="45">
        <v>3000</v>
      </c>
      <c r="E22" s="44">
        <f t="shared" si="0"/>
        <v>2997.5</v>
      </c>
      <c r="F22" s="46">
        <v>3040</v>
      </c>
      <c r="G22" s="45">
        <v>3050</v>
      </c>
      <c r="H22" s="44">
        <f t="shared" si="1"/>
        <v>3045</v>
      </c>
      <c r="I22" s="46">
        <v>3040</v>
      </c>
      <c r="J22" s="45">
        <v>3050</v>
      </c>
      <c r="K22" s="44">
        <f t="shared" si="2"/>
        <v>3045</v>
      </c>
      <c r="L22" s="52">
        <v>3000</v>
      </c>
      <c r="M22" s="51">
        <v>1.3126</v>
      </c>
      <c r="N22" s="51">
        <v>1.1021000000000001</v>
      </c>
      <c r="O22" s="50">
        <v>119.19</v>
      </c>
      <c r="P22" s="43">
        <v>2285.54</v>
      </c>
      <c r="Q22" s="43">
        <v>2324.6999999999998</v>
      </c>
      <c r="R22" s="49">
        <f t="shared" si="3"/>
        <v>2722.0760366572904</v>
      </c>
      <c r="S22" s="48">
        <v>1.3120000000000001</v>
      </c>
    </row>
    <row r="23" spans="2:19" x14ac:dyDescent="0.2">
      <c r="B23" s="47">
        <v>44641</v>
      </c>
      <c r="C23" s="46">
        <v>2891</v>
      </c>
      <c r="D23" s="45">
        <v>2901</v>
      </c>
      <c r="E23" s="44">
        <f t="shared" si="0"/>
        <v>2896</v>
      </c>
      <c r="F23" s="46">
        <v>2939</v>
      </c>
      <c r="G23" s="45">
        <v>2949</v>
      </c>
      <c r="H23" s="44">
        <f t="shared" si="1"/>
        <v>2944</v>
      </c>
      <c r="I23" s="46">
        <v>2940</v>
      </c>
      <c r="J23" s="45">
        <v>2950</v>
      </c>
      <c r="K23" s="44">
        <f t="shared" si="2"/>
        <v>2945</v>
      </c>
      <c r="L23" s="52">
        <v>2901</v>
      </c>
      <c r="M23" s="51">
        <v>1.3153999999999999</v>
      </c>
      <c r="N23" s="51">
        <v>1.1033999999999999</v>
      </c>
      <c r="O23" s="50">
        <v>119.23</v>
      </c>
      <c r="P23" s="43">
        <v>2205.41</v>
      </c>
      <c r="Q23" s="43">
        <v>2242.9299999999998</v>
      </c>
      <c r="R23" s="49">
        <f t="shared" si="3"/>
        <v>2629.1462751495378</v>
      </c>
      <c r="S23" s="48">
        <v>1.3148</v>
      </c>
    </row>
    <row r="24" spans="2:19" x14ac:dyDescent="0.2">
      <c r="B24" s="47">
        <v>44642</v>
      </c>
      <c r="C24" s="46">
        <v>2916</v>
      </c>
      <c r="D24" s="45">
        <v>2926</v>
      </c>
      <c r="E24" s="44">
        <f t="shared" si="0"/>
        <v>2921</v>
      </c>
      <c r="F24" s="46">
        <v>2963</v>
      </c>
      <c r="G24" s="45">
        <v>2973</v>
      </c>
      <c r="H24" s="44">
        <f t="shared" si="1"/>
        <v>2968</v>
      </c>
      <c r="I24" s="46">
        <v>2965</v>
      </c>
      <c r="J24" s="45">
        <v>2975</v>
      </c>
      <c r="K24" s="44">
        <f t="shared" si="2"/>
        <v>2970</v>
      </c>
      <c r="L24" s="52">
        <v>2926</v>
      </c>
      <c r="M24" s="51">
        <v>1.3233999999999999</v>
      </c>
      <c r="N24" s="51">
        <v>1.1015999999999999</v>
      </c>
      <c r="O24" s="50">
        <v>120.55</v>
      </c>
      <c r="P24" s="43">
        <v>2210.9699999999998</v>
      </c>
      <c r="Q24" s="43">
        <v>2247.34</v>
      </c>
      <c r="R24" s="49">
        <f t="shared" si="3"/>
        <v>2656.1365286855485</v>
      </c>
      <c r="S24" s="48">
        <v>1.3229</v>
      </c>
    </row>
    <row r="25" spans="2:19" x14ac:dyDescent="0.2">
      <c r="B25" s="47">
        <v>44643</v>
      </c>
      <c r="C25" s="46">
        <v>3041</v>
      </c>
      <c r="D25" s="45">
        <v>3051</v>
      </c>
      <c r="E25" s="44">
        <f t="shared" si="0"/>
        <v>3046</v>
      </c>
      <c r="F25" s="46">
        <v>3087</v>
      </c>
      <c r="G25" s="45">
        <v>3097</v>
      </c>
      <c r="H25" s="44">
        <f t="shared" si="1"/>
        <v>3092</v>
      </c>
      <c r="I25" s="46">
        <v>3085</v>
      </c>
      <c r="J25" s="45">
        <v>3095</v>
      </c>
      <c r="K25" s="44">
        <f t="shared" si="2"/>
        <v>3090</v>
      </c>
      <c r="L25" s="52">
        <v>3051</v>
      </c>
      <c r="M25" s="51">
        <v>1.3194999999999999</v>
      </c>
      <c r="N25" s="51">
        <v>1.0987</v>
      </c>
      <c r="O25" s="50">
        <v>120.72</v>
      </c>
      <c r="P25" s="43">
        <v>2312.2399999999998</v>
      </c>
      <c r="Q25" s="43">
        <v>2347.81</v>
      </c>
      <c r="R25" s="49">
        <f t="shared" si="3"/>
        <v>2776.9181760262127</v>
      </c>
      <c r="S25" s="48">
        <v>1.3190999999999999</v>
      </c>
    </row>
    <row r="26" spans="2:19" x14ac:dyDescent="0.2">
      <c r="B26" s="47">
        <v>44644</v>
      </c>
      <c r="C26" s="46">
        <v>3043</v>
      </c>
      <c r="D26" s="45">
        <v>3053</v>
      </c>
      <c r="E26" s="44">
        <f t="shared" si="0"/>
        <v>3048</v>
      </c>
      <c r="F26" s="46">
        <v>3087</v>
      </c>
      <c r="G26" s="45">
        <v>3097</v>
      </c>
      <c r="H26" s="44">
        <f t="shared" si="1"/>
        <v>3092</v>
      </c>
      <c r="I26" s="46">
        <v>3085</v>
      </c>
      <c r="J26" s="45">
        <v>3095</v>
      </c>
      <c r="K26" s="44">
        <f t="shared" si="2"/>
        <v>3090</v>
      </c>
      <c r="L26" s="52">
        <v>3053</v>
      </c>
      <c r="M26" s="51">
        <v>1.3198000000000001</v>
      </c>
      <c r="N26" s="51">
        <v>1.0983000000000001</v>
      </c>
      <c r="O26" s="50">
        <v>121.66</v>
      </c>
      <c r="P26" s="43">
        <v>2313.23</v>
      </c>
      <c r="Q26" s="43">
        <v>2347.2800000000002</v>
      </c>
      <c r="R26" s="49">
        <f t="shared" si="3"/>
        <v>2779.7505235363742</v>
      </c>
      <c r="S26" s="48">
        <v>1.3193999999999999</v>
      </c>
    </row>
    <row r="27" spans="2:19" x14ac:dyDescent="0.2">
      <c r="B27" s="47">
        <v>44645</v>
      </c>
      <c r="C27" s="46">
        <v>3069</v>
      </c>
      <c r="D27" s="45">
        <v>3079</v>
      </c>
      <c r="E27" s="44">
        <f t="shared" si="0"/>
        <v>3074</v>
      </c>
      <c r="F27" s="46">
        <v>3080</v>
      </c>
      <c r="G27" s="45">
        <v>3090</v>
      </c>
      <c r="H27" s="44">
        <f t="shared" si="1"/>
        <v>3085</v>
      </c>
      <c r="I27" s="46">
        <v>3080</v>
      </c>
      <c r="J27" s="45">
        <v>3090</v>
      </c>
      <c r="K27" s="44">
        <f t="shared" si="2"/>
        <v>3085</v>
      </c>
      <c r="L27" s="52">
        <v>3079</v>
      </c>
      <c r="M27" s="51">
        <v>1.3196000000000001</v>
      </c>
      <c r="N27" s="51">
        <v>1.1003000000000001</v>
      </c>
      <c r="O27" s="50">
        <v>121.76</v>
      </c>
      <c r="P27" s="43">
        <v>2333.2800000000002</v>
      </c>
      <c r="Q27" s="43">
        <v>2342.15</v>
      </c>
      <c r="R27" s="49">
        <f t="shared" si="3"/>
        <v>2798.3277288012359</v>
      </c>
      <c r="S27" s="48">
        <v>1.3192999999999999</v>
      </c>
    </row>
    <row r="28" spans="2:19" x14ac:dyDescent="0.2">
      <c r="B28" s="47">
        <v>44648</v>
      </c>
      <c r="C28" s="46">
        <v>3062</v>
      </c>
      <c r="D28" s="45">
        <v>3072</v>
      </c>
      <c r="E28" s="44">
        <f t="shared" si="0"/>
        <v>3067</v>
      </c>
      <c r="F28" s="46">
        <v>3076</v>
      </c>
      <c r="G28" s="45">
        <v>3086</v>
      </c>
      <c r="H28" s="44">
        <f t="shared" si="1"/>
        <v>3081</v>
      </c>
      <c r="I28" s="46">
        <v>3075</v>
      </c>
      <c r="J28" s="45">
        <v>3085</v>
      </c>
      <c r="K28" s="44">
        <f t="shared" si="2"/>
        <v>3080</v>
      </c>
      <c r="L28" s="52">
        <v>3072</v>
      </c>
      <c r="M28" s="51">
        <v>1.3115000000000001</v>
      </c>
      <c r="N28" s="51">
        <v>1.0964</v>
      </c>
      <c r="O28" s="50">
        <v>124.06</v>
      </c>
      <c r="P28" s="43">
        <v>2342.36</v>
      </c>
      <c r="Q28" s="43">
        <v>2353.39</v>
      </c>
      <c r="R28" s="49">
        <f t="shared" si="3"/>
        <v>2801.8971178402044</v>
      </c>
      <c r="S28" s="48">
        <v>1.3112999999999999</v>
      </c>
    </row>
    <row r="29" spans="2:19" x14ac:dyDescent="0.2">
      <c r="B29" s="47">
        <v>44649</v>
      </c>
      <c r="C29" s="46">
        <v>3060</v>
      </c>
      <c r="D29" s="45">
        <v>3070</v>
      </c>
      <c r="E29" s="44">
        <f t="shared" si="0"/>
        <v>3065</v>
      </c>
      <c r="F29" s="46">
        <v>3076</v>
      </c>
      <c r="G29" s="45">
        <v>3086</v>
      </c>
      <c r="H29" s="44">
        <f t="shared" si="1"/>
        <v>3081</v>
      </c>
      <c r="I29" s="46">
        <v>3075</v>
      </c>
      <c r="J29" s="45">
        <v>3085</v>
      </c>
      <c r="K29" s="44">
        <f t="shared" si="2"/>
        <v>3080</v>
      </c>
      <c r="L29" s="52">
        <v>3070</v>
      </c>
      <c r="M29" s="51">
        <v>1.3129</v>
      </c>
      <c r="N29" s="51">
        <v>1.1085</v>
      </c>
      <c r="O29" s="50">
        <v>123.59</v>
      </c>
      <c r="P29" s="43">
        <v>2338.33</v>
      </c>
      <c r="Q29" s="43">
        <v>2350.88</v>
      </c>
      <c r="R29" s="49">
        <f t="shared" si="3"/>
        <v>2769.5083446098329</v>
      </c>
      <c r="S29" s="48">
        <v>1.3127</v>
      </c>
    </row>
    <row r="30" spans="2:19" x14ac:dyDescent="0.2">
      <c r="B30" s="47">
        <v>44650</v>
      </c>
      <c r="C30" s="46">
        <v>3055</v>
      </c>
      <c r="D30" s="45">
        <v>3065</v>
      </c>
      <c r="E30" s="44">
        <f t="shared" si="0"/>
        <v>3060</v>
      </c>
      <c r="F30" s="46">
        <v>3076</v>
      </c>
      <c r="G30" s="45">
        <v>3086</v>
      </c>
      <c r="H30" s="44">
        <f t="shared" si="1"/>
        <v>3081</v>
      </c>
      <c r="I30" s="46">
        <v>3075</v>
      </c>
      <c r="J30" s="45">
        <v>3085</v>
      </c>
      <c r="K30" s="44">
        <f t="shared" si="2"/>
        <v>3080</v>
      </c>
      <c r="L30" s="52">
        <v>3065</v>
      </c>
      <c r="M30" s="51">
        <v>1.3159000000000001</v>
      </c>
      <c r="N30" s="51">
        <v>1.1138999999999999</v>
      </c>
      <c r="O30" s="50">
        <v>121.74</v>
      </c>
      <c r="P30" s="43">
        <v>2329.1999999999998</v>
      </c>
      <c r="Q30" s="43">
        <v>2345.6999999999998</v>
      </c>
      <c r="R30" s="49">
        <f t="shared" si="3"/>
        <v>2751.5935003142117</v>
      </c>
      <c r="S30" s="48">
        <v>1.3156000000000001</v>
      </c>
    </row>
    <row r="31" spans="2:19" x14ac:dyDescent="0.2">
      <c r="B31" s="47">
        <v>44651</v>
      </c>
      <c r="C31" s="46">
        <v>3056</v>
      </c>
      <c r="D31" s="45">
        <v>3066</v>
      </c>
      <c r="E31" s="44">
        <f t="shared" si="0"/>
        <v>3061</v>
      </c>
      <c r="F31" s="46">
        <v>3075</v>
      </c>
      <c r="G31" s="45">
        <v>3085</v>
      </c>
      <c r="H31" s="44">
        <f t="shared" si="1"/>
        <v>3080</v>
      </c>
      <c r="I31" s="46">
        <v>3075</v>
      </c>
      <c r="J31" s="45">
        <v>3085</v>
      </c>
      <c r="K31" s="44">
        <f t="shared" si="2"/>
        <v>3080</v>
      </c>
      <c r="L31" s="52">
        <v>3066</v>
      </c>
      <c r="M31" s="51">
        <v>1.3126</v>
      </c>
      <c r="N31" s="51">
        <v>1.1103000000000001</v>
      </c>
      <c r="O31" s="50">
        <v>121.63</v>
      </c>
      <c r="P31" s="43">
        <v>2335.8200000000002</v>
      </c>
      <c r="Q31" s="43">
        <v>2350.83</v>
      </c>
      <c r="R31" s="49">
        <f t="shared" si="3"/>
        <v>2761.4158335584975</v>
      </c>
      <c r="S31" s="48">
        <v>1.3123</v>
      </c>
    </row>
    <row r="32" spans="2:19" s="10" customFormat="1" x14ac:dyDescent="0.2">
      <c r="B32" s="42" t="s">
        <v>11</v>
      </c>
      <c r="C32" s="41">
        <f>ROUND(AVERAGE(C9:C31),2)</f>
        <v>3006.91</v>
      </c>
      <c r="D32" s="40">
        <f>ROUND(AVERAGE(D9:D31),2)</f>
        <v>3016.7</v>
      </c>
      <c r="E32" s="39">
        <f>ROUND(AVERAGE(C32:D32),2)</f>
        <v>3011.81</v>
      </c>
      <c r="F32" s="41">
        <f>ROUND(AVERAGE(F9:F31),2)</f>
        <v>3024.65</v>
      </c>
      <c r="G32" s="40">
        <f>ROUND(AVERAGE(G9:G31),2)</f>
        <v>3034.65</v>
      </c>
      <c r="H32" s="39">
        <f>ROUND(AVERAGE(F32:G32),2)</f>
        <v>3029.65</v>
      </c>
      <c r="I32" s="41">
        <f>ROUND(AVERAGE(I9:I31),2)</f>
        <v>3024.13</v>
      </c>
      <c r="J32" s="40">
        <f>ROUND(AVERAGE(J9:J31),2)</f>
        <v>3034.13</v>
      </c>
      <c r="K32" s="39">
        <f>ROUND(AVERAGE(I32:J32),2)</f>
        <v>3029.13</v>
      </c>
      <c r="L32" s="38">
        <f>ROUND(AVERAGE(L9:L31),2)</f>
        <v>3016.7</v>
      </c>
      <c r="M32" s="37">
        <f>ROUND(AVERAGE(M9:M31),4)</f>
        <v>1.3176000000000001</v>
      </c>
      <c r="N32" s="36">
        <f>ROUND(AVERAGE(N9:N31),4)</f>
        <v>1.1021000000000001</v>
      </c>
      <c r="O32" s="175">
        <f>ROUND(AVERAGE(O9:O31),2)</f>
        <v>118.61</v>
      </c>
      <c r="P32" s="35">
        <f>AVERAGE(P9:P31)</f>
        <v>2289.7899999999995</v>
      </c>
      <c r="Q32" s="35">
        <f>AVERAGE(Q9:Q31)</f>
        <v>2304.2930434782606</v>
      </c>
      <c r="R32" s="35">
        <f>AVERAGE(R9:R31)</f>
        <v>2737.6689107853636</v>
      </c>
      <c r="S32" s="34">
        <f>AVERAGE(S9:S31)</f>
        <v>1.3170913043478258</v>
      </c>
    </row>
    <row r="33" spans="2:19" s="5" customFormat="1" x14ac:dyDescent="0.2">
      <c r="B33" s="33" t="s">
        <v>12</v>
      </c>
      <c r="C33" s="32">
        <f t="shared" ref="C33:S33" si="4">MAX(C9:C31)</f>
        <v>3200</v>
      </c>
      <c r="D33" s="31">
        <f t="shared" si="4"/>
        <v>3210</v>
      </c>
      <c r="E33" s="30">
        <f t="shared" si="4"/>
        <v>3205</v>
      </c>
      <c r="F33" s="32">
        <f t="shared" si="4"/>
        <v>3201</v>
      </c>
      <c r="G33" s="31">
        <f t="shared" si="4"/>
        <v>3211</v>
      </c>
      <c r="H33" s="30">
        <f t="shared" si="4"/>
        <v>3206</v>
      </c>
      <c r="I33" s="32">
        <f t="shared" si="4"/>
        <v>3200</v>
      </c>
      <c r="J33" s="31">
        <f t="shared" si="4"/>
        <v>3210</v>
      </c>
      <c r="K33" s="30">
        <f t="shared" si="4"/>
        <v>3205</v>
      </c>
      <c r="L33" s="29">
        <f t="shared" si="4"/>
        <v>3210</v>
      </c>
      <c r="M33" s="28">
        <f t="shared" si="4"/>
        <v>1.3398000000000001</v>
      </c>
      <c r="N33" s="27">
        <f t="shared" si="4"/>
        <v>1.1160000000000001</v>
      </c>
      <c r="O33" s="26">
        <f t="shared" si="4"/>
        <v>124.06</v>
      </c>
      <c r="P33" s="25">
        <f t="shared" si="4"/>
        <v>2434.4</v>
      </c>
      <c r="Q33" s="25">
        <f t="shared" si="4"/>
        <v>2435.9</v>
      </c>
      <c r="R33" s="25">
        <f t="shared" si="4"/>
        <v>2948.1998530492288</v>
      </c>
      <c r="S33" s="24">
        <f t="shared" si="4"/>
        <v>1.3395999999999999</v>
      </c>
    </row>
    <row r="34" spans="2:19" s="5" customFormat="1" ht="13.5" thickBot="1" x14ac:dyDescent="0.25">
      <c r="B34" s="23" t="s">
        <v>13</v>
      </c>
      <c r="C34" s="22">
        <f t="shared" ref="C34:S34" si="5">MIN(C9:C31)</f>
        <v>2800</v>
      </c>
      <c r="D34" s="21">
        <f t="shared" si="5"/>
        <v>2810</v>
      </c>
      <c r="E34" s="20">
        <f t="shared" si="5"/>
        <v>2805</v>
      </c>
      <c r="F34" s="22">
        <f t="shared" si="5"/>
        <v>2850</v>
      </c>
      <c r="G34" s="21">
        <f t="shared" si="5"/>
        <v>2860</v>
      </c>
      <c r="H34" s="20">
        <f t="shared" si="5"/>
        <v>2855</v>
      </c>
      <c r="I34" s="22">
        <f t="shared" si="5"/>
        <v>2850</v>
      </c>
      <c r="J34" s="21">
        <f t="shared" si="5"/>
        <v>2860</v>
      </c>
      <c r="K34" s="20">
        <f t="shared" si="5"/>
        <v>2855</v>
      </c>
      <c r="L34" s="19">
        <f t="shared" si="5"/>
        <v>2810</v>
      </c>
      <c r="M34" s="18">
        <f t="shared" si="5"/>
        <v>1.3067</v>
      </c>
      <c r="N34" s="17">
        <f t="shared" si="5"/>
        <v>1.0888</v>
      </c>
      <c r="O34" s="16">
        <f t="shared" si="5"/>
        <v>114.84</v>
      </c>
      <c r="P34" s="15">
        <f t="shared" si="5"/>
        <v>2145.04</v>
      </c>
      <c r="Q34" s="15">
        <f t="shared" si="5"/>
        <v>2146.16</v>
      </c>
      <c r="R34" s="15">
        <f t="shared" si="5"/>
        <v>2543.9072967590077</v>
      </c>
      <c r="S34" s="14">
        <f t="shared" si="5"/>
        <v>1.306</v>
      </c>
    </row>
    <row r="36" spans="2:19" x14ac:dyDescent="0.2">
      <c r="B36" s="7" t="s">
        <v>14</v>
      </c>
      <c r="C36" s="9"/>
      <c r="D36" s="9"/>
      <c r="E36" s="8"/>
      <c r="F36" s="9"/>
      <c r="G36" s="9"/>
      <c r="H36" s="8"/>
      <c r="I36" s="9"/>
      <c r="J36" s="9"/>
      <c r="K36" s="8"/>
      <c r="L36" s="9"/>
      <c r="M36" s="9"/>
      <c r="N36" s="8"/>
    </row>
    <row r="37" spans="2:19" x14ac:dyDescent="0.2">
      <c r="B37" s="7" t="s">
        <v>15</v>
      </c>
      <c r="C37" s="9"/>
      <c r="D37" s="9"/>
      <c r="E37" s="8"/>
      <c r="F37" s="9"/>
      <c r="G37" s="9"/>
      <c r="H37" s="8"/>
      <c r="I37" s="9"/>
      <c r="J37" s="9"/>
      <c r="K37" s="8"/>
      <c r="L37" s="9"/>
      <c r="M37" s="9"/>
      <c r="N37" s="8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Y37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6" t="s">
        <v>19</v>
      </c>
    </row>
    <row r="4" spans="1:25" x14ac:dyDescent="0.2">
      <c r="B4" s="61" t="s">
        <v>26</v>
      </c>
    </row>
    <row r="6" spans="1:25" ht="13.5" thickBot="1" x14ac:dyDescent="0.25">
      <c r="B6" s="1">
        <v>44621</v>
      </c>
    </row>
    <row r="7" spans="1:25" ht="13.5" thickBot="1" x14ac:dyDescent="0.25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86" t="s">
        <v>23</v>
      </c>
      <c r="M7" s="187"/>
      <c r="N7" s="188"/>
      <c r="O7" s="186" t="s">
        <v>22</v>
      </c>
      <c r="P7" s="187"/>
      <c r="Q7" s="188"/>
      <c r="R7" s="176" t="s">
        <v>4</v>
      </c>
      <c r="S7" s="178" t="s">
        <v>21</v>
      </c>
      <c r="T7" s="179"/>
      <c r="U7" s="180"/>
      <c r="V7" s="181" t="s">
        <v>5</v>
      </c>
      <c r="W7" s="182"/>
      <c r="X7" s="11" t="s">
        <v>18</v>
      </c>
      <c r="Y7" s="176" t="s">
        <v>20</v>
      </c>
    </row>
    <row r="8" spans="1:25" ht="13.5" thickBot="1" x14ac:dyDescent="0.25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77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77" t="s">
        <v>20</v>
      </c>
    </row>
    <row r="9" spans="1:25" x14ac:dyDescent="0.2">
      <c r="B9" s="47">
        <v>44621</v>
      </c>
      <c r="C9" s="46">
        <v>3495</v>
      </c>
      <c r="D9" s="45">
        <v>3495.5</v>
      </c>
      <c r="E9" s="44">
        <f t="shared" ref="E9:E31" si="0">AVERAGE(C9:D9)</f>
        <v>3495.25</v>
      </c>
      <c r="F9" s="46">
        <v>3462</v>
      </c>
      <c r="G9" s="45">
        <v>3464</v>
      </c>
      <c r="H9" s="44">
        <f t="shared" ref="H9:H31" si="1">AVERAGE(F9:G9)</f>
        <v>3463</v>
      </c>
      <c r="I9" s="46">
        <v>3175</v>
      </c>
      <c r="J9" s="45">
        <v>3180</v>
      </c>
      <c r="K9" s="44">
        <f t="shared" ref="K9:K31" si="2">AVERAGE(I9:J9)</f>
        <v>3177.5</v>
      </c>
      <c r="L9" s="46">
        <v>2935</v>
      </c>
      <c r="M9" s="45">
        <v>2940</v>
      </c>
      <c r="N9" s="44">
        <f t="shared" ref="N9:N31" si="3">AVERAGE(L9:M9)</f>
        <v>2937.5</v>
      </c>
      <c r="O9" s="46">
        <v>2768</v>
      </c>
      <c r="P9" s="45">
        <v>2773</v>
      </c>
      <c r="Q9" s="44">
        <f t="shared" ref="Q9:Q31" si="4">AVERAGE(O9:P9)</f>
        <v>2770.5</v>
      </c>
      <c r="R9" s="52">
        <v>3495.5</v>
      </c>
      <c r="S9" s="51">
        <v>1.3398000000000001</v>
      </c>
      <c r="T9" s="53">
        <v>1.1160000000000001</v>
      </c>
      <c r="U9" s="50">
        <v>114.84</v>
      </c>
      <c r="V9" s="43">
        <v>2608.9699999999998</v>
      </c>
      <c r="W9" s="43">
        <v>2585.85</v>
      </c>
      <c r="X9" s="49">
        <f t="shared" ref="X9:X31" si="5">R9/T9</f>
        <v>3132.1684587813616</v>
      </c>
      <c r="Y9" s="48">
        <v>1.3395999999999999</v>
      </c>
    </row>
    <row r="10" spans="1:25" x14ac:dyDescent="0.2">
      <c r="B10" s="47">
        <v>44622</v>
      </c>
      <c r="C10" s="46">
        <v>3604.5</v>
      </c>
      <c r="D10" s="45">
        <v>3605</v>
      </c>
      <c r="E10" s="44">
        <f t="shared" si="0"/>
        <v>3604.75</v>
      </c>
      <c r="F10" s="46">
        <v>3568</v>
      </c>
      <c r="G10" s="45">
        <v>3570</v>
      </c>
      <c r="H10" s="44">
        <f t="shared" si="1"/>
        <v>3569</v>
      </c>
      <c r="I10" s="46">
        <v>3265</v>
      </c>
      <c r="J10" s="45">
        <v>3270</v>
      </c>
      <c r="K10" s="44">
        <f t="shared" si="2"/>
        <v>3267.5</v>
      </c>
      <c r="L10" s="46">
        <v>3010</v>
      </c>
      <c r="M10" s="45">
        <v>3015</v>
      </c>
      <c r="N10" s="44">
        <f t="shared" si="3"/>
        <v>3012.5</v>
      </c>
      <c r="O10" s="46">
        <v>2820</v>
      </c>
      <c r="P10" s="45">
        <v>2825</v>
      </c>
      <c r="Q10" s="44">
        <f t="shared" si="4"/>
        <v>2822.5</v>
      </c>
      <c r="R10" s="52">
        <v>3605</v>
      </c>
      <c r="S10" s="51">
        <v>1.3332999999999999</v>
      </c>
      <c r="T10" s="51">
        <v>1.1116999999999999</v>
      </c>
      <c r="U10" s="50">
        <v>115.29</v>
      </c>
      <c r="V10" s="43">
        <v>2703.82</v>
      </c>
      <c r="W10" s="43">
        <v>2678.37</v>
      </c>
      <c r="X10" s="49">
        <f t="shared" si="5"/>
        <v>3242.7813258972747</v>
      </c>
      <c r="Y10" s="48">
        <v>1.3329</v>
      </c>
    </row>
    <row r="11" spans="1:25" x14ac:dyDescent="0.2">
      <c r="B11" s="47">
        <v>44623</v>
      </c>
      <c r="C11" s="46">
        <v>3728</v>
      </c>
      <c r="D11" s="45">
        <v>3728.5</v>
      </c>
      <c r="E11" s="44">
        <f t="shared" si="0"/>
        <v>3728.25</v>
      </c>
      <c r="F11" s="46">
        <v>3703.5</v>
      </c>
      <c r="G11" s="45">
        <v>3704</v>
      </c>
      <c r="H11" s="44">
        <f t="shared" si="1"/>
        <v>3703.75</v>
      </c>
      <c r="I11" s="46">
        <v>3323</v>
      </c>
      <c r="J11" s="45">
        <v>3328</v>
      </c>
      <c r="K11" s="44">
        <f t="shared" si="2"/>
        <v>3325.5</v>
      </c>
      <c r="L11" s="46">
        <v>3058</v>
      </c>
      <c r="M11" s="45">
        <v>3063</v>
      </c>
      <c r="N11" s="44">
        <f t="shared" si="3"/>
        <v>3060.5</v>
      </c>
      <c r="O11" s="46">
        <v>2873</v>
      </c>
      <c r="P11" s="45">
        <v>2878</v>
      </c>
      <c r="Q11" s="44">
        <f t="shared" si="4"/>
        <v>2875.5</v>
      </c>
      <c r="R11" s="52">
        <v>3728.5</v>
      </c>
      <c r="S11" s="51">
        <v>1.3376999999999999</v>
      </c>
      <c r="T11" s="51">
        <v>1.1075999999999999</v>
      </c>
      <c r="U11" s="50">
        <v>115.72</v>
      </c>
      <c r="V11" s="43">
        <v>2787.25</v>
      </c>
      <c r="W11" s="43">
        <v>2770.38</v>
      </c>
      <c r="X11" s="49">
        <f t="shared" si="5"/>
        <v>3366.2874684001449</v>
      </c>
      <c r="Y11" s="48">
        <v>1.337</v>
      </c>
    </row>
    <row r="12" spans="1:25" x14ac:dyDescent="0.2">
      <c r="B12" s="47">
        <v>44624</v>
      </c>
      <c r="C12" s="46">
        <v>3850</v>
      </c>
      <c r="D12" s="45">
        <v>3851</v>
      </c>
      <c r="E12" s="44">
        <f t="shared" si="0"/>
        <v>3850.5</v>
      </c>
      <c r="F12" s="46">
        <v>3819</v>
      </c>
      <c r="G12" s="45">
        <v>3820</v>
      </c>
      <c r="H12" s="44">
        <f t="shared" si="1"/>
        <v>3819.5</v>
      </c>
      <c r="I12" s="46">
        <v>3368</v>
      </c>
      <c r="J12" s="45">
        <v>3373</v>
      </c>
      <c r="K12" s="44">
        <f t="shared" si="2"/>
        <v>3370.5</v>
      </c>
      <c r="L12" s="46">
        <v>3087</v>
      </c>
      <c r="M12" s="45">
        <v>3092</v>
      </c>
      <c r="N12" s="44">
        <f t="shared" si="3"/>
        <v>3089.5</v>
      </c>
      <c r="O12" s="46">
        <v>2865</v>
      </c>
      <c r="P12" s="45">
        <v>2870</v>
      </c>
      <c r="Q12" s="44">
        <f t="shared" si="4"/>
        <v>2867.5</v>
      </c>
      <c r="R12" s="52">
        <v>3851</v>
      </c>
      <c r="S12" s="51">
        <v>1.3267</v>
      </c>
      <c r="T12" s="51">
        <v>1.0938000000000001</v>
      </c>
      <c r="U12" s="50">
        <v>115.44</v>
      </c>
      <c r="V12" s="43">
        <v>2902.69</v>
      </c>
      <c r="W12" s="43">
        <v>2880.41</v>
      </c>
      <c r="X12" s="49">
        <f t="shared" si="5"/>
        <v>3520.7533369903085</v>
      </c>
      <c r="Y12" s="48">
        <v>1.3262</v>
      </c>
    </row>
    <row r="13" spans="1:25" x14ac:dyDescent="0.2">
      <c r="B13" s="47">
        <v>44627</v>
      </c>
      <c r="C13" s="46">
        <v>3983.5</v>
      </c>
      <c r="D13" s="45">
        <v>3984.5</v>
      </c>
      <c r="E13" s="44">
        <f t="shared" si="0"/>
        <v>3984</v>
      </c>
      <c r="F13" s="46">
        <v>3966</v>
      </c>
      <c r="G13" s="45">
        <v>3968</v>
      </c>
      <c r="H13" s="44">
        <f t="shared" si="1"/>
        <v>3967</v>
      </c>
      <c r="I13" s="46">
        <v>3400</v>
      </c>
      <c r="J13" s="45">
        <v>3405</v>
      </c>
      <c r="K13" s="44">
        <f t="shared" si="2"/>
        <v>3402.5</v>
      </c>
      <c r="L13" s="46">
        <v>3082</v>
      </c>
      <c r="M13" s="45">
        <v>3087</v>
      </c>
      <c r="N13" s="44">
        <f t="shared" si="3"/>
        <v>3084.5</v>
      </c>
      <c r="O13" s="46">
        <v>2852</v>
      </c>
      <c r="P13" s="45">
        <v>2857</v>
      </c>
      <c r="Q13" s="44">
        <f t="shared" si="4"/>
        <v>2854.5</v>
      </c>
      <c r="R13" s="52">
        <v>3984.5</v>
      </c>
      <c r="S13" s="51">
        <v>1.3186</v>
      </c>
      <c r="T13" s="51">
        <v>1.0888</v>
      </c>
      <c r="U13" s="50">
        <v>115.28</v>
      </c>
      <c r="V13" s="43">
        <v>3021.77</v>
      </c>
      <c r="W13" s="43">
        <v>3010.17</v>
      </c>
      <c r="X13" s="49">
        <f t="shared" si="5"/>
        <v>3659.5334313005142</v>
      </c>
      <c r="Y13" s="48">
        <v>1.3182</v>
      </c>
    </row>
    <row r="14" spans="1:25" x14ac:dyDescent="0.2">
      <c r="B14" s="47">
        <v>44628</v>
      </c>
      <c r="C14" s="46">
        <v>3500</v>
      </c>
      <c r="D14" s="45">
        <v>3500.5</v>
      </c>
      <c r="E14" s="44">
        <f t="shared" si="0"/>
        <v>3500.25</v>
      </c>
      <c r="F14" s="46">
        <v>3514</v>
      </c>
      <c r="G14" s="45">
        <v>3516</v>
      </c>
      <c r="H14" s="44">
        <f t="shared" si="1"/>
        <v>3515</v>
      </c>
      <c r="I14" s="46">
        <v>3245</v>
      </c>
      <c r="J14" s="45">
        <v>3250</v>
      </c>
      <c r="K14" s="44">
        <f t="shared" si="2"/>
        <v>3247.5</v>
      </c>
      <c r="L14" s="46">
        <v>3005</v>
      </c>
      <c r="M14" s="45">
        <v>3010</v>
      </c>
      <c r="N14" s="44">
        <f t="shared" si="3"/>
        <v>3007.5</v>
      </c>
      <c r="O14" s="46">
        <v>2805</v>
      </c>
      <c r="P14" s="45">
        <v>2810</v>
      </c>
      <c r="Q14" s="44">
        <f t="shared" si="4"/>
        <v>2807.5</v>
      </c>
      <c r="R14" s="52">
        <v>3500.5</v>
      </c>
      <c r="S14" s="51">
        <v>1.3102</v>
      </c>
      <c r="T14" s="51">
        <v>1.0906</v>
      </c>
      <c r="U14" s="50">
        <v>115.72</v>
      </c>
      <c r="V14" s="43">
        <v>2671.73</v>
      </c>
      <c r="W14" s="43">
        <v>2684.79</v>
      </c>
      <c r="X14" s="49">
        <f t="shared" si="5"/>
        <v>3209.7010819732259</v>
      </c>
      <c r="Y14" s="48">
        <v>1.3096000000000001</v>
      </c>
    </row>
    <row r="15" spans="1:25" x14ac:dyDescent="0.2">
      <c r="B15" s="47">
        <v>44629</v>
      </c>
      <c r="C15" s="46">
        <v>3530</v>
      </c>
      <c r="D15" s="45">
        <v>3532</v>
      </c>
      <c r="E15" s="44">
        <f t="shared" si="0"/>
        <v>3531</v>
      </c>
      <c r="F15" s="46">
        <v>3533</v>
      </c>
      <c r="G15" s="45">
        <v>3535</v>
      </c>
      <c r="H15" s="44">
        <f t="shared" si="1"/>
        <v>3534</v>
      </c>
      <c r="I15" s="46">
        <v>3315</v>
      </c>
      <c r="J15" s="45">
        <v>3320</v>
      </c>
      <c r="K15" s="44">
        <f t="shared" si="2"/>
        <v>3317.5</v>
      </c>
      <c r="L15" s="46">
        <v>3065</v>
      </c>
      <c r="M15" s="45">
        <v>3070</v>
      </c>
      <c r="N15" s="44">
        <f t="shared" si="3"/>
        <v>3067.5</v>
      </c>
      <c r="O15" s="46">
        <v>2865</v>
      </c>
      <c r="P15" s="45">
        <v>2870</v>
      </c>
      <c r="Q15" s="44">
        <f t="shared" si="4"/>
        <v>2867.5</v>
      </c>
      <c r="R15" s="52">
        <v>3532</v>
      </c>
      <c r="S15" s="51">
        <v>1.3149999999999999</v>
      </c>
      <c r="T15" s="51">
        <v>1.0986</v>
      </c>
      <c r="U15" s="50">
        <v>115.86</v>
      </c>
      <c r="V15" s="43">
        <v>2685.93</v>
      </c>
      <c r="W15" s="43">
        <v>2689.64</v>
      </c>
      <c r="X15" s="49">
        <f t="shared" si="5"/>
        <v>3215.0009102494082</v>
      </c>
      <c r="Y15" s="48">
        <v>1.3143</v>
      </c>
    </row>
    <row r="16" spans="1:25" x14ac:dyDescent="0.2">
      <c r="B16" s="47">
        <v>44630</v>
      </c>
      <c r="C16" s="46">
        <v>3534</v>
      </c>
      <c r="D16" s="45">
        <v>3535</v>
      </c>
      <c r="E16" s="44">
        <f t="shared" si="0"/>
        <v>3534.5</v>
      </c>
      <c r="F16" s="46">
        <v>3530</v>
      </c>
      <c r="G16" s="45">
        <v>3531</v>
      </c>
      <c r="H16" s="44">
        <f t="shared" si="1"/>
        <v>3530.5</v>
      </c>
      <c r="I16" s="46">
        <v>3298</v>
      </c>
      <c r="J16" s="45">
        <v>3303</v>
      </c>
      <c r="K16" s="44">
        <f t="shared" si="2"/>
        <v>3300.5</v>
      </c>
      <c r="L16" s="46">
        <v>3083</v>
      </c>
      <c r="M16" s="45">
        <v>3088</v>
      </c>
      <c r="N16" s="44">
        <f t="shared" si="3"/>
        <v>3085.5</v>
      </c>
      <c r="O16" s="46">
        <v>2883</v>
      </c>
      <c r="P16" s="45">
        <v>2888</v>
      </c>
      <c r="Q16" s="44">
        <f t="shared" si="4"/>
        <v>2885.5</v>
      </c>
      <c r="R16" s="52">
        <v>3535</v>
      </c>
      <c r="S16" s="51">
        <v>1.3177000000000001</v>
      </c>
      <c r="T16" s="51">
        <v>1.1099000000000001</v>
      </c>
      <c r="U16" s="50">
        <v>115.92</v>
      </c>
      <c r="V16" s="43">
        <v>2682.7</v>
      </c>
      <c r="W16" s="43">
        <v>2680.89</v>
      </c>
      <c r="X16" s="49">
        <f t="shared" si="5"/>
        <v>3184.9716190647805</v>
      </c>
      <c r="Y16" s="48">
        <v>1.3170999999999999</v>
      </c>
    </row>
    <row r="17" spans="2:25" x14ac:dyDescent="0.2">
      <c r="B17" s="47">
        <v>44631</v>
      </c>
      <c r="C17" s="46">
        <v>3470</v>
      </c>
      <c r="D17" s="45">
        <v>3472</v>
      </c>
      <c r="E17" s="44">
        <f t="shared" si="0"/>
        <v>3471</v>
      </c>
      <c r="F17" s="46">
        <v>3499.5</v>
      </c>
      <c r="G17" s="45">
        <v>3500</v>
      </c>
      <c r="H17" s="44">
        <f t="shared" si="1"/>
        <v>3499.75</v>
      </c>
      <c r="I17" s="46">
        <v>3265</v>
      </c>
      <c r="J17" s="45">
        <v>3270</v>
      </c>
      <c r="K17" s="44">
        <f t="shared" si="2"/>
        <v>3267.5</v>
      </c>
      <c r="L17" s="46">
        <v>3052</v>
      </c>
      <c r="M17" s="45">
        <v>3057</v>
      </c>
      <c r="N17" s="44">
        <f t="shared" si="3"/>
        <v>3054.5</v>
      </c>
      <c r="O17" s="46">
        <v>2852</v>
      </c>
      <c r="P17" s="45">
        <v>2857</v>
      </c>
      <c r="Q17" s="44">
        <f t="shared" si="4"/>
        <v>2854.5</v>
      </c>
      <c r="R17" s="52">
        <v>3472</v>
      </c>
      <c r="S17" s="51">
        <v>1.3091999999999999</v>
      </c>
      <c r="T17" s="51">
        <v>1.0986</v>
      </c>
      <c r="U17" s="50">
        <v>116.89</v>
      </c>
      <c r="V17" s="43">
        <v>2652</v>
      </c>
      <c r="W17" s="43">
        <v>2674.61</v>
      </c>
      <c r="X17" s="49">
        <f t="shared" si="5"/>
        <v>3160.3859457491353</v>
      </c>
      <c r="Y17" s="48">
        <v>1.3086</v>
      </c>
    </row>
    <row r="18" spans="2:25" x14ac:dyDescent="0.2">
      <c r="B18" s="47">
        <v>44634</v>
      </c>
      <c r="C18" s="46">
        <v>3398</v>
      </c>
      <c r="D18" s="45">
        <v>3399</v>
      </c>
      <c r="E18" s="44">
        <f t="shared" si="0"/>
        <v>3398.5</v>
      </c>
      <c r="F18" s="46">
        <v>3410</v>
      </c>
      <c r="G18" s="45">
        <v>3411</v>
      </c>
      <c r="H18" s="44">
        <f t="shared" si="1"/>
        <v>3410.5</v>
      </c>
      <c r="I18" s="46">
        <v>3205</v>
      </c>
      <c r="J18" s="45">
        <v>3210</v>
      </c>
      <c r="K18" s="44">
        <f t="shared" si="2"/>
        <v>3207.5</v>
      </c>
      <c r="L18" s="46">
        <v>3015</v>
      </c>
      <c r="M18" s="45">
        <v>3020</v>
      </c>
      <c r="N18" s="44">
        <f t="shared" si="3"/>
        <v>3017.5</v>
      </c>
      <c r="O18" s="46">
        <v>2820</v>
      </c>
      <c r="P18" s="45">
        <v>2825</v>
      </c>
      <c r="Q18" s="44">
        <f t="shared" si="4"/>
        <v>2822.5</v>
      </c>
      <c r="R18" s="52">
        <v>3399</v>
      </c>
      <c r="S18" s="51">
        <v>1.3067</v>
      </c>
      <c r="T18" s="51">
        <v>1.0958000000000001</v>
      </c>
      <c r="U18" s="50">
        <v>117.91</v>
      </c>
      <c r="V18" s="43">
        <v>2601.21</v>
      </c>
      <c r="W18" s="43">
        <v>2611.79</v>
      </c>
      <c r="X18" s="49">
        <f t="shared" si="5"/>
        <v>3101.8434020806712</v>
      </c>
      <c r="Y18" s="48">
        <v>1.306</v>
      </c>
    </row>
    <row r="19" spans="2:25" x14ac:dyDescent="0.2">
      <c r="B19" s="47">
        <v>44635</v>
      </c>
      <c r="C19" s="46">
        <v>3216.5</v>
      </c>
      <c r="D19" s="45">
        <v>3217.5</v>
      </c>
      <c r="E19" s="44">
        <f t="shared" si="0"/>
        <v>3217</v>
      </c>
      <c r="F19" s="46">
        <v>3252</v>
      </c>
      <c r="G19" s="45">
        <v>3254</v>
      </c>
      <c r="H19" s="44">
        <f t="shared" si="1"/>
        <v>3253</v>
      </c>
      <c r="I19" s="46">
        <v>3093</v>
      </c>
      <c r="J19" s="45">
        <v>3098</v>
      </c>
      <c r="K19" s="44">
        <f t="shared" si="2"/>
        <v>3095.5</v>
      </c>
      <c r="L19" s="46">
        <v>2963</v>
      </c>
      <c r="M19" s="45">
        <v>2968</v>
      </c>
      <c r="N19" s="44">
        <f t="shared" si="3"/>
        <v>2965.5</v>
      </c>
      <c r="O19" s="46">
        <v>2793</v>
      </c>
      <c r="P19" s="45">
        <v>2798</v>
      </c>
      <c r="Q19" s="44">
        <f t="shared" si="4"/>
        <v>2795.5</v>
      </c>
      <c r="R19" s="52">
        <v>3217.5</v>
      </c>
      <c r="S19" s="51">
        <v>1.3069999999999999</v>
      </c>
      <c r="T19" s="51">
        <v>1.0991</v>
      </c>
      <c r="U19" s="50">
        <v>117.98</v>
      </c>
      <c r="V19" s="43">
        <v>2461.7399999999998</v>
      </c>
      <c r="W19" s="43">
        <v>2491.0100000000002</v>
      </c>
      <c r="X19" s="49">
        <f t="shared" si="5"/>
        <v>2927.3951414793924</v>
      </c>
      <c r="Y19" s="48">
        <v>1.3063</v>
      </c>
    </row>
    <row r="20" spans="2:25" x14ac:dyDescent="0.2">
      <c r="B20" s="47">
        <v>44636</v>
      </c>
      <c r="C20" s="46">
        <v>3305</v>
      </c>
      <c r="D20" s="45">
        <v>3306</v>
      </c>
      <c r="E20" s="44">
        <f t="shared" si="0"/>
        <v>3305.5</v>
      </c>
      <c r="F20" s="46">
        <v>3325</v>
      </c>
      <c r="G20" s="45">
        <v>3327</v>
      </c>
      <c r="H20" s="44">
        <f t="shared" si="1"/>
        <v>3326</v>
      </c>
      <c r="I20" s="46">
        <v>3122</v>
      </c>
      <c r="J20" s="45">
        <v>3127</v>
      </c>
      <c r="K20" s="44">
        <f t="shared" si="2"/>
        <v>3124.5</v>
      </c>
      <c r="L20" s="46">
        <v>2972</v>
      </c>
      <c r="M20" s="45">
        <v>2977</v>
      </c>
      <c r="N20" s="44">
        <f t="shared" si="3"/>
        <v>2974.5</v>
      </c>
      <c r="O20" s="46">
        <v>2807</v>
      </c>
      <c r="P20" s="45">
        <v>2812</v>
      </c>
      <c r="Q20" s="44">
        <f t="shared" si="4"/>
        <v>2809.5</v>
      </c>
      <c r="R20" s="52">
        <v>3306</v>
      </c>
      <c r="S20" s="51">
        <v>1.3091999999999999</v>
      </c>
      <c r="T20" s="51">
        <v>1.0989</v>
      </c>
      <c r="U20" s="50">
        <v>118.32</v>
      </c>
      <c r="V20" s="43">
        <v>2525.21</v>
      </c>
      <c r="W20" s="43">
        <v>2542.61</v>
      </c>
      <c r="X20" s="49">
        <f t="shared" si="5"/>
        <v>3008.4630084630085</v>
      </c>
      <c r="Y20" s="48">
        <v>1.3085</v>
      </c>
    </row>
    <row r="21" spans="2:25" x14ac:dyDescent="0.2">
      <c r="B21" s="47">
        <v>44637</v>
      </c>
      <c r="C21" s="46">
        <v>3287.5</v>
      </c>
      <c r="D21" s="45">
        <v>3288</v>
      </c>
      <c r="E21" s="44">
        <f t="shared" si="0"/>
        <v>3287.75</v>
      </c>
      <c r="F21" s="46">
        <v>3315</v>
      </c>
      <c r="G21" s="45">
        <v>3317</v>
      </c>
      <c r="H21" s="44">
        <f t="shared" si="1"/>
        <v>3316</v>
      </c>
      <c r="I21" s="46">
        <v>3110</v>
      </c>
      <c r="J21" s="45">
        <v>3115</v>
      </c>
      <c r="K21" s="44">
        <f t="shared" si="2"/>
        <v>3112.5</v>
      </c>
      <c r="L21" s="46">
        <v>2970</v>
      </c>
      <c r="M21" s="45">
        <v>2975</v>
      </c>
      <c r="N21" s="44">
        <f t="shared" si="3"/>
        <v>2972.5</v>
      </c>
      <c r="O21" s="46">
        <v>2805</v>
      </c>
      <c r="P21" s="45">
        <v>2810</v>
      </c>
      <c r="Q21" s="44">
        <f t="shared" si="4"/>
        <v>2807.5</v>
      </c>
      <c r="R21" s="52">
        <v>3288</v>
      </c>
      <c r="S21" s="51">
        <v>1.31</v>
      </c>
      <c r="T21" s="51">
        <v>1.1046</v>
      </c>
      <c r="U21" s="50">
        <v>118.79</v>
      </c>
      <c r="V21" s="43">
        <v>2509.92</v>
      </c>
      <c r="W21" s="43">
        <v>2533.2199999999998</v>
      </c>
      <c r="X21" s="49">
        <f t="shared" si="5"/>
        <v>2976.6431287343835</v>
      </c>
      <c r="Y21" s="48">
        <v>1.3093999999999999</v>
      </c>
    </row>
    <row r="22" spans="2:25" x14ac:dyDescent="0.2">
      <c r="B22" s="47">
        <v>44638</v>
      </c>
      <c r="C22" s="46">
        <v>3379.5</v>
      </c>
      <c r="D22" s="45">
        <v>3380.5</v>
      </c>
      <c r="E22" s="44">
        <f t="shared" si="0"/>
        <v>3380</v>
      </c>
      <c r="F22" s="46">
        <v>3399</v>
      </c>
      <c r="G22" s="45">
        <v>3400</v>
      </c>
      <c r="H22" s="44">
        <f t="shared" si="1"/>
        <v>3399.5</v>
      </c>
      <c r="I22" s="46">
        <v>3192</v>
      </c>
      <c r="J22" s="45">
        <v>3197</v>
      </c>
      <c r="K22" s="44">
        <f t="shared" si="2"/>
        <v>3194.5</v>
      </c>
      <c r="L22" s="46">
        <v>3022</v>
      </c>
      <c r="M22" s="45">
        <v>3027</v>
      </c>
      <c r="N22" s="44">
        <f t="shared" si="3"/>
        <v>3024.5</v>
      </c>
      <c r="O22" s="46">
        <v>2857</v>
      </c>
      <c r="P22" s="45">
        <v>2862</v>
      </c>
      <c r="Q22" s="44">
        <f t="shared" si="4"/>
        <v>2859.5</v>
      </c>
      <c r="R22" s="52">
        <v>3380.5</v>
      </c>
      <c r="S22" s="51">
        <v>1.3126</v>
      </c>
      <c r="T22" s="51">
        <v>1.1021000000000001</v>
      </c>
      <c r="U22" s="50">
        <v>119.19</v>
      </c>
      <c r="V22" s="43">
        <v>2575.42</v>
      </c>
      <c r="W22" s="43">
        <v>2591.46</v>
      </c>
      <c r="X22" s="49">
        <f t="shared" si="5"/>
        <v>3067.3260139733234</v>
      </c>
      <c r="Y22" s="48">
        <v>1.3120000000000001</v>
      </c>
    </row>
    <row r="23" spans="2:25" x14ac:dyDescent="0.2">
      <c r="B23" s="47">
        <v>44641</v>
      </c>
      <c r="C23" s="46">
        <v>3517</v>
      </c>
      <c r="D23" s="45">
        <v>3518</v>
      </c>
      <c r="E23" s="44">
        <f t="shared" si="0"/>
        <v>3517.5</v>
      </c>
      <c r="F23" s="46">
        <v>3524</v>
      </c>
      <c r="G23" s="45">
        <v>3525</v>
      </c>
      <c r="H23" s="44">
        <f t="shared" si="1"/>
        <v>3524.5</v>
      </c>
      <c r="I23" s="46">
        <v>3325</v>
      </c>
      <c r="J23" s="45">
        <v>3330</v>
      </c>
      <c r="K23" s="44">
        <f t="shared" si="2"/>
        <v>3327.5</v>
      </c>
      <c r="L23" s="46">
        <v>3155</v>
      </c>
      <c r="M23" s="45">
        <v>3160</v>
      </c>
      <c r="N23" s="44">
        <f t="shared" si="3"/>
        <v>3157.5</v>
      </c>
      <c r="O23" s="46">
        <v>2990</v>
      </c>
      <c r="P23" s="45">
        <v>2995</v>
      </c>
      <c r="Q23" s="44">
        <f t="shared" si="4"/>
        <v>2992.5</v>
      </c>
      <c r="R23" s="52">
        <v>3518</v>
      </c>
      <c r="S23" s="51">
        <v>1.3153999999999999</v>
      </c>
      <c r="T23" s="51">
        <v>1.1033999999999999</v>
      </c>
      <c r="U23" s="50">
        <v>119.23</v>
      </c>
      <c r="V23" s="43">
        <v>2674.47</v>
      </c>
      <c r="W23" s="43">
        <v>2681.02</v>
      </c>
      <c r="X23" s="49">
        <f t="shared" si="5"/>
        <v>3188.3269893057823</v>
      </c>
      <c r="Y23" s="48">
        <v>1.3148</v>
      </c>
    </row>
    <row r="24" spans="2:25" x14ac:dyDescent="0.2">
      <c r="B24" s="47">
        <v>44642</v>
      </c>
      <c r="C24" s="46">
        <v>3550</v>
      </c>
      <c r="D24" s="45">
        <v>3550.5</v>
      </c>
      <c r="E24" s="44">
        <f t="shared" si="0"/>
        <v>3550.25</v>
      </c>
      <c r="F24" s="46">
        <v>3550</v>
      </c>
      <c r="G24" s="45">
        <v>3550.5</v>
      </c>
      <c r="H24" s="44">
        <f t="shared" si="1"/>
        <v>3550.25</v>
      </c>
      <c r="I24" s="46">
        <v>3325</v>
      </c>
      <c r="J24" s="45">
        <v>3330</v>
      </c>
      <c r="K24" s="44">
        <f t="shared" si="2"/>
        <v>3327.5</v>
      </c>
      <c r="L24" s="46">
        <v>3155</v>
      </c>
      <c r="M24" s="45">
        <v>3160</v>
      </c>
      <c r="N24" s="44">
        <f t="shared" si="3"/>
        <v>3157.5</v>
      </c>
      <c r="O24" s="46">
        <v>2960</v>
      </c>
      <c r="P24" s="45">
        <v>2965</v>
      </c>
      <c r="Q24" s="44">
        <f t="shared" si="4"/>
        <v>2962.5</v>
      </c>
      <c r="R24" s="52">
        <v>3550.5</v>
      </c>
      <c r="S24" s="51">
        <v>1.3233999999999999</v>
      </c>
      <c r="T24" s="51">
        <v>1.1015999999999999</v>
      </c>
      <c r="U24" s="50">
        <v>120.55</v>
      </c>
      <c r="V24" s="43">
        <v>2682.86</v>
      </c>
      <c r="W24" s="43">
        <v>2683.88</v>
      </c>
      <c r="X24" s="49">
        <f t="shared" si="5"/>
        <v>3223.0392156862749</v>
      </c>
      <c r="Y24" s="48">
        <v>1.3229</v>
      </c>
    </row>
    <row r="25" spans="2:25" x14ac:dyDescent="0.2">
      <c r="B25" s="47">
        <v>44643</v>
      </c>
      <c r="C25" s="46">
        <v>3558</v>
      </c>
      <c r="D25" s="45">
        <v>3560</v>
      </c>
      <c r="E25" s="44">
        <f t="shared" si="0"/>
        <v>3559</v>
      </c>
      <c r="F25" s="46">
        <v>3558</v>
      </c>
      <c r="G25" s="45">
        <v>3560</v>
      </c>
      <c r="H25" s="44">
        <f t="shared" si="1"/>
        <v>3559</v>
      </c>
      <c r="I25" s="46">
        <v>3307</v>
      </c>
      <c r="J25" s="45">
        <v>3312</v>
      </c>
      <c r="K25" s="44">
        <f t="shared" si="2"/>
        <v>3309.5</v>
      </c>
      <c r="L25" s="46">
        <v>3137</v>
      </c>
      <c r="M25" s="45">
        <v>3142</v>
      </c>
      <c r="N25" s="44">
        <f t="shared" si="3"/>
        <v>3139.5</v>
      </c>
      <c r="O25" s="46">
        <v>2945</v>
      </c>
      <c r="P25" s="45">
        <v>2950</v>
      </c>
      <c r="Q25" s="44">
        <f t="shared" si="4"/>
        <v>2947.5</v>
      </c>
      <c r="R25" s="52">
        <v>3560</v>
      </c>
      <c r="S25" s="51">
        <v>1.3194999999999999</v>
      </c>
      <c r="T25" s="51">
        <v>1.0987</v>
      </c>
      <c r="U25" s="50">
        <v>120.72</v>
      </c>
      <c r="V25" s="43">
        <v>2697.99</v>
      </c>
      <c r="W25" s="43">
        <v>2698.81</v>
      </c>
      <c r="X25" s="49">
        <f t="shared" si="5"/>
        <v>3240.1929553108221</v>
      </c>
      <c r="Y25" s="48">
        <v>1.3190999999999999</v>
      </c>
    </row>
    <row r="26" spans="2:25" x14ac:dyDescent="0.2">
      <c r="B26" s="47">
        <v>44644</v>
      </c>
      <c r="C26" s="46">
        <v>3663</v>
      </c>
      <c r="D26" s="45">
        <v>3664</v>
      </c>
      <c r="E26" s="44">
        <f t="shared" si="0"/>
        <v>3663.5</v>
      </c>
      <c r="F26" s="46">
        <v>3675</v>
      </c>
      <c r="G26" s="45">
        <v>3675.5</v>
      </c>
      <c r="H26" s="44">
        <f t="shared" si="1"/>
        <v>3675.25</v>
      </c>
      <c r="I26" s="46">
        <v>3398</v>
      </c>
      <c r="J26" s="45">
        <v>3403</v>
      </c>
      <c r="K26" s="44">
        <f t="shared" si="2"/>
        <v>3400.5</v>
      </c>
      <c r="L26" s="46">
        <v>3210</v>
      </c>
      <c r="M26" s="45">
        <v>3215</v>
      </c>
      <c r="N26" s="44">
        <f t="shared" si="3"/>
        <v>3212.5</v>
      </c>
      <c r="O26" s="46">
        <v>3018</v>
      </c>
      <c r="P26" s="45">
        <v>3023</v>
      </c>
      <c r="Q26" s="44">
        <f t="shared" si="4"/>
        <v>3020.5</v>
      </c>
      <c r="R26" s="52">
        <v>3664</v>
      </c>
      <c r="S26" s="51">
        <v>1.3198000000000001</v>
      </c>
      <c r="T26" s="51">
        <v>1.0983000000000001</v>
      </c>
      <c r="U26" s="50">
        <v>121.66</v>
      </c>
      <c r="V26" s="43">
        <v>2776.18</v>
      </c>
      <c r="W26" s="43">
        <v>2785.74</v>
      </c>
      <c r="X26" s="49">
        <f t="shared" si="5"/>
        <v>3336.064827460621</v>
      </c>
      <c r="Y26" s="48">
        <v>1.3193999999999999</v>
      </c>
    </row>
    <row r="27" spans="2:25" x14ac:dyDescent="0.2">
      <c r="B27" s="47">
        <v>44645</v>
      </c>
      <c r="C27" s="46">
        <v>3582</v>
      </c>
      <c r="D27" s="45">
        <v>3583</v>
      </c>
      <c r="E27" s="44">
        <f t="shared" si="0"/>
        <v>3582.5</v>
      </c>
      <c r="F27" s="46">
        <v>3590</v>
      </c>
      <c r="G27" s="45">
        <v>3590.5</v>
      </c>
      <c r="H27" s="44">
        <f t="shared" si="1"/>
        <v>3590.25</v>
      </c>
      <c r="I27" s="46">
        <v>3380</v>
      </c>
      <c r="J27" s="45">
        <v>3385</v>
      </c>
      <c r="K27" s="44">
        <f t="shared" si="2"/>
        <v>3382.5</v>
      </c>
      <c r="L27" s="46">
        <v>3210</v>
      </c>
      <c r="M27" s="45">
        <v>3215</v>
      </c>
      <c r="N27" s="44">
        <f t="shared" si="3"/>
        <v>3212.5</v>
      </c>
      <c r="O27" s="46">
        <v>3030</v>
      </c>
      <c r="P27" s="45">
        <v>3035</v>
      </c>
      <c r="Q27" s="44">
        <f t="shared" si="4"/>
        <v>3032.5</v>
      </c>
      <c r="R27" s="52">
        <v>3583</v>
      </c>
      <c r="S27" s="51">
        <v>1.3196000000000001</v>
      </c>
      <c r="T27" s="51">
        <v>1.1003000000000001</v>
      </c>
      <c r="U27" s="50">
        <v>121.76</v>
      </c>
      <c r="V27" s="43">
        <v>2715.22</v>
      </c>
      <c r="W27" s="43">
        <v>2721.52</v>
      </c>
      <c r="X27" s="49">
        <f t="shared" si="5"/>
        <v>3256.3846223757155</v>
      </c>
      <c r="Y27" s="48">
        <v>1.3192999999999999</v>
      </c>
    </row>
    <row r="28" spans="2:25" x14ac:dyDescent="0.2">
      <c r="B28" s="47">
        <v>44648</v>
      </c>
      <c r="C28" s="46">
        <v>3604</v>
      </c>
      <c r="D28" s="45">
        <v>3606</v>
      </c>
      <c r="E28" s="44">
        <f t="shared" si="0"/>
        <v>3605</v>
      </c>
      <c r="F28" s="46">
        <v>3615</v>
      </c>
      <c r="G28" s="45">
        <v>3616</v>
      </c>
      <c r="H28" s="44">
        <f t="shared" si="1"/>
        <v>3615.5</v>
      </c>
      <c r="I28" s="46">
        <v>3425</v>
      </c>
      <c r="J28" s="45">
        <v>3430</v>
      </c>
      <c r="K28" s="44">
        <f t="shared" si="2"/>
        <v>3427.5</v>
      </c>
      <c r="L28" s="46">
        <v>3275</v>
      </c>
      <c r="M28" s="45">
        <v>3280</v>
      </c>
      <c r="N28" s="44">
        <f t="shared" si="3"/>
        <v>3277.5</v>
      </c>
      <c r="O28" s="46">
        <v>3125</v>
      </c>
      <c r="P28" s="45">
        <v>3130</v>
      </c>
      <c r="Q28" s="44">
        <f t="shared" si="4"/>
        <v>3127.5</v>
      </c>
      <c r="R28" s="52">
        <v>3606</v>
      </c>
      <c r="S28" s="51">
        <v>1.3115000000000001</v>
      </c>
      <c r="T28" s="51">
        <v>1.0964</v>
      </c>
      <c r="U28" s="50">
        <v>124.06</v>
      </c>
      <c r="V28" s="43">
        <v>2749.52</v>
      </c>
      <c r="W28" s="43">
        <v>2757.57</v>
      </c>
      <c r="X28" s="49">
        <f t="shared" si="5"/>
        <v>3288.9456402772707</v>
      </c>
      <c r="Y28" s="48">
        <v>1.3112999999999999</v>
      </c>
    </row>
    <row r="29" spans="2:25" x14ac:dyDescent="0.2">
      <c r="B29" s="47">
        <v>44649</v>
      </c>
      <c r="C29" s="46">
        <v>3581</v>
      </c>
      <c r="D29" s="45">
        <v>3583</v>
      </c>
      <c r="E29" s="44">
        <f t="shared" si="0"/>
        <v>3582</v>
      </c>
      <c r="F29" s="46">
        <v>3606</v>
      </c>
      <c r="G29" s="45">
        <v>3608</v>
      </c>
      <c r="H29" s="44">
        <f t="shared" si="1"/>
        <v>3607</v>
      </c>
      <c r="I29" s="46">
        <v>3440</v>
      </c>
      <c r="J29" s="45">
        <v>3445</v>
      </c>
      <c r="K29" s="44">
        <f t="shared" si="2"/>
        <v>3442.5</v>
      </c>
      <c r="L29" s="46">
        <v>3300</v>
      </c>
      <c r="M29" s="45">
        <v>3305</v>
      </c>
      <c r="N29" s="44">
        <f t="shared" si="3"/>
        <v>3302.5</v>
      </c>
      <c r="O29" s="46">
        <v>3160</v>
      </c>
      <c r="P29" s="45">
        <v>3165</v>
      </c>
      <c r="Q29" s="44">
        <f t="shared" si="4"/>
        <v>3162.5</v>
      </c>
      <c r="R29" s="52">
        <v>3583</v>
      </c>
      <c r="S29" s="51">
        <v>1.3129</v>
      </c>
      <c r="T29" s="51">
        <v>1.1085</v>
      </c>
      <c r="U29" s="50">
        <v>123.59</v>
      </c>
      <c r="V29" s="43">
        <v>2729.07</v>
      </c>
      <c r="W29" s="43">
        <v>2748.53</v>
      </c>
      <c r="X29" s="49">
        <f t="shared" si="5"/>
        <v>3232.2958953540819</v>
      </c>
      <c r="Y29" s="48">
        <v>1.3127</v>
      </c>
    </row>
    <row r="30" spans="2:25" x14ac:dyDescent="0.2">
      <c r="B30" s="47">
        <v>44650</v>
      </c>
      <c r="C30" s="46">
        <v>3506</v>
      </c>
      <c r="D30" s="45">
        <v>3508</v>
      </c>
      <c r="E30" s="44">
        <f t="shared" si="0"/>
        <v>3507</v>
      </c>
      <c r="F30" s="46">
        <v>3526</v>
      </c>
      <c r="G30" s="45">
        <v>3527</v>
      </c>
      <c r="H30" s="44">
        <f t="shared" si="1"/>
        <v>3526.5</v>
      </c>
      <c r="I30" s="46">
        <v>3373</v>
      </c>
      <c r="J30" s="45">
        <v>3378</v>
      </c>
      <c r="K30" s="44">
        <f t="shared" si="2"/>
        <v>3375.5</v>
      </c>
      <c r="L30" s="46">
        <v>3243</v>
      </c>
      <c r="M30" s="45">
        <v>3248</v>
      </c>
      <c r="N30" s="44">
        <f t="shared" si="3"/>
        <v>3245.5</v>
      </c>
      <c r="O30" s="46">
        <v>3113</v>
      </c>
      <c r="P30" s="45">
        <v>3118</v>
      </c>
      <c r="Q30" s="44">
        <f t="shared" si="4"/>
        <v>3115.5</v>
      </c>
      <c r="R30" s="52">
        <v>3508</v>
      </c>
      <c r="S30" s="51">
        <v>1.3159000000000001</v>
      </c>
      <c r="T30" s="51">
        <v>1.1138999999999999</v>
      </c>
      <c r="U30" s="50">
        <v>121.74</v>
      </c>
      <c r="V30" s="43">
        <v>2665.86</v>
      </c>
      <c r="W30" s="43">
        <v>2680.91</v>
      </c>
      <c r="X30" s="49">
        <f t="shared" si="5"/>
        <v>3149.2952688751238</v>
      </c>
      <c r="Y30" s="48">
        <v>1.3156000000000001</v>
      </c>
    </row>
    <row r="31" spans="2:25" x14ac:dyDescent="0.2">
      <c r="B31" s="47">
        <v>44651</v>
      </c>
      <c r="C31" s="46">
        <v>3502</v>
      </c>
      <c r="D31" s="45">
        <v>3503</v>
      </c>
      <c r="E31" s="44">
        <f t="shared" si="0"/>
        <v>3502.5</v>
      </c>
      <c r="F31" s="46">
        <v>3517.5</v>
      </c>
      <c r="G31" s="45">
        <v>3518</v>
      </c>
      <c r="H31" s="44">
        <f t="shared" si="1"/>
        <v>3517.75</v>
      </c>
      <c r="I31" s="46">
        <v>3367</v>
      </c>
      <c r="J31" s="45">
        <v>3372</v>
      </c>
      <c r="K31" s="44">
        <f t="shared" si="2"/>
        <v>3369.5</v>
      </c>
      <c r="L31" s="46">
        <v>3223</v>
      </c>
      <c r="M31" s="45">
        <v>3228</v>
      </c>
      <c r="N31" s="44">
        <f t="shared" si="3"/>
        <v>3225.5</v>
      </c>
      <c r="O31" s="46">
        <v>3093</v>
      </c>
      <c r="P31" s="45">
        <v>3098</v>
      </c>
      <c r="Q31" s="44">
        <f t="shared" si="4"/>
        <v>3095.5</v>
      </c>
      <c r="R31" s="52">
        <v>3503</v>
      </c>
      <c r="S31" s="51">
        <v>1.3126</v>
      </c>
      <c r="T31" s="51">
        <v>1.1103000000000001</v>
      </c>
      <c r="U31" s="50">
        <v>121.63</v>
      </c>
      <c r="V31" s="43">
        <v>2668.75</v>
      </c>
      <c r="W31" s="43">
        <v>2680.79</v>
      </c>
      <c r="X31" s="49">
        <f t="shared" si="5"/>
        <v>3155.0031523011799</v>
      </c>
      <c r="Y31" s="48">
        <v>1.3123</v>
      </c>
    </row>
    <row r="32" spans="2:25" s="10" customFormat="1" x14ac:dyDescent="0.2">
      <c r="B32" s="42" t="s">
        <v>11</v>
      </c>
      <c r="C32" s="41">
        <f>ROUND(AVERAGE(C9:C31),2)</f>
        <v>3536.72</v>
      </c>
      <c r="D32" s="40">
        <f>ROUND(AVERAGE(D9:D31),2)</f>
        <v>3537.85</v>
      </c>
      <c r="E32" s="39">
        <f>ROUND(AVERAGE(C32:D32),2)</f>
        <v>3537.29</v>
      </c>
      <c r="F32" s="41">
        <f>ROUND(AVERAGE(F9:F31),2)</f>
        <v>3541.63</v>
      </c>
      <c r="G32" s="40">
        <f>ROUND(AVERAGE(G9:G31),2)</f>
        <v>3542.93</v>
      </c>
      <c r="H32" s="39">
        <f>ROUND(AVERAGE(F32:G32),2)</f>
        <v>3542.28</v>
      </c>
      <c r="I32" s="41">
        <f>ROUND(AVERAGE(I9:I31),2)</f>
        <v>3292</v>
      </c>
      <c r="J32" s="40">
        <f>ROUND(AVERAGE(J9:J31),2)</f>
        <v>3297</v>
      </c>
      <c r="K32" s="39">
        <f>ROUND(AVERAGE(I32:J32),2)</f>
        <v>3294.5</v>
      </c>
      <c r="L32" s="41">
        <f>ROUND(AVERAGE(L9:L31),2)</f>
        <v>3096.83</v>
      </c>
      <c r="M32" s="40">
        <f>ROUND(AVERAGE(M9:M31),2)</f>
        <v>3101.83</v>
      </c>
      <c r="N32" s="39">
        <f>ROUND(AVERAGE(L32:M32),2)</f>
        <v>3099.33</v>
      </c>
      <c r="O32" s="41">
        <f>ROUND(AVERAGE(O9:O31),2)</f>
        <v>2917.35</v>
      </c>
      <c r="P32" s="40">
        <f>ROUND(AVERAGE(P9:P31),2)</f>
        <v>2922.35</v>
      </c>
      <c r="Q32" s="39">
        <f>ROUND(AVERAGE(O32:P32),2)</f>
        <v>2919.85</v>
      </c>
      <c r="R32" s="38">
        <f>ROUND(AVERAGE(R9:R31),2)</f>
        <v>3537.85</v>
      </c>
      <c r="S32" s="37">
        <f>ROUND(AVERAGE(S9:S31),4)</f>
        <v>1.3176000000000001</v>
      </c>
      <c r="T32" s="36">
        <f>ROUND(AVERAGE(T9:T31),4)</f>
        <v>1.1021000000000001</v>
      </c>
      <c r="U32" s="175">
        <f>ROUND(AVERAGE(U9:U31),2)</f>
        <v>118.61</v>
      </c>
      <c r="V32" s="35">
        <f>AVERAGE(V9:V31)</f>
        <v>2684.7947826086952</v>
      </c>
      <c r="W32" s="35">
        <f>AVERAGE(W9:W31)</f>
        <v>2689.7378260869555</v>
      </c>
      <c r="X32" s="35">
        <f>AVERAGE(X9:X31)</f>
        <v>3210.5566452210351</v>
      </c>
      <c r="Y32" s="34">
        <f>AVERAGE(Y9:Y31)</f>
        <v>1.3170913043478258</v>
      </c>
    </row>
    <row r="33" spans="2:25" s="5" customFormat="1" x14ac:dyDescent="0.2">
      <c r="B33" s="33" t="s">
        <v>12</v>
      </c>
      <c r="C33" s="32">
        <f t="shared" ref="C33:Y33" si="6">MAX(C9:C31)</f>
        <v>3983.5</v>
      </c>
      <c r="D33" s="31">
        <f t="shared" si="6"/>
        <v>3984.5</v>
      </c>
      <c r="E33" s="30">
        <f t="shared" si="6"/>
        <v>3984</v>
      </c>
      <c r="F33" s="32">
        <f t="shared" si="6"/>
        <v>3966</v>
      </c>
      <c r="G33" s="31">
        <f t="shared" si="6"/>
        <v>3968</v>
      </c>
      <c r="H33" s="30">
        <f t="shared" si="6"/>
        <v>3967</v>
      </c>
      <c r="I33" s="32">
        <f t="shared" si="6"/>
        <v>3440</v>
      </c>
      <c r="J33" s="31">
        <f t="shared" si="6"/>
        <v>3445</v>
      </c>
      <c r="K33" s="30">
        <f t="shared" si="6"/>
        <v>3442.5</v>
      </c>
      <c r="L33" s="32">
        <f t="shared" si="6"/>
        <v>3300</v>
      </c>
      <c r="M33" s="31">
        <f t="shared" si="6"/>
        <v>3305</v>
      </c>
      <c r="N33" s="30">
        <f t="shared" si="6"/>
        <v>3302.5</v>
      </c>
      <c r="O33" s="32">
        <f t="shared" si="6"/>
        <v>3160</v>
      </c>
      <c r="P33" s="31">
        <f t="shared" si="6"/>
        <v>3165</v>
      </c>
      <c r="Q33" s="30">
        <f t="shared" si="6"/>
        <v>3162.5</v>
      </c>
      <c r="R33" s="29">
        <f t="shared" si="6"/>
        <v>3984.5</v>
      </c>
      <c r="S33" s="28">
        <f t="shared" si="6"/>
        <v>1.3398000000000001</v>
      </c>
      <c r="T33" s="27">
        <f t="shared" si="6"/>
        <v>1.1160000000000001</v>
      </c>
      <c r="U33" s="26">
        <f t="shared" si="6"/>
        <v>124.06</v>
      </c>
      <c r="V33" s="25">
        <f t="shared" si="6"/>
        <v>3021.77</v>
      </c>
      <c r="W33" s="25">
        <f t="shared" si="6"/>
        <v>3010.17</v>
      </c>
      <c r="X33" s="25">
        <f t="shared" si="6"/>
        <v>3659.5334313005142</v>
      </c>
      <c r="Y33" s="24">
        <f t="shared" si="6"/>
        <v>1.3395999999999999</v>
      </c>
    </row>
    <row r="34" spans="2:25" s="5" customFormat="1" ht="13.5" thickBot="1" x14ac:dyDescent="0.25">
      <c r="B34" s="23" t="s">
        <v>13</v>
      </c>
      <c r="C34" s="22">
        <f t="shared" ref="C34:Y34" si="7">MIN(C9:C31)</f>
        <v>3216.5</v>
      </c>
      <c r="D34" s="21">
        <f t="shared" si="7"/>
        <v>3217.5</v>
      </c>
      <c r="E34" s="20">
        <f t="shared" si="7"/>
        <v>3217</v>
      </c>
      <c r="F34" s="22">
        <f t="shared" si="7"/>
        <v>3252</v>
      </c>
      <c r="G34" s="21">
        <f t="shared" si="7"/>
        <v>3254</v>
      </c>
      <c r="H34" s="20">
        <f t="shared" si="7"/>
        <v>3253</v>
      </c>
      <c r="I34" s="22">
        <f t="shared" si="7"/>
        <v>3093</v>
      </c>
      <c r="J34" s="21">
        <f t="shared" si="7"/>
        <v>3098</v>
      </c>
      <c r="K34" s="20">
        <f t="shared" si="7"/>
        <v>3095.5</v>
      </c>
      <c r="L34" s="22">
        <f t="shared" si="7"/>
        <v>2935</v>
      </c>
      <c r="M34" s="21">
        <f t="shared" si="7"/>
        <v>2940</v>
      </c>
      <c r="N34" s="20">
        <f t="shared" si="7"/>
        <v>2937.5</v>
      </c>
      <c r="O34" s="22">
        <f t="shared" si="7"/>
        <v>2768</v>
      </c>
      <c r="P34" s="21">
        <f t="shared" si="7"/>
        <v>2773</v>
      </c>
      <c r="Q34" s="20">
        <f t="shared" si="7"/>
        <v>2770.5</v>
      </c>
      <c r="R34" s="19">
        <f t="shared" si="7"/>
        <v>3217.5</v>
      </c>
      <c r="S34" s="18">
        <f t="shared" si="7"/>
        <v>1.3067</v>
      </c>
      <c r="T34" s="17">
        <f t="shared" si="7"/>
        <v>1.0888</v>
      </c>
      <c r="U34" s="16">
        <f t="shared" si="7"/>
        <v>114.84</v>
      </c>
      <c r="V34" s="15">
        <f t="shared" si="7"/>
        <v>2461.7399999999998</v>
      </c>
      <c r="W34" s="15">
        <f t="shared" si="7"/>
        <v>2491.0100000000002</v>
      </c>
      <c r="X34" s="15">
        <f t="shared" si="7"/>
        <v>2927.3951414793924</v>
      </c>
      <c r="Y34" s="14">
        <f t="shared" si="7"/>
        <v>1.306</v>
      </c>
    </row>
    <row r="36" spans="2:25" x14ac:dyDescent="0.2">
      <c r="B36" s="7" t="s">
        <v>14</v>
      </c>
      <c r="C36" s="9"/>
      <c r="D36" s="9"/>
      <c r="E36" s="8"/>
      <c r="F36" s="9"/>
      <c r="G36" s="9"/>
      <c r="H36" s="8"/>
      <c r="I36" s="9"/>
      <c r="J36" s="9"/>
      <c r="K36" s="8"/>
      <c r="L36" s="9"/>
      <c r="M36" s="9"/>
      <c r="N36" s="8"/>
    </row>
    <row r="37" spans="2:25" x14ac:dyDescent="0.2">
      <c r="B37" s="7" t="s">
        <v>15</v>
      </c>
      <c r="C37" s="9"/>
      <c r="D37" s="9"/>
      <c r="E37" s="8"/>
      <c r="F37" s="9"/>
      <c r="G37" s="9"/>
      <c r="H37" s="8"/>
      <c r="I37" s="9"/>
      <c r="J37" s="9"/>
      <c r="K37" s="8"/>
      <c r="L37" s="9"/>
      <c r="M37" s="9"/>
      <c r="N37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Y37"/>
  <sheetViews>
    <sheetView workbookViewId="0">
      <pane ySplit="8" topLeftCell="A9" activePane="bottomLeft" state="frozen"/>
      <selection activeCell="C46" sqref="C46"/>
      <selection pane="bottomLeft" activeCell="X32" sqref="X32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6" t="s">
        <v>19</v>
      </c>
    </row>
    <row r="4" spans="1:25" x14ac:dyDescent="0.2">
      <c r="B4" s="61" t="s">
        <v>27</v>
      </c>
    </row>
    <row r="6" spans="1:25" ht="13.5" thickBot="1" x14ac:dyDescent="0.25">
      <c r="B6" s="1">
        <v>44621</v>
      </c>
    </row>
    <row r="7" spans="1:25" ht="13.5" thickBot="1" x14ac:dyDescent="0.25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86" t="s">
        <v>23</v>
      </c>
      <c r="M7" s="187"/>
      <c r="N7" s="188"/>
      <c r="O7" s="186" t="s">
        <v>22</v>
      </c>
      <c r="P7" s="187"/>
      <c r="Q7" s="188"/>
      <c r="R7" s="176" t="s">
        <v>4</v>
      </c>
      <c r="S7" s="178" t="s">
        <v>21</v>
      </c>
      <c r="T7" s="179"/>
      <c r="U7" s="180"/>
      <c r="V7" s="181" t="s">
        <v>5</v>
      </c>
      <c r="W7" s="182"/>
      <c r="X7" s="11" t="s">
        <v>18</v>
      </c>
      <c r="Y7" s="176" t="s">
        <v>20</v>
      </c>
    </row>
    <row r="8" spans="1:25" ht="13.5" thickBot="1" x14ac:dyDescent="0.25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77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77" t="s">
        <v>20</v>
      </c>
    </row>
    <row r="9" spans="1:25" x14ac:dyDescent="0.2">
      <c r="B9" s="47">
        <v>44621</v>
      </c>
      <c r="C9" s="46">
        <v>3736.5</v>
      </c>
      <c r="D9" s="45">
        <v>3737</v>
      </c>
      <c r="E9" s="44">
        <f t="shared" ref="E9:E31" si="0">AVERAGE(C9:D9)</f>
        <v>3736.75</v>
      </c>
      <c r="F9" s="46">
        <v>3720</v>
      </c>
      <c r="G9" s="45">
        <v>3722</v>
      </c>
      <c r="H9" s="44">
        <f t="shared" ref="H9:H31" si="1">AVERAGE(F9:G9)</f>
        <v>3721</v>
      </c>
      <c r="I9" s="46">
        <v>3358</v>
      </c>
      <c r="J9" s="45">
        <v>3363</v>
      </c>
      <c r="K9" s="44">
        <f t="shared" ref="K9:K31" si="2">AVERAGE(I9:J9)</f>
        <v>3360.5</v>
      </c>
      <c r="L9" s="46">
        <v>3033</v>
      </c>
      <c r="M9" s="45">
        <v>3038</v>
      </c>
      <c r="N9" s="44">
        <f t="shared" ref="N9:N31" si="3">AVERAGE(L9:M9)</f>
        <v>3035.5</v>
      </c>
      <c r="O9" s="46">
        <v>2783</v>
      </c>
      <c r="P9" s="45">
        <v>2788</v>
      </c>
      <c r="Q9" s="44">
        <f t="shared" ref="Q9:Q31" si="4">AVERAGE(O9:P9)</f>
        <v>2785.5</v>
      </c>
      <c r="R9" s="52">
        <v>3737</v>
      </c>
      <c r="S9" s="51">
        <v>1.3398000000000001</v>
      </c>
      <c r="T9" s="53">
        <v>1.1160000000000001</v>
      </c>
      <c r="U9" s="50">
        <v>114.84</v>
      </c>
      <c r="V9" s="43">
        <v>2789.22</v>
      </c>
      <c r="W9" s="43">
        <v>2778.44</v>
      </c>
      <c r="X9" s="49">
        <f t="shared" ref="X9:X31" si="5">R9/T9</f>
        <v>3348.5663082437272</v>
      </c>
      <c r="Y9" s="48">
        <v>1.3395999999999999</v>
      </c>
    </row>
    <row r="10" spans="1:25" x14ac:dyDescent="0.2">
      <c r="B10" s="47">
        <v>44622</v>
      </c>
      <c r="C10" s="46">
        <v>3925</v>
      </c>
      <c r="D10" s="45">
        <v>3927</v>
      </c>
      <c r="E10" s="44">
        <f t="shared" si="0"/>
        <v>3926</v>
      </c>
      <c r="F10" s="46">
        <v>3892</v>
      </c>
      <c r="G10" s="45">
        <v>3894</v>
      </c>
      <c r="H10" s="44">
        <f t="shared" si="1"/>
        <v>3893</v>
      </c>
      <c r="I10" s="46">
        <v>3475</v>
      </c>
      <c r="J10" s="45">
        <v>3480</v>
      </c>
      <c r="K10" s="44">
        <f t="shared" si="2"/>
        <v>3477.5</v>
      </c>
      <c r="L10" s="46">
        <v>3100</v>
      </c>
      <c r="M10" s="45">
        <v>3105</v>
      </c>
      <c r="N10" s="44">
        <f t="shared" si="3"/>
        <v>3102.5</v>
      </c>
      <c r="O10" s="46">
        <v>2850</v>
      </c>
      <c r="P10" s="45">
        <v>2855</v>
      </c>
      <c r="Q10" s="44">
        <f t="shared" si="4"/>
        <v>2852.5</v>
      </c>
      <c r="R10" s="52">
        <v>3927</v>
      </c>
      <c r="S10" s="51">
        <v>1.3332999999999999</v>
      </c>
      <c r="T10" s="51">
        <v>1.1116999999999999</v>
      </c>
      <c r="U10" s="50">
        <v>115.29</v>
      </c>
      <c r="V10" s="43">
        <v>2945.32</v>
      </c>
      <c r="W10" s="43">
        <v>2921.45</v>
      </c>
      <c r="X10" s="49">
        <f t="shared" si="5"/>
        <v>3532.4278132589729</v>
      </c>
      <c r="Y10" s="48">
        <v>1.3329</v>
      </c>
    </row>
    <row r="11" spans="1:25" x14ac:dyDescent="0.2">
      <c r="B11" s="47">
        <v>44623</v>
      </c>
      <c r="C11" s="46">
        <v>3983</v>
      </c>
      <c r="D11" s="45">
        <v>3985</v>
      </c>
      <c r="E11" s="44">
        <f t="shared" si="0"/>
        <v>3984</v>
      </c>
      <c r="F11" s="46">
        <v>3971</v>
      </c>
      <c r="G11" s="45">
        <v>3973</v>
      </c>
      <c r="H11" s="44">
        <f t="shared" si="1"/>
        <v>3972</v>
      </c>
      <c r="I11" s="46">
        <v>3518</v>
      </c>
      <c r="J11" s="45">
        <v>3523</v>
      </c>
      <c r="K11" s="44">
        <f t="shared" si="2"/>
        <v>3520.5</v>
      </c>
      <c r="L11" s="46">
        <v>3093</v>
      </c>
      <c r="M11" s="45">
        <v>3098</v>
      </c>
      <c r="N11" s="44">
        <f t="shared" si="3"/>
        <v>3095.5</v>
      </c>
      <c r="O11" s="46">
        <v>2793</v>
      </c>
      <c r="P11" s="45">
        <v>2798</v>
      </c>
      <c r="Q11" s="44">
        <f t="shared" si="4"/>
        <v>2795.5</v>
      </c>
      <c r="R11" s="52">
        <v>3985</v>
      </c>
      <c r="S11" s="51">
        <v>1.3376999999999999</v>
      </c>
      <c r="T11" s="51">
        <v>1.1075999999999999</v>
      </c>
      <c r="U11" s="50">
        <v>115.72</v>
      </c>
      <c r="V11" s="43">
        <v>2978.99</v>
      </c>
      <c r="W11" s="43">
        <v>2971.58</v>
      </c>
      <c r="X11" s="49">
        <f t="shared" si="5"/>
        <v>3597.8692668833519</v>
      </c>
      <c r="Y11" s="48">
        <v>1.337</v>
      </c>
    </row>
    <row r="12" spans="1:25" x14ac:dyDescent="0.2">
      <c r="B12" s="47">
        <v>44624</v>
      </c>
      <c r="C12" s="46">
        <v>4024</v>
      </c>
      <c r="D12" s="45">
        <v>4024.5</v>
      </c>
      <c r="E12" s="44">
        <f t="shared" si="0"/>
        <v>4024.25</v>
      </c>
      <c r="F12" s="46">
        <v>3999</v>
      </c>
      <c r="G12" s="45">
        <v>4000</v>
      </c>
      <c r="H12" s="44">
        <f t="shared" si="1"/>
        <v>3999.5</v>
      </c>
      <c r="I12" s="46">
        <v>3490</v>
      </c>
      <c r="J12" s="45">
        <v>3495</v>
      </c>
      <c r="K12" s="44">
        <f t="shared" si="2"/>
        <v>3492.5</v>
      </c>
      <c r="L12" s="46">
        <v>3035</v>
      </c>
      <c r="M12" s="45">
        <v>3040</v>
      </c>
      <c r="N12" s="44">
        <f t="shared" si="3"/>
        <v>3037.5</v>
      </c>
      <c r="O12" s="46">
        <v>2655</v>
      </c>
      <c r="P12" s="45">
        <v>2660</v>
      </c>
      <c r="Q12" s="44">
        <f t="shared" si="4"/>
        <v>2657.5</v>
      </c>
      <c r="R12" s="52">
        <v>4024.5</v>
      </c>
      <c r="S12" s="51">
        <v>1.3267</v>
      </c>
      <c r="T12" s="51">
        <v>1.0938000000000001</v>
      </c>
      <c r="U12" s="50">
        <v>115.44</v>
      </c>
      <c r="V12" s="43">
        <v>3033.47</v>
      </c>
      <c r="W12" s="43">
        <v>3016.14</v>
      </c>
      <c r="X12" s="49">
        <f t="shared" si="5"/>
        <v>3679.3746571585293</v>
      </c>
      <c r="Y12" s="48">
        <v>1.3262</v>
      </c>
    </row>
    <row r="13" spans="1:25" x14ac:dyDescent="0.2">
      <c r="B13" s="47">
        <v>44627</v>
      </c>
      <c r="C13" s="46">
        <v>4247</v>
      </c>
      <c r="D13" s="45">
        <v>4248</v>
      </c>
      <c r="E13" s="44">
        <f t="shared" si="0"/>
        <v>4247.5</v>
      </c>
      <c r="F13" s="46">
        <v>4205</v>
      </c>
      <c r="G13" s="45">
        <v>4207</v>
      </c>
      <c r="H13" s="44">
        <f t="shared" si="1"/>
        <v>4206</v>
      </c>
      <c r="I13" s="46">
        <v>3470</v>
      </c>
      <c r="J13" s="45">
        <v>3475</v>
      </c>
      <c r="K13" s="44">
        <f t="shared" si="2"/>
        <v>3472.5</v>
      </c>
      <c r="L13" s="46">
        <v>2945</v>
      </c>
      <c r="M13" s="45">
        <v>2950</v>
      </c>
      <c r="N13" s="44">
        <f t="shared" si="3"/>
        <v>2947.5</v>
      </c>
      <c r="O13" s="46">
        <v>2545</v>
      </c>
      <c r="P13" s="45">
        <v>2550</v>
      </c>
      <c r="Q13" s="44">
        <f t="shared" si="4"/>
        <v>2547.5</v>
      </c>
      <c r="R13" s="52">
        <v>4248</v>
      </c>
      <c r="S13" s="51">
        <v>1.3186</v>
      </c>
      <c r="T13" s="51">
        <v>1.0888</v>
      </c>
      <c r="U13" s="50">
        <v>115.28</v>
      </c>
      <c r="V13" s="43">
        <v>3221.6</v>
      </c>
      <c r="W13" s="43">
        <v>3191.47</v>
      </c>
      <c r="X13" s="49">
        <f t="shared" si="5"/>
        <v>3901.5429831006613</v>
      </c>
      <c r="Y13" s="48">
        <v>1.3182</v>
      </c>
    </row>
    <row r="14" spans="1:25" x14ac:dyDescent="0.2">
      <c r="B14" s="47">
        <v>44628</v>
      </c>
      <c r="C14" s="46">
        <v>4089</v>
      </c>
      <c r="D14" s="45">
        <v>4091</v>
      </c>
      <c r="E14" s="44">
        <f t="shared" si="0"/>
        <v>4090</v>
      </c>
      <c r="F14" s="46">
        <v>4098</v>
      </c>
      <c r="G14" s="45">
        <v>4100</v>
      </c>
      <c r="H14" s="44">
        <f t="shared" si="1"/>
        <v>4099</v>
      </c>
      <c r="I14" s="46">
        <v>3393</v>
      </c>
      <c r="J14" s="45">
        <v>3398</v>
      </c>
      <c r="K14" s="44">
        <f t="shared" si="2"/>
        <v>3395.5</v>
      </c>
      <c r="L14" s="46">
        <v>2868</v>
      </c>
      <c r="M14" s="45">
        <v>2873</v>
      </c>
      <c r="N14" s="44">
        <f t="shared" si="3"/>
        <v>2870.5</v>
      </c>
      <c r="O14" s="46">
        <v>2428</v>
      </c>
      <c r="P14" s="45">
        <v>2433</v>
      </c>
      <c r="Q14" s="44">
        <f t="shared" si="4"/>
        <v>2430.5</v>
      </c>
      <c r="R14" s="52">
        <v>4091</v>
      </c>
      <c r="S14" s="51">
        <v>1.3102</v>
      </c>
      <c r="T14" s="51">
        <v>1.0906</v>
      </c>
      <c r="U14" s="50">
        <v>115.72</v>
      </c>
      <c r="V14" s="43">
        <v>3122.42</v>
      </c>
      <c r="W14" s="43">
        <v>3130.73</v>
      </c>
      <c r="X14" s="49">
        <f t="shared" si="5"/>
        <v>3751.146158078122</v>
      </c>
      <c r="Y14" s="48">
        <v>1.3096000000000001</v>
      </c>
    </row>
    <row r="15" spans="1:25" x14ac:dyDescent="0.2">
      <c r="B15" s="47">
        <v>44629</v>
      </c>
      <c r="C15" s="46">
        <v>3939</v>
      </c>
      <c r="D15" s="45">
        <v>3940</v>
      </c>
      <c r="E15" s="44">
        <f t="shared" si="0"/>
        <v>3939.5</v>
      </c>
      <c r="F15" s="46">
        <v>3960</v>
      </c>
      <c r="G15" s="45">
        <v>3961</v>
      </c>
      <c r="H15" s="44">
        <f t="shared" si="1"/>
        <v>3960.5</v>
      </c>
      <c r="I15" s="46">
        <v>3350</v>
      </c>
      <c r="J15" s="45">
        <v>3355</v>
      </c>
      <c r="K15" s="44">
        <f t="shared" si="2"/>
        <v>3352.5</v>
      </c>
      <c r="L15" s="46">
        <v>2900</v>
      </c>
      <c r="M15" s="45">
        <v>2905</v>
      </c>
      <c r="N15" s="44">
        <f t="shared" si="3"/>
        <v>2902.5</v>
      </c>
      <c r="O15" s="46">
        <v>2460</v>
      </c>
      <c r="P15" s="45">
        <v>2465</v>
      </c>
      <c r="Q15" s="44">
        <f t="shared" si="4"/>
        <v>2462.5</v>
      </c>
      <c r="R15" s="52">
        <v>3940</v>
      </c>
      <c r="S15" s="51">
        <v>1.3149999999999999</v>
      </c>
      <c r="T15" s="51">
        <v>1.0986</v>
      </c>
      <c r="U15" s="50">
        <v>115.86</v>
      </c>
      <c r="V15" s="43">
        <v>2996.2</v>
      </c>
      <c r="W15" s="43">
        <v>3013.77</v>
      </c>
      <c r="X15" s="49">
        <f t="shared" si="5"/>
        <v>3586.382668851265</v>
      </c>
      <c r="Y15" s="48">
        <v>1.3143</v>
      </c>
    </row>
    <row r="16" spans="1:25" x14ac:dyDescent="0.2">
      <c r="B16" s="47">
        <v>44630</v>
      </c>
      <c r="C16" s="46">
        <v>3959</v>
      </c>
      <c r="D16" s="45">
        <v>3961</v>
      </c>
      <c r="E16" s="44">
        <f t="shared" si="0"/>
        <v>3960</v>
      </c>
      <c r="F16" s="46">
        <v>3973</v>
      </c>
      <c r="G16" s="45">
        <v>3975</v>
      </c>
      <c r="H16" s="44">
        <f t="shared" si="1"/>
        <v>3974</v>
      </c>
      <c r="I16" s="46">
        <v>3342</v>
      </c>
      <c r="J16" s="45">
        <v>3347</v>
      </c>
      <c r="K16" s="44">
        <f t="shared" si="2"/>
        <v>3344.5</v>
      </c>
      <c r="L16" s="46">
        <v>2965</v>
      </c>
      <c r="M16" s="45">
        <v>2970</v>
      </c>
      <c r="N16" s="44">
        <f t="shared" si="3"/>
        <v>2967.5</v>
      </c>
      <c r="O16" s="46">
        <v>2525</v>
      </c>
      <c r="P16" s="45">
        <v>2530</v>
      </c>
      <c r="Q16" s="44">
        <f t="shared" si="4"/>
        <v>2527.5</v>
      </c>
      <c r="R16" s="52">
        <v>3961</v>
      </c>
      <c r="S16" s="51">
        <v>1.3177000000000001</v>
      </c>
      <c r="T16" s="51">
        <v>1.1099000000000001</v>
      </c>
      <c r="U16" s="50">
        <v>115.92</v>
      </c>
      <c r="V16" s="43">
        <v>3006</v>
      </c>
      <c r="W16" s="43">
        <v>3017.99</v>
      </c>
      <c r="X16" s="49">
        <f t="shared" si="5"/>
        <v>3568.789981079376</v>
      </c>
      <c r="Y16" s="48">
        <v>1.3170999999999999</v>
      </c>
    </row>
    <row r="17" spans="2:25" x14ac:dyDescent="0.2">
      <c r="B17" s="47">
        <v>44631</v>
      </c>
      <c r="C17" s="46">
        <v>3833</v>
      </c>
      <c r="D17" s="45">
        <v>3835</v>
      </c>
      <c r="E17" s="44">
        <f t="shared" si="0"/>
        <v>3834</v>
      </c>
      <c r="F17" s="46">
        <v>3839</v>
      </c>
      <c r="G17" s="45">
        <v>3841</v>
      </c>
      <c r="H17" s="44">
        <f t="shared" si="1"/>
        <v>3840</v>
      </c>
      <c r="I17" s="46">
        <v>3317</v>
      </c>
      <c r="J17" s="45">
        <v>3322</v>
      </c>
      <c r="K17" s="44">
        <f t="shared" si="2"/>
        <v>3319.5</v>
      </c>
      <c r="L17" s="46">
        <v>2940</v>
      </c>
      <c r="M17" s="45">
        <v>2945</v>
      </c>
      <c r="N17" s="44">
        <f t="shared" si="3"/>
        <v>2942.5</v>
      </c>
      <c r="O17" s="46">
        <v>2500</v>
      </c>
      <c r="P17" s="45">
        <v>2505</v>
      </c>
      <c r="Q17" s="44">
        <f t="shared" si="4"/>
        <v>2502.5</v>
      </c>
      <c r="R17" s="52">
        <v>3835</v>
      </c>
      <c r="S17" s="51">
        <v>1.3091999999999999</v>
      </c>
      <c r="T17" s="51">
        <v>1.0986</v>
      </c>
      <c r="U17" s="50">
        <v>116.89</v>
      </c>
      <c r="V17" s="43">
        <v>2929.27</v>
      </c>
      <c r="W17" s="43">
        <v>2935.2</v>
      </c>
      <c r="X17" s="49">
        <f t="shared" si="5"/>
        <v>3490.8064809757875</v>
      </c>
      <c r="Y17" s="48">
        <v>1.3086</v>
      </c>
    </row>
    <row r="18" spans="2:25" x14ac:dyDescent="0.2">
      <c r="B18" s="47">
        <v>44634</v>
      </c>
      <c r="C18" s="46">
        <v>3780</v>
      </c>
      <c r="D18" s="45">
        <v>3782</v>
      </c>
      <c r="E18" s="44">
        <f t="shared" si="0"/>
        <v>3781</v>
      </c>
      <c r="F18" s="46">
        <v>3799</v>
      </c>
      <c r="G18" s="45">
        <v>3801</v>
      </c>
      <c r="H18" s="44">
        <f t="shared" si="1"/>
        <v>3800</v>
      </c>
      <c r="I18" s="46">
        <v>3333</v>
      </c>
      <c r="J18" s="45">
        <v>3338</v>
      </c>
      <c r="K18" s="44">
        <f t="shared" si="2"/>
        <v>3335.5</v>
      </c>
      <c r="L18" s="46">
        <v>2948</v>
      </c>
      <c r="M18" s="45">
        <v>2953</v>
      </c>
      <c r="N18" s="44">
        <f t="shared" si="3"/>
        <v>2950.5</v>
      </c>
      <c r="O18" s="46">
        <v>2508</v>
      </c>
      <c r="P18" s="45">
        <v>2513</v>
      </c>
      <c r="Q18" s="44">
        <f t="shared" si="4"/>
        <v>2510.5</v>
      </c>
      <c r="R18" s="52">
        <v>3782</v>
      </c>
      <c r="S18" s="51">
        <v>1.3067</v>
      </c>
      <c r="T18" s="51">
        <v>1.0958000000000001</v>
      </c>
      <c r="U18" s="50">
        <v>117.91</v>
      </c>
      <c r="V18" s="43">
        <v>2894.31</v>
      </c>
      <c r="W18" s="43">
        <v>2910.41</v>
      </c>
      <c r="X18" s="49">
        <f t="shared" si="5"/>
        <v>3451.3597371783167</v>
      </c>
      <c r="Y18" s="48">
        <v>1.306</v>
      </c>
    </row>
    <row r="19" spans="2:25" x14ac:dyDescent="0.2">
      <c r="B19" s="47">
        <v>44635</v>
      </c>
      <c r="C19" s="46">
        <v>3769</v>
      </c>
      <c r="D19" s="45">
        <v>3771</v>
      </c>
      <c r="E19" s="44">
        <f t="shared" si="0"/>
        <v>3770</v>
      </c>
      <c r="F19" s="46">
        <v>3780</v>
      </c>
      <c r="G19" s="45">
        <v>3782</v>
      </c>
      <c r="H19" s="44">
        <f t="shared" si="1"/>
        <v>3781</v>
      </c>
      <c r="I19" s="46">
        <v>3323</v>
      </c>
      <c r="J19" s="45">
        <v>3328</v>
      </c>
      <c r="K19" s="44">
        <f t="shared" si="2"/>
        <v>3325.5</v>
      </c>
      <c r="L19" s="46">
        <v>2983</v>
      </c>
      <c r="M19" s="45">
        <v>2988</v>
      </c>
      <c r="N19" s="44">
        <f t="shared" si="3"/>
        <v>2985.5</v>
      </c>
      <c r="O19" s="46">
        <v>2543</v>
      </c>
      <c r="P19" s="45">
        <v>2548</v>
      </c>
      <c r="Q19" s="44">
        <f t="shared" si="4"/>
        <v>2545.5</v>
      </c>
      <c r="R19" s="52">
        <v>3771</v>
      </c>
      <c r="S19" s="51">
        <v>1.3069999999999999</v>
      </c>
      <c r="T19" s="51">
        <v>1.0991</v>
      </c>
      <c r="U19" s="50">
        <v>117.98</v>
      </c>
      <c r="V19" s="43">
        <v>2885.23</v>
      </c>
      <c r="W19" s="43">
        <v>2895.2</v>
      </c>
      <c r="X19" s="49">
        <f t="shared" si="5"/>
        <v>3430.9889909926305</v>
      </c>
      <c r="Y19" s="48">
        <v>1.3063</v>
      </c>
    </row>
    <row r="20" spans="2:25" x14ac:dyDescent="0.2">
      <c r="B20" s="47">
        <v>44636</v>
      </c>
      <c r="C20" s="46">
        <v>3820</v>
      </c>
      <c r="D20" s="45">
        <v>3821</v>
      </c>
      <c r="E20" s="44">
        <f t="shared" si="0"/>
        <v>3820.5</v>
      </c>
      <c r="F20" s="46">
        <v>3825</v>
      </c>
      <c r="G20" s="45">
        <v>3827</v>
      </c>
      <c r="H20" s="44">
        <f t="shared" si="1"/>
        <v>3826</v>
      </c>
      <c r="I20" s="46">
        <v>3388</v>
      </c>
      <c r="J20" s="45">
        <v>3393</v>
      </c>
      <c r="K20" s="44">
        <f t="shared" si="2"/>
        <v>3390.5</v>
      </c>
      <c r="L20" s="46">
        <v>3048</v>
      </c>
      <c r="M20" s="45">
        <v>3053</v>
      </c>
      <c r="N20" s="44">
        <f t="shared" si="3"/>
        <v>3050.5</v>
      </c>
      <c r="O20" s="46">
        <v>2608</v>
      </c>
      <c r="P20" s="45">
        <v>2613</v>
      </c>
      <c r="Q20" s="44">
        <f t="shared" si="4"/>
        <v>2610.5</v>
      </c>
      <c r="R20" s="52">
        <v>3821</v>
      </c>
      <c r="S20" s="51">
        <v>1.3091999999999999</v>
      </c>
      <c r="T20" s="51">
        <v>1.0989</v>
      </c>
      <c r="U20" s="50">
        <v>118.32</v>
      </c>
      <c r="V20" s="43">
        <v>2918.58</v>
      </c>
      <c r="W20" s="43">
        <v>2924.72</v>
      </c>
      <c r="X20" s="49">
        <f t="shared" si="5"/>
        <v>3477.1134771134771</v>
      </c>
      <c r="Y20" s="48">
        <v>1.3085</v>
      </c>
    </row>
    <row r="21" spans="2:25" x14ac:dyDescent="0.2">
      <c r="B21" s="47">
        <v>44637</v>
      </c>
      <c r="C21" s="46">
        <v>3804</v>
      </c>
      <c r="D21" s="45">
        <v>3805</v>
      </c>
      <c r="E21" s="44">
        <f t="shared" si="0"/>
        <v>3804.5</v>
      </c>
      <c r="F21" s="46">
        <v>3802</v>
      </c>
      <c r="G21" s="45">
        <v>3804</v>
      </c>
      <c r="H21" s="44">
        <f t="shared" si="1"/>
        <v>3803</v>
      </c>
      <c r="I21" s="46">
        <v>3357</v>
      </c>
      <c r="J21" s="45">
        <v>3362</v>
      </c>
      <c r="K21" s="44">
        <f t="shared" si="2"/>
        <v>3359.5</v>
      </c>
      <c r="L21" s="46">
        <v>3017</v>
      </c>
      <c r="M21" s="45">
        <v>3022</v>
      </c>
      <c r="N21" s="44">
        <f t="shared" si="3"/>
        <v>3019.5</v>
      </c>
      <c r="O21" s="46">
        <v>2577</v>
      </c>
      <c r="P21" s="45">
        <v>2582</v>
      </c>
      <c r="Q21" s="44">
        <f t="shared" si="4"/>
        <v>2579.5</v>
      </c>
      <c r="R21" s="52">
        <v>3805</v>
      </c>
      <c r="S21" s="51">
        <v>1.31</v>
      </c>
      <c r="T21" s="51">
        <v>1.1046</v>
      </c>
      <c r="U21" s="50">
        <v>118.79</v>
      </c>
      <c r="V21" s="43">
        <v>2904.58</v>
      </c>
      <c r="W21" s="43">
        <v>2905.15</v>
      </c>
      <c r="X21" s="49">
        <f t="shared" si="5"/>
        <v>3444.6858591345281</v>
      </c>
      <c r="Y21" s="48">
        <v>1.3093999999999999</v>
      </c>
    </row>
    <row r="22" spans="2:25" x14ac:dyDescent="0.2">
      <c r="B22" s="47">
        <v>44638</v>
      </c>
      <c r="C22" s="46">
        <v>3849</v>
      </c>
      <c r="D22" s="45">
        <v>3850</v>
      </c>
      <c r="E22" s="44">
        <f t="shared" si="0"/>
        <v>3849.5</v>
      </c>
      <c r="F22" s="46">
        <v>3842</v>
      </c>
      <c r="G22" s="45">
        <v>3844</v>
      </c>
      <c r="H22" s="44">
        <f t="shared" si="1"/>
        <v>3843</v>
      </c>
      <c r="I22" s="46">
        <v>3400</v>
      </c>
      <c r="J22" s="45">
        <v>3405</v>
      </c>
      <c r="K22" s="44">
        <f t="shared" si="2"/>
        <v>3402.5</v>
      </c>
      <c r="L22" s="46">
        <v>3060</v>
      </c>
      <c r="M22" s="45">
        <v>3065</v>
      </c>
      <c r="N22" s="44">
        <f t="shared" si="3"/>
        <v>3062.5</v>
      </c>
      <c r="O22" s="46">
        <v>2620</v>
      </c>
      <c r="P22" s="45">
        <v>2625</v>
      </c>
      <c r="Q22" s="44">
        <f t="shared" si="4"/>
        <v>2622.5</v>
      </c>
      <c r="R22" s="52">
        <v>3850</v>
      </c>
      <c r="S22" s="51">
        <v>1.3126</v>
      </c>
      <c r="T22" s="51">
        <v>1.1021000000000001</v>
      </c>
      <c r="U22" s="50">
        <v>119.19</v>
      </c>
      <c r="V22" s="43">
        <v>2933.11</v>
      </c>
      <c r="W22" s="43">
        <v>2929.88</v>
      </c>
      <c r="X22" s="49">
        <f t="shared" si="5"/>
        <v>3493.3309137101892</v>
      </c>
      <c r="Y22" s="48">
        <v>1.3120000000000001</v>
      </c>
    </row>
    <row r="23" spans="2:25" x14ac:dyDescent="0.2">
      <c r="B23" s="47">
        <v>44641</v>
      </c>
      <c r="C23" s="46">
        <v>3895</v>
      </c>
      <c r="D23" s="45">
        <v>3896</v>
      </c>
      <c r="E23" s="44">
        <f t="shared" si="0"/>
        <v>3895.5</v>
      </c>
      <c r="F23" s="46">
        <v>3900</v>
      </c>
      <c r="G23" s="45">
        <v>3902</v>
      </c>
      <c r="H23" s="44">
        <f t="shared" si="1"/>
        <v>3901</v>
      </c>
      <c r="I23" s="46">
        <v>3460</v>
      </c>
      <c r="J23" s="45">
        <v>3465</v>
      </c>
      <c r="K23" s="44">
        <f t="shared" si="2"/>
        <v>3462.5</v>
      </c>
      <c r="L23" s="46">
        <v>3120</v>
      </c>
      <c r="M23" s="45">
        <v>3125</v>
      </c>
      <c r="N23" s="44">
        <f t="shared" si="3"/>
        <v>3122.5</v>
      </c>
      <c r="O23" s="46">
        <v>2680</v>
      </c>
      <c r="P23" s="45">
        <v>2685</v>
      </c>
      <c r="Q23" s="44">
        <f t="shared" si="4"/>
        <v>2682.5</v>
      </c>
      <c r="R23" s="52">
        <v>3896</v>
      </c>
      <c r="S23" s="51">
        <v>1.3153999999999999</v>
      </c>
      <c r="T23" s="51">
        <v>1.1033999999999999</v>
      </c>
      <c r="U23" s="50">
        <v>119.23</v>
      </c>
      <c r="V23" s="43">
        <v>2961.84</v>
      </c>
      <c r="W23" s="43">
        <v>2967.75</v>
      </c>
      <c r="X23" s="49">
        <f t="shared" si="5"/>
        <v>3530.904477070872</v>
      </c>
      <c r="Y23" s="48">
        <v>1.3148</v>
      </c>
    </row>
    <row r="24" spans="2:25" x14ac:dyDescent="0.2">
      <c r="B24" s="47">
        <v>44642</v>
      </c>
      <c r="C24" s="46">
        <v>3943</v>
      </c>
      <c r="D24" s="45">
        <v>3945</v>
      </c>
      <c r="E24" s="44">
        <f t="shared" si="0"/>
        <v>3944</v>
      </c>
      <c r="F24" s="46">
        <v>3926</v>
      </c>
      <c r="G24" s="45">
        <v>3928</v>
      </c>
      <c r="H24" s="44">
        <f t="shared" si="1"/>
        <v>3927</v>
      </c>
      <c r="I24" s="46">
        <v>3485</v>
      </c>
      <c r="J24" s="45">
        <v>3490</v>
      </c>
      <c r="K24" s="44">
        <f t="shared" si="2"/>
        <v>3487.5</v>
      </c>
      <c r="L24" s="46">
        <v>3145</v>
      </c>
      <c r="M24" s="45">
        <v>3150</v>
      </c>
      <c r="N24" s="44">
        <f t="shared" si="3"/>
        <v>3147.5</v>
      </c>
      <c r="O24" s="46">
        <v>2705</v>
      </c>
      <c r="P24" s="45">
        <v>2710</v>
      </c>
      <c r="Q24" s="44">
        <f t="shared" si="4"/>
        <v>2707.5</v>
      </c>
      <c r="R24" s="52">
        <v>3945</v>
      </c>
      <c r="S24" s="51">
        <v>1.3233999999999999</v>
      </c>
      <c r="T24" s="51">
        <v>1.1015999999999999</v>
      </c>
      <c r="U24" s="50">
        <v>120.55</v>
      </c>
      <c r="V24" s="43">
        <v>2980.96</v>
      </c>
      <c r="W24" s="43">
        <v>2969.23</v>
      </c>
      <c r="X24" s="49">
        <f t="shared" si="5"/>
        <v>3581.1546840958608</v>
      </c>
      <c r="Y24" s="48">
        <v>1.3229</v>
      </c>
    </row>
    <row r="25" spans="2:25" x14ac:dyDescent="0.2">
      <c r="B25" s="47">
        <v>44643</v>
      </c>
      <c r="C25" s="46">
        <v>4017</v>
      </c>
      <c r="D25" s="45">
        <v>4018</v>
      </c>
      <c r="E25" s="44">
        <f t="shared" si="0"/>
        <v>4017.5</v>
      </c>
      <c r="F25" s="46">
        <v>3998</v>
      </c>
      <c r="G25" s="45">
        <v>4000</v>
      </c>
      <c r="H25" s="44">
        <f t="shared" si="1"/>
        <v>3999</v>
      </c>
      <c r="I25" s="46">
        <v>3545</v>
      </c>
      <c r="J25" s="45">
        <v>3550</v>
      </c>
      <c r="K25" s="44">
        <f t="shared" si="2"/>
        <v>3547.5</v>
      </c>
      <c r="L25" s="46">
        <v>3185</v>
      </c>
      <c r="M25" s="45">
        <v>3190</v>
      </c>
      <c r="N25" s="44">
        <f t="shared" si="3"/>
        <v>3187.5</v>
      </c>
      <c r="O25" s="46">
        <v>2745</v>
      </c>
      <c r="P25" s="45">
        <v>2750</v>
      </c>
      <c r="Q25" s="44">
        <f t="shared" si="4"/>
        <v>2747.5</v>
      </c>
      <c r="R25" s="52">
        <v>4018</v>
      </c>
      <c r="S25" s="51">
        <v>1.3194999999999999</v>
      </c>
      <c r="T25" s="51">
        <v>1.0987</v>
      </c>
      <c r="U25" s="50">
        <v>120.72</v>
      </c>
      <c r="V25" s="43">
        <v>3045.09</v>
      </c>
      <c r="W25" s="43">
        <v>3032.37</v>
      </c>
      <c r="X25" s="49">
        <f t="shared" si="5"/>
        <v>3657.0492400109219</v>
      </c>
      <c r="Y25" s="48">
        <v>1.3190999999999999</v>
      </c>
    </row>
    <row r="26" spans="2:25" x14ac:dyDescent="0.2">
      <c r="B26" s="47">
        <v>44644</v>
      </c>
      <c r="C26" s="46">
        <v>4139</v>
      </c>
      <c r="D26" s="45">
        <v>4140</v>
      </c>
      <c r="E26" s="44">
        <f t="shared" si="0"/>
        <v>4139.5</v>
      </c>
      <c r="F26" s="46">
        <v>4095</v>
      </c>
      <c r="G26" s="45">
        <v>4097</v>
      </c>
      <c r="H26" s="44">
        <f t="shared" si="1"/>
        <v>4096</v>
      </c>
      <c r="I26" s="46">
        <v>3463</v>
      </c>
      <c r="J26" s="45">
        <v>3468</v>
      </c>
      <c r="K26" s="44">
        <f t="shared" si="2"/>
        <v>3465.5</v>
      </c>
      <c r="L26" s="46">
        <v>2983</v>
      </c>
      <c r="M26" s="45">
        <v>2988</v>
      </c>
      <c r="N26" s="44">
        <f t="shared" si="3"/>
        <v>2985.5</v>
      </c>
      <c r="O26" s="46">
        <v>2543</v>
      </c>
      <c r="P26" s="45">
        <v>2548</v>
      </c>
      <c r="Q26" s="44">
        <f t="shared" si="4"/>
        <v>2545.5</v>
      </c>
      <c r="R26" s="52">
        <v>4140</v>
      </c>
      <c r="S26" s="51">
        <v>1.3198000000000001</v>
      </c>
      <c r="T26" s="51">
        <v>1.0983000000000001</v>
      </c>
      <c r="U26" s="50">
        <v>121.66</v>
      </c>
      <c r="V26" s="43">
        <v>3136.84</v>
      </c>
      <c r="W26" s="43">
        <v>3105.2</v>
      </c>
      <c r="X26" s="49">
        <f t="shared" si="5"/>
        <v>3769.4618956569243</v>
      </c>
      <c r="Y26" s="48">
        <v>1.3193999999999999</v>
      </c>
    </row>
    <row r="27" spans="2:25" x14ac:dyDescent="0.2">
      <c r="B27" s="47">
        <v>44645</v>
      </c>
      <c r="C27" s="46">
        <v>4072</v>
      </c>
      <c r="D27" s="45">
        <v>4073</v>
      </c>
      <c r="E27" s="44">
        <f t="shared" si="0"/>
        <v>4072.5</v>
      </c>
      <c r="F27" s="46">
        <v>4054.5</v>
      </c>
      <c r="G27" s="45">
        <v>4055.5</v>
      </c>
      <c r="H27" s="44">
        <f t="shared" si="1"/>
        <v>4055</v>
      </c>
      <c r="I27" s="46">
        <v>3533</v>
      </c>
      <c r="J27" s="45">
        <v>3538</v>
      </c>
      <c r="K27" s="44">
        <f t="shared" si="2"/>
        <v>3535.5</v>
      </c>
      <c r="L27" s="46">
        <v>3053</v>
      </c>
      <c r="M27" s="45">
        <v>3058</v>
      </c>
      <c r="N27" s="44">
        <f t="shared" si="3"/>
        <v>3055.5</v>
      </c>
      <c r="O27" s="46">
        <v>2613</v>
      </c>
      <c r="P27" s="45">
        <v>2618</v>
      </c>
      <c r="Q27" s="44">
        <f t="shared" si="4"/>
        <v>2615.5</v>
      </c>
      <c r="R27" s="52">
        <v>4073</v>
      </c>
      <c r="S27" s="51">
        <v>1.3196000000000001</v>
      </c>
      <c r="T27" s="51">
        <v>1.1003000000000001</v>
      </c>
      <c r="U27" s="50">
        <v>121.76</v>
      </c>
      <c r="V27" s="43">
        <v>3086.54</v>
      </c>
      <c r="W27" s="43">
        <v>3073.98</v>
      </c>
      <c r="X27" s="49">
        <f t="shared" si="5"/>
        <v>3701.717713350904</v>
      </c>
      <c r="Y27" s="48">
        <v>1.3192999999999999</v>
      </c>
    </row>
    <row r="28" spans="2:25" x14ac:dyDescent="0.2">
      <c r="B28" s="47">
        <v>44648</v>
      </c>
      <c r="C28" s="46">
        <v>4062</v>
      </c>
      <c r="D28" s="45">
        <v>4064</v>
      </c>
      <c r="E28" s="44">
        <f t="shared" si="0"/>
        <v>4063</v>
      </c>
      <c r="F28" s="46">
        <v>4053</v>
      </c>
      <c r="G28" s="45">
        <v>4055</v>
      </c>
      <c r="H28" s="44">
        <f t="shared" si="1"/>
        <v>4054</v>
      </c>
      <c r="I28" s="46">
        <v>3503</v>
      </c>
      <c r="J28" s="45">
        <v>3508</v>
      </c>
      <c r="K28" s="44">
        <f t="shared" si="2"/>
        <v>3505.5</v>
      </c>
      <c r="L28" s="46">
        <v>3023</v>
      </c>
      <c r="M28" s="45">
        <v>3028</v>
      </c>
      <c r="N28" s="44">
        <f t="shared" si="3"/>
        <v>3025.5</v>
      </c>
      <c r="O28" s="46">
        <v>2583</v>
      </c>
      <c r="P28" s="45">
        <v>2588</v>
      </c>
      <c r="Q28" s="44">
        <f t="shared" si="4"/>
        <v>2585.5</v>
      </c>
      <c r="R28" s="52">
        <v>4064</v>
      </c>
      <c r="S28" s="51">
        <v>1.3115000000000001</v>
      </c>
      <c r="T28" s="51">
        <v>1.0964</v>
      </c>
      <c r="U28" s="50">
        <v>124.06</v>
      </c>
      <c r="V28" s="43">
        <v>3098.74</v>
      </c>
      <c r="W28" s="43">
        <v>3092.35</v>
      </c>
      <c r="X28" s="49">
        <f t="shared" si="5"/>
        <v>3706.6763954761036</v>
      </c>
      <c r="Y28" s="48">
        <v>1.3112999999999999</v>
      </c>
    </row>
    <row r="29" spans="2:25" x14ac:dyDescent="0.2">
      <c r="B29" s="47">
        <v>44649</v>
      </c>
      <c r="C29" s="46">
        <v>4100</v>
      </c>
      <c r="D29" s="45">
        <v>4101</v>
      </c>
      <c r="E29" s="44">
        <f t="shared" si="0"/>
        <v>4100.5</v>
      </c>
      <c r="F29" s="46">
        <v>4085</v>
      </c>
      <c r="G29" s="45">
        <v>4086</v>
      </c>
      <c r="H29" s="44">
        <f t="shared" si="1"/>
        <v>4085.5</v>
      </c>
      <c r="I29" s="46">
        <v>3495</v>
      </c>
      <c r="J29" s="45">
        <v>3500</v>
      </c>
      <c r="K29" s="44">
        <f t="shared" si="2"/>
        <v>3497.5</v>
      </c>
      <c r="L29" s="46">
        <v>3015</v>
      </c>
      <c r="M29" s="45">
        <v>3020</v>
      </c>
      <c r="N29" s="44">
        <f t="shared" si="3"/>
        <v>3017.5</v>
      </c>
      <c r="O29" s="46">
        <v>2575</v>
      </c>
      <c r="P29" s="45">
        <v>2580</v>
      </c>
      <c r="Q29" s="44">
        <f t="shared" si="4"/>
        <v>2577.5</v>
      </c>
      <c r="R29" s="52">
        <v>4101</v>
      </c>
      <c r="S29" s="51">
        <v>1.3129</v>
      </c>
      <c r="T29" s="51">
        <v>1.1085</v>
      </c>
      <c r="U29" s="50">
        <v>123.59</v>
      </c>
      <c r="V29" s="43">
        <v>3123.62</v>
      </c>
      <c r="W29" s="43">
        <v>3112.67</v>
      </c>
      <c r="X29" s="49">
        <f t="shared" si="5"/>
        <v>3699.5940460081188</v>
      </c>
      <c r="Y29" s="48">
        <v>1.3127</v>
      </c>
    </row>
    <row r="30" spans="2:25" x14ac:dyDescent="0.2">
      <c r="B30" s="47">
        <v>44650</v>
      </c>
      <c r="C30" s="46">
        <v>4134</v>
      </c>
      <c r="D30" s="45">
        <v>4134.5</v>
      </c>
      <c r="E30" s="44">
        <f t="shared" si="0"/>
        <v>4134.25</v>
      </c>
      <c r="F30" s="46">
        <v>4115</v>
      </c>
      <c r="G30" s="45">
        <v>4117</v>
      </c>
      <c r="H30" s="44">
        <f t="shared" si="1"/>
        <v>4116</v>
      </c>
      <c r="I30" s="46">
        <v>3530</v>
      </c>
      <c r="J30" s="45">
        <v>3535</v>
      </c>
      <c r="K30" s="44">
        <f t="shared" si="2"/>
        <v>3532.5</v>
      </c>
      <c r="L30" s="46">
        <v>3100</v>
      </c>
      <c r="M30" s="45">
        <v>3105</v>
      </c>
      <c r="N30" s="44">
        <f t="shared" si="3"/>
        <v>3102.5</v>
      </c>
      <c r="O30" s="46">
        <v>2660</v>
      </c>
      <c r="P30" s="45">
        <v>2665</v>
      </c>
      <c r="Q30" s="44">
        <f t="shared" si="4"/>
        <v>2662.5</v>
      </c>
      <c r="R30" s="52">
        <v>4134.5</v>
      </c>
      <c r="S30" s="51">
        <v>1.3159000000000001</v>
      </c>
      <c r="T30" s="51">
        <v>1.1138999999999999</v>
      </c>
      <c r="U30" s="50">
        <v>121.74</v>
      </c>
      <c r="V30" s="43">
        <v>3141.96</v>
      </c>
      <c r="W30" s="43">
        <v>3129.37</v>
      </c>
      <c r="X30" s="49">
        <f t="shared" si="5"/>
        <v>3711.7335487925311</v>
      </c>
      <c r="Y30" s="48">
        <v>1.3156000000000001</v>
      </c>
    </row>
    <row r="31" spans="2:25" x14ac:dyDescent="0.2">
      <c r="B31" s="47">
        <v>44651</v>
      </c>
      <c r="C31" s="46">
        <v>4258</v>
      </c>
      <c r="D31" s="45">
        <v>4260</v>
      </c>
      <c r="E31" s="44">
        <f t="shared" si="0"/>
        <v>4259</v>
      </c>
      <c r="F31" s="46">
        <v>4150</v>
      </c>
      <c r="G31" s="45">
        <v>4152</v>
      </c>
      <c r="H31" s="44">
        <f t="shared" si="1"/>
        <v>4151</v>
      </c>
      <c r="I31" s="46">
        <v>3467</v>
      </c>
      <c r="J31" s="45">
        <v>3472</v>
      </c>
      <c r="K31" s="44">
        <f t="shared" si="2"/>
        <v>3469.5</v>
      </c>
      <c r="L31" s="46">
        <v>2967</v>
      </c>
      <c r="M31" s="45">
        <v>2972</v>
      </c>
      <c r="N31" s="44">
        <f t="shared" si="3"/>
        <v>2969.5</v>
      </c>
      <c r="O31" s="46">
        <v>2527</v>
      </c>
      <c r="P31" s="45">
        <v>2532</v>
      </c>
      <c r="Q31" s="44">
        <f t="shared" si="4"/>
        <v>2529.5</v>
      </c>
      <c r="R31" s="52">
        <v>4260</v>
      </c>
      <c r="S31" s="51">
        <v>1.3126</v>
      </c>
      <c r="T31" s="51">
        <v>1.1103000000000001</v>
      </c>
      <c r="U31" s="50">
        <v>121.63</v>
      </c>
      <c r="V31" s="43">
        <v>3245.47</v>
      </c>
      <c r="W31" s="43">
        <v>3163.91</v>
      </c>
      <c r="X31" s="49">
        <f t="shared" si="5"/>
        <v>3836.8008646311805</v>
      </c>
      <c r="Y31" s="48">
        <v>1.3123</v>
      </c>
    </row>
    <row r="32" spans="2:25" s="10" customFormat="1" x14ac:dyDescent="0.2">
      <c r="B32" s="42" t="s">
        <v>11</v>
      </c>
      <c r="C32" s="41">
        <f>ROUND(AVERAGE(C9:C31),2)</f>
        <v>3972.93</v>
      </c>
      <c r="D32" s="40">
        <f>ROUND(AVERAGE(D9:D31),2)</f>
        <v>3974.3</v>
      </c>
      <c r="E32" s="39">
        <f>ROUND(AVERAGE(C32:D32),2)</f>
        <v>3973.62</v>
      </c>
      <c r="F32" s="41">
        <f>ROUND(AVERAGE(F9:F31),2)</f>
        <v>3960.07</v>
      </c>
      <c r="G32" s="40">
        <f>ROUND(AVERAGE(G9:G31),2)</f>
        <v>3961.89</v>
      </c>
      <c r="H32" s="39">
        <f>ROUND(AVERAGE(F32:G32),2)</f>
        <v>3960.98</v>
      </c>
      <c r="I32" s="41">
        <f>ROUND(AVERAGE(I9:I31),2)</f>
        <v>3434.57</v>
      </c>
      <c r="J32" s="40">
        <f>ROUND(AVERAGE(J9:J31),2)</f>
        <v>3439.57</v>
      </c>
      <c r="K32" s="39">
        <f>ROUND(AVERAGE(I32:J32),2)</f>
        <v>3437.07</v>
      </c>
      <c r="L32" s="41">
        <f>ROUND(AVERAGE(L9:L31),2)</f>
        <v>3022.87</v>
      </c>
      <c r="M32" s="40">
        <f>ROUND(AVERAGE(M9:M31),2)</f>
        <v>3027.87</v>
      </c>
      <c r="N32" s="39">
        <f>ROUND(AVERAGE(L32:M32),2)</f>
        <v>3025.37</v>
      </c>
      <c r="O32" s="41">
        <f>ROUND(AVERAGE(O9:O31),2)</f>
        <v>2609.83</v>
      </c>
      <c r="P32" s="40">
        <f>ROUND(AVERAGE(P9:P31),2)</f>
        <v>2614.83</v>
      </c>
      <c r="Q32" s="39">
        <f>ROUND(AVERAGE(O32:P32),2)</f>
        <v>2612.33</v>
      </c>
      <c r="R32" s="38">
        <f>ROUND(AVERAGE(R9:R31),2)</f>
        <v>3974.3</v>
      </c>
      <c r="S32" s="37">
        <f>ROUND(AVERAGE(S9:S31),4)</f>
        <v>1.3176000000000001</v>
      </c>
      <c r="T32" s="36">
        <f>ROUND(AVERAGE(T9:T31),4)</f>
        <v>1.1021000000000001</v>
      </c>
      <c r="U32" s="175">
        <f>ROUND(AVERAGE(U9:U31),2)</f>
        <v>118.61</v>
      </c>
      <c r="V32" s="35">
        <f>AVERAGE(V9:V31)</f>
        <v>3016.4939130434782</v>
      </c>
      <c r="W32" s="35">
        <f>AVERAGE(W9:W31)</f>
        <v>3008.2156521739134</v>
      </c>
      <c r="X32" s="35">
        <f>AVERAGE(X9:X31)</f>
        <v>3606.4990504718412</v>
      </c>
      <c r="Y32" s="34">
        <f>AVERAGE(Y9:Y31)</f>
        <v>1.3170913043478258</v>
      </c>
    </row>
    <row r="33" spans="2:25" s="5" customFormat="1" x14ac:dyDescent="0.2">
      <c r="B33" s="33" t="s">
        <v>12</v>
      </c>
      <c r="C33" s="32">
        <f t="shared" ref="C33:Y33" si="6">MAX(C9:C31)</f>
        <v>4258</v>
      </c>
      <c r="D33" s="31">
        <f t="shared" si="6"/>
        <v>4260</v>
      </c>
      <c r="E33" s="30">
        <f t="shared" si="6"/>
        <v>4259</v>
      </c>
      <c r="F33" s="32">
        <f t="shared" si="6"/>
        <v>4205</v>
      </c>
      <c r="G33" s="31">
        <f t="shared" si="6"/>
        <v>4207</v>
      </c>
      <c r="H33" s="30">
        <f t="shared" si="6"/>
        <v>4206</v>
      </c>
      <c r="I33" s="32">
        <f t="shared" si="6"/>
        <v>3545</v>
      </c>
      <c r="J33" s="31">
        <f t="shared" si="6"/>
        <v>3550</v>
      </c>
      <c r="K33" s="30">
        <f t="shared" si="6"/>
        <v>3547.5</v>
      </c>
      <c r="L33" s="32">
        <f t="shared" si="6"/>
        <v>3185</v>
      </c>
      <c r="M33" s="31">
        <f t="shared" si="6"/>
        <v>3190</v>
      </c>
      <c r="N33" s="30">
        <f t="shared" si="6"/>
        <v>3187.5</v>
      </c>
      <c r="O33" s="32">
        <f t="shared" si="6"/>
        <v>2850</v>
      </c>
      <c r="P33" s="31">
        <f t="shared" si="6"/>
        <v>2855</v>
      </c>
      <c r="Q33" s="30">
        <f t="shared" si="6"/>
        <v>2852.5</v>
      </c>
      <c r="R33" s="29">
        <f t="shared" si="6"/>
        <v>4260</v>
      </c>
      <c r="S33" s="28">
        <f t="shared" si="6"/>
        <v>1.3398000000000001</v>
      </c>
      <c r="T33" s="27">
        <f t="shared" si="6"/>
        <v>1.1160000000000001</v>
      </c>
      <c r="U33" s="26">
        <f t="shared" si="6"/>
        <v>124.06</v>
      </c>
      <c r="V33" s="25">
        <f t="shared" si="6"/>
        <v>3245.47</v>
      </c>
      <c r="W33" s="25">
        <f t="shared" si="6"/>
        <v>3191.47</v>
      </c>
      <c r="X33" s="25">
        <f t="shared" si="6"/>
        <v>3901.5429831006613</v>
      </c>
      <c r="Y33" s="24">
        <f t="shared" si="6"/>
        <v>1.3395999999999999</v>
      </c>
    </row>
    <row r="34" spans="2:25" s="5" customFormat="1" ht="13.5" thickBot="1" x14ac:dyDescent="0.25">
      <c r="B34" s="23" t="s">
        <v>13</v>
      </c>
      <c r="C34" s="22">
        <f t="shared" ref="C34:Y34" si="7">MIN(C9:C31)</f>
        <v>3736.5</v>
      </c>
      <c r="D34" s="21">
        <f t="shared" si="7"/>
        <v>3737</v>
      </c>
      <c r="E34" s="20">
        <f t="shared" si="7"/>
        <v>3736.75</v>
      </c>
      <c r="F34" s="22">
        <f t="shared" si="7"/>
        <v>3720</v>
      </c>
      <c r="G34" s="21">
        <f t="shared" si="7"/>
        <v>3722</v>
      </c>
      <c r="H34" s="20">
        <f t="shared" si="7"/>
        <v>3721</v>
      </c>
      <c r="I34" s="22">
        <f t="shared" si="7"/>
        <v>3317</v>
      </c>
      <c r="J34" s="21">
        <f t="shared" si="7"/>
        <v>3322</v>
      </c>
      <c r="K34" s="20">
        <f t="shared" si="7"/>
        <v>3319.5</v>
      </c>
      <c r="L34" s="22">
        <f t="shared" si="7"/>
        <v>2868</v>
      </c>
      <c r="M34" s="21">
        <f t="shared" si="7"/>
        <v>2873</v>
      </c>
      <c r="N34" s="20">
        <f t="shared" si="7"/>
        <v>2870.5</v>
      </c>
      <c r="O34" s="22">
        <f t="shared" si="7"/>
        <v>2428</v>
      </c>
      <c r="P34" s="21">
        <f t="shared" si="7"/>
        <v>2433</v>
      </c>
      <c r="Q34" s="20">
        <f t="shared" si="7"/>
        <v>2430.5</v>
      </c>
      <c r="R34" s="19">
        <f t="shared" si="7"/>
        <v>3737</v>
      </c>
      <c r="S34" s="18">
        <f t="shared" si="7"/>
        <v>1.3067</v>
      </c>
      <c r="T34" s="17">
        <f t="shared" si="7"/>
        <v>1.0888</v>
      </c>
      <c r="U34" s="16">
        <f t="shared" si="7"/>
        <v>114.84</v>
      </c>
      <c r="V34" s="15">
        <f t="shared" si="7"/>
        <v>2789.22</v>
      </c>
      <c r="W34" s="15">
        <f t="shared" si="7"/>
        <v>2778.44</v>
      </c>
      <c r="X34" s="15">
        <f t="shared" si="7"/>
        <v>3348.5663082437272</v>
      </c>
      <c r="Y34" s="14">
        <f t="shared" si="7"/>
        <v>1.306</v>
      </c>
    </row>
    <row r="36" spans="2:25" x14ac:dyDescent="0.2">
      <c r="B36" s="7" t="s">
        <v>14</v>
      </c>
      <c r="C36" s="9"/>
      <c r="D36" s="9"/>
      <c r="E36" s="8"/>
      <c r="F36" s="9"/>
      <c r="G36" s="9"/>
      <c r="H36" s="8"/>
      <c r="I36" s="9"/>
      <c r="J36" s="9"/>
      <c r="K36" s="8"/>
      <c r="L36" s="9"/>
      <c r="M36" s="9"/>
      <c r="N36" s="8"/>
    </row>
    <row r="37" spans="2:25" x14ac:dyDescent="0.2">
      <c r="B37" s="7" t="s">
        <v>15</v>
      </c>
      <c r="C37" s="9"/>
      <c r="D37" s="9"/>
      <c r="E37" s="8"/>
      <c r="F37" s="9"/>
      <c r="G37" s="9"/>
      <c r="H37" s="8"/>
      <c r="I37" s="9"/>
      <c r="J37" s="9"/>
      <c r="K37" s="8"/>
      <c r="L37" s="9"/>
      <c r="M37" s="9"/>
      <c r="N37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3:Y37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6" t="s">
        <v>19</v>
      </c>
    </row>
    <row r="4" spans="1:25" x14ac:dyDescent="0.2">
      <c r="B4" s="61" t="s">
        <v>28</v>
      </c>
    </row>
    <row r="6" spans="1:25" ht="13.5" thickBot="1" x14ac:dyDescent="0.25">
      <c r="B6" s="1">
        <v>44621</v>
      </c>
    </row>
    <row r="7" spans="1:25" ht="13.5" thickBot="1" x14ac:dyDescent="0.25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86" t="s">
        <v>23</v>
      </c>
      <c r="M7" s="187"/>
      <c r="N7" s="188"/>
      <c r="O7" s="186" t="s">
        <v>22</v>
      </c>
      <c r="P7" s="187"/>
      <c r="Q7" s="188"/>
      <c r="R7" s="176" t="s">
        <v>4</v>
      </c>
      <c r="S7" s="178" t="s">
        <v>21</v>
      </c>
      <c r="T7" s="179"/>
      <c r="U7" s="180"/>
      <c r="V7" s="181" t="s">
        <v>5</v>
      </c>
      <c r="W7" s="182"/>
      <c r="X7" s="11" t="s">
        <v>18</v>
      </c>
      <c r="Y7" s="176" t="s">
        <v>20</v>
      </c>
    </row>
    <row r="8" spans="1:25" ht="13.5" thickBot="1" x14ac:dyDescent="0.25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77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77" t="s">
        <v>20</v>
      </c>
    </row>
    <row r="9" spans="1:25" x14ac:dyDescent="0.2">
      <c r="B9" s="47">
        <v>44621</v>
      </c>
      <c r="C9" s="46">
        <v>2411</v>
      </c>
      <c r="D9" s="45">
        <v>2413</v>
      </c>
      <c r="E9" s="44">
        <f t="shared" ref="E9:E31" si="0">AVERAGE(C9:D9)</f>
        <v>2412</v>
      </c>
      <c r="F9" s="46">
        <v>2406</v>
      </c>
      <c r="G9" s="45">
        <v>2408</v>
      </c>
      <c r="H9" s="44">
        <f t="shared" ref="H9:H31" si="1">AVERAGE(F9:G9)</f>
        <v>2407</v>
      </c>
      <c r="I9" s="46">
        <v>2332</v>
      </c>
      <c r="J9" s="45">
        <v>2337</v>
      </c>
      <c r="K9" s="44">
        <f t="shared" ref="K9:K31" si="2">AVERAGE(I9:J9)</f>
        <v>2334.5</v>
      </c>
      <c r="L9" s="46">
        <v>2262</v>
      </c>
      <c r="M9" s="45">
        <v>2267</v>
      </c>
      <c r="N9" s="44">
        <f t="shared" ref="N9:N31" si="3">AVERAGE(L9:M9)</f>
        <v>2264.5</v>
      </c>
      <c r="O9" s="46">
        <v>2262</v>
      </c>
      <c r="P9" s="45">
        <v>2267</v>
      </c>
      <c r="Q9" s="44">
        <f t="shared" ref="Q9:Q31" si="4">AVERAGE(O9:P9)</f>
        <v>2264.5</v>
      </c>
      <c r="R9" s="52">
        <v>2413</v>
      </c>
      <c r="S9" s="51">
        <v>1.3398000000000001</v>
      </c>
      <c r="T9" s="53">
        <v>1.1160000000000001</v>
      </c>
      <c r="U9" s="50">
        <v>114.84</v>
      </c>
      <c r="V9" s="43">
        <v>1801.02</v>
      </c>
      <c r="W9" s="43">
        <v>1797.55</v>
      </c>
      <c r="X9" s="49">
        <f t="shared" ref="X9:X31" si="5">R9/T9</f>
        <v>2162.1863799283151</v>
      </c>
      <c r="Y9" s="48">
        <v>1.3395999999999999</v>
      </c>
    </row>
    <row r="10" spans="1:25" x14ac:dyDescent="0.2">
      <c r="B10" s="47">
        <v>44622</v>
      </c>
      <c r="C10" s="46">
        <v>2433</v>
      </c>
      <c r="D10" s="45">
        <v>2433.5</v>
      </c>
      <c r="E10" s="44">
        <f t="shared" si="0"/>
        <v>2433.25</v>
      </c>
      <c r="F10" s="46">
        <v>2433</v>
      </c>
      <c r="G10" s="45">
        <v>2434</v>
      </c>
      <c r="H10" s="44">
        <f t="shared" si="1"/>
        <v>2433.5</v>
      </c>
      <c r="I10" s="46">
        <v>2358</v>
      </c>
      <c r="J10" s="45">
        <v>2363</v>
      </c>
      <c r="K10" s="44">
        <f t="shared" si="2"/>
        <v>2360.5</v>
      </c>
      <c r="L10" s="46">
        <v>2268</v>
      </c>
      <c r="M10" s="45">
        <v>2273</v>
      </c>
      <c r="N10" s="44">
        <f t="shared" si="3"/>
        <v>2270.5</v>
      </c>
      <c r="O10" s="46">
        <v>2268</v>
      </c>
      <c r="P10" s="45">
        <v>2273</v>
      </c>
      <c r="Q10" s="44">
        <f t="shared" si="4"/>
        <v>2270.5</v>
      </c>
      <c r="R10" s="52">
        <v>2433.5</v>
      </c>
      <c r="S10" s="51">
        <v>1.3332999999999999</v>
      </c>
      <c r="T10" s="51">
        <v>1.1116999999999999</v>
      </c>
      <c r="U10" s="50">
        <v>115.29</v>
      </c>
      <c r="V10" s="43">
        <v>1825.17</v>
      </c>
      <c r="W10" s="43">
        <v>1826.09</v>
      </c>
      <c r="X10" s="49">
        <f t="shared" si="5"/>
        <v>2188.989835387245</v>
      </c>
      <c r="Y10" s="48">
        <v>1.3329</v>
      </c>
    </row>
    <row r="11" spans="1:25" x14ac:dyDescent="0.2">
      <c r="B11" s="47">
        <v>44623</v>
      </c>
      <c r="C11" s="46">
        <v>2423.5</v>
      </c>
      <c r="D11" s="45">
        <v>2424.5</v>
      </c>
      <c r="E11" s="44">
        <f t="shared" si="0"/>
        <v>2424</v>
      </c>
      <c r="F11" s="46">
        <v>2422</v>
      </c>
      <c r="G11" s="45">
        <v>2424</v>
      </c>
      <c r="H11" s="44">
        <f t="shared" si="1"/>
        <v>2423</v>
      </c>
      <c r="I11" s="46">
        <v>2355</v>
      </c>
      <c r="J11" s="45">
        <v>2360</v>
      </c>
      <c r="K11" s="44">
        <f t="shared" si="2"/>
        <v>2357.5</v>
      </c>
      <c r="L11" s="46">
        <v>2265</v>
      </c>
      <c r="M11" s="45">
        <v>2270</v>
      </c>
      <c r="N11" s="44">
        <f t="shared" si="3"/>
        <v>2267.5</v>
      </c>
      <c r="O11" s="46">
        <v>2265</v>
      </c>
      <c r="P11" s="45">
        <v>2270</v>
      </c>
      <c r="Q11" s="44">
        <f t="shared" si="4"/>
        <v>2267.5</v>
      </c>
      <c r="R11" s="52">
        <v>2424.5</v>
      </c>
      <c r="S11" s="51">
        <v>1.3376999999999999</v>
      </c>
      <c r="T11" s="51">
        <v>1.1075999999999999</v>
      </c>
      <c r="U11" s="50">
        <v>115.72</v>
      </c>
      <c r="V11" s="43">
        <v>1812.44</v>
      </c>
      <c r="W11" s="43">
        <v>1813.01</v>
      </c>
      <c r="X11" s="49">
        <f t="shared" si="5"/>
        <v>2188.9671361502351</v>
      </c>
      <c r="Y11" s="48">
        <v>1.337</v>
      </c>
    </row>
    <row r="12" spans="1:25" x14ac:dyDescent="0.2">
      <c r="B12" s="47">
        <v>44624</v>
      </c>
      <c r="C12" s="46">
        <v>2439</v>
      </c>
      <c r="D12" s="45">
        <v>2440</v>
      </c>
      <c r="E12" s="44">
        <f t="shared" si="0"/>
        <v>2439.5</v>
      </c>
      <c r="F12" s="46">
        <v>2441.5</v>
      </c>
      <c r="G12" s="45">
        <v>2442</v>
      </c>
      <c r="H12" s="44">
        <f t="shared" si="1"/>
        <v>2441.75</v>
      </c>
      <c r="I12" s="46">
        <v>2340</v>
      </c>
      <c r="J12" s="45">
        <v>2345</v>
      </c>
      <c r="K12" s="44">
        <f t="shared" si="2"/>
        <v>2342.5</v>
      </c>
      <c r="L12" s="46">
        <v>2250</v>
      </c>
      <c r="M12" s="45">
        <v>2255</v>
      </c>
      <c r="N12" s="44">
        <f t="shared" si="3"/>
        <v>2252.5</v>
      </c>
      <c r="O12" s="46">
        <v>2250</v>
      </c>
      <c r="P12" s="45">
        <v>2255</v>
      </c>
      <c r="Q12" s="44">
        <f t="shared" si="4"/>
        <v>2252.5</v>
      </c>
      <c r="R12" s="52">
        <v>2440</v>
      </c>
      <c r="S12" s="51">
        <v>1.3267</v>
      </c>
      <c r="T12" s="51">
        <v>1.0938000000000001</v>
      </c>
      <c r="U12" s="50">
        <v>115.44</v>
      </c>
      <c r="V12" s="43">
        <v>1839.15</v>
      </c>
      <c r="W12" s="43">
        <v>1841.35</v>
      </c>
      <c r="X12" s="49">
        <f t="shared" si="5"/>
        <v>2230.7551654781491</v>
      </c>
      <c r="Y12" s="48">
        <v>1.3262</v>
      </c>
    </row>
    <row r="13" spans="1:25" x14ac:dyDescent="0.2">
      <c r="B13" s="47">
        <v>44627</v>
      </c>
      <c r="C13" s="46">
        <v>2511</v>
      </c>
      <c r="D13" s="45">
        <v>2513</v>
      </c>
      <c r="E13" s="44">
        <f t="shared" si="0"/>
        <v>2512</v>
      </c>
      <c r="F13" s="46">
        <v>2514</v>
      </c>
      <c r="G13" s="45">
        <v>2516</v>
      </c>
      <c r="H13" s="44">
        <f t="shared" si="1"/>
        <v>2515</v>
      </c>
      <c r="I13" s="46">
        <v>2408</v>
      </c>
      <c r="J13" s="45">
        <v>2413</v>
      </c>
      <c r="K13" s="44">
        <f t="shared" si="2"/>
        <v>2410.5</v>
      </c>
      <c r="L13" s="46">
        <v>2318</v>
      </c>
      <c r="M13" s="45">
        <v>2323</v>
      </c>
      <c r="N13" s="44">
        <f t="shared" si="3"/>
        <v>2320.5</v>
      </c>
      <c r="O13" s="46">
        <v>2318</v>
      </c>
      <c r="P13" s="45">
        <v>2323</v>
      </c>
      <c r="Q13" s="44">
        <f t="shared" si="4"/>
        <v>2320.5</v>
      </c>
      <c r="R13" s="52">
        <v>2513</v>
      </c>
      <c r="S13" s="51">
        <v>1.3186</v>
      </c>
      <c r="T13" s="51">
        <v>1.0888</v>
      </c>
      <c r="U13" s="50">
        <v>115.28</v>
      </c>
      <c r="V13" s="43">
        <v>1905.81</v>
      </c>
      <c r="W13" s="43">
        <v>1908.66</v>
      </c>
      <c r="X13" s="49">
        <f t="shared" si="5"/>
        <v>2308.0455547391625</v>
      </c>
      <c r="Y13" s="48">
        <v>1.3182</v>
      </c>
    </row>
    <row r="14" spans="1:25" x14ac:dyDescent="0.2">
      <c r="B14" s="47">
        <v>44628</v>
      </c>
      <c r="C14" s="46">
        <v>2489</v>
      </c>
      <c r="D14" s="45">
        <v>2491</v>
      </c>
      <c r="E14" s="44">
        <f t="shared" si="0"/>
        <v>2490</v>
      </c>
      <c r="F14" s="46">
        <v>2533</v>
      </c>
      <c r="G14" s="45">
        <v>2535</v>
      </c>
      <c r="H14" s="44">
        <f t="shared" si="1"/>
        <v>2534</v>
      </c>
      <c r="I14" s="46">
        <v>2417</v>
      </c>
      <c r="J14" s="45">
        <v>2422</v>
      </c>
      <c r="K14" s="44">
        <f t="shared" si="2"/>
        <v>2419.5</v>
      </c>
      <c r="L14" s="46">
        <v>2327</v>
      </c>
      <c r="M14" s="45">
        <v>2332</v>
      </c>
      <c r="N14" s="44">
        <f t="shared" si="3"/>
        <v>2329.5</v>
      </c>
      <c r="O14" s="46">
        <v>2327</v>
      </c>
      <c r="P14" s="45">
        <v>2332</v>
      </c>
      <c r="Q14" s="44">
        <f t="shared" si="4"/>
        <v>2329.5</v>
      </c>
      <c r="R14" s="52">
        <v>2491</v>
      </c>
      <c r="S14" s="51">
        <v>1.3102</v>
      </c>
      <c r="T14" s="51">
        <v>1.0906</v>
      </c>
      <c r="U14" s="50">
        <v>115.72</v>
      </c>
      <c r="V14" s="43">
        <v>1901.24</v>
      </c>
      <c r="W14" s="43">
        <v>1935.71</v>
      </c>
      <c r="X14" s="49">
        <f t="shared" si="5"/>
        <v>2284.06381808179</v>
      </c>
      <c r="Y14" s="48">
        <v>1.3096000000000001</v>
      </c>
    </row>
    <row r="15" spans="1:25" x14ac:dyDescent="0.2">
      <c r="B15" s="47">
        <v>44629</v>
      </c>
      <c r="C15" s="46">
        <v>2400</v>
      </c>
      <c r="D15" s="45">
        <v>2401</v>
      </c>
      <c r="E15" s="44">
        <f t="shared" si="0"/>
        <v>2400.5</v>
      </c>
      <c r="F15" s="46">
        <v>2442</v>
      </c>
      <c r="G15" s="45">
        <v>2444</v>
      </c>
      <c r="H15" s="44">
        <f t="shared" si="1"/>
        <v>2443</v>
      </c>
      <c r="I15" s="46">
        <v>2338</v>
      </c>
      <c r="J15" s="45">
        <v>2343</v>
      </c>
      <c r="K15" s="44">
        <f t="shared" si="2"/>
        <v>2340.5</v>
      </c>
      <c r="L15" s="46">
        <v>2248</v>
      </c>
      <c r="M15" s="45">
        <v>2253</v>
      </c>
      <c r="N15" s="44">
        <f t="shared" si="3"/>
        <v>2250.5</v>
      </c>
      <c r="O15" s="46">
        <v>2248</v>
      </c>
      <c r="P15" s="45">
        <v>2253</v>
      </c>
      <c r="Q15" s="44">
        <f t="shared" si="4"/>
        <v>2250.5</v>
      </c>
      <c r="R15" s="52">
        <v>2401</v>
      </c>
      <c r="S15" s="51">
        <v>1.3149999999999999</v>
      </c>
      <c r="T15" s="51">
        <v>1.0986</v>
      </c>
      <c r="U15" s="50">
        <v>115.86</v>
      </c>
      <c r="V15" s="43">
        <v>1825.86</v>
      </c>
      <c r="W15" s="43">
        <v>1859.55</v>
      </c>
      <c r="X15" s="49">
        <f t="shared" si="5"/>
        <v>2185.508829419261</v>
      </c>
      <c r="Y15" s="48">
        <v>1.3143</v>
      </c>
    </row>
    <row r="16" spans="1:25" x14ac:dyDescent="0.2">
      <c r="B16" s="47">
        <v>44630</v>
      </c>
      <c r="C16" s="46">
        <v>2400</v>
      </c>
      <c r="D16" s="45">
        <v>2401</v>
      </c>
      <c r="E16" s="44">
        <f t="shared" si="0"/>
        <v>2400.5</v>
      </c>
      <c r="F16" s="46">
        <v>2406</v>
      </c>
      <c r="G16" s="45">
        <v>2408</v>
      </c>
      <c r="H16" s="44">
        <f t="shared" si="1"/>
        <v>2407</v>
      </c>
      <c r="I16" s="46">
        <v>2318</v>
      </c>
      <c r="J16" s="45">
        <v>2323</v>
      </c>
      <c r="K16" s="44">
        <f t="shared" si="2"/>
        <v>2320.5</v>
      </c>
      <c r="L16" s="46">
        <v>2228</v>
      </c>
      <c r="M16" s="45">
        <v>2233</v>
      </c>
      <c r="N16" s="44">
        <f t="shared" si="3"/>
        <v>2230.5</v>
      </c>
      <c r="O16" s="46">
        <v>2228</v>
      </c>
      <c r="P16" s="45">
        <v>2233</v>
      </c>
      <c r="Q16" s="44">
        <f t="shared" si="4"/>
        <v>2230.5</v>
      </c>
      <c r="R16" s="52">
        <v>2401</v>
      </c>
      <c r="S16" s="51">
        <v>1.3177000000000001</v>
      </c>
      <c r="T16" s="51">
        <v>1.1099000000000001</v>
      </c>
      <c r="U16" s="50">
        <v>115.92</v>
      </c>
      <c r="V16" s="43">
        <v>1822.11</v>
      </c>
      <c r="W16" s="43">
        <v>1828.26</v>
      </c>
      <c r="X16" s="49">
        <f t="shared" si="5"/>
        <v>2163.2579511667714</v>
      </c>
      <c r="Y16" s="48">
        <v>1.3170999999999999</v>
      </c>
    </row>
    <row r="17" spans="2:25" x14ac:dyDescent="0.2">
      <c r="B17" s="47">
        <v>44631</v>
      </c>
      <c r="C17" s="46">
        <v>2359</v>
      </c>
      <c r="D17" s="45">
        <v>2361</v>
      </c>
      <c r="E17" s="44">
        <f t="shared" si="0"/>
        <v>2360</v>
      </c>
      <c r="F17" s="46">
        <v>2371</v>
      </c>
      <c r="G17" s="45">
        <v>2373</v>
      </c>
      <c r="H17" s="44">
        <f t="shared" si="1"/>
        <v>2372</v>
      </c>
      <c r="I17" s="46">
        <v>2278</v>
      </c>
      <c r="J17" s="45">
        <v>2283</v>
      </c>
      <c r="K17" s="44">
        <f t="shared" si="2"/>
        <v>2280.5</v>
      </c>
      <c r="L17" s="46">
        <v>2188</v>
      </c>
      <c r="M17" s="45">
        <v>2193</v>
      </c>
      <c r="N17" s="44">
        <f t="shared" si="3"/>
        <v>2190.5</v>
      </c>
      <c r="O17" s="46">
        <v>2188</v>
      </c>
      <c r="P17" s="45">
        <v>2193</v>
      </c>
      <c r="Q17" s="44">
        <f t="shared" si="4"/>
        <v>2190.5</v>
      </c>
      <c r="R17" s="52">
        <v>2361</v>
      </c>
      <c r="S17" s="51">
        <v>1.3091999999999999</v>
      </c>
      <c r="T17" s="51">
        <v>1.0986</v>
      </c>
      <c r="U17" s="50">
        <v>116.89</v>
      </c>
      <c r="V17" s="43">
        <v>1803.39</v>
      </c>
      <c r="W17" s="43">
        <v>1813.39</v>
      </c>
      <c r="X17" s="49">
        <f t="shared" si="5"/>
        <v>2149.0988530857453</v>
      </c>
      <c r="Y17" s="48">
        <v>1.3086</v>
      </c>
    </row>
    <row r="18" spans="2:25" x14ac:dyDescent="0.2">
      <c r="B18" s="47">
        <v>44634</v>
      </c>
      <c r="C18" s="46">
        <v>2271</v>
      </c>
      <c r="D18" s="45">
        <v>2272</v>
      </c>
      <c r="E18" s="44">
        <f t="shared" si="0"/>
        <v>2271.5</v>
      </c>
      <c r="F18" s="46">
        <v>2288</v>
      </c>
      <c r="G18" s="45">
        <v>2290</v>
      </c>
      <c r="H18" s="44">
        <f t="shared" si="1"/>
        <v>2289</v>
      </c>
      <c r="I18" s="46">
        <v>2210</v>
      </c>
      <c r="J18" s="45">
        <v>2215</v>
      </c>
      <c r="K18" s="44">
        <f t="shared" si="2"/>
        <v>2212.5</v>
      </c>
      <c r="L18" s="46">
        <v>2120</v>
      </c>
      <c r="M18" s="45">
        <v>2125</v>
      </c>
      <c r="N18" s="44">
        <f t="shared" si="3"/>
        <v>2122.5</v>
      </c>
      <c r="O18" s="46">
        <v>2120</v>
      </c>
      <c r="P18" s="45">
        <v>2125</v>
      </c>
      <c r="Q18" s="44">
        <f t="shared" si="4"/>
        <v>2122.5</v>
      </c>
      <c r="R18" s="52">
        <v>2272</v>
      </c>
      <c r="S18" s="51">
        <v>1.3067</v>
      </c>
      <c r="T18" s="51">
        <v>1.0958000000000001</v>
      </c>
      <c r="U18" s="50">
        <v>117.91</v>
      </c>
      <c r="V18" s="43">
        <v>1738.73</v>
      </c>
      <c r="W18" s="43">
        <v>1753.45</v>
      </c>
      <c r="X18" s="49">
        <f t="shared" si="5"/>
        <v>2073.3710531118813</v>
      </c>
      <c r="Y18" s="48">
        <v>1.306</v>
      </c>
    </row>
    <row r="19" spans="2:25" x14ac:dyDescent="0.2">
      <c r="B19" s="47">
        <v>44635</v>
      </c>
      <c r="C19" s="46">
        <v>2229</v>
      </c>
      <c r="D19" s="45">
        <v>2230</v>
      </c>
      <c r="E19" s="44">
        <f t="shared" si="0"/>
        <v>2229.5</v>
      </c>
      <c r="F19" s="46">
        <v>2245</v>
      </c>
      <c r="G19" s="45">
        <v>2246</v>
      </c>
      <c r="H19" s="44">
        <f t="shared" si="1"/>
        <v>2245.5</v>
      </c>
      <c r="I19" s="46">
        <v>2178</v>
      </c>
      <c r="J19" s="45">
        <v>2183</v>
      </c>
      <c r="K19" s="44">
        <f t="shared" si="2"/>
        <v>2180.5</v>
      </c>
      <c r="L19" s="46">
        <v>2117</v>
      </c>
      <c r="M19" s="45">
        <v>2122</v>
      </c>
      <c r="N19" s="44">
        <f t="shared" si="3"/>
        <v>2119.5</v>
      </c>
      <c r="O19" s="46">
        <v>2117</v>
      </c>
      <c r="P19" s="45">
        <v>2122</v>
      </c>
      <c r="Q19" s="44">
        <f t="shared" si="4"/>
        <v>2119.5</v>
      </c>
      <c r="R19" s="52">
        <v>2230</v>
      </c>
      <c r="S19" s="51">
        <v>1.3069999999999999</v>
      </c>
      <c r="T19" s="51">
        <v>1.0991</v>
      </c>
      <c r="U19" s="50">
        <v>117.98</v>
      </c>
      <c r="V19" s="43">
        <v>1706.2</v>
      </c>
      <c r="W19" s="43">
        <v>1719.36</v>
      </c>
      <c r="X19" s="49">
        <f t="shared" si="5"/>
        <v>2028.9327631698663</v>
      </c>
      <c r="Y19" s="48">
        <v>1.3063</v>
      </c>
    </row>
    <row r="20" spans="2:25" x14ac:dyDescent="0.2">
      <c r="B20" s="47">
        <v>44636</v>
      </c>
      <c r="C20" s="46">
        <v>2243</v>
      </c>
      <c r="D20" s="45">
        <v>2245</v>
      </c>
      <c r="E20" s="44">
        <f t="shared" si="0"/>
        <v>2244</v>
      </c>
      <c r="F20" s="46">
        <v>2264.5</v>
      </c>
      <c r="G20" s="45">
        <v>2265</v>
      </c>
      <c r="H20" s="44">
        <f t="shared" si="1"/>
        <v>2264.75</v>
      </c>
      <c r="I20" s="46">
        <v>2210</v>
      </c>
      <c r="J20" s="45">
        <v>2215</v>
      </c>
      <c r="K20" s="44">
        <f t="shared" si="2"/>
        <v>2212.5</v>
      </c>
      <c r="L20" s="46">
        <v>2148</v>
      </c>
      <c r="M20" s="45">
        <v>2153</v>
      </c>
      <c r="N20" s="44">
        <f t="shared" si="3"/>
        <v>2150.5</v>
      </c>
      <c r="O20" s="46">
        <v>2148</v>
      </c>
      <c r="P20" s="45">
        <v>2153</v>
      </c>
      <c r="Q20" s="44">
        <f t="shared" si="4"/>
        <v>2150.5</v>
      </c>
      <c r="R20" s="52">
        <v>2245</v>
      </c>
      <c r="S20" s="51">
        <v>1.3091999999999999</v>
      </c>
      <c r="T20" s="51">
        <v>1.0989</v>
      </c>
      <c r="U20" s="50">
        <v>118.32</v>
      </c>
      <c r="V20" s="43">
        <v>1714.79</v>
      </c>
      <c r="W20" s="43">
        <v>1730.99</v>
      </c>
      <c r="X20" s="49">
        <f t="shared" si="5"/>
        <v>2042.952042952043</v>
      </c>
      <c r="Y20" s="48">
        <v>1.3085</v>
      </c>
    </row>
    <row r="21" spans="2:25" x14ac:dyDescent="0.2">
      <c r="B21" s="47">
        <v>44637</v>
      </c>
      <c r="C21" s="46">
        <v>2233</v>
      </c>
      <c r="D21" s="45">
        <v>2235</v>
      </c>
      <c r="E21" s="44">
        <f t="shared" si="0"/>
        <v>2234</v>
      </c>
      <c r="F21" s="46">
        <v>2252</v>
      </c>
      <c r="G21" s="45">
        <v>2254</v>
      </c>
      <c r="H21" s="44">
        <f t="shared" si="1"/>
        <v>2253</v>
      </c>
      <c r="I21" s="46">
        <v>2182</v>
      </c>
      <c r="J21" s="45">
        <v>2187</v>
      </c>
      <c r="K21" s="44">
        <f t="shared" si="2"/>
        <v>2184.5</v>
      </c>
      <c r="L21" s="46">
        <v>2120</v>
      </c>
      <c r="M21" s="45">
        <v>2125</v>
      </c>
      <c r="N21" s="44">
        <f t="shared" si="3"/>
        <v>2122.5</v>
      </c>
      <c r="O21" s="46">
        <v>2120</v>
      </c>
      <c r="P21" s="45">
        <v>2125</v>
      </c>
      <c r="Q21" s="44">
        <f t="shared" si="4"/>
        <v>2122.5</v>
      </c>
      <c r="R21" s="52">
        <v>2235</v>
      </c>
      <c r="S21" s="51">
        <v>1.31</v>
      </c>
      <c r="T21" s="51">
        <v>1.1046</v>
      </c>
      <c r="U21" s="50">
        <v>118.79</v>
      </c>
      <c r="V21" s="43">
        <v>1706.11</v>
      </c>
      <c r="W21" s="43">
        <v>1721.4</v>
      </c>
      <c r="X21" s="49">
        <f t="shared" si="5"/>
        <v>2023.3568712656165</v>
      </c>
      <c r="Y21" s="48">
        <v>1.3093999999999999</v>
      </c>
    </row>
    <row r="22" spans="2:25" x14ac:dyDescent="0.2">
      <c r="B22" s="47">
        <v>44638</v>
      </c>
      <c r="C22" s="46">
        <v>2258</v>
      </c>
      <c r="D22" s="45">
        <v>2259</v>
      </c>
      <c r="E22" s="44">
        <f t="shared" si="0"/>
        <v>2258.5</v>
      </c>
      <c r="F22" s="46">
        <v>2267</v>
      </c>
      <c r="G22" s="45">
        <v>2269</v>
      </c>
      <c r="H22" s="44">
        <f t="shared" si="1"/>
        <v>2268</v>
      </c>
      <c r="I22" s="46">
        <v>2197</v>
      </c>
      <c r="J22" s="45">
        <v>2202</v>
      </c>
      <c r="K22" s="44">
        <f t="shared" si="2"/>
        <v>2199.5</v>
      </c>
      <c r="L22" s="46">
        <v>2135</v>
      </c>
      <c r="M22" s="45">
        <v>2140</v>
      </c>
      <c r="N22" s="44">
        <f t="shared" si="3"/>
        <v>2137.5</v>
      </c>
      <c r="O22" s="46">
        <v>2135</v>
      </c>
      <c r="P22" s="45">
        <v>2140</v>
      </c>
      <c r="Q22" s="44">
        <f t="shared" si="4"/>
        <v>2137.5</v>
      </c>
      <c r="R22" s="52">
        <v>2259</v>
      </c>
      <c r="S22" s="51">
        <v>1.3126</v>
      </c>
      <c r="T22" s="51">
        <v>1.1021000000000001</v>
      </c>
      <c r="U22" s="50">
        <v>119.19</v>
      </c>
      <c r="V22" s="43">
        <v>1721.01</v>
      </c>
      <c r="W22" s="43">
        <v>1729.42</v>
      </c>
      <c r="X22" s="49">
        <f t="shared" si="5"/>
        <v>2049.7232556029398</v>
      </c>
      <c r="Y22" s="48">
        <v>1.3120000000000001</v>
      </c>
    </row>
    <row r="23" spans="2:25" x14ac:dyDescent="0.2">
      <c r="B23" s="47">
        <v>44641</v>
      </c>
      <c r="C23" s="46">
        <v>2247</v>
      </c>
      <c r="D23" s="45">
        <v>2248</v>
      </c>
      <c r="E23" s="44">
        <f t="shared" si="0"/>
        <v>2247.5</v>
      </c>
      <c r="F23" s="46">
        <v>2259</v>
      </c>
      <c r="G23" s="45">
        <v>2261</v>
      </c>
      <c r="H23" s="44">
        <f t="shared" si="1"/>
        <v>2260</v>
      </c>
      <c r="I23" s="46">
        <v>2188</v>
      </c>
      <c r="J23" s="45">
        <v>2193</v>
      </c>
      <c r="K23" s="44">
        <f t="shared" si="2"/>
        <v>2190.5</v>
      </c>
      <c r="L23" s="46">
        <v>2125</v>
      </c>
      <c r="M23" s="45">
        <v>2130</v>
      </c>
      <c r="N23" s="44">
        <f t="shared" si="3"/>
        <v>2127.5</v>
      </c>
      <c r="O23" s="46">
        <v>2125</v>
      </c>
      <c r="P23" s="45">
        <v>2130</v>
      </c>
      <c r="Q23" s="44">
        <f t="shared" si="4"/>
        <v>2127.5</v>
      </c>
      <c r="R23" s="52">
        <v>2248</v>
      </c>
      <c r="S23" s="51">
        <v>1.3153999999999999</v>
      </c>
      <c r="T23" s="51">
        <v>1.1033999999999999</v>
      </c>
      <c r="U23" s="50">
        <v>119.23</v>
      </c>
      <c r="V23" s="43">
        <v>1708.99</v>
      </c>
      <c r="W23" s="43">
        <v>1719.65</v>
      </c>
      <c r="X23" s="49">
        <f t="shared" si="5"/>
        <v>2037.3391335870945</v>
      </c>
      <c r="Y23" s="48">
        <v>1.3148</v>
      </c>
    </row>
    <row r="24" spans="2:25" x14ac:dyDescent="0.2">
      <c r="B24" s="47">
        <v>44642</v>
      </c>
      <c r="C24" s="46">
        <v>2268</v>
      </c>
      <c r="D24" s="45">
        <v>2270</v>
      </c>
      <c r="E24" s="44">
        <f t="shared" si="0"/>
        <v>2269</v>
      </c>
      <c r="F24" s="46">
        <v>2278</v>
      </c>
      <c r="G24" s="45">
        <v>2280</v>
      </c>
      <c r="H24" s="44">
        <f t="shared" si="1"/>
        <v>2279</v>
      </c>
      <c r="I24" s="46">
        <v>2208</v>
      </c>
      <c r="J24" s="45">
        <v>2213</v>
      </c>
      <c r="K24" s="44">
        <f t="shared" si="2"/>
        <v>2210.5</v>
      </c>
      <c r="L24" s="46">
        <v>2145</v>
      </c>
      <c r="M24" s="45">
        <v>2150</v>
      </c>
      <c r="N24" s="44">
        <f t="shared" si="3"/>
        <v>2147.5</v>
      </c>
      <c r="O24" s="46">
        <v>2145</v>
      </c>
      <c r="P24" s="45">
        <v>2150</v>
      </c>
      <c r="Q24" s="44">
        <f t="shared" si="4"/>
        <v>2147.5</v>
      </c>
      <c r="R24" s="52">
        <v>2270</v>
      </c>
      <c r="S24" s="51">
        <v>1.3233999999999999</v>
      </c>
      <c r="T24" s="51">
        <v>1.1015999999999999</v>
      </c>
      <c r="U24" s="50">
        <v>120.55</v>
      </c>
      <c r="V24" s="43">
        <v>1715.28</v>
      </c>
      <c r="W24" s="43">
        <v>1723.49</v>
      </c>
      <c r="X24" s="49">
        <f t="shared" si="5"/>
        <v>2060.6390704429923</v>
      </c>
      <c r="Y24" s="48">
        <v>1.3229</v>
      </c>
    </row>
    <row r="25" spans="2:25" x14ac:dyDescent="0.2">
      <c r="B25" s="47">
        <v>44643</v>
      </c>
      <c r="C25" s="46">
        <v>2335.5</v>
      </c>
      <c r="D25" s="45">
        <v>2336.5</v>
      </c>
      <c r="E25" s="44">
        <f t="shared" si="0"/>
        <v>2336</v>
      </c>
      <c r="F25" s="46">
        <v>2325</v>
      </c>
      <c r="G25" s="45">
        <v>2327</v>
      </c>
      <c r="H25" s="44">
        <f t="shared" si="1"/>
        <v>2326</v>
      </c>
      <c r="I25" s="46">
        <v>2250</v>
      </c>
      <c r="J25" s="45">
        <v>2255</v>
      </c>
      <c r="K25" s="44">
        <f t="shared" si="2"/>
        <v>2252.5</v>
      </c>
      <c r="L25" s="46">
        <v>2145</v>
      </c>
      <c r="M25" s="45">
        <v>2150</v>
      </c>
      <c r="N25" s="44">
        <f t="shared" si="3"/>
        <v>2147.5</v>
      </c>
      <c r="O25" s="46">
        <v>2145</v>
      </c>
      <c r="P25" s="45">
        <v>2150</v>
      </c>
      <c r="Q25" s="44">
        <f t="shared" si="4"/>
        <v>2147.5</v>
      </c>
      <c r="R25" s="52">
        <v>2336.5</v>
      </c>
      <c r="S25" s="51">
        <v>1.3194999999999999</v>
      </c>
      <c r="T25" s="51">
        <v>1.0987</v>
      </c>
      <c r="U25" s="50">
        <v>120.72</v>
      </c>
      <c r="V25" s="43">
        <v>1770.75</v>
      </c>
      <c r="W25" s="43">
        <v>1764.08</v>
      </c>
      <c r="X25" s="49">
        <f t="shared" si="5"/>
        <v>2126.604168562847</v>
      </c>
      <c r="Y25" s="48">
        <v>1.3190999999999999</v>
      </c>
    </row>
    <row r="26" spans="2:25" x14ac:dyDescent="0.2">
      <c r="B26" s="47">
        <v>44644</v>
      </c>
      <c r="C26" s="46">
        <v>2348</v>
      </c>
      <c r="D26" s="45">
        <v>2350</v>
      </c>
      <c r="E26" s="44">
        <f t="shared" si="0"/>
        <v>2349</v>
      </c>
      <c r="F26" s="46">
        <v>2343.5</v>
      </c>
      <c r="G26" s="45">
        <v>2344</v>
      </c>
      <c r="H26" s="44">
        <f t="shared" si="1"/>
        <v>2343.75</v>
      </c>
      <c r="I26" s="46">
        <v>2253</v>
      </c>
      <c r="J26" s="45">
        <v>2258</v>
      </c>
      <c r="K26" s="44">
        <f t="shared" si="2"/>
        <v>2255.5</v>
      </c>
      <c r="L26" s="46">
        <v>2103</v>
      </c>
      <c r="M26" s="45">
        <v>2108</v>
      </c>
      <c r="N26" s="44">
        <f t="shared" si="3"/>
        <v>2105.5</v>
      </c>
      <c r="O26" s="46">
        <v>2103</v>
      </c>
      <c r="P26" s="45">
        <v>2108</v>
      </c>
      <c r="Q26" s="44">
        <f t="shared" si="4"/>
        <v>2105.5</v>
      </c>
      <c r="R26" s="52">
        <v>2350</v>
      </c>
      <c r="S26" s="51">
        <v>1.3198000000000001</v>
      </c>
      <c r="T26" s="51">
        <v>1.0983000000000001</v>
      </c>
      <c r="U26" s="50">
        <v>121.66</v>
      </c>
      <c r="V26" s="43">
        <v>1780.57</v>
      </c>
      <c r="W26" s="43">
        <v>1776.57</v>
      </c>
      <c r="X26" s="49">
        <f t="shared" si="5"/>
        <v>2139.6703997086406</v>
      </c>
      <c r="Y26" s="48">
        <v>1.3193999999999999</v>
      </c>
    </row>
    <row r="27" spans="2:25" x14ac:dyDescent="0.2">
      <c r="B27" s="47">
        <v>44645</v>
      </c>
      <c r="C27" s="46">
        <v>2345</v>
      </c>
      <c r="D27" s="45">
        <v>2346</v>
      </c>
      <c r="E27" s="44">
        <f t="shared" si="0"/>
        <v>2345.5</v>
      </c>
      <c r="F27" s="46">
        <v>2341</v>
      </c>
      <c r="G27" s="45">
        <v>2342</v>
      </c>
      <c r="H27" s="44">
        <f t="shared" si="1"/>
        <v>2341.5</v>
      </c>
      <c r="I27" s="46">
        <v>2255</v>
      </c>
      <c r="J27" s="45">
        <v>2260</v>
      </c>
      <c r="K27" s="44">
        <f t="shared" si="2"/>
        <v>2257.5</v>
      </c>
      <c r="L27" s="46">
        <v>2105</v>
      </c>
      <c r="M27" s="45">
        <v>2110</v>
      </c>
      <c r="N27" s="44">
        <f t="shared" si="3"/>
        <v>2107.5</v>
      </c>
      <c r="O27" s="46">
        <v>2105</v>
      </c>
      <c r="P27" s="45">
        <v>2110</v>
      </c>
      <c r="Q27" s="44">
        <f t="shared" si="4"/>
        <v>2107.5</v>
      </c>
      <c r="R27" s="52">
        <v>2346</v>
      </c>
      <c r="S27" s="51">
        <v>1.3196000000000001</v>
      </c>
      <c r="T27" s="51">
        <v>1.1003000000000001</v>
      </c>
      <c r="U27" s="50">
        <v>121.76</v>
      </c>
      <c r="V27" s="43">
        <v>1777.81</v>
      </c>
      <c r="W27" s="43">
        <v>1775.18</v>
      </c>
      <c r="X27" s="49">
        <f t="shared" si="5"/>
        <v>2132.1457784240661</v>
      </c>
      <c r="Y27" s="48">
        <v>1.3192999999999999</v>
      </c>
    </row>
    <row r="28" spans="2:25" x14ac:dyDescent="0.2">
      <c r="B28" s="47">
        <v>44648</v>
      </c>
      <c r="C28" s="46">
        <v>2368.5</v>
      </c>
      <c r="D28" s="45">
        <v>2369.5</v>
      </c>
      <c r="E28" s="44">
        <f t="shared" si="0"/>
        <v>2369</v>
      </c>
      <c r="F28" s="46">
        <v>2354</v>
      </c>
      <c r="G28" s="45">
        <v>2356</v>
      </c>
      <c r="H28" s="44">
        <f t="shared" si="1"/>
        <v>2355</v>
      </c>
      <c r="I28" s="46">
        <v>2288</v>
      </c>
      <c r="J28" s="45">
        <v>2293</v>
      </c>
      <c r="K28" s="44">
        <f t="shared" si="2"/>
        <v>2290.5</v>
      </c>
      <c r="L28" s="46">
        <v>2138</v>
      </c>
      <c r="M28" s="45">
        <v>2143</v>
      </c>
      <c r="N28" s="44">
        <f t="shared" si="3"/>
        <v>2140.5</v>
      </c>
      <c r="O28" s="46">
        <v>2138</v>
      </c>
      <c r="P28" s="45">
        <v>2143</v>
      </c>
      <c r="Q28" s="44">
        <f t="shared" si="4"/>
        <v>2140.5</v>
      </c>
      <c r="R28" s="52">
        <v>2369.5</v>
      </c>
      <c r="S28" s="51">
        <v>1.3115000000000001</v>
      </c>
      <c r="T28" s="51">
        <v>1.0964</v>
      </c>
      <c r="U28" s="50">
        <v>124.06</v>
      </c>
      <c r="V28" s="43">
        <v>1806.71</v>
      </c>
      <c r="W28" s="43">
        <v>1796.69</v>
      </c>
      <c r="X28" s="49">
        <f t="shared" si="5"/>
        <v>2161.1638088288946</v>
      </c>
      <c r="Y28" s="48">
        <v>1.3112999999999999</v>
      </c>
    </row>
    <row r="29" spans="2:25" x14ac:dyDescent="0.2">
      <c r="B29" s="47">
        <v>44649</v>
      </c>
      <c r="C29" s="46">
        <v>2393</v>
      </c>
      <c r="D29" s="45">
        <v>2394</v>
      </c>
      <c r="E29" s="44">
        <f t="shared" si="0"/>
        <v>2393.5</v>
      </c>
      <c r="F29" s="46">
        <v>2382</v>
      </c>
      <c r="G29" s="45">
        <v>2383</v>
      </c>
      <c r="H29" s="44">
        <f t="shared" si="1"/>
        <v>2382.5</v>
      </c>
      <c r="I29" s="46">
        <v>2325</v>
      </c>
      <c r="J29" s="45">
        <v>2330</v>
      </c>
      <c r="K29" s="44">
        <f t="shared" si="2"/>
        <v>2327.5</v>
      </c>
      <c r="L29" s="46">
        <v>2175</v>
      </c>
      <c r="M29" s="45">
        <v>2180</v>
      </c>
      <c r="N29" s="44">
        <f t="shared" si="3"/>
        <v>2177.5</v>
      </c>
      <c r="O29" s="46">
        <v>2175</v>
      </c>
      <c r="P29" s="45">
        <v>2180</v>
      </c>
      <c r="Q29" s="44">
        <f t="shared" si="4"/>
        <v>2177.5</v>
      </c>
      <c r="R29" s="52">
        <v>2394</v>
      </c>
      <c r="S29" s="51">
        <v>1.3129</v>
      </c>
      <c r="T29" s="51">
        <v>1.1085</v>
      </c>
      <c r="U29" s="50">
        <v>123.59</v>
      </c>
      <c r="V29" s="43">
        <v>1823.44</v>
      </c>
      <c r="W29" s="43">
        <v>1815.34</v>
      </c>
      <c r="X29" s="49">
        <f t="shared" si="5"/>
        <v>2159.6752368064954</v>
      </c>
      <c r="Y29" s="48">
        <v>1.3127</v>
      </c>
    </row>
    <row r="30" spans="2:25" x14ac:dyDescent="0.2">
      <c r="B30" s="47">
        <v>44650</v>
      </c>
      <c r="C30" s="46">
        <v>2400</v>
      </c>
      <c r="D30" s="45">
        <v>2402</v>
      </c>
      <c r="E30" s="44">
        <f t="shared" si="0"/>
        <v>2401</v>
      </c>
      <c r="F30" s="46">
        <v>2392</v>
      </c>
      <c r="G30" s="45">
        <v>2394</v>
      </c>
      <c r="H30" s="44">
        <f t="shared" si="1"/>
        <v>2393</v>
      </c>
      <c r="I30" s="46">
        <v>2325</v>
      </c>
      <c r="J30" s="45">
        <v>2330</v>
      </c>
      <c r="K30" s="44">
        <f t="shared" si="2"/>
        <v>2327.5</v>
      </c>
      <c r="L30" s="46">
        <v>2225</v>
      </c>
      <c r="M30" s="45">
        <v>2230</v>
      </c>
      <c r="N30" s="44">
        <f t="shared" si="3"/>
        <v>2227.5</v>
      </c>
      <c r="O30" s="46">
        <v>2225</v>
      </c>
      <c r="P30" s="45">
        <v>2230</v>
      </c>
      <c r="Q30" s="44">
        <f t="shared" si="4"/>
        <v>2227.5</v>
      </c>
      <c r="R30" s="52">
        <v>2402</v>
      </c>
      <c r="S30" s="51">
        <v>1.3159000000000001</v>
      </c>
      <c r="T30" s="51">
        <v>1.1138999999999999</v>
      </c>
      <c r="U30" s="50">
        <v>121.74</v>
      </c>
      <c r="V30" s="43">
        <v>1825.37</v>
      </c>
      <c r="W30" s="43">
        <v>1819.7</v>
      </c>
      <c r="X30" s="49">
        <f t="shared" si="5"/>
        <v>2156.3874674566841</v>
      </c>
      <c r="Y30" s="48">
        <v>1.3156000000000001</v>
      </c>
    </row>
    <row r="31" spans="2:25" x14ac:dyDescent="0.2">
      <c r="B31" s="47">
        <v>44651</v>
      </c>
      <c r="C31" s="46">
        <v>2432</v>
      </c>
      <c r="D31" s="45">
        <v>2433</v>
      </c>
      <c r="E31" s="44">
        <f t="shared" si="0"/>
        <v>2432.5</v>
      </c>
      <c r="F31" s="46">
        <v>2426</v>
      </c>
      <c r="G31" s="45">
        <v>2427</v>
      </c>
      <c r="H31" s="44">
        <f t="shared" si="1"/>
        <v>2426.5</v>
      </c>
      <c r="I31" s="46">
        <v>2355</v>
      </c>
      <c r="J31" s="45">
        <v>2360</v>
      </c>
      <c r="K31" s="44">
        <f t="shared" si="2"/>
        <v>2357.5</v>
      </c>
      <c r="L31" s="46">
        <v>2280</v>
      </c>
      <c r="M31" s="45">
        <v>2285</v>
      </c>
      <c r="N31" s="44">
        <f t="shared" si="3"/>
        <v>2282.5</v>
      </c>
      <c r="O31" s="46">
        <v>2280</v>
      </c>
      <c r="P31" s="45">
        <v>2285</v>
      </c>
      <c r="Q31" s="44">
        <f t="shared" si="4"/>
        <v>2282.5</v>
      </c>
      <c r="R31" s="52">
        <v>2433</v>
      </c>
      <c r="S31" s="51">
        <v>1.3126</v>
      </c>
      <c r="T31" s="51">
        <v>1.1103000000000001</v>
      </c>
      <c r="U31" s="50">
        <v>121.63</v>
      </c>
      <c r="V31" s="43">
        <v>1853.57</v>
      </c>
      <c r="W31" s="43">
        <v>1849.42</v>
      </c>
      <c r="X31" s="49">
        <f t="shared" si="5"/>
        <v>2191.2996487435826</v>
      </c>
      <c r="Y31" s="48">
        <v>1.3123</v>
      </c>
    </row>
    <row r="32" spans="2:25" s="10" customFormat="1" x14ac:dyDescent="0.2">
      <c r="B32" s="42" t="s">
        <v>11</v>
      </c>
      <c r="C32" s="41">
        <f>ROUND(AVERAGE(C9:C31),2)</f>
        <v>2358.11</v>
      </c>
      <c r="D32" s="40">
        <f>ROUND(AVERAGE(D9:D31),2)</f>
        <v>2359.48</v>
      </c>
      <c r="E32" s="39">
        <f>ROUND(AVERAGE(C32:D32),2)</f>
        <v>2358.8000000000002</v>
      </c>
      <c r="F32" s="41">
        <f>ROUND(AVERAGE(F9:F31),2)</f>
        <v>2364.59</v>
      </c>
      <c r="G32" s="40">
        <f>ROUND(AVERAGE(G9:G31),2)</f>
        <v>2366.17</v>
      </c>
      <c r="H32" s="39">
        <f>ROUND(AVERAGE(F32:G32),2)</f>
        <v>2365.38</v>
      </c>
      <c r="I32" s="41">
        <f>ROUND(AVERAGE(I9:I31),2)</f>
        <v>2285.5700000000002</v>
      </c>
      <c r="J32" s="40">
        <f>ROUND(AVERAGE(J9:J31),2)</f>
        <v>2290.5700000000002</v>
      </c>
      <c r="K32" s="39">
        <f>ROUND(AVERAGE(I32:J32),2)</f>
        <v>2288.0700000000002</v>
      </c>
      <c r="L32" s="41">
        <f>ROUND(AVERAGE(L9:L31),2)</f>
        <v>2192.83</v>
      </c>
      <c r="M32" s="40">
        <f>ROUND(AVERAGE(M9:M31),2)</f>
        <v>2197.83</v>
      </c>
      <c r="N32" s="39">
        <f>ROUND(AVERAGE(L32:M32),2)</f>
        <v>2195.33</v>
      </c>
      <c r="O32" s="41">
        <f>ROUND(AVERAGE(O9:O31),2)</f>
        <v>2192.83</v>
      </c>
      <c r="P32" s="40">
        <f>ROUND(AVERAGE(P9:P31),2)</f>
        <v>2197.83</v>
      </c>
      <c r="Q32" s="39">
        <f>ROUND(AVERAGE(O32:P32),2)</f>
        <v>2195.33</v>
      </c>
      <c r="R32" s="38">
        <f>ROUND(AVERAGE(R9:R31),2)</f>
        <v>2359.48</v>
      </c>
      <c r="S32" s="37">
        <f>ROUND(AVERAGE(S9:S31),4)</f>
        <v>1.3176000000000001</v>
      </c>
      <c r="T32" s="36">
        <f>ROUND(AVERAGE(T9:T31),4)</f>
        <v>1.1021000000000001</v>
      </c>
      <c r="U32" s="175">
        <f>ROUND(AVERAGE(U9:U31),2)</f>
        <v>118.61</v>
      </c>
      <c r="V32" s="35">
        <f>AVERAGE(V9:V31)</f>
        <v>1790.6747826086958</v>
      </c>
      <c r="W32" s="35">
        <f>AVERAGE(W9:W31)</f>
        <v>1796.448260869565</v>
      </c>
      <c r="X32" s="35">
        <f>AVERAGE(X9:X31)</f>
        <v>2141.0493140043613</v>
      </c>
      <c r="Y32" s="34">
        <f>AVERAGE(Y9:Y31)</f>
        <v>1.3170913043478258</v>
      </c>
    </row>
    <row r="33" spans="2:25" s="5" customFormat="1" x14ac:dyDescent="0.2">
      <c r="B33" s="33" t="s">
        <v>12</v>
      </c>
      <c r="C33" s="32">
        <f t="shared" ref="C33:Y33" si="6">MAX(C9:C31)</f>
        <v>2511</v>
      </c>
      <c r="D33" s="31">
        <f t="shared" si="6"/>
        <v>2513</v>
      </c>
      <c r="E33" s="30">
        <f t="shared" si="6"/>
        <v>2512</v>
      </c>
      <c r="F33" s="32">
        <f t="shared" si="6"/>
        <v>2533</v>
      </c>
      <c r="G33" s="31">
        <f t="shared" si="6"/>
        <v>2535</v>
      </c>
      <c r="H33" s="30">
        <f t="shared" si="6"/>
        <v>2534</v>
      </c>
      <c r="I33" s="32">
        <f t="shared" si="6"/>
        <v>2417</v>
      </c>
      <c r="J33" s="31">
        <f t="shared" si="6"/>
        <v>2422</v>
      </c>
      <c r="K33" s="30">
        <f t="shared" si="6"/>
        <v>2419.5</v>
      </c>
      <c r="L33" s="32">
        <f t="shared" si="6"/>
        <v>2327</v>
      </c>
      <c r="M33" s="31">
        <f t="shared" si="6"/>
        <v>2332</v>
      </c>
      <c r="N33" s="30">
        <f t="shared" si="6"/>
        <v>2329.5</v>
      </c>
      <c r="O33" s="32">
        <f t="shared" si="6"/>
        <v>2327</v>
      </c>
      <c r="P33" s="31">
        <f t="shared" si="6"/>
        <v>2332</v>
      </c>
      <c r="Q33" s="30">
        <f t="shared" si="6"/>
        <v>2329.5</v>
      </c>
      <c r="R33" s="29">
        <f t="shared" si="6"/>
        <v>2513</v>
      </c>
      <c r="S33" s="28">
        <f t="shared" si="6"/>
        <v>1.3398000000000001</v>
      </c>
      <c r="T33" s="27">
        <f t="shared" si="6"/>
        <v>1.1160000000000001</v>
      </c>
      <c r="U33" s="26">
        <f t="shared" si="6"/>
        <v>124.06</v>
      </c>
      <c r="V33" s="25">
        <f t="shared" si="6"/>
        <v>1905.81</v>
      </c>
      <c r="W33" s="25">
        <f t="shared" si="6"/>
        <v>1935.71</v>
      </c>
      <c r="X33" s="25">
        <f t="shared" si="6"/>
        <v>2308.0455547391625</v>
      </c>
      <c r="Y33" s="24">
        <f t="shared" si="6"/>
        <v>1.3395999999999999</v>
      </c>
    </row>
    <row r="34" spans="2:25" s="5" customFormat="1" ht="13.5" thickBot="1" x14ac:dyDescent="0.25">
      <c r="B34" s="23" t="s">
        <v>13</v>
      </c>
      <c r="C34" s="22">
        <f t="shared" ref="C34:Y34" si="7">MIN(C9:C31)</f>
        <v>2229</v>
      </c>
      <c r="D34" s="21">
        <f t="shared" si="7"/>
        <v>2230</v>
      </c>
      <c r="E34" s="20">
        <f t="shared" si="7"/>
        <v>2229.5</v>
      </c>
      <c r="F34" s="22">
        <f t="shared" si="7"/>
        <v>2245</v>
      </c>
      <c r="G34" s="21">
        <f t="shared" si="7"/>
        <v>2246</v>
      </c>
      <c r="H34" s="20">
        <f t="shared" si="7"/>
        <v>2245.5</v>
      </c>
      <c r="I34" s="22">
        <f t="shared" si="7"/>
        <v>2178</v>
      </c>
      <c r="J34" s="21">
        <f t="shared" si="7"/>
        <v>2183</v>
      </c>
      <c r="K34" s="20">
        <f t="shared" si="7"/>
        <v>2180.5</v>
      </c>
      <c r="L34" s="22">
        <f t="shared" si="7"/>
        <v>2103</v>
      </c>
      <c r="M34" s="21">
        <f t="shared" si="7"/>
        <v>2108</v>
      </c>
      <c r="N34" s="20">
        <f t="shared" si="7"/>
        <v>2105.5</v>
      </c>
      <c r="O34" s="22">
        <f t="shared" si="7"/>
        <v>2103</v>
      </c>
      <c r="P34" s="21">
        <f t="shared" si="7"/>
        <v>2108</v>
      </c>
      <c r="Q34" s="20">
        <f t="shared" si="7"/>
        <v>2105.5</v>
      </c>
      <c r="R34" s="19">
        <f t="shared" si="7"/>
        <v>2230</v>
      </c>
      <c r="S34" s="18">
        <f t="shared" si="7"/>
        <v>1.3067</v>
      </c>
      <c r="T34" s="17">
        <f t="shared" si="7"/>
        <v>1.0888</v>
      </c>
      <c r="U34" s="16">
        <f t="shared" si="7"/>
        <v>114.84</v>
      </c>
      <c r="V34" s="15">
        <f t="shared" si="7"/>
        <v>1706.11</v>
      </c>
      <c r="W34" s="15">
        <f t="shared" si="7"/>
        <v>1719.36</v>
      </c>
      <c r="X34" s="15">
        <f t="shared" si="7"/>
        <v>2023.3568712656165</v>
      </c>
      <c r="Y34" s="14">
        <f t="shared" si="7"/>
        <v>1.306</v>
      </c>
    </row>
    <row r="36" spans="2:25" x14ac:dyDescent="0.2">
      <c r="B36" s="7" t="s">
        <v>14</v>
      </c>
      <c r="C36" s="9"/>
      <c r="D36" s="9"/>
      <c r="E36" s="8"/>
      <c r="F36" s="9"/>
      <c r="G36" s="9"/>
      <c r="H36" s="8"/>
      <c r="I36" s="9"/>
      <c r="J36" s="9"/>
      <c r="K36" s="8"/>
      <c r="L36" s="9"/>
      <c r="M36" s="9"/>
      <c r="N36" s="8"/>
    </row>
    <row r="37" spans="2:25" x14ac:dyDescent="0.2">
      <c r="B37" s="7" t="s">
        <v>15</v>
      </c>
      <c r="C37" s="9"/>
      <c r="D37" s="9"/>
      <c r="E37" s="8"/>
      <c r="F37" s="9"/>
      <c r="G37" s="9"/>
      <c r="H37" s="8"/>
      <c r="I37" s="9"/>
      <c r="J37" s="9"/>
      <c r="K37" s="8"/>
      <c r="L37" s="9"/>
      <c r="M37" s="9"/>
      <c r="N37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3:S37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6" t="s">
        <v>19</v>
      </c>
    </row>
    <row r="4" spans="1:19" x14ac:dyDescent="0.2">
      <c r="B4" s="61" t="s">
        <v>29</v>
      </c>
    </row>
    <row r="6" spans="1:19" ht="13.5" thickBot="1" x14ac:dyDescent="0.25">
      <c r="B6" s="1">
        <v>44621</v>
      </c>
    </row>
    <row r="7" spans="1:19" ht="13.5" thickBot="1" x14ac:dyDescent="0.25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3</v>
      </c>
      <c r="J7" s="187"/>
      <c r="K7" s="188"/>
      <c r="L7" s="176" t="s">
        <v>4</v>
      </c>
      <c r="M7" s="178" t="s">
        <v>21</v>
      </c>
      <c r="N7" s="179"/>
      <c r="O7" s="180"/>
      <c r="P7" s="181" t="s">
        <v>5</v>
      </c>
      <c r="Q7" s="182"/>
      <c r="R7" s="11" t="s">
        <v>18</v>
      </c>
      <c r="S7" s="176" t="s">
        <v>20</v>
      </c>
    </row>
    <row r="8" spans="1:19" ht="13.5" thickBot="1" x14ac:dyDescent="0.25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177"/>
      <c r="M8" s="56" t="s">
        <v>10</v>
      </c>
      <c r="N8" s="55" t="s">
        <v>16</v>
      </c>
      <c r="O8" s="12" t="s">
        <v>17</v>
      </c>
      <c r="P8" s="54" t="s">
        <v>8</v>
      </c>
      <c r="Q8" s="54" t="s">
        <v>9</v>
      </c>
      <c r="R8" s="13" t="s">
        <v>8</v>
      </c>
      <c r="S8" s="177" t="s">
        <v>20</v>
      </c>
    </row>
    <row r="9" spans="1:19" x14ac:dyDescent="0.2">
      <c r="B9" s="47">
        <v>44621</v>
      </c>
      <c r="C9" s="46">
        <v>45950</v>
      </c>
      <c r="D9" s="45">
        <v>46000</v>
      </c>
      <c r="E9" s="44">
        <f t="shared" ref="E9:E31" si="0">AVERAGE(C9:D9)</f>
        <v>45975</v>
      </c>
      <c r="F9" s="46">
        <v>45725</v>
      </c>
      <c r="G9" s="45">
        <v>45750</v>
      </c>
      <c r="H9" s="44">
        <f t="shared" ref="H9:H31" si="1">AVERAGE(F9:G9)</f>
        <v>45737.5</v>
      </c>
      <c r="I9" s="46">
        <v>44680</v>
      </c>
      <c r="J9" s="45">
        <v>44730</v>
      </c>
      <c r="K9" s="44">
        <f t="shared" ref="K9:K31" si="2">AVERAGE(I9:J9)</f>
        <v>44705</v>
      </c>
      <c r="L9" s="52">
        <v>46000</v>
      </c>
      <c r="M9" s="51">
        <v>1.3398000000000001</v>
      </c>
      <c r="N9" s="53">
        <v>1.1160000000000001</v>
      </c>
      <c r="O9" s="50">
        <v>114.84</v>
      </c>
      <c r="P9" s="43">
        <v>34333.480000000003</v>
      </c>
      <c r="Q9" s="43">
        <v>34151.99</v>
      </c>
      <c r="R9" s="49">
        <f t="shared" ref="R9:R31" si="3">L9/N9</f>
        <v>41218.637992831536</v>
      </c>
      <c r="S9" s="48">
        <v>1.3395999999999999</v>
      </c>
    </row>
    <row r="10" spans="1:19" x14ac:dyDescent="0.2">
      <c r="B10" s="47">
        <v>44622</v>
      </c>
      <c r="C10" s="46">
        <v>46125</v>
      </c>
      <c r="D10" s="45">
        <v>46150</v>
      </c>
      <c r="E10" s="44">
        <f t="shared" si="0"/>
        <v>46137.5</v>
      </c>
      <c r="F10" s="46">
        <v>45800</v>
      </c>
      <c r="G10" s="45">
        <v>45850</v>
      </c>
      <c r="H10" s="44">
        <f t="shared" si="1"/>
        <v>45825</v>
      </c>
      <c r="I10" s="46">
        <v>44750</v>
      </c>
      <c r="J10" s="45">
        <v>44800</v>
      </c>
      <c r="K10" s="44">
        <f t="shared" si="2"/>
        <v>44775</v>
      </c>
      <c r="L10" s="52">
        <v>46150</v>
      </c>
      <c r="M10" s="51">
        <v>1.3332999999999999</v>
      </c>
      <c r="N10" s="51">
        <v>1.1116999999999999</v>
      </c>
      <c r="O10" s="50">
        <v>115.29</v>
      </c>
      <c r="P10" s="43">
        <v>34613.370000000003</v>
      </c>
      <c r="Q10" s="43">
        <v>34398.68</v>
      </c>
      <c r="R10" s="49">
        <f t="shared" si="3"/>
        <v>41512.998111001172</v>
      </c>
      <c r="S10" s="48">
        <v>1.3329</v>
      </c>
    </row>
    <row r="11" spans="1:19" x14ac:dyDescent="0.2">
      <c r="B11" s="47">
        <v>44623</v>
      </c>
      <c r="C11" s="46">
        <v>46645</v>
      </c>
      <c r="D11" s="45">
        <v>46655</v>
      </c>
      <c r="E11" s="44">
        <f t="shared" si="0"/>
        <v>46650</v>
      </c>
      <c r="F11" s="46">
        <v>46250</v>
      </c>
      <c r="G11" s="45">
        <v>46300</v>
      </c>
      <c r="H11" s="44">
        <f t="shared" si="1"/>
        <v>46275</v>
      </c>
      <c r="I11" s="46">
        <v>45205</v>
      </c>
      <c r="J11" s="45">
        <v>45255</v>
      </c>
      <c r="K11" s="44">
        <f t="shared" si="2"/>
        <v>45230</v>
      </c>
      <c r="L11" s="52">
        <v>46655</v>
      </c>
      <c r="M11" s="51">
        <v>1.3376999999999999</v>
      </c>
      <c r="N11" s="51">
        <v>1.1075999999999999</v>
      </c>
      <c r="O11" s="50">
        <v>115.72</v>
      </c>
      <c r="P11" s="43">
        <v>34877.03</v>
      </c>
      <c r="Q11" s="43">
        <v>34629.769999999997</v>
      </c>
      <c r="R11" s="49">
        <f t="shared" si="3"/>
        <v>42122.607439508851</v>
      </c>
      <c r="S11" s="48">
        <v>1.337</v>
      </c>
    </row>
    <row r="12" spans="1:19" x14ac:dyDescent="0.2">
      <c r="B12" s="47">
        <v>44624</v>
      </c>
      <c r="C12" s="46">
        <v>47300</v>
      </c>
      <c r="D12" s="45">
        <v>47325</v>
      </c>
      <c r="E12" s="44">
        <f t="shared" si="0"/>
        <v>47312.5</v>
      </c>
      <c r="F12" s="46">
        <v>46950</v>
      </c>
      <c r="G12" s="45">
        <v>47000</v>
      </c>
      <c r="H12" s="44">
        <f t="shared" si="1"/>
        <v>46975</v>
      </c>
      <c r="I12" s="46">
        <v>45895</v>
      </c>
      <c r="J12" s="45">
        <v>45945</v>
      </c>
      <c r="K12" s="44">
        <f t="shared" si="2"/>
        <v>45920</v>
      </c>
      <c r="L12" s="52">
        <v>47325</v>
      </c>
      <c r="M12" s="51">
        <v>1.3267</v>
      </c>
      <c r="N12" s="51">
        <v>1.0938000000000001</v>
      </c>
      <c r="O12" s="50">
        <v>115.44</v>
      </c>
      <c r="P12" s="43">
        <v>35671.21</v>
      </c>
      <c r="Q12" s="43">
        <v>35439.599999999999</v>
      </c>
      <c r="R12" s="49">
        <f t="shared" si="3"/>
        <v>43266.59352715304</v>
      </c>
      <c r="S12" s="48">
        <v>1.3262</v>
      </c>
    </row>
    <row r="13" spans="1:19" x14ac:dyDescent="0.2">
      <c r="B13" s="47">
        <v>44627</v>
      </c>
      <c r="C13" s="46">
        <v>48650</v>
      </c>
      <c r="D13" s="45">
        <v>48670</v>
      </c>
      <c r="E13" s="44">
        <f t="shared" si="0"/>
        <v>48660</v>
      </c>
      <c r="F13" s="46">
        <v>48200</v>
      </c>
      <c r="G13" s="45">
        <v>48205</v>
      </c>
      <c r="H13" s="44">
        <f t="shared" si="1"/>
        <v>48202.5</v>
      </c>
      <c r="I13" s="46">
        <v>47120</v>
      </c>
      <c r="J13" s="45">
        <v>47170</v>
      </c>
      <c r="K13" s="44">
        <f t="shared" si="2"/>
        <v>47145</v>
      </c>
      <c r="L13" s="52">
        <v>48670</v>
      </c>
      <c r="M13" s="51">
        <v>1.3186</v>
      </c>
      <c r="N13" s="51">
        <v>1.0888</v>
      </c>
      <c r="O13" s="50">
        <v>115.28</v>
      </c>
      <c r="P13" s="43">
        <v>36910.36</v>
      </c>
      <c r="Q13" s="43">
        <v>36568.81</v>
      </c>
      <c r="R13" s="49">
        <f t="shared" si="3"/>
        <v>44700.587803085968</v>
      </c>
      <c r="S13" s="48">
        <v>1.3182</v>
      </c>
    </row>
    <row r="14" spans="1:19" x14ac:dyDescent="0.2">
      <c r="B14" s="47">
        <v>44628</v>
      </c>
      <c r="C14" s="46">
        <v>50000</v>
      </c>
      <c r="D14" s="45">
        <v>50050</v>
      </c>
      <c r="E14" s="44">
        <f t="shared" si="0"/>
        <v>50025</v>
      </c>
      <c r="F14" s="46">
        <v>49400</v>
      </c>
      <c r="G14" s="45">
        <v>49500</v>
      </c>
      <c r="H14" s="44">
        <f t="shared" si="1"/>
        <v>49450</v>
      </c>
      <c r="I14" s="46">
        <v>48355</v>
      </c>
      <c r="J14" s="45">
        <v>48405</v>
      </c>
      <c r="K14" s="44">
        <f t="shared" si="2"/>
        <v>48380</v>
      </c>
      <c r="L14" s="52">
        <v>50050</v>
      </c>
      <c r="M14" s="51">
        <v>1.3102</v>
      </c>
      <c r="N14" s="51">
        <v>1.0906</v>
      </c>
      <c r="O14" s="50">
        <v>115.72</v>
      </c>
      <c r="P14" s="43">
        <v>38200.269999999997</v>
      </c>
      <c r="Q14" s="43">
        <v>37797.800000000003</v>
      </c>
      <c r="R14" s="49">
        <f t="shared" si="3"/>
        <v>45892.169448010267</v>
      </c>
      <c r="S14" s="48">
        <v>1.3096000000000001</v>
      </c>
    </row>
    <row r="15" spans="1:19" x14ac:dyDescent="0.2">
      <c r="B15" s="47">
        <v>44629</v>
      </c>
      <c r="C15" s="46">
        <v>48100</v>
      </c>
      <c r="D15" s="45">
        <v>48200</v>
      </c>
      <c r="E15" s="44">
        <f t="shared" si="0"/>
        <v>48150</v>
      </c>
      <c r="F15" s="46">
        <v>47900</v>
      </c>
      <c r="G15" s="45">
        <v>48000</v>
      </c>
      <c r="H15" s="44">
        <f t="shared" si="1"/>
        <v>47950</v>
      </c>
      <c r="I15" s="46">
        <v>46865</v>
      </c>
      <c r="J15" s="45">
        <v>46915</v>
      </c>
      <c r="K15" s="44">
        <f t="shared" si="2"/>
        <v>46890</v>
      </c>
      <c r="L15" s="52">
        <v>48200</v>
      </c>
      <c r="M15" s="51">
        <v>1.3149999999999999</v>
      </c>
      <c r="N15" s="51">
        <v>1.0986</v>
      </c>
      <c r="O15" s="50">
        <v>115.86</v>
      </c>
      <c r="P15" s="43">
        <v>36653.99</v>
      </c>
      <c r="Q15" s="43">
        <v>36521.339999999997</v>
      </c>
      <c r="R15" s="49">
        <f t="shared" si="3"/>
        <v>43874.021481886033</v>
      </c>
      <c r="S15" s="48">
        <v>1.3143</v>
      </c>
    </row>
    <row r="16" spans="1:19" x14ac:dyDescent="0.2">
      <c r="B16" s="47">
        <v>44630</v>
      </c>
      <c r="C16" s="46">
        <v>42700</v>
      </c>
      <c r="D16" s="45">
        <v>42800</v>
      </c>
      <c r="E16" s="44">
        <f t="shared" si="0"/>
        <v>42750</v>
      </c>
      <c r="F16" s="46">
        <v>42400</v>
      </c>
      <c r="G16" s="45">
        <v>42500</v>
      </c>
      <c r="H16" s="44">
        <f t="shared" si="1"/>
        <v>42450</v>
      </c>
      <c r="I16" s="46">
        <v>41485</v>
      </c>
      <c r="J16" s="45">
        <v>41535</v>
      </c>
      <c r="K16" s="44">
        <f t="shared" si="2"/>
        <v>41510</v>
      </c>
      <c r="L16" s="52">
        <v>42800</v>
      </c>
      <c r="M16" s="51">
        <v>1.3177000000000001</v>
      </c>
      <c r="N16" s="51">
        <v>1.1099000000000001</v>
      </c>
      <c r="O16" s="50">
        <v>115.92</v>
      </c>
      <c r="P16" s="43">
        <v>32480.84</v>
      </c>
      <c r="Q16" s="43">
        <v>32267.86</v>
      </c>
      <c r="R16" s="49">
        <f t="shared" si="3"/>
        <v>38562.032615550947</v>
      </c>
      <c r="S16" s="48">
        <v>1.3170999999999999</v>
      </c>
    </row>
    <row r="17" spans="2:19" x14ac:dyDescent="0.2">
      <c r="B17" s="47">
        <v>44631</v>
      </c>
      <c r="C17" s="46">
        <v>43975</v>
      </c>
      <c r="D17" s="45">
        <v>44025</v>
      </c>
      <c r="E17" s="44">
        <f t="shared" si="0"/>
        <v>44000</v>
      </c>
      <c r="F17" s="46">
        <v>43475</v>
      </c>
      <c r="G17" s="45">
        <v>43525</v>
      </c>
      <c r="H17" s="44">
        <f t="shared" si="1"/>
        <v>43500</v>
      </c>
      <c r="I17" s="46">
        <v>42590</v>
      </c>
      <c r="J17" s="45">
        <v>42640</v>
      </c>
      <c r="K17" s="44">
        <f t="shared" si="2"/>
        <v>42615</v>
      </c>
      <c r="L17" s="52">
        <v>44025</v>
      </c>
      <c r="M17" s="51">
        <v>1.3091999999999999</v>
      </c>
      <c r="N17" s="51">
        <v>1.0986</v>
      </c>
      <c r="O17" s="50">
        <v>116.89</v>
      </c>
      <c r="P17" s="43">
        <v>33627.410000000003</v>
      </c>
      <c r="Q17" s="43">
        <v>33260.74</v>
      </c>
      <c r="R17" s="49">
        <f t="shared" si="3"/>
        <v>40073.73020207537</v>
      </c>
      <c r="S17" s="48">
        <v>1.3086</v>
      </c>
    </row>
    <row r="18" spans="2:19" x14ac:dyDescent="0.2">
      <c r="B18" s="47">
        <v>44634</v>
      </c>
      <c r="C18" s="46">
        <v>44000</v>
      </c>
      <c r="D18" s="45">
        <v>44100</v>
      </c>
      <c r="E18" s="44">
        <f t="shared" si="0"/>
        <v>44050</v>
      </c>
      <c r="F18" s="46">
        <v>44050</v>
      </c>
      <c r="G18" s="45">
        <v>44100</v>
      </c>
      <c r="H18" s="44">
        <f t="shared" si="1"/>
        <v>44075</v>
      </c>
      <c r="I18" s="46">
        <v>43485</v>
      </c>
      <c r="J18" s="45">
        <v>43535</v>
      </c>
      <c r="K18" s="44">
        <f t="shared" si="2"/>
        <v>43510</v>
      </c>
      <c r="L18" s="52">
        <v>44100</v>
      </c>
      <c r="M18" s="51">
        <v>1.3067</v>
      </c>
      <c r="N18" s="51">
        <v>1.0958000000000001</v>
      </c>
      <c r="O18" s="50">
        <v>117.91</v>
      </c>
      <c r="P18" s="43">
        <v>33749.14</v>
      </c>
      <c r="Q18" s="43">
        <v>33767.230000000003</v>
      </c>
      <c r="R18" s="49">
        <f t="shared" si="3"/>
        <v>40244.570177039604</v>
      </c>
      <c r="S18" s="48">
        <v>1.306</v>
      </c>
    </row>
    <row r="19" spans="2:19" x14ac:dyDescent="0.2">
      <c r="B19" s="47">
        <v>44635</v>
      </c>
      <c r="C19" s="46">
        <v>42475</v>
      </c>
      <c r="D19" s="45">
        <v>42525</v>
      </c>
      <c r="E19" s="44">
        <f t="shared" si="0"/>
        <v>42500</v>
      </c>
      <c r="F19" s="46">
        <v>42500</v>
      </c>
      <c r="G19" s="45">
        <v>42550</v>
      </c>
      <c r="H19" s="44">
        <f t="shared" si="1"/>
        <v>42525</v>
      </c>
      <c r="I19" s="46">
        <v>41955</v>
      </c>
      <c r="J19" s="45">
        <v>42005</v>
      </c>
      <c r="K19" s="44">
        <f t="shared" si="2"/>
        <v>41980</v>
      </c>
      <c r="L19" s="52">
        <v>42525</v>
      </c>
      <c r="M19" s="51">
        <v>1.3069999999999999</v>
      </c>
      <c r="N19" s="51">
        <v>1.0991</v>
      </c>
      <c r="O19" s="50">
        <v>117.98</v>
      </c>
      <c r="P19" s="43">
        <v>32536.34</v>
      </c>
      <c r="Q19" s="43">
        <v>32572.92</v>
      </c>
      <c r="R19" s="49">
        <f t="shared" si="3"/>
        <v>38690.746974797563</v>
      </c>
      <c r="S19" s="48">
        <v>1.3063</v>
      </c>
    </row>
    <row r="20" spans="2:19" x14ac:dyDescent="0.2">
      <c r="B20" s="47">
        <v>44636</v>
      </c>
      <c r="C20" s="46">
        <v>43000</v>
      </c>
      <c r="D20" s="45">
        <v>43100</v>
      </c>
      <c r="E20" s="44">
        <f t="shared" si="0"/>
        <v>43050</v>
      </c>
      <c r="F20" s="46">
        <v>43000</v>
      </c>
      <c r="G20" s="45">
        <v>43100</v>
      </c>
      <c r="H20" s="44">
        <f t="shared" si="1"/>
        <v>43050</v>
      </c>
      <c r="I20" s="46">
        <v>42605</v>
      </c>
      <c r="J20" s="45">
        <v>42655</v>
      </c>
      <c r="K20" s="44">
        <f t="shared" si="2"/>
        <v>42630</v>
      </c>
      <c r="L20" s="52">
        <v>43100</v>
      </c>
      <c r="M20" s="51">
        <v>1.3091999999999999</v>
      </c>
      <c r="N20" s="51">
        <v>1.0989</v>
      </c>
      <c r="O20" s="50">
        <v>118.32</v>
      </c>
      <c r="P20" s="43">
        <v>32920.870000000003</v>
      </c>
      <c r="Q20" s="43">
        <v>32938.480000000003</v>
      </c>
      <c r="R20" s="49">
        <f t="shared" si="3"/>
        <v>39221.039221039224</v>
      </c>
      <c r="S20" s="48">
        <v>1.3085</v>
      </c>
    </row>
    <row r="21" spans="2:19" x14ac:dyDescent="0.2">
      <c r="B21" s="47">
        <v>44637</v>
      </c>
      <c r="C21" s="46">
        <v>41800</v>
      </c>
      <c r="D21" s="45">
        <v>41850</v>
      </c>
      <c r="E21" s="44">
        <f t="shared" si="0"/>
        <v>41825</v>
      </c>
      <c r="F21" s="46">
        <v>41800</v>
      </c>
      <c r="G21" s="45">
        <v>41850</v>
      </c>
      <c r="H21" s="44">
        <f t="shared" si="1"/>
        <v>41825</v>
      </c>
      <c r="I21" s="46">
        <v>41325</v>
      </c>
      <c r="J21" s="45">
        <v>41375</v>
      </c>
      <c r="K21" s="44">
        <f t="shared" si="2"/>
        <v>41350</v>
      </c>
      <c r="L21" s="52">
        <v>41850</v>
      </c>
      <c r="M21" s="51">
        <v>1.31</v>
      </c>
      <c r="N21" s="51">
        <v>1.1046</v>
      </c>
      <c r="O21" s="50">
        <v>118.79</v>
      </c>
      <c r="P21" s="43">
        <v>31946.560000000001</v>
      </c>
      <c r="Q21" s="43">
        <v>31961.200000000001</v>
      </c>
      <c r="R21" s="49">
        <f t="shared" si="3"/>
        <v>37887.017925040738</v>
      </c>
      <c r="S21" s="48">
        <v>1.3093999999999999</v>
      </c>
    </row>
    <row r="22" spans="2:19" x14ac:dyDescent="0.2">
      <c r="B22" s="47">
        <v>44638</v>
      </c>
      <c r="C22" s="46">
        <v>42350</v>
      </c>
      <c r="D22" s="45">
        <v>42450</v>
      </c>
      <c r="E22" s="44">
        <f t="shared" si="0"/>
        <v>42400</v>
      </c>
      <c r="F22" s="46">
        <v>42350</v>
      </c>
      <c r="G22" s="45">
        <v>42400</v>
      </c>
      <c r="H22" s="44">
        <f t="shared" si="1"/>
        <v>42375</v>
      </c>
      <c r="I22" s="46">
        <v>41875</v>
      </c>
      <c r="J22" s="45">
        <v>41925</v>
      </c>
      <c r="K22" s="44">
        <f t="shared" si="2"/>
        <v>41900</v>
      </c>
      <c r="L22" s="52">
        <v>42450</v>
      </c>
      <c r="M22" s="51">
        <v>1.3126</v>
      </c>
      <c r="N22" s="51">
        <v>1.1021000000000001</v>
      </c>
      <c r="O22" s="50">
        <v>119.19</v>
      </c>
      <c r="P22" s="43">
        <v>32340.39</v>
      </c>
      <c r="Q22" s="43">
        <v>32317.07</v>
      </c>
      <c r="R22" s="49">
        <f t="shared" si="3"/>
        <v>38517.375918700658</v>
      </c>
      <c r="S22" s="48">
        <v>1.3120000000000001</v>
      </c>
    </row>
    <row r="23" spans="2:19" x14ac:dyDescent="0.2">
      <c r="B23" s="47">
        <v>44641</v>
      </c>
      <c r="C23" s="46">
        <v>41400</v>
      </c>
      <c r="D23" s="45">
        <v>41425</v>
      </c>
      <c r="E23" s="44">
        <f t="shared" si="0"/>
        <v>41412.5</v>
      </c>
      <c r="F23" s="46">
        <v>41600</v>
      </c>
      <c r="G23" s="45">
        <v>41605</v>
      </c>
      <c r="H23" s="44">
        <f t="shared" si="1"/>
        <v>41602.5</v>
      </c>
      <c r="I23" s="46">
        <v>41085</v>
      </c>
      <c r="J23" s="45">
        <v>41135</v>
      </c>
      <c r="K23" s="44">
        <f t="shared" si="2"/>
        <v>41110</v>
      </c>
      <c r="L23" s="52">
        <v>41425</v>
      </c>
      <c r="M23" s="51">
        <v>1.3153999999999999</v>
      </c>
      <c r="N23" s="51">
        <v>1.1033999999999999</v>
      </c>
      <c r="O23" s="50">
        <v>119.23</v>
      </c>
      <c r="P23" s="43">
        <v>31492.32</v>
      </c>
      <c r="Q23" s="43">
        <v>31643.599999999999</v>
      </c>
      <c r="R23" s="49">
        <f t="shared" si="3"/>
        <v>37543.048758383178</v>
      </c>
      <c r="S23" s="48">
        <v>1.3148</v>
      </c>
    </row>
    <row r="24" spans="2:19" x14ac:dyDescent="0.2">
      <c r="B24" s="47">
        <v>44642</v>
      </c>
      <c r="C24" s="46">
        <v>41500</v>
      </c>
      <c r="D24" s="45">
        <v>41550</v>
      </c>
      <c r="E24" s="44">
        <f t="shared" si="0"/>
        <v>41525</v>
      </c>
      <c r="F24" s="46">
        <v>41375</v>
      </c>
      <c r="G24" s="45">
        <v>41400</v>
      </c>
      <c r="H24" s="44">
        <f t="shared" si="1"/>
        <v>41387.5</v>
      </c>
      <c r="I24" s="46">
        <v>40880</v>
      </c>
      <c r="J24" s="45">
        <v>40930</v>
      </c>
      <c r="K24" s="44">
        <f t="shared" si="2"/>
        <v>40905</v>
      </c>
      <c r="L24" s="52">
        <v>41550</v>
      </c>
      <c r="M24" s="51">
        <v>1.3233999999999999</v>
      </c>
      <c r="N24" s="51">
        <v>1.1015999999999999</v>
      </c>
      <c r="O24" s="50">
        <v>120.55</v>
      </c>
      <c r="P24" s="43">
        <v>31396.400000000001</v>
      </c>
      <c r="Q24" s="43">
        <v>31294.880000000001</v>
      </c>
      <c r="R24" s="49">
        <f t="shared" si="3"/>
        <v>37717.864923747278</v>
      </c>
      <c r="S24" s="48">
        <v>1.3229</v>
      </c>
    </row>
    <row r="25" spans="2:19" x14ac:dyDescent="0.2">
      <c r="B25" s="47">
        <v>44643</v>
      </c>
      <c r="C25" s="46">
        <v>41975</v>
      </c>
      <c r="D25" s="45">
        <v>42000</v>
      </c>
      <c r="E25" s="44">
        <f t="shared" si="0"/>
        <v>41987.5</v>
      </c>
      <c r="F25" s="46">
        <v>41700</v>
      </c>
      <c r="G25" s="45">
        <v>41800</v>
      </c>
      <c r="H25" s="44">
        <f t="shared" si="1"/>
        <v>41750</v>
      </c>
      <c r="I25" s="46">
        <v>41240</v>
      </c>
      <c r="J25" s="45">
        <v>41290</v>
      </c>
      <c r="K25" s="44">
        <f t="shared" si="2"/>
        <v>41265</v>
      </c>
      <c r="L25" s="52">
        <v>42000</v>
      </c>
      <c r="M25" s="51">
        <v>1.3194999999999999</v>
      </c>
      <c r="N25" s="51">
        <v>1.0987</v>
      </c>
      <c r="O25" s="50">
        <v>120.72</v>
      </c>
      <c r="P25" s="43">
        <v>31830.240000000002</v>
      </c>
      <c r="Q25" s="43">
        <v>31688.27</v>
      </c>
      <c r="R25" s="49">
        <f t="shared" si="3"/>
        <v>38226.995540183852</v>
      </c>
      <c r="S25" s="48">
        <v>1.3190999999999999</v>
      </c>
    </row>
    <row r="26" spans="2:19" x14ac:dyDescent="0.2">
      <c r="B26" s="47">
        <v>44644</v>
      </c>
      <c r="C26" s="46">
        <v>42375</v>
      </c>
      <c r="D26" s="45">
        <v>42425</v>
      </c>
      <c r="E26" s="44">
        <f t="shared" si="0"/>
        <v>42400</v>
      </c>
      <c r="F26" s="46">
        <v>41875</v>
      </c>
      <c r="G26" s="45">
        <v>41925</v>
      </c>
      <c r="H26" s="44">
        <f t="shared" si="1"/>
        <v>41900</v>
      </c>
      <c r="I26" s="46">
        <v>41340</v>
      </c>
      <c r="J26" s="45">
        <v>41390</v>
      </c>
      <c r="K26" s="44">
        <f t="shared" si="2"/>
        <v>41365</v>
      </c>
      <c r="L26" s="52">
        <v>42425</v>
      </c>
      <c r="M26" s="51">
        <v>1.3198000000000001</v>
      </c>
      <c r="N26" s="51">
        <v>1.0983000000000001</v>
      </c>
      <c r="O26" s="50">
        <v>121.66</v>
      </c>
      <c r="P26" s="43">
        <v>32145.02</v>
      </c>
      <c r="Q26" s="43">
        <v>31775.81</v>
      </c>
      <c r="R26" s="49">
        <f t="shared" si="3"/>
        <v>38627.879450059183</v>
      </c>
      <c r="S26" s="48">
        <v>1.3193999999999999</v>
      </c>
    </row>
    <row r="27" spans="2:19" x14ac:dyDescent="0.2">
      <c r="B27" s="47">
        <v>44645</v>
      </c>
      <c r="C27" s="46">
        <v>42550</v>
      </c>
      <c r="D27" s="45">
        <v>42650</v>
      </c>
      <c r="E27" s="44">
        <f t="shared" si="0"/>
        <v>42600</v>
      </c>
      <c r="F27" s="46">
        <v>42250</v>
      </c>
      <c r="G27" s="45">
        <v>42350</v>
      </c>
      <c r="H27" s="44">
        <f t="shared" si="1"/>
        <v>42300</v>
      </c>
      <c r="I27" s="46">
        <v>41745</v>
      </c>
      <c r="J27" s="45">
        <v>41795</v>
      </c>
      <c r="K27" s="44">
        <f t="shared" si="2"/>
        <v>41770</v>
      </c>
      <c r="L27" s="52">
        <v>42650</v>
      </c>
      <c r="M27" s="51">
        <v>1.3196000000000001</v>
      </c>
      <c r="N27" s="51">
        <v>1.1003000000000001</v>
      </c>
      <c r="O27" s="50">
        <v>121.76</v>
      </c>
      <c r="P27" s="43">
        <v>32320.400000000001</v>
      </c>
      <c r="Q27" s="43">
        <v>32100.36</v>
      </c>
      <c r="R27" s="49">
        <f t="shared" si="3"/>
        <v>38762.155775697538</v>
      </c>
      <c r="S27" s="48">
        <v>1.3192999999999999</v>
      </c>
    </row>
    <row r="28" spans="2:19" x14ac:dyDescent="0.2">
      <c r="B28" s="47">
        <v>44648</v>
      </c>
      <c r="C28" s="46">
        <v>42875</v>
      </c>
      <c r="D28" s="45">
        <v>42925</v>
      </c>
      <c r="E28" s="44">
        <f t="shared" si="0"/>
        <v>42900</v>
      </c>
      <c r="F28" s="46">
        <v>42375</v>
      </c>
      <c r="G28" s="45">
        <v>42425</v>
      </c>
      <c r="H28" s="44">
        <f t="shared" si="1"/>
        <v>42400</v>
      </c>
      <c r="I28" s="46">
        <v>41880</v>
      </c>
      <c r="J28" s="45">
        <v>41930</v>
      </c>
      <c r="K28" s="44">
        <f t="shared" si="2"/>
        <v>41905</v>
      </c>
      <c r="L28" s="52">
        <v>42925</v>
      </c>
      <c r="M28" s="51">
        <v>1.3115000000000001</v>
      </c>
      <c r="N28" s="51">
        <v>1.0964</v>
      </c>
      <c r="O28" s="50">
        <v>124.06</v>
      </c>
      <c r="P28" s="43">
        <v>32729.7</v>
      </c>
      <c r="Q28" s="43">
        <v>32353.39</v>
      </c>
      <c r="R28" s="49">
        <f t="shared" si="3"/>
        <v>39150.85735133163</v>
      </c>
      <c r="S28" s="48">
        <v>1.3112999999999999</v>
      </c>
    </row>
    <row r="29" spans="2:19" x14ac:dyDescent="0.2">
      <c r="B29" s="47">
        <v>44649</v>
      </c>
      <c r="C29" s="46">
        <v>42700</v>
      </c>
      <c r="D29" s="45">
        <v>42750</v>
      </c>
      <c r="E29" s="44">
        <f t="shared" si="0"/>
        <v>42725</v>
      </c>
      <c r="F29" s="46">
        <v>42400</v>
      </c>
      <c r="G29" s="45">
        <v>42450</v>
      </c>
      <c r="H29" s="44">
        <f t="shared" si="1"/>
        <v>42425</v>
      </c>
      <c r="I29" s="46">
        <v>41880</v>
      </c>
      <c r="J29" s="45">
        <v>41930</v>
      </c>
      <c r="K29" s="44">
        <f t="shared" si="2"/>
        <v>41905</v>
      </c>
      <c r="L29" s="52">
        <v>42750</v>
      </c>
      <c r="M29" s="51">
        <v>1.3129</v>
      </c>
      <c r="N29" s="51">
        <v>1.1085</v>
      </c>
      <c r="O29" s="50">
        <v>123.59</v>
      </c>
      <c r="P29" s="43">
        <v>32561.51</v>
      </c>
      <c r="Q29" s="43">
        <v>32337.93</v>
      </c>
      <c r="R29" s="49">
        <f t="shared" si="3"/>
        <v>38565.629228687416</v>
      </c>
      <c r="S29" s="48">
        <v>1.3127</v>
      </c>
    </row>
    <row r="30" spans="2:19" x14ac:dyDescent="0.2">
      <c r="B30" s="47">
        <v>44650</v>
      </c>
      <c r="C30" s="46">
        <v>43850</v>
      </c>
      <c r="D30" s="45">
        <v>43900</v>
      </c>
      <c r="E30" s="44">
        <f t="shared" si="0"/>
        <v>43875</v>
      </c>
      <c r="F30" s="46">
        <v>42575</v>
      </c>
      <c r="G30" s="45">
        <v>42600</v>
      </c>
      <c r="H30" s="44">
        <f t="shared" si="1"/>
        <v>42587.5</v>
      </c>
      <c r="I30" s="46">
        <v>41925</v>
      </c>
      <c r="J30" s="45">
        <v>41975</v>
      </c>
      <c r="K30" s="44">
        <f t="shared" si="2"/>
        <v>41950</v>
      </c>
      <c r="L30" s="52">
        <v>43900</v>
      </c>
      <c r="M30" s="51">
        <v>1.3159000000000001</v>
      </c>
      <c r="N30" s="51">
        <v>1.1138999999999999</v>
      </c>
      <c r="O30" s="50">
        <v>121.74</v>
      </c>
      <c r="P30" s="43">
        <v>33361.199999999997</v>
      </c>
      <c r="Q30" s="43">
        <v>32380.66</v>
      </c>
      <c r="R30" s="49">
        <f t="shared" si="3"/>
        <v>39411.078193733731</v>
      </c>
      <c r="S30" s="48">
        <v>1.3156000000000001</v>
      </c>
    </row>
    <row r="31" spans="2:19" x14ac:dyDescent="0.2">
      <c r="B31" s="47">
        <v>44651</v>
      </c>
      <c r="C31" s="46">
        <v>44150</v>
      </c>
      <c r="D31" s="45">
        <v>44200</v>
      </c>
      <c r="E31" s="44">
        <f t="shared" si="0"/>
        <v>44175</v>
      </c>
      <c r="F31" s="46">
        <v>42800</v>
      </c>
      <c r="G31" s="45">
        <v>42900</v>
      </c>
      <c r="H31" s="44">
        <f t="shared" si="1"/>
        <v>42850</v>
      </c>
      <c r="I31" s="46">
        <v>42070</v>
      </c>
      <c r="J31" s="45">
        <v>42120</v>
      </c>
      <c r="K31" s="44">
        <f t="shared" si="2"/>
        <v>42095</v>
      </c>
      <c r="L31" s="52">
        <v>44200</v>
      </c>
      <c r="M31" s="51">
        <v>1.3126</v>
      </c>
      <c r="N31" s="51">
        <v>1.1103000000000001</v>
      </c>
      <c r="O31" s="50">
        <v>121.63</v>
      </c>
      <c r="P31" s="43">
        <v>33673.620000000003</v>
      </c>
      <c r="Q31" s="43">
        <v>32690.7</v>
      </c>
      <c r="R31" s="49">
        <f t="shared" si="3"/>
        <v>39809.060614248396</v>
      </c>
      <c r="S31" s="48">
        <v>1.3123</v>
      </c>
    </row>
    <row r="32" spans="2:19" s="10" customFormat="1" x14ac:dyDescent="0.2">
      <c r="B32" s="42" t="s">
        <v>11</v>
      </c>
      <c r="C32" s="41">
        <f>ROUND(AVERAGE(C9:C31),2)</f>
        <v>44193.26</v>
      </c>
      <c r="D32" s="40">
        <f>ROUND(AVERAGE(D9:D31),2)</f>
        <v>44248.91</v>
      </c>
      <c r="E32" s="39">
        <f>ROUND(AVERAGE(C32:D32),2)</f>
        <v>44221.09</v>
      </c>
      <c r="F32" s="41">
        <f>ROUND(AVERAGE(F9:F31),2)</f>
        <v>43858.7</v>
      </c>
      <c r="G32" s="40">
        <f>ROUND(AVERAGE(G9:G31),2)</f>
        <v>43916.74</v>
      </c>
      <c r="H32" s="39">
        <f>ROUND(AVERAGE(F32:G32),2)</f>
        <v>43887.72</v>
      </c>
      <c r="I32" s="41">
        <f>ROUND(AVERAGE(I9:I31),2)</f>
        <v>43140.65</v>
      </c>
      <c r="J32" s="40">
        <f>ROUND(AVERAGE(J9:J31),2)</f>
        <v>43190.65</v>
      </c>
      <c r="K32" s="39">
        <f>ROUND(AVERAGE(I32:J32),2)</f>
        <v>43165.65</v>
      </c>
      <c r="L32" s="38">
        <f>ROUND(AVERAGE(L9:L31),2)</f>
        <v>44248.91</v>
      </c>
      <c r="M32" s="37">
        <f>ROUND(AVERAGE(M9:M31),4)</f>
        <v>1.3176000000000001</v>
      </c>
      <c r="N32" s="36">
        <f>ROUND(AVERAGE(N9:N31),4)</f>
        <v>1.1021000000000001</v>
      </c>
      <c r="O32" s="175">
        <f>ROUND(AVERAGE(O9:O31),2)</f>
        <v>118.61</v>
      </c>
      <c r="P32" s="35">
        <f>AVERAGE(P9:P31)</f>
        <v>33581.376956521737</v>
      </c>
      <c r="Q32" s="35">
        <f>AVERAGE(Q9:Q31)</f>
        <v>33341.699565217394</v>
      </c>
      <c r="R32" s="35">
        <f>AVERAGE(R9:R31)</f>
        <v>40156.465159730134</v>
      </c>
      <c r="S32" s="34">
        <f>AVERAGE(S9:S31)</f>
        <v>1.3170913043478258</v>
      </c>
    </row>
    <row r="33" spans="2:19" s="5" customFormat="1" x14ac:dyDescent="0.2">
      <c r="B33" s="33" t="s">
        <v>12</v>
      </c>
      <c r="C33" s="32">
        <f t="shared" ref="C33:S33" si="4">MAX(C9:C31)</f>
        <v>50000</v>
      </c>
      <c r="D33" s="31">
        <f t="shared" si="4"/>
        <v>50050</v>
      </c>
      <c r="E33" s="30">
        <f t="shared" si="4"/>
        <v>50025</v>
      </c>
      <c r="F33" s="32">
        <f t="shared" si="4"/>
        <v>49400</v>
      </c>
      <c r="G33" s="31">
        <f t="shared" si="4"/>
        <v>49500</v>
      </c>
      <c r="H33" s="30">
        <f t="shared" si="4"/>
        <v>49450</v>
      </c>
      <c r="I33" s="32">
        <f t="shared" si="4"/>
        <v>48355</v>
      </c>
      <c r="J33" s="31">
        <f t="shared" si="4"/>
        <v>48405</v>
      </c>
      <c r="K33" s="30">
        <f t="shared" si="4"/>
        <v>48380</v>
      </c>
      <c r="L33" s="29">
        <f t="shared" si="4"/>
        <v>50050</v>
      </c>
      <c r="M33" s="28">
        <f t="shared" si="4"/>
        <v>1.3398000000000001</v>
      </c>
      <c r="N33" s="27">
        <f t="shared" si="4"/>
        <v>1.1160000000000001</v>
      </c>
      <c r="O33" s="26">
        <f t="shared" si="4"/>
        <v>124.06</v>
      </c>
      <c r="P33" s="25">
        <f t="shared" si="4"/>
        <v>38200.269999999997</v>
      </c>
      <c r="Q33" s="25">
        <f t="shared" si="4"/>
        <v>37797.800000000003</v>
      </c>
      <c r="R33" s="25">
        <f t="shared" si="4"/>
        <v>45892.169448010267</v>
      </c>
      <c r="S33" s="24">
        <f t="shared" si="4"/>
        <v>1.3395999999999999</v>
      </c>
    </row>
    <row r="34" spans="2:19" s="5" customFormat="1" ht="13.5" thickBot="1" x14ac:dyDescent="0.25">
      <c r="B34" s="23" t="s">
        <v>13</v>
      </c>
      <c r="C34" s="22">
        <f t="shared" ref="C34:S34" si="5">MIN(C9:C31)</f>
        <v>41400</v>
      </c>
      <c r="D34" s="21">
        <f t="shared" si="5"/>
        <v>41425</v>
      </c>
      <c r="E34" s="20">
        <f t="shared" si="5"/>
        <v>41412.5</v>
      </c>
      <c r="F34" s="22">
        <f t="shared" si="5"/>
        <v>41375</v>
      </c>
      <c r="G34" s="21">
        <f t="shared" si="5"/>
        <v>41400</v>
      </c>
      <c r="H34" s="20">
        <f t="shared" si="5"/>
        <v>41387.5</v>
      </c>
      <c r="I34" s="22">
        <f t="shared" si="5"/>
        <v>40880</v>
      </c>
      <c r="J34" s="21">
        <f t="shared" si="5"/>
        <v>40930</v>
      </c>
      <c r="K34" s="20">
        <f t="shared" si="5"/>
        <v>40905</v>
      </c>
      <c r="L34" s="19">
        <f t="shared" si="5"/>
        <v>41425</v>
      </c>
      <c r="M34" s="18">
        <f t="shared" si="5"/>
        <v>1.3067</v>
      </c>
      <c r="N34" s="17">
        <f t="shared" si="5"/>
        <v>1.0888</v>
      </c>
      <c r="O34" s="16">
        <f t="shared" si="5"/>
        <v>114.84</v>
      </c>
      <c r="P34" s="15">
        <f t="shared" si="5"/>
        <v>31396.400000000001</v>
      </c>
      <c r="Q34" s="15">
        <f t="shared" si="5"/>
        <v>31294.880000000001</v>
      </c>
      <c r="R34" s="15">
        <f t="shared" si="5"/>
        <v>37543.048758383178</v>
      </c>
      <c r="S34" s="14">
        <f t="shared" si="5"/>
        <v>1.306</v>
      </c>
    </row>
    <row r="36" spans="2:19" x14ac:dyDescent="0.2">
      <c r="B36" s="7" t="s">
        <v>14</v>
      </c>
      <c r="C36" s="9"/>
      <c r="D36" s="9"/>
      <c r="E36" s="8"/>
      <c r="F36" s="9"/>
      <c r="G36" s="9"/>
      <c r="H36" s="8"/>
      <c r="I36" s="9"/>
      <c r="J36" s="9"/>
      <c r="K36" s="8"/>
      <c r="L36" s="9"/>
      <c r="M36" s="9"/>
      <c r="N36" s="8"/>
    </row>
    <row r="37" spans="2:19" x14ac:dyDescent="0.2">
      <c r="B37" s="7" t="s">
        <v>15</v>
      </c>
      <c r="C37" s="9"/>
      <c r="D37" s="9"/>
      <c r="E37" s="8"/>
      <c r="F37" s="9"/>
      <c r="G37" s="9"/>
      <c r="H37" s="8"/>
      <c r="I37" s="9"/>
      <c r="J37" s="9"/>
      <c r="K37" s="8"/>
      <c r="L37" s="9"/>
      <c r="M37" s="9"/>
      <c r="N37" s="8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3:Y37"/>
  <sheetViews>
    <sheetView workbookViewId="0">
      <pane ySplit="8" topLeftCell="A9" activePane="bottomLeft" state="frozen"/>
      <selection activeCell="C46" sqref="C46"/>
      <selection pane="bottomLeft" activeCell="X32" sqref="X32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6" t="s">
        <v>19</v>
      </c>
    </row>
    <row r="4" spans="1:25" x14ac:dyDescent="0.2">
      <c r="B4" s="61" t="s">
        <v>25</v>
      </c>
    </row>
    <row r="6" spans="1:25" ht="13.5" thickBot="1" x14ac:dyDescent="0.25">
      <c r="B6" s="1">
        <v>44621</v>
      </c>
    </row>
    <row r="7" spans="1:25" ht="13.5" thickBot="1" x14ac:dyDescent="0.25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86" t="s">
        <v>23</v>
      </c>
      <c r="M7" s="187"/>
      <c r="N7" s="188"/>
      <c r="O7" s="186" t="s">
        <v>22</v>
      </c>
      <c r="P7" s="187"/>
      <c r="Q7" s="188"/>
      <c r="R7" s="176" t="s">
        <v>4</v>
      </c>
      <c r="S7" s="178" t="s">
        <v>21</v>
      </c>
      <c r="T7" s="179"/>
      <c r="U7" s="180"/>
      <c r="V7" s="181" t="s">
        <v>5</v>
      </c>
      <c r="W7" s="182"/>
      <c r="X7" s="11" t="s">
        <v>18</v>
      </c>
      <c r="Y7" s="176" t="s">
        <v>20</v>
      </c>
    </row>
    <row r="8" spans="1:25" ht="13.5" thickBot="1" x14ac:dyDescent="0.25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77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77" t="s">
        <v>20</v>
      </c>
    </row>
    <row r="9" spans="1:25" x14ac:dyDescent="0.2">
      <c r="B9" s="47">
        <v>44621</v>
      </c>
      <c r="C9" s="46">
        <v>25425</v>
      </c>
      <c r="D9" s="45">
        <v>25450</v>
      </c>
      <c r="E9" s="44">
        <f t="shared" ref="E9:E31" si="0">AVERAGE(C9:D9)</f>
        <v>25437.5</v>
      </c>
      <c r="F9" s="46">
        <v>24875</v>
      </c>
      <c r="G9" s="45">
        <v>24900</v>
      </c>
      <c r="H9" s="44">
        <f t="shared" ref="H9:H31" si="1">AVERAGE(F9:G9)</f>
        <v>24887.5</v>
      </c>
      <c r="I9" s="46">
        <v>23670</v>
      </c>
      <c r="J9" s="45">
        <v>23720</v>
      </c>
      <c r="K9" s="44">
        <f t="shared" ref="K9:K31" si="2">AVERAGE(I9:J9)</f>
        <v>23695</v>
      </c>
      <c r="L9" s="46">
        <v>23440</v>
      </c>
      <c r="M9" s="45">
        <v>23490</v>
      </c>
      <c r="N9" s="44">
        <f t="shared" ref="N9:N31" si="3">AVERAGE(L9:M9)</f>
        <v>23465</v>
      </c>
      <c r="O9" s="46">
        <v>23330</v>
      </c>
      <c r="P9" s="45">
        <v>23380</v>
      </c>
      <c r="Q9" s="44">
        <f t="shared" ref="Q9:Q31" si="4">AVERAGE(O9:P9)</f>
        <v>23355</v>
      </c>
      <c r="R9" s="52">
        <v>25450</v>
      </c>
      <c r="S9" s="51">
        <v>1.3398000000000001</v>
      </c>
      <c r="T9" s="53">
        <v>1.1160000000000001</v>
      </c>
      <c r="U9" s="50">
        <v>114.84</v>
      </c>
      <c r="V9" s="43">
        <v>18995.37</v>
      </c>
      <c r="W9" s="43">
        <v>18587.64</v>
      </c>
      <c r="X9" s="49">
        <f t="shared" ref="X9:X31" si="5">R9/T9</f>
        <v>22804.659498207882</v>
      </c>
      <c r="Y9" s="48">
        <v>1.3395999999999999</v>
      </c>
    </row>
    <row r="10" spans="1:25" x14ac:dyDescent="0.2">
      <c r="B10" s="47">
        <v>44622</v>
      </c>
      <c r="C10" s="46">
        <v>26995</v>
      </c>
      <c r="D10" s="45">
        <v>27000</v>
      </c>
      <c r="E10" s="44">
        <f t="shared" si="0"/>
        <v>26997.5</v>
      </c>
      <c r="F10" s="46">
        <v>26300</v>
      </c>
      <c r="G10" s="45">
        <v>26350</v>
      </c>
      <c r="H10" s="44">
        <f t="shared" si="1"/>
        <v>26325</v>
      </c>
      <c r="I10" s="46">
        <v>25070</v>
      </c>
      <c r="J10" s="45">
        <v>25120</v>
      </c>
      <c r="K10" s="44">
        <f t="shared" si="2"/>
        <v>25095</v>
      </c>
      <c r="L10" s="46">
        <v>24820</v>
      </c>
      <c r="M10" s="45">
        <v>24870</v>
      </c>
      <c r="N10" s="44">
        <f t="shared" si="3"/>
        <v>24845</v>
      </c>
      <c r="O10" s="46">
        <v>24680</v>
      </c>
      <c r="P10" s="45">
        <v>24730</v>
      </c>
      <c r="Q10" s="44">
        <f t="shared" si="4"/>
        <v>24705</v>
      </c>
      <c r="R10" s="52">
        <v>27000</v>
      </c>
      <c r="S10" s="51">
        <v>1.3332999999999999</v>
      </c>
      <c r="T10" s="51">
        <v>1.1116999999999999</v>
      </c>
      <c r="U10" s="50">
        <v>115.29</v>
      </c>
      <c r="V10" s="43">
        <v>20250.509999999998</v>
      </c>
      <c r="W10" s="43">
        <v>19768.919999999998</v>
      </c>
      <c r="X10" s="49">
        <f t="shared" si="5"/>
        <v>24287.127822254206</v>
      </c>
      <c r="Y10" s="48">
        <v>1.3329</v>
      </c>
    </row>
    <row r="11" spans="1:25" x14ac:dyDescent="0.2">
      <c r="B11" s="47">
        <v>44623</v>
      </c>
      <c r="C11" s="46">
        <v>28795</v>
      </c>
      <c r="D11" s="45">
        <v>28800</v>
      </c>
      <c r="E11" s="44">
        <f t="shared" si="0"/>
        <v>28797.5</v>
      </c>
      <c r="F11" s="46">
        <v>27970</v>
      </c>
      <c r="G11" s="45">
        <v>27980</v>
      </c>
      <c r="H11" s="44">
        <f t="shared" si="1"/>
        <v>27975</v>
      </c>
      <c r="I11" s="46">
        <v>26545</v>
      </c>
      <c r="J11" s="45">
        <v>26595</v>
      </c>
      <c r="K11" s="44">
        <f t="shared" si="2"/>
        <v>26570</v>
      </c>
      <c r="L11" s="46">
        <v>26260</v>
      </c>
      <c r="M11" s="45">
        <v>26310</v>
      </c>
      <c r="N11" s="44">
        <f t="shared" si="3"/>
        <v>26285</v>
      </c>
      <c r="O11" s="46">
        <v>26110</v>
      </c>
      <c r="P11" s="45">
        <v>26160</v>
      </c>
      <c r="Q11" s="44">
        <f t="shared" si="4"/>
        <v>26135</v>
      </c>
      <c r="R11" s="52">
        <v>28800</v>
      </c>
      <c r="S11" s="51">
        <v>1.3376999999999999</v>
      </c>
      <c r="T11" s="51">
        <v>1.1075999999999999</v>
      </c>
      <c r="U11" s="50">
        <v>115.72</v>
      </c>
      <c r="V11" s="43">
        <v>21529.49</v>
      </c>
      <c r="W11" s="43">
        <v>20927.45</v>
      </c>
      <c r="X11" s="49">
        <f t="shared" si="5"/>
        <v>26002.166847237273</v>
      </c>
      <c r="Y11" s="48">
        <v>1.337</v>
      </c>
    </row>
    <row r="12" spans="1:25" x14ac:dyDescent="0.2">
      <c r="B12" s="47">
        <v>44624</v>
      </c>
      <c r="C12" s="46">
        <v>29750</v>
      </c>
      <c r="D12" s="45">
        <v>29800</v>
      </c>
      <c r="E12" s="44">
        <f t="shared" si="0"/>
        <v>29775</v>
      </c>
      <c r="F12" s="46">
        <v>28650</v>
      </c>
      <c r="G12" s="45">
        <v>28700</v>
      </c>
      <c r="H12" s="44">
        <f t="shared" si="1"/>
        <v>28675</v>
      </c>
      <c r="I12" s="46">
        <v>26950</v>
      </c>
      <c r="J12" s="45">
        <v>27000</v>
      </c>
      <c r="K12" s="44">
        <f t="shared" si="2"/>
        <v>26975</v>
      </c>
      <c r="L12" s="46">
        <v>26650</v>
      </c>
      <c r="M12" s="45">
        <v>26700</v>
      </c>
      <c r="N12" s="44">
        <f t="shared" si="3"/>
        <v>26675</v>
      </c>
      <c r="O12" s="46">
        <v>26500</v>
      </c>
      <c r="P12" s="45">
        <v>26550</v>
      </c>
      <c r="Q12" s="44">
        <f t="shared" si="4"/>
        <v>26525</v>
      </c>
      <c r="R12" s="52">
        <v>29800</v>
      </c>
      <c r="S12" s="51">
        <v>1.3267</v>
      </c>
      <c r="T12" s="51">
        <v>1.0938000000000001</v>
      </c>
      <c r="U12" s="50">
        <v>115.44</v>
      </c>
      <c r="V12" s="43">
        <v>22461.75</v>
      </c>
      <c r="W12" s="43">
        <v>21640.78</v>
      </c>
      <c r="X12" s="49">
        <f t="shared" si="5"/>
        <v>27244.468824282318</v>
      </c>
      <c r="Y12" s="48">
        <v>1.3262</v>
      </c>
    </row>
    <row r="13" spans="1:25" x14ac:dyDescent="0.2">
      <c r="B13" s="47">
        <v>44627</v>
      </c>
      <c r="C13" s="46">
        <v>42990</v>
      </c>
      <c r="D13" s="45">
        <v>42995</v>
      </c>
      <c r="E13" s="44">
        <f t="shared" si="0"/>
        <v>42992.5</v>
      </c>
      <c r="F13" s="46">
        <v>42100</v>
      </c>
      <c r="G13" s="45">
        <v>42200</v>
      </c>
      <c r="H13" s="44">
        <f t="shared" si="1"/>
        <v>42150</v>
      </c>
      <c r="I13" s="46">
        <v>39855</v>
      </c>
      <c r="J13" s="45">
        <v>39905</v>
      </c>
      <c r="K13" s="44">
        <f t="shared" si="2"/>
        <v>39880</v>
      </c>
      <c r="L13" s="46">
        <v>39505</v>
      </c>
      <c r="M13" s="45">
        <v>39555</v>
      </c>
      <c r="N13" s="44">
        <f t="shared" si="3"/>
        <v>39530</v>
      </c>
      <c r="O13" s="46">
        <v>39305</v>
      </c>
      <c r="P13" s="45">
        <v>39355</v>
      </c>
      <c r="Q13" s="44">
        <f t="shared" si="4"/>
        <v>39330</v>
      </c>
      <c r="R13" s="52">
        <v>42995</v>
      </c>
      <c r="S13" s="51">
        <v>1.3186</v>
      </c>
      <c r="T13" s="51">
        <v>1.0888</v>
      </c>
      <c r="U13" s="50">
        <v>115.28</v>
      </c>
      <c r="V13" s="43">
        <v>32606.55</v>
      </c>
      <c r="W13" s="43">
        <v>32013.35</v>
      </c>
      <c r="X13" s="49">
        <f t="shared" si="5"/>
        <v>39488.42762674504</v>
      </c>
      <c r="Y13" s="48">
        <v>1.3182</v>
      </c>
    </row>
    <row r="14" spans="1:25" x14ac:dyDescent="0.2">
      <c r="B14" s="47">
        <v>44628</v>
      </c>
      <c r="C14" s="46">
        <v>30750</v>
      </c>
      <c r="D14" s="45">
        <v>30800</v>
      </c>
      <c r="E14" s="44">
        <f t="shared" si="0"/>
        <v>30775</v>
      </c>
      <c r="F14" s="46">
        <v>29900</v>
      </c>
      <c r="G14" s="45">
        <v>30000</v>
      </c>
      <c r="H14" s="44">
        <f t="shared" si="1"/>
        <v>29950</v>
      </c>
      <c r="I14" s="46">
        <v>29520</v>
      </c>
      <c r="J14" s="45">
        <v>29570</v>
      </c>
      <c r="K14" s="44">
        <f t="shared" si="2"/>
        <v>29545</v>
      </c>
      <c r="L14" s="46">
        <v>29210</v>
      </c>
      <c r="M14" s="45">
        <v>29260</v>
      </c>
      <c r="N14" s="44">
        <f t="shared" si="3"/>
        <v>29235</v>
      </c>
      <c r="O14" s="46">
        <v>28910</v>
      </c>
      <c r="P14" s="45">
        <v>28960</v>
      </c>
      <c r="Q14" s="44">
        <f t="shared" si="4"/>
        <v>28935</v>
      </c>
      <c r="R14" s="52">
        <v>30800</v>
      </c>
      <c r="S14" s="51">
        <v>1.3102</v>
      </c>
      <c r="T14" s="51">
        <v>1.0906</v>
      </c>
      <c r="U14" s="50">
        <v>115.72</v>
      </c>
      <c r="V14" s="43">
        <v>23507.861395206837</v>
      </c>
      <c r="W14" s="43">
        <v>22907.758094074525</v>
      </c>
      <c r="X14" s="49">
        <f t="shared" si="5"/>
        <v>28241.335044929398</v>
      </c>
      <c r="Y14" s="48">
        <v>1.3096000000000001</v>
      </c>
    </row>
    <row r="15" spans="1:25" x14ac:dyDescent="0.2">
      <c r="B15" s="47">
        <v>44629</v>
      </c>
      <c r="C15" s="46">
        <v>30750</v>
      </c>
      <c r="D15" s="45">
        <v>30800</v>
      </c>
      <c r="E15" s="44">
        <f t="shared" si="0"/>
        <v>30775</v>
      </c>
      <c r="F15" s="46">
        <v>29900</v>
      </c>
      <c r="G15" s="45">
        <v>30000</v>
      </c>
      <c r="H15" s="44">
        <f t="shared" si="1"/>
        <v>29950</v>
      </c>
      <c r="I15" s="46">
        <v>29520</v>
      </c>
      <c r="J15" s="45">
        <v>29570</v>
      </c>
      <c r="K15" s="44">
        <f t="shared" si="2"/>
        <v>29545</v>
      </c>
      <c r="L15" s="46">
        <v>29210</v>
      </c>
      <c r="M15" s="45">
        <v>29260</v>
      </c>
      <c r="N15" s="44">
        <f t="shared" si="3"/>
        <v>29235</v>
      </c>
      <c r="O15" s="46">
        <v>28910</v>
      </c>
      <c r="P15" s="45">
        <v>28960</v>
      </c>
      <c r="Q15" s="44">
        <f t="shared" si="4"/>
        <v>28935</v>
      </c>
      <c r="R15" s="52">
        <v>30800</v>
      </c>
      <c r="S15" s="51">
        <v>1.3149999999999999</v>
      </c>
      <c r="T15" s="51">
        <v>1.0986</v>
      </c>
      <c r="U15" s="50">
        <v>115.86</v>
      </c>
      <c r="V15" s="43">
        <v>23422.053231939164</v>
      </c>
      <c r="W15" s="43">
        <v>22825.838849577722</v>
      </c>
      <c r="X15" s="49">
        <f t="shared" si="5"/>
        <v>28035.681776806843</v>
      </c>
      <c r="Y15" s="48">
        <v>1.3143</v>
      </c>
    </row>
    <row r="16" spans="1:25" x14ac:dyDescent="0.2">
      <c r="B16" s="47">
        <v>44630</v>
      </c>
      <c r="C16" s="46">
        <v>30750</v>
      </c>
      <c r="D16" s="45">
        <v>30800</v>
      </c>
      <c r="E16" s="44">
        <f t="shared" si="0"/>
        <v>30775</v>
      </c>
      <c r="F16" s="46">
        <v>29900</v>
      </c>
      <c r="G16" s="45">
        <v>30000</v>
      </c>
      <c r="H16" s="44">
        <f t="shared" si="1"/>
        <v>29950</v>
      </c>
      <c r="I16" s="46">
        <v>29520</v>
      </c>
      <c r="J16" s="45">
        <v>29570</v>
      </c>
      <c r="K16" s="44">
        <f t="shared" si="2"/>
        <v>29545</v>
      </c>
      <c r="L16" s="46">
        <v>29210</v>
      </c>
      <c r="M16" s="45">
        <v>29260</v>
      </c>
      <c r="N16" s="44">
        <f t="shared" si="3"/>
        <v>29235</v>
      </c>
      <c r="O16" s="46">
        <v>28910</v>
      </c>
      <c r="P16" s="45">
        <v>28960</v>
      </c>
      <c r="Q16" s="44">
        <f t="shared" si="4"/>
        <v>28935</v>
      </c>
      <c r="R16" s="52">
        <v>30800</v>
      </c>
      <c r="S16" s="51">
        <v>1.3177000000000001</v>
      </c>
      <c r="T16" s="51">
        <v>1.1099000000000001</v>
      </c>
      <c r="U16" s="50">
        <v>115.92</v>
      </c>
      <c r="V16" s="43">
        <v>23374.060863626015</v>
      </c>
      <c r="W16" s="43">
        <v>22777.313795459722</v>
      </c>
      <c r="X16" s="49">
        <f t="shared" si="5"/>
        <v>27750.247770069374</v>
      </c>
      <c r="Y16" s="48">
        <v>1.3170999999999999</v>
      </c>
    </row>
    <row r="17" spans="2:25" x14ac:dyDescent="0.2">
      <c r="B17" s="47">
        <v>44631</v>
      </c>
      <c r="C17" s="46">
        <v>30750</v>
      </c>
      <c r="D17" s="45">
        <v>30800</v>
      </c>
      <c r="E17" s="44">
        <f t="shared" si="0"/>
        <v>30775</v>
      </c>
      <c r="F17" s="46">
        <v>29900</v>
      </c>
      <c r="G17" s="45">
        <v>30000</v>
      </c>
      <c r="H17" s="44">
        <f t="shared" si="1"/>
        <v>29950</v>
      </c>
      <c r="I17" s="46">
        <v>29520</v>
      </c>
      <c r="J17" s="45">
        <v>29570</v>
      </c>
      <c r="K17" s="44">
        <f t="shared" si="2"/>
        <v>29545</v>
      </c>
      <c r="L17" s="46">
        <v>29210</v>
      </c>
      <c r="M17" s="45">
        <v>29260</v>
      </c>
      <c r="N17" s="44">
        <f t="shared" si="3"/>
        <v>29235</v>
      </c>
      <c r="O17" s="46">
        <v>28910</v>
      </c>
      <c r="P17" s="45">
        <v>28960</v>
      </c>
      <c r="Q17" s="44">
        <f t="shared" si="4"/>
        <v>28935</v>
      </c>
      <c r="R17" s="52">
        <v>30800</v>
      </c>
      <c r="S17" s="51">
        <v>1.3091999999999999</v>
      </c>
      <c r="T17" s="51">
        <v>1.0986</v>
      </c>
      <c r="U17" s="50">
        <v>116.89</v>
      </c>
      <c r="V17" s="43">
        <v>23525.817293003362</v>
      </c>
      <c r="W17" s="43">
        <v>22925.263640531866</v>
      </c>
      <c r="X17" s="49">
        <f t="shared" si="5"/>
        <v>28035.681776806843</v>
      </c>
      <c r="Y17" s="48">
        <v>1.3086</v>
      </c>
    </row>
    <row r="18" spans="2:25" x14ac:dyDescent="0.2">
      <c r="B18" s="47">
        <v>44634</v>
      </c>
      <c r="C18" s="46">
        <v>30750</v>
      </c>
      <c r="D18" s="45">
        <v>30800</v>
      </c>
      <c r="E18" s="44">
        <f t="shared" si="0"/>
        <v>30775</v>
      </c>
      <c r="F18" s="46">
        <v>29900</v>
      </c>
      <c r="G18" s="45">
        <v>30000</v>
      </c>
      <c r="H18" s="44">
        <f t="shared" si="1"/>
        <v>29950</v>
      </c>
      <c r="I18" s="46">
        <v>29520</v>
      </c>
      <c r="J18" s="45">
        <v>29570</v>
      </c>
      <c r="K18" s="44">
        <f t="shared" si="2"/>
        <v>29545</v>
      </c>
      <c r="L18" s="46">
        <v>29210</v>
      </c>
      <c r="M18" s="45">
        <v>29260</v>
      </c>
      <c r="N18" s="44">
        <f t="shared" si="3"/>
        <v>29235</v>
      </c>
      <c r="O18" s="46">
        <v>28910</v>
      </c>
      <c r="P18" s="45">
        <v>28960</v>
      </c>
      <c r="Q18" s="44">
        <f t="shared" si="4"/>
        <v>28935</v>
      </c>
      <c r="R18" s="52">
        <v>30800</v>
      </c>
      <c r="S18" s="51">
        <v>1.3067</v>
      </c>
      <c r="T18" s="51">
        <v>1.0958000000000001</v>
      </c>
      <c r="U18" s="50">
        <v>117.91</v>
      </c>
      <c r="V18" s="43">
        <v>23570.827274814419</v>
      </c>
      <c r="W18" s="43">
        <v>22970.903522205204</v>
      </c>
      <c r="X18" s="49">
        <f t="shared" si="5"/>
        <v>28107.318853805435</v>
      </c>
      <c r="Y18" s="48">
        <v>1.306</v>
      </c>
    </row>
    <row r="19" spans="2:25" x14ac:dyDescent="0.2">
      <c r="B19" s="47">
        <v>44635</v>
      </c>
      <c r="C19" s="46">
        <v>30750</v>
      </c>
      <c r="D19" s="45">
        <v>30800</v>
      </c>
      <c r="E19" s="44">
        <f t="shared" si="0"/>
        <v>30775</v>
      </c>
      <c r="F19" s="46">
        <v>29900</v>
      </c>
      <c r="G19" s="45">
        <v>30000</v>
      </c>
      <c r="H19" s="44">
        <f t="shared" si="1"/>
        <v>29950</v>
      </c>
      <c r="I19" s="46">
        <v>29520</v>
      </c>
      <c r="J19" s="45">
        <v>29570</v>
      </c>
      <c r="K19" s="44">
        <f t="shared" si="2"/>
        <v>29545</v>
      </c>
      <c r="L19" s="46">
        <v>29210</v>
      </c>
      <c r="M19" s="45">
        <v>29260</v>
      </c>
      <c r="N19" s="44">
        <f t="shared" si="3"/>
        <v>29235</v>
      </c>
      <c r="O19" s="46">
        <v>28910</v>
      </c>
      <c r="P19" s="45">
        <v>28960</v>
      </c>
      <c r="Q19" s="44">
        <f t="shared" si="4"/>
        <v>28935</v>
      </c>
      <c r="R19" s="52">
        <v>30800</v>
      </c>
      <c r="S19" s="51">
        <v>1.3069999999999999</v>
      </c>
      <c r="T19" s="51">
        <v>1.0991</v>
      </c>
      <c r="U19" s="50">
        <v>117.98</v>
      </c>
      <c r="V19" s="43">
        <v>23565.416985462893</v>
      </c>
      <c r="W19" s="43">
        <v>22965.628109928806</v>
      </c>
      <c r="X19" s="49">
        <f t="shared" si="5"/>
        <v>28022.927850059139</v>
      </c>
      <c r="Y19" s="48">
        <v>1.3063</v>
      </c>
    </row>
    <row r="20" spans="2:25" x14ac:dyDescent="0.2">
      <c r="B20" s="47">
        <v>44636</v>
      </c>
      <c r="C20" s="46">
        <v>30750</v>
      </c>
      <c r="D20" s="45">
        <v>30800</v>
      </c>
      <c r="E20" s="44">
        <f t="shared" si="0"/>
        <v>30775</v>
      </c>
      <c r="F20" s="46">
        <v>29900</v>
      </c>
      <c r="G20" s="45">
        <v>30000</v>
      </c>
      <c r="H20" s="44">
        <f t="shared" si="1"/>
        <v>29950</v>
      </c>
      <c r="I20" s="46">
        <v>29520</v>
      </c>
      <c r="J20" s="45">
        <v>29570</v>
      </c>
      <c r="K20" s="44">
        <f t="shared" si="2"/>
        <v>29545</v>
      </c>
      <c r="L20" s="46">
        <v>29210</v>
      </c>
      <c r="M20" s="45">
        <v>29260</v>
      </c>
      <c r="N20" s="44">
        <f t="shared" si="3"/>
        <v>29235</v>
      </c>
      <c r="O20" s="46">
        <v>28910</v>
      </c>
      <c r="P20" s="45">
        <v>28960</v>
      </c>
      <c r="Q20" s="44">
        <f t="shared" si="4"/>
        <v>28935</v>
      </c>
      <c r="R20" s="52">
        <v>30800</v>
      </c>
      <c r="S20" s="51">
        <v>1.3091999999999999</v>
      </c>
      <c r="T20" s="51">
        <v>1.0989</v>
      </c>
      <c r="U20" s="50">
        <v>118.32</v>
      </c>
      <c r="V20" s="43">
        <v>23525.817293003362</v>
      </c>
      <c r="W20" s="43">
        <v>22927.015666794039</v>
      </c>
      <c r="X20" s="49">
        <f t="shared" si="5"/>
        <v>28028.028028028028</v>
      </c>
      <c r="Y20" s="48">
        <v>1.3085</v>
      </c>
    </row>
    <row r="21" spans="2:25" x14ac:dyDescent="0.2">
      <c r="B21" s="47">
        <v>44637</v>
      </c>
      <c r="C21" s="46">
        <v>30750</v>
      </c>
      <c r="D21" s="45">
        <v>30800</v>
      </c>
      <c r="E21" s="44">
        <f t="shared" si="0"/>
        <v>30775</v>
      </c>
      <c r="F21" s="46">
        <v>29900</v>
      </c>
      <c r="G21" s="45">
        <v>30000</v>
      </c>
      <c r="H21" s="44">
        <f t="shared" si="1"/>
        <v>29950</v>
      </c>
      <c r="I21" s="46">
        <v>29520</v>
      </c>
      <c r="J21" s="45">
        <v>29570</v>
      </c>
      <c r="K21" s="44">
        <f t="shared" si="2"/>
        <v>29545</v>
      </c>
      <c r="L21" s="46">
        <v>29210</v>
      </c>
      <c r="M21" s="45">
        <v>29260</v>
      </c>
      <c r="N21" s="44">
        <f t="shared" si="3"/>
        <v>29235</v>
      </c>
      <c r="O21" s="46">
        <v>28910</v>
      </c>
      <c r="P21" s="45">
        <v>28960</v>
      </c>
      <c r="Q21" s="44">
        <f t="shared" si="4"/>
        <v>28935</v>
      </c>
      <c r="R21" s="52">
        <v>30800</v>
      </c>
      <c r="S21" s="51">
        <v>1.31</v>
      </c>
      <c r="T21" s="51">
        <v>1.1046</v>
      </c>
      <c r="U21" s="50">
        <v>118.79</v>
      </c>
      <c r="V21" s="43">
        <v>23511.450381679388</v>
      </c>
      <c r="W21" s="43">
        <v>22911.257064304264</v>
      </c>
      <c r="X21" s="49">
        <f t="shared" si="5"/>
        <v>27883.39670468948</v>
      </c>
      <c r="Y21" s="48">
        <v>1.3093999999999999</v>
      </c>
    </row>
    <row r="22" spans="2:25" x14ac:dyDescent="0.2">
      <c r="B22" s="47">
        <v>44638</v>
      </c>
      <c r="C22" s="46">
        <v>30750</v>
      </c>
      <c r="D22" s="45">
        <v>30800</v>
      </c>
      <c r="E22" s="44">
        <f t="shared" si="0"/>
        <v>30775</v>
      </c>
      <c r="F22" s="46">
        <v>29900</v>
      </c>
      <c r="G22" s="45">
        <v>30000</v>
      </c>
      <c r="H22" s="44">
        <f t="shared" si="1"/>
        <v>29950</v>
      </c>
      <c r="I22" s="46">
        <v>29520</v>
      </c>
      <c r="J22" s="45">
        <v>29570</v>
      </c>
      <c r="K22" s="44">
        <f t="shared" si="2"/>
        <v>29545</v>
      </c>
      <c r="L22" s="46">
        <v>29210</v>
      </c>
      <c r="M22" s="45">
        <v>29260</v>
      </c>
      <c r="N22" s="44">
        <f t="shared" si="3"/>
        <v>29235</v>
      </c>
      <c r="O22" s="46">
        <v>28910</v>
      </c>
      <c r="P22" s="45">
        <v>28960</v>
      </c>
      <c r="Q22" s="44">
        <f t="shared" si="4"/>
        <v>28935</v>
      </c>
      <c r="R22" s="52">
        <v>30800</v>
      </c>
      <c r="S22" s="51">
        <v>1.3126</v>
      </c>
      <c r="T22" s="51">
        <v>1.1021000000000001</v>
      </c>
      <c r="U22" s="50">
        <v>119.19</v>
      </c>
      <c r="V22" s="43">
        <v>23464.878866372088</v>
      </c>
      <c r="W22" s="43">
        <v>22865.853658536584</v>
      </c>
      <c r="X22" s="49">
        <f t="shared" si="5"/>
        <v>27946.647309681513</v>
      </c>
      <c r="Y22" s="48">
        <v>1.3120000000000001</v>
      </c>
    </row>
    <row r="23" spans="2:25" x14ac:dyDescent="0.2">
      <c r="B23" s="47">
        <v>44641</v>
      </c>
      <c r="C23" s="46">
        <v>30750</v>
      </c>
      <c r="D23" s="45">
        <v>30800</v>
      </c>
      <c r="E23" s="44">
        <f t="shared" si="0"/>
        <v>30775</v>
      </c>
      <c r="F23" s="46">
        <v>29900</v>
      </c>
      <c r="G23" s="45">
        <v>30000</v>
      </c>
      <c r="H23" s="44">
        <f t="shared" si="1"/>
        <v>29950</v>
      </c>
      <c r="I23" s="46">
        <v>29520</v>
      </c>
      <c r="J23" s="45">
        <v>29570</v>
      </c>
      <c r="K23" s="44">
        <f t="shared" si="2"/>
        <v>29545</v>
      </c>
      <c r="L23" s="46">
        <v>29210</v>
      </c>
      <c r="M23" s="45">
        <v>29260</v>
      </c>
      <c r="N23" s="44">
        <f t="shared" si="3"/>
        <v>29235</v>
      </c>
      <c r="O23" s="46">
        <v>28910</v>
      </c>
      <c r="P23" s="45">
        <v>28960</v>
      </c>
      <c r="Q23" s="44">
        <f t="shared" si="4"/>
        <v>28935</v>
      </c>
      <c r="R23" s="52">
        <v>30800</v>
      </c>
      <c r="S23" s="51">
        <v>1.3153999999999999</v>
      </c>
      <c r="T23" s="51">
        <v>1.1033999999999999</v>
      </c>
      <c r="U23" s="50">
        <v>119.23</v>
      </c>
      <c r="V23" s="43">
        <v>23414.930819522582</v>
      </c>
      <c r="W23" s="43">
        <v>22817.158503194401</v>
      </c>
      <c r="X23" s="49">
        <f t="shared" si="5"/>
        <v>27913.721225303609</v>
      </c>
      <c r="Y23" s="48">
        <v>1.3148</v>
      </c>
    </row>
    <row r="24" spans="2:25" x14ac:dyDescent="0.2">
      <c r="B24" s="47">
        <v>44642</v>
      </c>
      <c r="C24" s="46">
        <v>30750</v>
      </c>
      <c r="D24" s="45">
        <v>30800</v>
      </c>
      <c r="E24" s="44">
        <f t="shared" si="0"/>
        <v>30775</v>
      </c>
      <c r="F24" s="46">
        <v>29900</v>
      </c>
      <c r="G24" s="45">
        <v>30000</v>
      </c>
      <c r="H24" s="44">
        <f t="shared" si="1"/>
        <v>29950</v>
      </c>
      <c r="I24" s="46">
        <v>29520</v>
      </c>
      <c r="J24" s="45">
        <v>29570</v>
      </c>
      <c r="K24" s="44">
        <f t="shared" si="2"/>
        <v>29545</v>
      </c>
      <c r="L24" s="46">
        <v>29210</v>
      </c>
      <c r="M24" s="45">
        <v>29260</v>
      </c>
      <c r="N24" s="44">
        <f t="shared" si="3"/>
        <v>29235</v>
      </c>
      <c r="O24" s="46">
        <v>28910</v>
      </c>
      <c r="P24" s="45">
        <v>28960</v>
      </c>
      <c r="Q24" s="44">
        <f t="shared" si="4"/>
        <v>28935</v>
      </c>
      <c r="R24" s="52">
        <v>30800</v>
      </c>
      <c r="S24" s="51">
        <v>1.3233999999999999</v>
      </c>
      <c r="T24" s="51">
        <v>1.1015999999999999</v>
      </c>
      <c r="U24" s="50">
        <v>120.55</v>
      </c>
      <c r="V24" s="43">
        <v>23273.39</v>
      </c>
      <c r="W24" s="43">
        <v>22677.45</v>
      </c>
      <c r="X24" s="49">
        <f t="shared" si="5"/>
        <v>27959.33188090051</v>
      </c>
      <c r="Y24" s="48">
        <v>1.3229</v>
      </c>
    </row>
    <row r="25" spans="2:25" x14ac:dyDescent="0.2">
      <c r="B25" s="47">
        <v>44643</v>
      </c>
      <c r="C25" s="46">
        <v>35500</v>
      </c>
      <c r="D25" s="45">
        <v>35550</v>
      </c>
      <c r="E25" s="44">
        <f t="shared" si="0"/>
        <v>35525</v>
      </c>
      <c r="F25" s="46">
        <v>35950</v>
      </c>
      <c r="G25" s="45">
        <v>36000</v>
      </c>
      <c r="H25" s="44">
        <f t="shared" si="1"/>
        <v>35975</v>
      </c>
      <c r="I25" s="46">
        <v>35535</v>
      </c>
      <c r="J25" s="45">
        <v>35585</v>
      </c>
      <c r="K25" s="44">
        <f t="shared" si="2"/>
        <v>35560</v>
      </c>
      <c r="L25" s="46">
        <v>35250</v>
      </c>
      <c r="M25" s="45">
        <v>35300</v>
      </c>
      <c r="N25" s="44">
        <f t="shared" si="3"/>
        <v>35275</v>
      </c>
      <c r="O25" s="46">
        <v>34975</v>
      </c>
      <c r="P25" s="45">
        <v>35025</v>
      </c>
      <c r="Q25" s="44">
        <f t="shared" si="4"/>
        <v>35000</v>
      </c>
      <c r="R25" s="52">
        <v>35550</v>
      </c>
      <c r="S25" s="51">
        <v>1.3194999999999999</v>
      </c>
      <c r="T25" s="51">
        <v>1.0987</v>
      </c>
      <c r="U25" s="50">
        <v>120.72</v>
      </c>
      <c r="V25" s="43">
        <v>26942.023493747634</v>
      </c>
      <c r="W25" s="43">
        <v>27291.33500113714</v>
      </c>
      <c r="X25" s="49">
        <f t="shared" si="5"/>
        <v>32356.421225084188</v>
      </c>
      <c r="Y25" s="48">
        <v>1.3190999999999999</v>
      </c>
    </row>
    <row r="26" spans="2:25" x14ac:dyDescent="0.2">
      <c r="B26" s="47">
        <v>44644</v>
      </c>
      <c r="C26" s="46">
        <v>35500</v>
      </c>
      <c r="D26" s="45">
        <v>35550</v>
      </c>
      <c r="E26" s="44">
        <f t="shared" si="0"/>
        <v>35525</v>
      </c>
      <c r="F26" s="46">
        <v>35950</v>
      </c>
      <c r="G26" s="45">
        <v>36000</v>
      </c>
      <c r="H26" s="44">
        <f t="shared" si="1"/>
        <v>35975</v>
      </c>
      <c r="I26" s="46">
        <v>35535</v>
      </c>
      <c r="J26" s="45">
        <v>35585</v>
      </c>
      <c r="K26" s="44">
        <f t="shared" si="2"/>
        <v>35560</v>
      </c>
      <c r="L26" s="46">
        <v>35250</v>
      </c>
      <c r="M26" s="45">
        <v>35300</v>
      </c>
      <c r="N26" s="44">
        <f t="shared" si="3"/>
        <v>35275</v>
      </c>
      <c r="O26" s="46">
        <v>34975</v>
      </c>
      <c r="P26" s="45">
        <v>35025</v>
      </c>
      <c r="Q26" s="44">
        <f t="shared" si="4"/>
        <v>35000</v>
      </c>
      <c r="R26" s="52">
        <v>35550</v>
      </c>
      <c r="S26" s="51">
        <v>1.3198000000000001</v>
      </c>
      <c r="T26" s="51">
        <v>1.0983000000000001</v>
      </c>
      <c r="U26" s="50">
        <v>121.66</v>
      </c>
      <c r="V26" s="43">
        <v>26935.899378693739</v>
      </c>
      <c r="W26" s="43">
        <v>27285.129604365622</v>
      </c>
      <c r="X26" s="49">
        <f t="shared" si="5"/>
        <v>32368.205408358372</v>
      </c>
      <c r="Y26" s="48">
        <v>1.3193999999999999</v>
      </c>
    </row>
    <row r="27" spans="2:25" x14ac:dyDescent="0.2">
      <c r="B27" s="47">
        <v>44645</v>
      </c>
      <c r="C27" s="46">
        <v>35500</v>
      </c>
      <c r="D27" s="45">
        <v>35550</v>
      </c>
      <c r="E27" s="44">
        <f t="shared" si="0"/>
        <v>35525</v>
      </c>
      <c r="F27" s="46">
        <v>35950</v>
      </c>
      <c r="G27" s="45">
        <v>36000</v>
      </c>
      <c r="H27" s="44">
        <f t="shared" si="1"/>
        <v>35975</v>
      </c>
      <c r="I27" s="46">
        <v>35535</v>
      </c>
      <c r="J27" s="45">
        <v>35585</v>
      </c>
      <c r="K27" s="44">
        <f t="shared" si="2"/>
        <v>35560</v>
      </c>
      <c r="L27" s="46">
        <v>35250</v>
      </c>
      <c r="M27" s="45">
        <v>35300</v>
      </c>
      <c r="N27" s="44">
        <f t="shared" si="3"/>
        <v>35275</v>
      </c>
      <c r="O27" s="46">
        <v>34975</v>
      </c>
      <c r="P27" s="45">
        <v>35025</v>
      </c>
      <c r="Q27" s="44">
        <f t="shared" si="4"/>
        <v>35000</v>
      </c>
      <c r="R27" s="52">
        <v>35550</v>
      </c>
      <c r="S27" s="51">
        <v>1.3196000000000001</v>
      </c>
      <c r="T27" s="51">
        <v>1.1003000000000001</v>
      </c>
      <c r="U27" s="50">
        <v>121.76</v>
      </c>
      <c r="V27" s="43">
        <v>26939.981812670503</v>
      </c>
      <c r="W27" s="43">
        <v>27287.197756385965</v>
      </c>
      <c r="X27" s="49">
        <f t="shared" si="5"/>
        <v>32309.370171771334</v>
      </c>
      <c r="Y27" s="48">
        <v>1.3192999999999999</v>
      </c>
    </row>
    <row r="28" spans="2:25" x14ac:dyDescent="0.2">
      <c r="B28" s="47">
        <v>44648</v>
      </c>
      <c r="C28" s="46">
        <v>34025</v>
      </c>
      <c r="D28" s="45">
        <v>34050</v>
      </c>
      <c r="E28" s="44">
        <f t="shared" si="0"/>
        <v>34037.5</v>
      </c>
      <c r="F28" s="46">
        <v>34040</v>
      </c>
      <c r="G28" s="45">
        <v>34050</v>
      </c>
      <c r="H28" s="44">
        <f t="shared" si="1"/>
        <v>34045</v>
      </c>
      <c r="I28" s="46">
        <v>33575</v>
      </c>
      <c r="J28" s="45">
        <v>33625</v>
      </c>
      <c r="K28" s="44">
        <f t="shared" si="2"/>
        <v>33600</v>
      </c>
      <c r="L28" s="46">
        <v>33300</v>
      </c>
      <c r="M28" s="45">
        <v>33350</v>
      </c>
      <c r="N28" s="44">
        <f t="shared" si="3"/>
        <v>33325</v>
      </c>
      <c r="O28" s="46">
        <v>33025</v>
      </c>
      <c r="P28" s="45">
        <v>33075</v>
      </c>
      <c r="Q28" s="44">
        <f t="shared" si="4"/>
        <v>33050</v>
      </c>
      <c r="R28" s="52">
        <v>34050</v>
      </c>
      <c r="S28" s="51">
        <v>1.3115000000000001</v>
      </c>
      <c r="T28" s="51">
        <v>1.0964</v>
      </c>
      <c r="U28" s="50">
        <v>124.06</v>
      </c>
      <c r="V28" s="43">
        <v>25962.639999999999</v>
      </c>
      <c r="W28" s="43">
        <v>25966.6</v>
      </c>
      <c r="X28" s="49">
        <f t="shared" si="5"/>
        <v>31056.183874498358</v>
      </c>
      <c r="Y28" s="48">
        <v>1.3112999999999999</v>
      </c>
    </row>
    <row r="29" spans="2:25" x14ac:dyDescent="0.2">
      <c r="B29" s="47">
        <v>44649</v>
      </c>
      <c r="C29" s="46">
        <v>33050</v>
      </c>
      <c r="D29" s="45">
        <v>33100</v>
      </c>
      <c r="E29" s="44">
        <f t="shared" si="0"/>
        <v>33075</v>
      </c>
      <c r="F29" s="46">
        <v>32650</v>
      </c>
      <c r="G29" s="45">
        <v>32700</v>
      </c>
      <c r="H29" s="44">
        <f t="shared" si="1"/>
        <v>32675</v>
      </c>
      <c r="I29" s="46">
        <v>32485</v>
      </c>
      <c r="J29" s="45">
        <v>32535</v>
      </c>
      <c r="K29" s="44">
        <f t="shared" si="2"/>
        <v>32510</v>
      </c>
      <c r="L29" s="46">
        <v>32235</v>
      </c>
      <c r="M29" s="45">
        <v>32285</v>
      </c>
      <c r="N29" s="44">
        <f t="shared" si="3"/>
        <v>32260</v>
      </c>
      <c r="O29" s="46">
        <v>31960</v>
      </c>
      <c r="P29" s="45">
        <v>32010</v>
      </c>
      <c r="Q29" s="44">
        <f t="shared" si="4"/>
        <v>31985</v>
      </c>
      <c r="R29" s="52">
        <v>33100</v>
      </c>
      <c r="S29" s="51">
        <v>1.3129</v>
      </c>
      <c r="T29" s="51">
        <v>1.1085</v>
      </c>
      <c r="U29" s="50">
        <v>123.59</v>
      </c>
      <c r="V29" s="43">
        <v>25211.360000000001</v>
      </c>
      <c r="W29" s="43">
        <v>24910.49</v>
      </c>
      <c r="X29" s="49">
        <f t="shared" si="5"/>
        <v>29860.171402796572</v>
      </c>
      <c r="Y29" s="48">
        <v>1.3127</v>
      </c>
    </row>
    <row r="30" spans="2:25" x14ac:dyDescent="0.2">
      <c r="B30" s="47">
        <v>44650</v>
      </c>
      <c r="C30" s="46">
        <v>32700</v>
      </c>
      <c r="D30" s="45">
        <v>32750</v>
      </c>
      <c r="E30" s="44">
        <f t="shared" si="0"/>
        <v>32725</v>
      </c>
      <c r="F30" s="46">
        <v>32645</v>
      </c>
      <c r="G30" s="45">
        <v>32650</v>
      </c>
      <c r="H30" s="44">
        <f t="shared" si="1"/>
        <v>32647.5</v>
      </c>
      <c r="I30" s="46">
        <v>32485</v>
      </c>
      <c r="J30" s="45">
        <v>32535</v>
      </c>
      <c r="K30" s="44">
        <f t="shared" si="2"/>
        <v>32510</v>
      </c>
      <c r="L30" s="46">
        <v>32315</v>
      </c>
      <c r="M30" s="45">
        <v>32365</v>
      </c>
      <c r="N30" s="44">
        <f t="shared" si="3"/>
        <v>32340</v>
      </c>
      <c r="O30" s="46">
        <v>32040</v>
      </c>
      <c r="P30" s="45">
        <v>32090</v>
      </c>
      <c r="Q30" s="44">
        <f t="shared" si="4"/>
        <v>32065</v>
      </c>
      <c r="R30" s="52">
        <v>32750</v>
      </c>
      <c r="S30" s="51">
        <v>1.3159000000000001</v>
      </c>
      <c r="T30" s="51">
        <v>1.1138999999999999</v>
      </c>
      <c r="U30" s="50">
        <v>121.74</v>
      </c>
      <c r="V30" s="43">
        <v>24887.91</v>
      </c>
      <c r="W30" s="43">
        <v>24817.57</v>
      </c>
      <c r="X30" s="49">
        <f t="shared" si="5"/>
        <v>29401.202980518901</v>
      </c>
      <c r="Y30" s="48">
        <v>1.3156000000000001</v>
      </c>
    </row>
    <row r="31" spans="2:25" x14ac:dyDescent="0.2">
      <c r="B31" s="47">
        <v>44651</v>
      </c>
      <c r="C31" s="46">
        <v>33375</v>
      </c>
      <c r="D31" s="45">
        <v>33400</v>
      </c>
      <c r="E31" s="44">
        <f t="shared" si="0"/>
        <v>33387.5</v>
      </c>
      <c r="F31" s="46">
        <v>33300</v>
      </c>
      <c r="G31" s="45">
        <v>33350</v>
      </c>
      <c r="H31" s="44">
        <f t="shared" si="1"/>
        <v>33325</v>
      </c>
      <c r="I31" s="46">
        <v>33100</v>
      </c>
      <c r="J31" s="45">
        <v>33150</v>
      </c>
      <c r="K31" s="44">
        <f t="shared" si="2"/>
        <v>33125</v>
      </c>
      <c r="L31" s="46">
        <v>32950</v>
      </c>
      <c r="M31" s="45">
        <v>33000</v>
      </c>
      <c r="N31" s="44">
        <f t="shared" si="3"/>
        <v>32975</v>
      </c>
      <c r="O31" s="46">
        <v>32675</v>
      </c>
      <c r="P31" s="45">
        <v>32725</v>
      </c>
      <c r="Q31" s="44">
        <f t="shared" si="4"/>
        <v>32700</v>
      </c>
      <c r="R31" s="52">
        <v>33400</v>
      </c>
      <c r="S31" s="51">
        <v>1.3126</v>
      </c>
      <c r="T31" s="51">
        <v>1.1103000000000001</v>
      </c>
      <c r="U31" s="50">
        <v>121.63</v>
      </c>
      <c r="V31" s="43">
        <v>25445.68</v>
      </c>
      <c r="W31" s="43">
        <v>25413.4</v>
      </c>
      <c r="X31" s="49">
        <f t="shared" si="5"/>
        <v>30081.959830676391</v>
      </c>
      <c r="Y31" s="48">
        <v>1.3123</v>
      </c>
    </row>
    <row r="32" spans="2:25" s="10" customFormat="1" x14ac:dyDescent="0.2">
      <c r="B32" s="42" t="s">
        <v>11</v>
      </c>
      <c r="C32" s="41">
        <f>ROUND(AVERAGE(C9:C31),2)</f>
        <v>31819.78</v>
      </c>
      <c r="D32" s="40">
        <f>ROUND(AVERAGE(D9:D31),2)</f>
        <v>31860.65</v>
      </c>
      <c r="E32" s="39">
        <f>ROUND(AVERAGE(C32:D32),2)</f>
        <v>31840.22</v>
      </c>
      <c r="F32" s="41">
        <f>ROUND(AVERAGE(F9:F31),2)</f>
        <v>31273.040000000001</v>
      </c>
      <c r="G32" s="40">
        <f>ROUND(AVERAGE(G9:G31),2)</f>
        <v>31342.61</v>
      </c>
      <c r="H32" s="39">
        <f>ROUND(AVERAGE(F32:G32),2)</f>
        <v>31307.83</v>
      </c>
      <c r="I32" s="41">
        <f>ROUND(AVERAGE(I9:I31),2)</f>
        <v>30654.78</v>
      </c>
      <c r="J32" s="40">
        <f>ROUND(AVERAGE(J9:J31),2)</f>
        <v>30704.78</v>
      </c>
      <c r="K32" s="39">
        <f>ROUND(AVERAGE(I32:J32),2)</f>
        <v>30679.78</v>
      </c>
      <c r="L32" s="41">
        <f>ROUND(AVERAGE(L9:L31),2)</f>
        <v>30371.09</v>
      </c>
      <c r="M32" s="40">
        <f>ROUND(AVERAGE(M9:M31),2)</f>
        <v>30421.09</v>
      </c>
      <c r="N32" s="39">
        <f>ROUND(AVERAGE(L32:M32),2)</f>
        <v>30396.09</v>
      </c>
      <c r="O32" s="41">
        <f>ROUND(AVERAGE(O9:O31),2)</f>
        <v>30111.3</v>
      </c>
      <c r="P32" s="40">
        <f>ROUND(AVERAGE(P9:P31),2)</f>
        <v>30161.3</v>
      </c>
      <c r="Q32" s="39">
        <f>ROUND(AVERAGE(O32:P32),2)</f>
        <v>30136.3</v>
      </c>
      <c r="R32" s="38">
        <f>ROUND(AVERAGE(R9:R31),2)</f>
        <v>31860.65</v>
      </c>
      <c r="S32" s="37">
        <f>ROUND(AVERAGE(S9:S31),4)</f>
        <v>1.3176000000000001</v>
      </c>
      <c r="T32" s="36">
        <f>ROUND(AVERAGE(T9:T31),4)</f>
        <v>1.1021000000000001</v>
      </c>
      <c r="U32" s="175">
        <f>ROUND(AVERAGE(U9:U31),2)</f>
        <v>118.61</v>
      </c>
      <c r="V32" s="35">
        <f>AVERAGE(V9:V31)</f>
        <v>24188.072569119224</v>
      </c>
      <c r="W32" s="35">
        <f>AVERAGE(W9:W31)</f>
        <v>23803.534924630254</v>
      </c>
      <c r="X32" s="35">
        <f>AVERAGE(X9:X31)</f>
        <v>28921.073205804827</v>
      </c>
      <c r="Y32" s="34">
        <f>AVERAGE(Y9:Y31)</f>
        <v>1.3170913043478258</v>
      </c>
    </row>
    <row r="33" spans="2:25" s="5" customFormat="1" x14ac:dyDescent="0.2">
      <c r="B33" s="33" t="s">
        <v>12</v>
      </c>
      <c r="C33" s="32">
        <f t="shared" ref="C33:Y33" si="6">MAX(C9:C31)</f>
        <v>42990</v>
      </c>
      <c r="D33" s="31">
        <f t="shared" si="6"/>
        <v>42995</v>
      </c>
      <c r="E33" s="30">
        <f t="shared" si="6"/>
        <v>42992.5</v>
      </c>
      <c r="F33" s="32">
        <f t="shared" si="6"/>
        <v>42100</v>
      </c>
      <c r="G33" s="31">
        <f t="shared" si="6"/>
        <v>42200</v>
      </c>
      <c r="H33" s="30">
        <f t="shared" si="6"/>
        <v>42150</v>
      </c>
      <c r="I33" s="32">
        <f t="shared" si="6"/>
        <v>39855</v>
      </c>
      <c r="J33" s="31">
        <f t="shared" si="6"/>
        <v>39905</v>
      </c>
      <c r="K33" s="30">
        <f t="shared" si="6"/>
        <v>39880</v>
      </c>
      <c r="L33" s="32">
        <f t="shared" si="6"/>
        <v>39505</v>
      </c>
      <c r="M33" s="31">
        <f t="shared" si="6"/>
        <v>39555</v>
      </c>
      <c r="N33" s="30">
        <f t="shared" si="6"/>
        <v>39530</v>
      </c>
      <c r="O33" s="32">
        <f t="shared" si="6"/>
        <v>39305</v>
      </c>
      <c r="P33" s="31">
        <f t="shared" si="6"/>
        <v>39355</v>
      </c>
      <c r="Q33" s="30">
        <f t="shared" si="6"/>
        <v>39330</v>
      </c>
      <c r="R33" s="29">
        <f t="shared" si="6"/>
        <v>42995</v>
      </c>
      <c r="S33" s="28">
        <f t="shared" si="6"/>
        <v>1.3398000000000001</v>
      </c>
      <c r="T33" s="27">
        <f t="shared" si="6"/>
        <v>1.1160000000000001</v>
      </c>
      <c r="U33" s="26">
        <f t="shared" si="6"/>
        <v>124.06</v>
      </c>
      <c r="V33" s="25">
        <f t="shared" si="6"/>
        <v>32606.55</v>
      </c>
      <c r="W33" s="25">
        <f t="shared" si="6"/>
        <v>32013.35</v>
      </c>
      <c r="X33" s="25">
        <f t="shared" si="6"/>
        <v>39488.42762674504</v>
      </c>
      <c r="Y33" s="24">
        <f t="shared" si="6"/>
        <v>1.3395999999999999</v>
      </c>
    </row>
    <row r="34" spans="2:25" s="5" customFormat="1" ht="13.5" thickBot="1" x14ac:dyDescent="0.25">
      <c r="B34" s="23" t="s">
        <v>13</v>
      </c>
      <c r="C34" s="22">
        <f t="shared" ref="C34:Y34" si="7">MIN(C9:C31)</f>
        <v>25425</v>
      </c>
      <c r="D34" s="21">
        <f t="shared" si="7"/>
        <v>25450</v>
      </c>
      <c r="E34" s="20">
        <f t="shared" si="7"/>
        <v>25437.5</v>
      </c>
      <c r="F34" s="22">
        <f t="shared" si="7"/>
        <v>24875</v>
      </c>
      <c r="G34" s="21">
        <f t="shared" si="7"/>
        <v>24900</v>
      </c>
      <c r="H34" s="20">
        <f t="shared" si="7"/>
        <v>24887.5</v>
      </c>
      <c r="I34" s="22">
        <f t="shared" si="7"/>
        <v>23670</v>
      </c>
      <c r="J34" s="21">
        <f t="shared" si="7"/>
        <v>23720</v>
      </c>
      <c r="K34" s="20">
        <f t="shared" si="7"/>
        <v>23695</v>
      </c>
      <c r="L34" s="22">
        <f t="shared" si="7"/>
        <v>23440</v>
      </c>
      <c r="M34" s="21">
        <f t="shared" si="7"/>
        <v>23490</v>
      </c>
      <c r="N34" s="20">
        <f t="shared" si="7"/>
        <v>23465</v>
      </c>
      <c r="O34" s="22">
        <f t="shared" si="7"/>
        <v>23330</v>
      </c>
      <c r="P34" s="21">
        <f t="shared" si="7"/>
        <v>23380</v>
      </c>
      <c r="Q34" s="20">
        <f t="shared" si="7"/>
        <v>23355</v>
      </c>
      <c r="R34" s="19">
        <f t="shared" si="7"/>
        <v>25450</v>
      </c>
      <c r="S34" s="18">
        <f t="shared" si="7"/>
        <v>1.3067</v>
      </c>
      <c r="T34" s="17">
        <f t="shared" si="7"/>
        <v>1.0888</v>
      </c>
      <c r="U34" s="16">
        <f t="shared" si="7"/>
        <v>114.84</v>
      </c>
      <c r="V34" s="15">
        <f t="shared" si="7"/>
        <v>18995.37</v>
      </c>
      <c r="W34" s="15">
        <f t="shared" si="7"/>
        <v>18587.64</v>
      </c>
      <c r="X34" s="15">
        <f t="shared" si="7"/>
        <v>22804.659498207882</v>
      </c>
      <c r="Y34" s="14">
        <f t="shared" si="7"/>
        <v>1.306</v>
      </c>
    </row>
    <row r="36" spans="2:25" x14ac:dyDescent="0.2">
      <c r="B36" s="7" t="s">
        <v>14</v>
      </c>
      <c r="C36" s="9"/>
      <c r="D36" s="9"/>
      <c r="E36" s="8"/>
      <c r="F36" s="9"/>
      <c r="G36" s="9"/>
      <c r="H36" s="8"/>
      <c r="I36" s="9"/>
      <c r="J36" s="9"/>
      <c r="K36" s="8"/>
      <c r="L36" s="9"/>
      <c r="M36" s="9"/>
      <c r="N36" s="8"/>
    </row>
    <row r="37" spans="2:25" x14ac:dyDescent="0.2">
      <c r="B37" s="7" t="s">
        <v>15</v>
      </c>
      <c r="C37" s="9"/>
      <c r="D37" s="9"/>
      <c r="E37" s="8"/>
      <c r="F37" s="9"/>
      <c r="G37" s="9"/>
      <c r="H37" s="8"/>
      <c r="I37" s="9"/>
      <c r="J37" s="9"/>
      <c r="K37" s="8"/>
      <c r="L37" s="9"/>
      <c r="M37" s="9"/>
      <c r="N37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3:S37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6" t="s">
        <v>19</v>
      </c>
    </row>
    <row r="4" spans="1:19" x14ac:dyDescent="0.2">
      <c r="B4" s="61" t="s">
        <v>33</v>
      </c>
    </row>
    <row r="6" spans="1:19" ht="13.5" thickBot="1" x14ac:dyDescent="0.25">
      <c r="B6" s="1">
        <v>44621</v>
      </c>
    </row>
    <row r="7" spans="1:19" ht="13.5" thickBot="1" x14ac:dyDescent="0.25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3</v>
      </c>
      <c r="J7" s="187"/>
      <c r="K7" s="188"/>
      <c r="L7" s="176" t="s">
        <v>4</v>
      </c>
      <c r="M7" s="178" t="s">
        <v>21</v>
      </c>
      <c r="N7" s="179"/>
      <c r="O7" s="180"/>
      <c r="P7" s="181" t="s">
        <v>5</v>
      </c>
      <c r="Q7" s="182"/>
      <c r="R7" s="11" t="s">
        <v>18</v>
      </c>
      <c r="S7" s="176" t="s">
        <v>20</v>
      </c>
    </row>
    <row r="8" spans="1:19" ht="13.5" thickBot="1" x14ac:dyDescent="0.25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177"/>
      <c r="M8" s="56" t="s">
        <v>10</v>
      </c>
      <c r="N8" s="55" t="s">
        <v>16</v>
      </c>
      <c r="O8" s="12" t="s">
        <v>17</v>
      </c>
      <c r="P8" s="54" t="s">
        <v>8</v>
      </c>
      <c r="Q8" s="54" t="s">
        <v>9</v>
      </c>
      <c r="R8" s="13" t="s">
        <v>8</v>
      </c>
      <c r="S8" s="177" t="s">
        <v>20</v>
      </c>
    </row>
    <row r="9" spans="1:19" x14ac:dyDescent="0.2">
      <c r="B9" s="47">
        <v>44621</v>
      </c>
      <c r="C9" s="46">
        <v>73205</v>
      </c>
      <c r="D9" s="45">
        <v>73705</v>
      </c>
      <c r="E9" s="44">
        <f t="shared" ref="E9:E31" si="0">AVERAGE(C9:D9)</f>
        <v>73455</v>
      </c>
      <c r="F9" s="46">
        <v>73500</v>
      </c>
      <c r="G9" s="45">
        <v>74000</v>
      </c>
      <c r="H9" s="44">
        <f t="shared" ref="H9:H31" si="1">AVERAGE(F9:G9)</f>
        <v>73750</v>
      </c>
      <c r="I9" s="46">
        <v>75100</v>
      </c>
      <c r="J9" s="45">
        <v>76100</v>
      </c>
      <c r="K9" s="44">
        <f t="shared" ref="K9:K31" si="2">AVERAGE(I9:J9)</f>
        <v>75600</v>
      </c>
      <c r="L9" s="52">
        <v>73705</v>
      </c>
      <c r="M9" s="51">
        <v>1.3398000000000001</v>
      </c>
      <c r="N9" s="53">
        <v>1.1160000000000001</v>
      </c>
      <c r="O9" s="50">
        <v>114.84</v>
      </c>
      <c r="P9" s="43">
        <v>55011.94</v>
      </c>
      <c r="Q9" s="43">
        <v>55240.37</v>
      </c>
      <c r="R9" s="49">
        <f t="shared" ref="R9:R31" si="3">L9/N9</f>
        <v>66043.906810035842</v>
      </c>
      <c r="S9" s="48">
        <v>1.3395999999999999</v>
      </c>
    </row>
    <row r="10" spans="1:19" x14ac:dyDescent="0.2">
      <c r="B10" s="47">
        <v>44622</v>
      </c>
      <c r="C10" s="46">
        <v>74250</v>
      </c>
      <c r="D10" s="45">
        <v>74750</v>
      </c>
      <c r="E10" s="44">
        <f t="shared" si="0"/>
        <v>74500</v>
      </c>
      <c r="F10" s="46">
        <v>74560</v>
      </c>
      <c r="G10" s="45">
        <v>75060</v>
      </c>
      <c r="H10" s="44">
        <f t="shared" si="1"/>
        <v>74810</v>
      </c>
      <c r="I10" s="46">
        <v>76140</v>
      </c>
      <c r="J10" s="45">
        <v>77140</v>
      </c>
      <c r="K10" s="44">
        <f t="shared" si="2"/>
        <v>76640</v>
      </c>
      <c r="L10" s="52">
        <v>74750</v>
      </c>
      <c r="M10" s="51">
        <v>1.3332999999999999</v>
      </c>
      <c r="N10" s="51">
        <v>1.1116999999999999</v>
      </c>
      <c r="O10" s="50">
        <v>115.29</v>
      </c>
      <c r="P10" s="43">
        <v>56063.9</v>
      </c>
      <c r="Q10" s="43">
        <v>56313.3</v>
      </c>
      <c r="R10" s="49">
        <f t="shared" si="3"/>
        <v>67239.363137537104</v>
      </c>
      <c r="S10" s="48">
        <v>1.3329</v>
      </c>
    </row>
    <row r="11" spans="1:19" x14ac:dyDescent="0.2">
      <c r="B11" s="47">
        <v>44623</v>
      </c>
      <c r="C11" s="46">
        <v>75000</v>
      </c>
      <c r="D11" s="45">
        <v>75500</v>
      </c>
      <c r="E11" s="44">
        <f t="shared" si="0"/>
        <v>75250</v>
      </c>
      <c r="F11" s="46">
        <v>75300</v>
      </c>
      <c r="G11" s="45">
        <v>75800</v>
      </c>
      <c r="H11" s="44">
        <f t="shared" si="1"/>
        <v>75550</v>
      </c>
      <c r="I11" s="46">
        <v>76880</v>
      </c>
      <c r="J11" s="45">
        <v>77880</v>
      </c>
      <c r="K11" s="44">
        <f t="shared" si="2"/>
        <v>77380</v>
      </c>
      <c r="L11" s="52">
        <v>75500</v>
      </c>
      <c r="M11" s="51">
        <v>1.3376999999999999</v>
      </c>
      <c r="N11" s="51">
        <v>1.1075999999999999</v>
      </c>
      <c r="O11" s="50">
        <v>115.72</v>
      </c>
      <c r="P11" s="43">
        <v>56440.160000000003</v>
      </c>
      <c r="Q11" s="43">
        <v>56694.09</v>
      </c>
      <c r="R11" s="49">
        <f t="shared" si="3"/>
        <v>68165.402672444936</v>
      </c>
      <c r="S11" s="48">
        <v>1.337</v>
      </c>
    </row>
    <row r="12" spans="1:19" x14ac:dyDescent="0.2">
      <c r="B12" s="47">
        <v>44624</v>
      </c>
      <c r="C12" s="46">
        <v>75005</v>
      </c>
      <c r="D12" s="45">
        <v>75505</v>
      </c>
      <c r="E12" s="44">
        <f t="shared" si="0"/>
        <v>75255</v>
      </c>
      <c r="F12" s="46">
        <v>75300</v>
      </c>
      <c r="G12" s="45">
        <v>75800</v>
      </c>
      <c r="H12" s="44">
        <f t="shared" si="1"/>
        <v>75550</v>
      </c>
      <c r="I12" s="46">
        <v>76880</v>
      </c>
      <c r="J12" s="45">
        <v>77880</v>
      </c>
      <c r="K12" s="44">
        <f t="shared" si="2"/>
        <v>77380</v>
      </c>
      <c r="L12" s="52">
        <v>75505</v>
      </c>
      <c r="M12" s="51">
        <v>1.3267</v>
      </c>
      <c r="N12" s="51">
        <v>1.0938000000000001</v>
      </c>
      <c r="O12" s="50">
        <v>115.44</v>
      </c>
      <c r="P12" s="43">
        <v>56911.89</v>
      </c>
      <c r="Q12" s="43">
        <v>57155.78</v>
      </c>
      <c r="R12" s="49">
        <f t="shared" si="3"/>
        <v>69029.987200585107</v>
      </c>
      <c r="S12" s="48">
        <v>1.3262</v>
      </c>
    </row>
    <row r="13" spans="1:19" x14ac:dyDescent="0.2">
      <c r="B13" s="47">
        <v>44627</v>
      </c>
      <c r="C13" s="46">
        <v>78500</v>
      </c>
      <c r="D13" s="45">
        <v>79000</v>
      </c>
      <c r="E13" s="44">
        <f t="shared" si="0"/>
        <v>78750</v>
      </c>
      <c r="F13" s="46">
        <v>78795</v>
      </c>
      <c r="G13" s="45">
        <v>79295</v>
      </c>
      <c r="H13" s="44">
        <f t="shared" si="1"/>
        <v>79045</v>
      </c>
      <c r="I13" s="46">
        <v>80375</v>
      </c>
      <c r="J13" s="45">
        <v>81375</v>
      </c>
      <c r="K13" s="44">
        <f t="shared" si="2"/>
        <v>80875</v>
      </c>
      <c r="L13" s="52">
        <v>79000</v>
      </c>
      <c r="M13" s="51">
        <v>1.3186</v>
      </c>
      <c r="N13" s="51">
        <v>1.0888</v>
      </c>
      <c r="O13" s="50">
        <v>115.28</v>
      </c>
      <c r="P13" s="43">
        <v>59912.03</v>
      </c>
      <c r="Q13" s="43">
        <v>60154</v>
      </c>
      <c r="R13" s="49">
        <f t="shared" si="3"/>
        <v>72556.94342395298</v>
      </c>
      <c r="S13" s="48">
        <v>1.3182</v>
      </c>
    </row>
    <row r="14" spans="1:19" x14ac:dyDescent="0.2">
      <c r="B14" s="47">
        <v>44628</v>
      </c>
      <c r="C14" s="46">
        <v>81000</v>
      </c>
      <c r="D14" s="45">
        <v>81500</v>
      </c>
      <c r="E14" s="44">
        <f t="shared" si="0"/>
        <v>81250</v>
      </c>
      <c r="F14" s="46">
        <v>81295</v>
      </c>
      <c r="G14" s="45">
        <v>81795</v>
      </c>
      <c r="H14" s="44">
        <f t="shared" si="1"/>
        <v>81545</v>
      </c>
      <c r="I14" s="46">
        <v>82870</v>
      </c>
      <c r="J14" s="45">
        <v>83870</v>
      </c>
      <c r="K14" s="44">
        <f t="shared" si="2"/>
        <v>83370</v>
      </c>
      <c r="L14" s="52">
        <v>81500</v>
      </c>
      <c r="M14" s="51">
        <v>1.3102</v>
      </c>
      <c r="N14" s="51">
        <v>1.0906</v>
      </c>
      <c r="O14" s="50">
        <v>115.72</v>
      </c>
      <c r="P14" s="43">
        <v>62204.24</v>
      </c>
      <c r="Q14" s="43">
        <v>62458</v>
      </c>
      <c r="R14" s="49">
        <f t="shared" si="3"/>
        <v>74729.506693563177</v>
      </c>
      <c r="S14" s="48">
        <v>1.3096000000000001</v>
      </c>
    </row>
    <row r="15" spans="1:19" x14ac:dyDescent="0.2">
      <c r="B15" s="47">
        <v>44629</v>
      </c>
      <c r="C15" s="46">
        <v>81750</v>
      </c>
      <c r="D15" s="45">
        <v>82250</v>
      </c>
      <c r="E15" s="44">
        <f t="shared" si="0"/>
        <v>82000</v>
      </c>
      <c r="F15" s="46">
        <v>82045</v>
      </c>
      <c r="G15" s="45">
        <v>82545</v>
      </c>
      <c r="H15" s="44">
        <f t="shared" si="1"/>
        <v>82295</v>
      </c>
      <c r="I15" s="46">
        <v>83615</v>
      </c>
      <c r="J15" s="45">
        <v>84615</v>
      </c>
      <c r="K15" s="44">
        <f t="shared" si="2"/>
        <v>84115</v>
      </c>
      <c r="L15" s="52">
        <v>82250</v>
      </c>
      <c r="M15" s="51">
        <v>1.3149999999999999</v>
      </c>
      <c r="N15" s="51">
        <v>1.0986</v>
      </c>
      <c r="O15" s="50">
        <v>115.86</v>
      </c>
      <c r="P15" s="43">
        <v>62547.53</v>
      </c>
      <c r="Q15" s="43">
        <v>62805.3</v>
      </c>
      <c r="R15" s="49">
        <f t="shared" si="3"/>
        <v>74868.013835791004</v>
      </c>
      <c r="S15" s="48">
        <v>1.3143</v>
      </c>
    </row>
    <row r="16" spans="1:19" x14ac:dyDescent="0.2">
      <c r="B16" s="47">
        <v>44630</v>
      </c>
      <c r="C16" s="46">
        <v>81900</v>
      </c>
      <c r="D16" s="45">
        <v>82400</v>
      </c>
      <c r="E16" s="44">
        <f t="shared" si="0"/>
        <v>82150</v>
      </c>
      <c r="F16" s="46">
        <v>82150</v>
      </c>
      <c r="G16" s="45">
        <v>82650</v>
      </c>
      <c r="H16" s="44">
        <f t="shared" si="1"/>
        <v>82400</v>
      </c>
      <c r="I16" s="46">
        <v>83715</v>
      </c>
      <c r="J16" s="45">
        <v>84715</v>
      </c>
      <c r="K16" s="44">
        <f t="shared" si="2"/>
        <v>84215</v>
      </c>
      <c r="L16" s="52">
        <v>82400</v>
      </c>
      <c r="M16" s="51">
        <v>1.3177000000000001</v>
      </c>
      <c r="N16" s="51">
        <v>1.1099000000000001</v>
      </c>
      <c r="O16" s="50">
        <v>115.92</v>
      </c>
      <c r="P16" s="43">
        <v>62533.2</v>
      </c>
      <c r="Q16" s="43">
        <v>62751.5</v>
      </c>
      <c r="R16" s="49">
        <f t="shared" si="3"/>
        <v>74240.922605640138</v>
      </c>
      <c r="S16" s="48">
        <v>1.3170999999999999</v>
      </c>
    </row>
    <row r="17" spans="2:19" x14ac:dyDescent="0.2">
      <c r="B17" s="47">
        <v>44631</v>
      </c>
      <c r="C17" s="46">
        <v>81400</v>
      </c>
      <c r="D17" s="45">
        <v>81900</v>
      </c>
      <c r="E17" s="44">
        <f t="shared" si="0"/>
        <v>81650</v>
      </c>
      <c r="F17" s="46">
        <v>81500</v>
      </c>
      <c r="G17" s="45">
        <v>82000</v>
      </c>
      <c r="H17" s="44">
        <f t="shared" si="1"/>
        <v>81750</v>
      </c>
      <c r="I17" s="46">
        <v>83065</v>
      </c>
      <c r="J17" s="45">
        <v>84065</v>
      </c>
      <c r="K17" s="44">
        <f t="shared" si="2"/>
        <v>83565</v>
      </c>
      <c r="L17" s="52">
        <v>81900</v>
      </c>
      <c r="M17" s="51">
        <v>1.3091999999999999</v>
      </c>
      <c r="N17" s="51">
        <v>1.0986</v>
      </c>
      <c r="O17" s="50">
        <v>116.89</v>
      </c>
      <c r="P17" s="43">
        <v>62557.29</v>
      </c>
      <c r="Q17" s="43">
        <v>62662.39</v>
      </c>
      <c r="R17" s="49">
        <f t="shared" si="3"/>
        <v>74549.426542872752</v>
      </c>
      <c r="S17" s="48">
        <v>1.3086</v>
      </c>
    </row>
    <row r="18" spans="2:19" x14ac:dyDescent="0.2">
      <c r="B18" s="47">
        <v>44634</v>
      </c>
      <c r="C18" s="46">
        <v>81385</v>
      </c>
      <c r="D18" s="45">
        <v>81885</v>
      </c>
      <c r="E18" s="44">
        <f t="shared" si="0"/>
        <v>81635</v>
      </c>
      <c r="F18" s="46">
        <v>81500</v>
      </c>
      <c r="G18" s="45">
        <v>82000</v>
      </c>
      <c r="H18" s="44">
        <f t="shared" si="1"/>
        <v>81750</v>
      </c>
      <c r="I18" s="46">
        <v>83055</v>
      </c>
      <c r="J18" s="45">
        <v>84055</v>
      </c>
      <c r="K18" s="44">
        <f t="shared" si="2"/>
        <v>83555</v>
      </c>
      <c r="L18" s="52">
        <v>81885</v>
      </c>
      <c r="M18" s="51">
        <v>1.3067</v>
      </c>
      <c r="N18" s="51">
        <v>1.0958000000000001</v>
      </c>
      <c r="O18" s="50">
        <v>117.91</v>
      </c>
      <c r="P18" s="43">
        <v>62665.49</v>
      </c>
      <c r="Q18" s="43">
        <v>62787.14</v>
      </c>
      <c r="R18" s="49">
        <f t="shared" si="3"/>
        <v>74726.227413761633</v>
      </c>
      <c r="S18" s="48">
        <v>1.306</v>
      </c>
    </row>
    <row r="19" spans="2:19" x14ac:dyDescent="0.2">
      <c r="B19" s="47">
        <v>44635</v>
      </c>
      <c r="C19" s="46">
        <v>81385</v>
      </c>
      <c r="D19" s="45">
        <v>81885</v>
      </c>
      <c r="E19" s="44">
        <f t="shared" si="0"/>
        <v>81635</v>
      </c>
      <c r="F19" s="46">
        <v>81500</v>
      </c>
      <c r="G19" s="45">
        <v>82000</v>
      </c>
      <c r="H19" s="44">
        <f t="shared" si="1"/>
        <v>81750</v>
      </c>
      <c r="I19" s="46">
        <v>83050</v>
      </c>
      <c r="J19" s="45">
        <v>84050</v>
      </c>
      <c r="K19" s="44">
        <f t="shared" si="2"/>
        <v>83550</v>
      </c>
      <c r="L19" s="52">
        <v>81885</v>
      </c>
      <c r="M19" s="51">
        <v>1.3069999999999999</v>
      </c>
      <c r="N19" s="51">
        <v>1.0991</v>
      </c>
      <c r="O19" s="50">
        <v>117.98</v>
      </c>
      <c r="P19" s="43">
        <v>62651.11</v>
      </c>
      <c r="Q19" s="43">
        <v>62772.72</v>
      </c>
      <c r="R19" s="49">
        <f t="shared" si="3"/>
        <v>74501.865162405607</v>
      </c>
      <c r="S19" s="48">
        <v>1.3063</v>
      </c>
    </row>
    <row r="20" spans="2:19" x14ac:dyDescent="0.2">
      <c r="B20" s="47">
        <v>44636</v>
      </c>
      <c r="C20" s="46">
        <v>81380</v>
      </c>
      <c r="D20" s="45">
        <v>81880</v>
      </c>
      <c r="E20" s="44">
        <f t="shared" si="0"/>
        <v>81630</v>
      </c>
      <c r="F20" s="46">
        <v>81500</v>
      </c>
      <c r="G20" s="45">
        <v>82000</v>
      </c>
      <c r="H20" s="44">
        <f t="shared" si="1"/>
        <v>81750</v>
      </c>
      <c r="I20" s="46">
        <v>83045</v>
      </c>
      <c r="J20" s="45">
        <v>84045</v>
      </c>
      <c r="K20" s="44">
        <f t="shared" si="2"/>
        <v>83545</v>
      </c>
      <c r="L20" s="52">
        <v>81880</v>
      </c>
      <c r="M20" s="51">
        <v>1.3091999999999999</v>
      </c>
      <c r="N20" s="51">
        <v>1.0989</v>
      </c>
      <c r="O20" s="50">
        <v>118.32</v>
      </c>
      <c r="P20" s="43">
        <v>62542.01</v>
      </c>
      <c r="Q20" s="43">
        <v>62667.18</v>
      </c>
      <c r="R20" s="49">
        <f t="shared" si="3"/>
        <v>74510.874510874506</v>
      </c>
      <c r="S20" s="48">
        <v>1.3085</v>
      </c>
    </row>
    <row r="21" spans="2:19" x14ac:dyDescent="0.2">
      <c r="B21" s="47">
        <v>44637</v>
      </c>
      <c r="C21" s="46">
        <v>81380</v>
      </c>
      <c r="D21" s="45">
        <v>81880</v>
      </c>
      <c r="E21" s="44">
        <f t="shared" si="0"/>
        <v>81630</v>
      </c>
      <c r="F21" s="46">
        <v>81500</v>
      </c>
      <c r="G21" s="45">
        <v>82000</v>
      </c>
      <c r="H21" s="44">
        <f t="shared" si="1"/>
        <v>81750</v>
      </c>
      <c r="I21" s="46">
        <v>83040</v>
      </c>
      <c r="J21" s="45">
        <v>84040</v>
      </c>
      <c r="K21" s="44">
        <f t="shared" si="2"/>
        <v>83540</v>
      </c>
      <c r="L21" s="52">
        <v>81880</v>
      </c>
      <c r="M21" s="51">
        <v>1.31</v>
      </c>
      <c r="N21" s="51">
        <v>1.1046</v>
      </c>
      <c r="O21" s="50">
        <v>118.79</v>
      </c>
      <c r="P21" s="43">
        <v>62503.82</v>
      </c>
      <c r="Q21" s="43">
        <v>62624.1</v>
      </c>
      <c r="R21" s="49">
        <f t="shared" si="3"/>
        <v>74126.380590258908</v>
      </c>
      <c r="S21" s="48">
        <v>1.3093999999999999</v>
      </c>
    </row>
    <row r="22" spans="2:19" x14ac:dyDescent="0.2">
      <c r="B22" s="47">
        <v>44638</v>
      </c>
      <c r="C22" s="46">
        <v>81380</v>
      </c>
      <c r="D22" s="45">
        <v>81880</v>
      </c>
      <c r="E22" s="44">
        <f t="shared" si="0"/>
        <v>81630</v>
      </c>
      <c r="F22" s="46">
        <v>81500</v>
      </c>
      <c r="G22" s="45">
        <v>82000</v>
      </c>
      <c r="H22" s="44">
        <f t="shared" si="1"/>
        <v>81750</v>
      </c>
      <c r="I22" s="46">
        <v>83040</v>
      </c>
      <c r="J22" s="45">
        <v>84040</v>
      </c>
      <c r="K22" s="44">
        <f t="shared" si="2"/>
        <v>83540</v>
      </c>
      <c r="L22" s="52">
        <v>81880</v>
      </c>
      <c r="M22" s="51">
        <v>1.3126</v>
      </c>
      <c r="N22" s="51">
        <v>1.1021000000000001</v>
      </c>
      <c r="O22" s="50">
        <v>119.19</v>
      </c>
      <c r="P22" s="43">
        <v>62380.01</v>
      </c>
      <c r="Q22" s="43">
        <v>62500</v>
      </c>
      <c r="R22" s="49">
        <f t="shared" si="3"/>
        <v>74294.528627166306</v>
      </c>
      <c r="S22" s="48">
        <v>1.3120000000000001</v>
      </c>
    </row>
    <row r="23" spans="2:19" x14ac:dyDescent="0.2">
      <c r="B23" s="47">
        <v>44641</v>
      </c>
      <c r="C23" s="46">
        <v>81365</v>
      </c>
      <c r="D23" s="45">
        <v>81865</v>
      </c>
      <c r="E23" s="44">
        <f t="shared" si="0"/>
        <v>81615</v>
      </c>
      <c r="F23" s="46">
        <v>81500</v>
      </c>
      <c r="G23" s="45">
        <v>82000</v>
      </c>
      <c r="H23" s="44">
        <f t="shared" si="1"/>
        <v>81750</v>
      </c>
      <c r="I23" s="46">
        <v>83025</v>
      </c>
      <c r="J23" s="45">
        <v>84025</v>
      </c>
      <c r="K23" s="44">
        <f t="shared" si="2"/>
        <v>83525</v>
      </c>
      <c r="L23" s="52">
        <v>81865</v>
      </c>
      <c r="M23" s="51">
        <v>1.3153999999999999</v>
      </c>
      <c r="N23" s="51">
        <v>1.1033999999999999</v>
      </c>
      <c r="O23" s="50">
        <v>119.23</v>
      </c>
      <c r="P23" s="43">
        <v>62235.82</v>
      </c>
      <c r="Q23" s="43">
        <v>62366.9</v>
      </c>
      <c r="R23" s="49">
        <f t="shared" si="3"/>
        <v>74193.402211346751</v>
      </c>
      <c r="S23" s="48">
        <v>1.3148</v>
      </c>
    </row>
    <row r="24" spans="2:19" x14ac:dyDescent="0.2">
      <c r="B24" s="47">
        <v>44642</v>
      </c>
      <c r="C24" s="46">
        <v>81360</v>
      </c>
      <c r="D24" s="45">
        <v>81860</v>
      </c>
      <c r="E24" s="44">
        <f t="shared" si="0"/>
        <v>81610</v>
      </c>
      <c r="F24" s="46">
        <v>81500</v>
      </c>
      <c r="G24" s="45">
        <v>82000</v>
      </c>
      <c r="H24" s="44">
        <f t="shared" si="1"/>
        <v>81750</v>
      </c>
      <c r="I24" s="46">
        <v>83020</v>
      </c>
      <c r="J24" s="45">
        <v>84020</v>
      </c>
      <c r="K24" s="44">
        <f t="shared" si="2"/>
        <v>83520</v>
      </c>
      <c r="L24" s="52">
        <v>81860</v>
      </c>
      <c r="M24" s="51">
        <v>1.3233999999999999</v>
      </c>
      <c r="N24" s="51">
        <v>1.1015999999999999</v>
      </c>
      <c r="O24" s="50">
        <v>120.55</v>
      </c>
      <c r="P24" s="43">
        <v>61855.83</v>
      </c>
      <c r="Q24" s="43">
        <v>61985.03</v>
      </c>
      <c r="R24" s="49">
        <f t="shared" si="3"/>
        <v>74310.094408133635</v>
      </c>
      <c r="S24" s="48">
        <v>1.3229</v>
      </c>
    </row>
    <row r="25" spans="2:19" x14ac:dyDescent="0.2">
      <c r="B25" s="47">
        <v>44643</v>
      </c>
      <c r="C25" s="46">
        <v>81360</v>
      </c>
      <c r="D25" s="45">
        <v>81860</v>
      </c>
      <c r="E25" s="44">
        <f t="shared" si="0"/>
        <v>81610</v>
      </c>
      <c r="F25" s="46">
        <v>81500</v>
      </c>
      <c r="G25" s="45">
        <v>82000</v>
      </c>
      <c r="H25" s="44">
        <f t="shared" si="1"/>
        <v>81750</v>
      </c>
      <c r="I25" s="46">
        <v>83015</v>
      </c>
      <c r="J25" s="45">
        <v>84015</v>
      </c>
      <c r="K25" s="44">
        <f t="shared" si="2"/>
        <v>83515</v>
      </c>
      <c r="L25" s="52">
        <v>81860</v>
      </c>
      <c r="M25" s="51">
        <v>1.3194999999999999</v>
      </c>
      <c r="N25" s="51">
        <v>1.0987</v>
      </c>
      <c r="O25" s="50">
        <v>120.72</v>
      </c>
      <c r="P25" s="43">
        <v>62038.65</v>
      </c>
      <c r="Q25" s="43">
        <v>62163.6</v>
      </c>
      <c r="R25" s="49">
        <f t="shared" si="3"/>
        <v>74506.234640939292</v>
      </c>
      <c r="S25" s="48">
        <v>1.3190999999999999</v>
      </c>
    </row>
    <row r="26" spans="2:19" x14ac:dyDescent="0.2">
      <c r="B26" s="47">
        <v>44644</v>
      </c>
      <c r="C26" s="46">
        <v>82000</v>
      </c>
      <c r="D26" s="45">
        <v>82500</v>
      </c>
      <c r="E26" s="44">
        <f t="shared" si="0"/>
        <v>82250</v>
      </c>
      <c r="F26" s="46">
        <v>82140</v>
      </c>
      <c r="G26" s="45">
        <v>82640</v>
      </c>
      <c r="H26" s="44">
        <f t="shared" si="1"/>
        <v>82390</v>
      </c>
      <c r="I26" s="46">
        <v>83650</v>
      </c>
      <c r="J26" s="45">
        <v>84650</v>
      </c>
      <c r="K26" s="44">
        <f t="shared" si="2"/>
        <v>84150</v>
      </c>
      <c r="L26" s="52">
        <v>82500</v>
      </c>
      <c r="M26" s="51">
        <v>1.3198000000000001</v>
      </c>
      <c r="N26" s="51">
        <v>1.0983000000000001</v>
      </c>
      <c r="O26" s="50">
        <v>121.66</v>
      </c>
      <c r="P26" s="43">
        <v>62509.47</v>
      </c>
      <c r="Q26" s="43">
        <v>62634.53</v>
      </c>
      <c r="R26" s="49">
        <f t="shared" si="3"/>
        <v>75116.088500409722</v>
      </c>
      <c r="S26" s="48">
        <v>1.3193999999999999</v>
      </c>
    </row>
    <row r="27" spans="2:19" x14ac:dyDescent="0.2">
      <c r="B27" s="47">
        <v>44645</v>
      </c>
      <c r="C27" s="46">
        <v>82200</v>
      </c>
      <c r="D27" s="45">
        <v>82700</v>
      </c>
      <c r="E27" s="44">
        <f t="shared" si="0"/>
        <v>82450</v>
      </c>
      <c r="F27" s="46">
        <v>82340</v>
      </c>
      <c r="G27" s="45">
        <v>82840</v>
      </c>
      <c r="H27" s="44">
        <f t="shared" si="1"/>
        <v>82590</v>
      </c>
      <c r="I27" s="46">
        <v>83850</v>
      </c>
      <c r="J27" s="45">
        <v>84850</v>
      </c>
      <c r="K27" s="44">
        <f t="shared" si="2"/>
        <v>84350</v>
      </c>
      <c r="L27" s="52">
        <v>82700</v>
      </c>
      <c r="M27" s="51">
        <v>1.3196000000000001</v>
      </c>
      <c r="N27" s="51">
        <v>1.1003000000000001</v>
      </c>
      <c r="O27" s="50">
        <v>121.76</v>
      </c>
      <c r="P27" s="43">
        <v>62670.51</v>
      </c>
      <c r="Q27" s="43">
        <v>62790.87</v>
      </c>
      <c r="R27" s="49">
        <f t="shared" si="3"/>
        <v>75161.319640098154</v>
      </c>
      <c r="S27" s="48">
        <v>1.3192999999999999</v>
      </c>
    </row>
    <row r="28" spans="2:19" x14ac:dyDescent="0.2">
      <c r="B28" s="47">
        <v>44648</v>
      </c>
      <c r="C28" s="46">
        <v>81345</v>
      </c>
      <c r="D28" s="45">
        <v>81845</v>
      </c>
      <c r="E28" s="44">
        <f t="shared" si="0"/>
        <v>81595</v>
      </c>
      <c r="F28" s="46">
        <v>81500</v>
      </c>
      <c r="G28" s="45">
        <v>82000</v>
      </c>
      <c r="H28" s="44">
        <f t="shared" si="1"/>
        <v>81750</v>
      </c>
      <c r="I28" s="46">
        <v>82995</v>
      </c>
      <c r="J28" s="45">
        <v>83995</v>
      </c>
      <c r="K28" s="44">
        <f t="shared" si="2"/>
        <v>83495</v>
      </c>
      <c r="L28" s="52">
        <v>81845</v>
      </c>
      <c r="M28" s="51">
        <v>1.3115000000000001</v>
      </c>
      <c r="N28" s="51">
        <v>1.0964</v>
      </c>
      <c r="O28" s="50">
        <v>124.06</v>
      </c>
      <c r="P28" s="43">
        <v>62405.64</v>
      </c>
      <c r="Q28" s="43">
        <v>62533.36</v>
      </c>
      <c r="R28" s="49">
        <f t="shared" si="3"/>
        <v>74648.850784385257</v>
      </c>
      <c r="S28" s="48">
        <v>1.3112999999999999</v>
      </c>
    </row>
    <row r="29" spans="2:19" x14ac:dyDescent="0.2">
      <c r="B29" s="47">
        <v>44649</v>
      </c>
      <c r="C29" s="46">
        <v>81340</v>
      </c>
      <c r="D29" s="45">
        <v>81840</v>
      </c>
      <c r="E29" s="44">
        <f t="shared" si="0"/>
        <v>81590</v>
      </c>
      <c r="F29" s="46">
        <v>81500</v>
      </c>
      <c r="G29" s="45">
        <v>82000</v>
      </c>
      <c r="H29" s="44">
        <f t="shared" si="1"/>
        <v>81750</v>
      </c>
      <c r="I29" s="46">
        <v>82990</v>
      </c>
      <c r="J29" s="45">
        <v>83990</v>
      </c>
      <c r="K29" s="44">
        <f t="shared" si="2"/>
        <v>83490</v>
      </c>
      <c r="L29" s="52">
        <v>81840</v>
      </c>
      <c r="M29" s="51">
        <v>1.3129</v>
      </c>
      <c r="N29" s="51">
        <v>1.1085</v>
      </c>
      <c r="O29" s="50">
        <v>123.59</v>
      </c>
      <c r="P29" s="43">
        <v>62335.29</v>
      </c>
      <c r="Q29" s="43">
        <v>62466.67</v>
      </c>
      <c r="R29" s="49">
        <f t="shared" si="3"/>
        <v>73829.499323410011</v>
      </c>
      <c r="S29" s="48">
        <v>1.3127</v>
      </c>
    </row>
    <row r="30" spans="2:19" x14ac:dyDescent="0.2">
      <c r="B30" s="47">
        <v>44650</v>
      </c>
      <c r="C30" s="46">
        <v>82200</v>
      </c>
      <c r="D30" s="45">
        <v>82700</v>
      </c>
      <c r="E30" s="44">
        <f t="shared" si="0"/>
        <v>82450</v>
      </c>
      <c r="F30" s="46">
        <v>82365</v>
      </c>
      <c r="G30" s="45">
        <v>82865</v>
      </c>
      <c r="H30" s="44">
        <f t="shared" si="1"/>
        <v>82615</v>
      </c>
      <c r="I30" s="46">
        <v>83850</v>
      </c>
      <c r="J30" s="45">
        <v>84850</v>
      </c>
      <c r="K30" s="44">
        <f t="shared" si="2"/>
        <v>84350</v>
      </c>
      <c r="L30" s="52">
        <v>82700</v>
      </c>
      <c r="M30" s="51">
        <v>1.3159000000000001</v>
      </c>
      <c r="N30" s="51">
        <v>1.1138999999999999</v>
      </c>
      <c r="O30" s="50">
        <v>121.74</v>
      </c>
      <c r="P30" s="43">
        <v>62846.720000000001</v>
      </c>
      <c r="Q30" s="43">
        <v>62986.47</v>
      </c>
      <c r="R30" s="49">
        <f t="shared" si="3"/>
        <v>74243.648442409554</v>
      </c>
      <c r="S30" s="48">
        <v>1.3156000000000001</v>
      </c>
    </row>
    <row r="31" spans="2:19" x14ac:dyDescent="0.2">
      <c r="B31" s="47">
        <v>44651</v>
      </c>
      <c r="C31" s="46">
        <v>81340</v>
      </c>
      <c r="D31" s="45">
        <v>81840</v>
      </c>
      <c r="E31" s="44">
        <f t="shared" si="0"/>
        <v>81590</v>
      </c>
      <c r="F31" s="46">
        <v>81500</v>
      </c>
      <c r="G31" s="45">
        <v>82000</v>
      </c>
      <c r="H31" s="44">
        <f t="shared" si="1"/>
        <v>81750</v>
      </c>
      <c r="I31" s="46">
        <v>82990</v>
      </c>
      <c r="J31" s="45">
        <v>83990</v>
      </c>
      <c r="K31" s="44">
        <f t="shared" si="2"/>
        <v>83490</v>
      </c>
      <c r="L31" s="52">
        <v>81840</v>
      </c>
      <c r="M31" s="51">
        <v>1.3126</v>
      </c>
      <c r="N31" s="51">
        <v>1.1103000000000001</v>
      </c>
      <c r="O31" s="50">
        <v>121.63</v>
      </c>
      <c r="P31" s="43">
        <v>62349.54</v>
      </c>
      <c r="Q31" s="43">
        <v>62485.71</v>
      </c>
      <c r="R31" s="49">
        <f t="shared" si="3"/>
        <v>73709.808159956767</v>
      </c>
      <c r="S31" s="48">
        <v>1.3123</v>
      </c>
    </row>
    <row r="32" spans="2:19" s="10" customFormat="1" x14ac:dyDescent="0.2">
      <c r="B32" s="42" t="s">
        <v>11</v>
      </c>
      <c r="C32" s="41">
        <f>ROUND(AVERAGE(C9:C31),2)</f>
        <v>80149.13</v>
      </c>
      <c r="D32" s="40">
        <f>ROUND(AVERAGE(D9:D31),2)</f>
        <v>80649.13</v>
      </c>
      <c r="E32" s="39">
        <f>ROUND(AVERAGE(C32:D32),2)</f>
        <v>80399.13</v>
      </c>
      <c r="F32" s="41">
        <f>ROUND(AVERAGE(F9:F31),2)</f>
        <v>80338.7</v>
      </c>
      <c r="G32" s="40">
        <f>ROUND(AVERAGE(G9:G31),2)</f>
        <v>80838.7</v>
      </c>
      <c r="H32" s="39">
        <f>ROUND(AVERAGE(F32:G32),2)</f>
        <v>80588.7</v>
      </c>
      <c r="I32" s="41">
        <f>ROUND(AVERAGE(I9:I31),2)</f>
        <v>81880.649999999994</v>
      </c>
      <c r="J32" s="40">
        <f>ROUND(AVERAGE(J9:J31),2)</f>
        <v>82880.649999999994</v>
      </c>
      <c r="K32" s="39">
        <f>ROUND(AVERAGE(I32:J32),2)</f>
        <v>82380.649999999994</v>
      </c>
      <c r="L32" s="38">
        <f>ROUND(AVERAGE(L9:L31),2)</f>
        <v>80649.13</v>
      </c>
      <c r="M32" s="37">
        <f>ROUND(AVERAGE(M9:M31),4)</f>
        <v>1.3176000000000001</v>
      </c>
      <c r="N32" s="36">
        <f>ROUND(AVERAGE(N9:N31),4)</f>
        <v>1.1021000000000001</v>
      </c>
      <c r="O32" s="175">
        <f>ROUND(AVERAGE(O9:O31),2)</f>
        <v>118.61</v>
      </c>
      <c r="P32" s="35">
        <f>AVERAGE(P9:P31)</f>
        <v>61224.873478260866</v>
      </c>
      <c r="Q32" s="35">
        <f>AVERAGE(Q9:Q31)</f>
        <v>61391.261304347827</v>
      </c>
      <c r="R32" s="35">
        <f>AVERAGE(R9:R31)</f>
        <v>73187.05631904256</v>
      </c>
      <c r="S32" s="34">
        <f>AVERAGE(S9:S31)</f>
        <v>1.3170913043478258</v>
      </c>
    </row>
    <row r="33" spans="2:19" s="5" customFormat="1" x14ac:dyDescent="0.2">
      <c r="B33" s="33" t="s">
        <v>12</v>
      </c>
      <c r="C33" s="32">
        <f t="shared" ref="C33:S33" si="4">MAX(C9:C31)</f>
        <v>82200</v>
      </c>
      <c r="D33" s="31">
        <f t="shared" si="4"/>
        <v>82700</v>
      </c>
      <c r="E33" s="30">
        <f t="shared" si="4"/>
        <v>82450</v>
      </c>
      <c r="F33" s="32">
        <f t="shared" si="4"/>
        <v>82365</v>
      </c>
      <c r="G33" s="31">
        <f t="shared" si="4"/>
        <v>82865</v>
      </c>
      <c r="H33" s="30">
        <f t="shared" si="4"/>
        <v>82615</v>
      </c>
      <c r="I33" s="32">
        <f t="shared" si="4"/>
        <v>83850</v>
      </c>
      <c r="J33" s="31">
        <f t="shared" si="4"/>
        <v>84850</v>
      </c>
      <c r="K33" s="30">
        <f t="shared" si="4"/>
        <v>84350</v>
      </c>
      <c r="L33" s="29">
        <f t="shared" si="4"/>
        <v>82700</v>
      </c>
      <c r="M33" s="28">
        <f t="shared" si="4"/>
        <v>1.3398000000000001</v>
      </c>
      <c r="N33" s="27">
        <f t="shared" si="4"/>
        <v>1.1160000000000001</v>
      </c>
      <c r="O33" s="26">
        <f t="shared" si="4"/>
        <v>124.06</v>
      </c>
      <c r="P33" s="25">
        <f t="shared" si="4"/>
        <v>62846.720000000001</v>
      </c>
      <c r="Q33" s="25">
        <f t="shared" si="4"/>
        <v>62986.47</v>
      </c>
      <c r="R33" s="25">
        <f t="shared" si="4"/>
        <v>75161.319640098154</v>
      </c>
      <c r="S33" s="24">
        <f t="shared" si="4"/>
        <v>1.3395999999999999</v>
      </c>
    </row>
    <row r="34" spans="2:19" s="5" customFormat="1" ht="13.5" thickBot="1" x14ac:dyDescent="0.25">
      <c r="B34" s="23" t="s">
        <v>13</v>
      </c>
      <c r="C34" s="22">
        <f t="shared" ref="C34:S34" si="5">MIN(C9:C31)</f>
        <v>73205</v>
      </c>
      <c r="D34" s="21">
        <f t="shared" si="5"/>
        <v>73705</v>
      </c>
      <c r="E34" s="20">
        <f t="shared" si="5"/>
        <v>73455</v>
      </c>
      <c r="F34" s="22">
        <f t="shared" si="5"/>
        <v>73500</v>
      </c>
      <c r="G34" s="21">
        <f t="shared" si="5"/>
        <v>74000</v>
      </c>
      <c r="H34" s="20">
        <f t="shared" si="5"/>
        <v>73750</v>
      </c>
      <c r="I34" s="22">
        <f t="shared" si="5"/>
        <v>75100</v>
      </c>
      <c r="J34" s="21">
        <f t="shared" si="5"/>
        <v>76100</v>
      </c>
      <c r="K34" s="20">
        <f t="shared" si="5"/>
        <v>75600</v>
      </c>
      <c r="L34" s="19">
        <f t="shared" si="5"/>
        <v>73705</v>
      </c>
      <c r="M34" s="18">
        <f t="shared" si="5"/>
        <v>1.3067</v>
      </c>
      <c r="N34" s="17">
        <f t="shared" si="5"/>
        <v>1.0888</v>
      </c>
      <c r="O34" s="16">
        <f t="shared" si="5"/>
        <v>114.84</v>
      </c>
      <c r="P34" s="15">
        <f t="shared" si="5"/>
        <v>55011.94</v>
      </c>
      <c r="Q34" s="15">
        <f t="shared" si="5"/>
        <v>55240.37</v>
      </c>
      <c r="R34" s="15">
        <f t="shared" si="5"/>
        <v>66043.906810035842</v>
      </c>
      <c r="S34" s="14">
        <f t="shared" si="5"/>
        <v>1.306</v>
      </c>
    </row>
    <row r="36" spans="2:19" x14ac:dyDescent="0.2">
      <c r="B36" s="7" t="s">
        <v>14</v>
      </c>
      <c r="C36" s="9"/>
      <c r="D36" s="9"/>
      <c r="E36" s="8"/>
      <c r="F36" s="9"/>
      <c r="G36" s="9"/>
      <c r="H36" s="8"/>
      <c r="I36" s="9"/>
      <c r="J36" s="9"/>
      <c r="K36" s="8"/>
      <c r="L36" s="9"/>
      <c r="M36" s="9"/>
      <c r="N36" s="8"/>
    </row>
    <row r="37" spans="2:19" x14ac:dyDescent="0.2">
      <c r="B37" s="7" t="s">
        <v>15</v>
      </c>
      <c r="C37" s="9"/>
      <c r="D37" s="9"/>
      <c r="E37" s="8"/>
      <c r="F37" s="9"/>
      <c r="G37" s="9"/>
      <c r="H37" s="8"/>
      <c r="I37" s="9"/>
      <c r="J37" s="9"/>
      <c r="K37" s="8"/>
      <c r="L37" s="9"/>
      <c r="M37" s="9"/>
      <c r="N37" s="8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Copper</vt:lpstr>
      <vt:lpstr>Aluminium Alloy</vt:lpstr>
      <vt:lpstr>NA Alloy</vt:lpstr>
      <vt:lpstr>Primary Aluminium</vt:lpstr>
      <vt:lpstr>Zinc</vt:lpstr>
      <vt:lpstr>Lead</vt:lpstr>
      <vt:lpstr>Tin</vt:lpstr>
      <vt:lpstr>Nickel</vt:lpstr>
      <vt:lpstr>Cobalt</vt:lpstr>
      <vt:lpstr>ABR</vt:lpstr>
      <vt:lpstr>ABR Avg</vt:lpstr>
      <vt:lpstr>Averages Inc. Euro Eq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LMEprice Averages Export for Global Steel</dc:title>
  <dc:creator>kiran.kaur</dc:creator>
  <cp:lastModifiedBy>Anwender</cp:lastModifiedBy>
  <cp:lastPrinted>2011-08-25T10:07:39Z</cp:lastPrinted>
  <dcterms:created xsi:type="dcterms:W3CDTF">2012-05-31T12:49:12Z</dcterms:created>
  <dcterms:modified xsi:type="dcterms:W3CDTF">2022-04-01T07:58:15Z</dcterms:modified>
</cp:coreProperties>
</file>