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radingOperations\LMEPrice\Monthly Averages\Prices by Month\2021\"/>
    </mc:Choice>
  </mc:AlternateContent>
  <bookViews>
    <workbookView xWindow="2370" yWindow="720" windowWidth="25905" windowHeight="11205" tabRatio="993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62913"/>
</workbook>
</file>

<file path=xl/calcChain.xml><?xml version="1.0" encoding="utf-8"?>
<calcChain xmlns="http://schemas.openxmlformats.org/spreadsheetml/2006/main">
  <c r="C19" i="13" l="1"/>
  <c r="C18" i="13"/>
  <c r="C17" i="13"/>
  <c r="E11" i="13"/>
  <c r="J32" i="12"/>
  <c r="G32" i="12"/>
  <c r="D32" i="12"/>
  <c r="J31" i="12"/>
  <c r="G31" i="12"/>
  <c r="D31" i="12"/>
  <c r="J30" i="12"/>
  <c r="G30" i="12"/>
  <c r="D11" i="13" s="1"/>
  <c r="D30" i="12"/>
  <c r="C11" i="13" s="1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3" i="10"/>
  <c r="R33" i="10"/>
  <c r="Q33" i="10"/>
  <c r="P33" i="10"/>
  <c r="O33" i="10"/>
  <c r="N33" i="10"/>
  <c r="M33" i="10"/>
  <c r="L33" i="10"/>
  <c r="J33" i="10"/>
  <c r="I33" i="10"/>
  <c r="G33" i="10"/>
  <c r="F33" i="10"/>
  <c r="D33" i="10"/>
  <c r="C33" i="10"/>
  <c r="S32" i="10"/>
  <c r="Q32" i="10"/>
  <c r="P32" i="10"/>
  <c r="O32" i="10"/>
  <c r="N32" i="10"/>
  <c r="M32" i="10"/>
  <c r="L32" i="10"/>
  <c r="K32" i="10"/>
  <c r="J32" i="10"/>
  <c r="I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K31" i="10" s="1"/>
  <c r="H31" i="10"/>
  <c r="G31" i="10"/>
  <c r="F31" i="10"/>
  <c r="D31" i="10"/>
  <c r="E31" i="10" s="1"/>
  <c r="C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32" i="10" s="1"/>
  <c r="K9" i="10"/>
  <c r="K33" i="10" s="1"/>
  <c r="H9" i="10"/>
  <c r="H33" i="10" s="1"/>
  <c r="E9" i="10"/>
  <c r="E33" i="10" s="1"/>
  <c r="Y33" i="8"/>
  <c r="W33" i="8"/>
  <c r="V33" i="8"/>
  <c r="U33" i="8"/>
  <c r="T33" i="8"/>
  <c r="S33" i="8"/>
  <c r="R33" i="8"/>
  <c r="P33" i="8"/>
  <c r="O33" i="8"/>
  <c r="M33" i="8"/>
  <c r="L33" i="8"/>
  <c r="J33" i="8"/>
  <c r="I33" i="8"/>
  <c r="G33" i="8"/>
  <c r="F33" i="8"/>
  <c r="D33" i="8"/>
  <c r="C33" i="8"/>
  <c r="Y32" i="8"/>
  <c r="W32" i="8"/>
  <c r="V32" i="8"/>
  <c r="U32" i="8"/>
  <c r="T32" i="8"/>
  <c r="S32" i="8"/>
  <c r="R32" i="8"/>
  <c r="Q32" i="8"/>
  <c r="P32" i="8"/>
  <c r="O32" i="8"/>
  <c r="M32" i="8"/>
  <c r="L32" i="8"/>
  <c r="J32" i="8"/>
  <c r="I32" i="8"/>
  <c r="G32" i="8"/>
  <c r="F32" i="8"/>
  <c r="E32" i="8"/>
  <c r="D32" i="8"/>
  <c r="C32" i="8"/>
  <c r="Y31" i="8"/>
  <c r="W31" i="8"/>
  <c r="V31" i="8"/>
  <c r="U31" i="8"/>
  <c r="T31" i="8"/>
  <c r="S31" i="8"/>
  <c r="R31" i="8"/>
  <c r="P31" i="8"/>
  <c r="O31" i="8"/>
  <c r="Q31" i="8" s="1"/>
  <c r="M31" i="8"/>
  <c r="L31" i="8"/>
  <c r="N31" i="8" s="1"/>
  <c r="K31" i="8"/>
  <c r="J31" i="8"/>
  <c r="I31" i="8"/>
  <c r="H31" i="8"/>
  <c r="G31" i="8"/>
  <c r="F31" i="8"/>
  <c r="D31" i="8"/>
  <c r="C31" i="8"/>
  <c r="E31" i="8" s="1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N33" i="8" s="1"/>
  <c r="K10" i="8"/>
  <c r="H10" i="8"/>
  <c r="E10" i="8"/>
  <c r="X9" i="8"/>
  <c r="X32" i="8" s="1"/>
  <c r="Q9" i="8"/>
  <c r="Q33" i="8" s="1"/>
  <c r="N9" i="8"/>
  <c r="N32" i="8" s="1"/>
  <c r="K9" i="8"/>
  <c r="K32" i="8" s="1"/>
  <c r="H9" i="8"/>
  <c r="H32" i="8" s="1"/>
  <c r="E9" i="8"/>
  <c r="E33" i="8" s="1"/>
  <c r="S33" i="7"/>
  <c r="Q33" i="7"/>
  <c r="P33" i="7"/>
  <c r="O33" i="7"/>
  <c r="N33" i="7"/>
  <c r="M33" i="7"/>
  <c r="L33" i="7"/>
  <c r="J33" i="7"/>
  <c r="I33" i="7"/>
  <c r="G33" i="7"/>
  <c r="F33" i="7"/>
  <c r="D33" i="7"/>
  <c r="C33" i="7"/>
  <c r="S32" i="7"/>
  <c r="R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K31" i="7"/>
  <c r="J31" i="7"/>
  <c r="I31" i="7"/>
  <c r="G31" i="7"/>
  <c r="F31" i="7"/>
  <c r="H31" i="7" s="1"/>
  <c r="D31" i="7"/>
  <c r="C31" i="7"/>
  <c r="E31" i="7" s="1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31" i="7" s="1"/>
  <c r="K9" i="7"/>
  <c r="K33" i="7" s="1"/>
  <c r="H9" i="7"/>
  <c r="H33" i="7" s="1"/>
  <c r="E9" i="7"/>
  <c r="E32" i="7" s="1"/>
  <c r="Y33" i="6"/>
  <c r="W33" i="6"/>
  <c r="V33" i="6"/>
  <c r="U33" i="6"/>
  <c r="T33" i="6"/>
  <c r="S33" i="6"/>
  <c r="R33" i="6"/>
  <c r="P33" i="6"/>
  <c r="O33" i="6"/>
  <c r="M33" i="6"/>
  <c r="L33" i="6"/>
  <c r="J33" i="6"/>
  <c r="I33" i="6"/>
  <c r="G33" i="6"/>
  <c r="F33" i="6"/>
  <c r="D33" i="6"/>
  <c r="C33" i="6"/>
  <c r="Y32" i="6"/>
  <c r="W32" i="6"/>
  <c r="V32" i="6"/>
  <c r="U32" i="6"/>
  <c r="T32" i="6"/>
  <c r="S32" i="6"/>
  <c r="R32" i="6"/>
  <c r="Q32" i="6"/>
  <c r="P32" i="6"/>
  <c r="O32" i="6"/>
  <c r="M32" i="6"/>
  <c r="L32" i="6"/>
  <c r="J32" i="6"/>
  <c r="I32" i="6"/>
  <c r="G32" i="6"/>
  <c r="F32" i="6"/>
  <c r="E32" i="6"/>
  <c r="D32" i="6"/>
  <c r="C32" i="6"/>
  <c r="Y31" i="6"/>
  <c r="W31" i="6"/>
  <c r="V31" i="6"/>
  <c r="U31" i="6"/>
  <c r="T31" i="6"/>
  <c r="S31" i="6"/>
  <c r="R31" i="6"/>
  <c r="P31" i="6"/>
  <c r="O31" i="6"/>
  <c r="Q31" i="6" s="1"/>
  <c r="M31" i="6"/>
  <c r="L31" i="6"/>
  <c r="N31" i="6" s="1"/>
  <c r="J31" i="6"/>
  <c r="I31" i="6"/>
  <c r="K31" i="6" s="1"/>
  <c r="H31" i="6"/>
  <c r="G31" i="6"/>
  <c r="F31" i="6"/>
  <c r="D31" i="6"/>
  <c r="C31" i="6"/>
  <c r="E31" i="6" s="1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N33" i="6" s="1"/>
  <c r="K10" i="6"/>
  <c r="H10" i="6"/>
  <c r="E10" i="6"/>
  <c r="X9" i="6"/>
  <c r="X32" i="6" s="1"/>
  <c r="Q9" i="6"/>
  <c r="Q33" i="6" s="1"/>
  <c r="N9" i="6"/>
  <c r="N32" i="6" s="1"/>
  <c r="K9" i="6"/>
  <c r="K32" i="6" s="1"/>
  <c r="H9" i="6"/>
  <c r="H32" i="6" s="1"/>
  <c r="E9" i="6"/>
  <c r="E33" i="6" s="1"/>
  <c r="Y33" i="5"/>
  <c r="W33" i="5"/>
  <c r="V33" i="5"/>
  <c r="U33" i="5"/>
  <c r="T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W32" i="5"/>
  <c r="V32" i="5"/>
  <c r="U32" i="5"/>
  <c r="T32" i="5"/>
  <c r="S32" i="5"/>
  <c r="R32" i="5"/>
  <c r="P32" i="5"/>
  <c r="O32" i="5"/>
  <c r="N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Q31" i="5"/>
  <c r="P31" i="5"/>
  <c r="O31" i="5"/>
  <c r="M31" i="5"/>
  <c r="L31" i="5"/>
  <c r="N31" i="5" s="1"/>
  <c r="J31" i="5"/>
  <c r="I31" i="5"/>
  <c r="K31" i="5" s="1"/>
  <c r="G31" i="5"/>
  <c r="F31" i="5"/>
  <c r="H31" i="5" s="1"/>
  <c r="E31" i="5"/>
  <c r="D31" i="5"/>
  <c r="C31" i="5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E10" i="5"/>
  <c r="X9" i="5"/>
  <c r="X31" i="5" s="1"/>
  <c r="Q9" i="5"/>
  <c r="Q32" i="5" s="1"/>
  <c r="N9" i="5"/>
  <c r="N33" i="5" s="1"/>
  <c r="K9" i="5"/>
  <c r="K32" i="5" s="1"/>
  <c r="H9" i="5"/>
  <c r="H32" i="5" s="1"/>
  <c r="E9" i="5"/>
  <c r="E32" i="5" s="1"/>
  <c r="Y33" i="4"/>
  <c r="W33" i="4"/>
  <c r="V33" i="4"/>
  <c r="U33" i="4"/>
  <c r="T33" i="4"/>
  <c r="S33" i="4"/>
  <c r="R33" i="4"/>
  <c r="P33" i="4"/>
  <c r="O33" i="4"/>
  <c r="M33" i="4"/>
  <c r="L33" i="4"/>
  <c r="J33" i="4"/>
  <c r="I33" i="4"/>
  <c r="G33" i="4"/>
  <c r="F33" i="4"/>
  <c r="D33" i="4"/>
  <c r="C33" i="4"/>
  <c r="Y32" i="4"/>
  <c r="W32" i="4"/>
  <c r="V32" i="4"/>
  <c r="U32" i="4"/>
  <c r="T32" i="4"/>
  <c r="S32" i="4"/>
  <c r="R32" i="4"/>
  <c r="P32" i="4"/>
  <c r="O32" i="4"/>
  <c r="M32" i="4"/>
  <c r="L32" i="4"/>
  <c r="K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Q31" i="4" s="1"/>
  <c r="N31" i="4"/>
  <c r="M31" i="4"/>
  <c r="L31" i="4"/>
  <c r="J31" i="4"/>
  <c r="I31" i="4"/>
  <c r="K31" i="4" s="1"/>
  <c r="G31" i="4"/>
  <c r="F31" i="4"/>
  <c r="H31" i="4" s="1"/>
  <c r="D31" i="4"/>
  <c r="C31" i="4"/>
  <c r="E31" i="4" s="1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X33" i="4" s="1"/>
  <c r="Q10" i="4"/>
  <c r="N10" i="4"/>
  <c r="K10" i="4"/>
  <c r="H10" i="4"/>
  <c r="H33" i="4" s="1"/>
  <c r="E10" i="4"/>
  <c r="X9" i="4"/>
  <c r="X31" i="4" s="1"/>
  <c r="Q9" i="4"/>
  <c r="Q32" i="4" s="1"/>
  <c r="N9" i="4"/>
  <c r="N32" i="4" s="1"/>
  <c r="K9" i="4"/>
  <c r="K33" i="4" s="1"/>
  <c r="H9" i="4"/>
  <c r="H32" i="4" s="1"/>
  <c r="E9" i="4"/>
  <c r="E32" i="4" s="1"/>
  <c r="S33" i="3"/>
  <c r="Q33" i="3"/>
  <c r="P33" i="3"/>
  <c r="O33" i="3"/>
  <c r="N33" i="3"/>
  <c r="M33" i="3"/>
  <c r="L33" i="3"/>
  <c r="J33" i="3"/>
  <c r="I33" i="3"/>
  <c r="G33" i="3"/>
  <c r="F33" i="3"/>
  <c r="D33" i="3"/>
  <c r="C33" i="3"/>
  <c r="S32" i="3"/>
  <c r="Q32" i="3"/>
  <c r="P32" i="3"/>
  <c r="O32" i="3"/>
  <c r="N32" i="3"/>
  <c r="M32" i="3"/>
  <c r="L32" i="3"/>
  <c r="J32" i="3"/>
  <c r="I32" i="3"/>
  <c r="H32" i="3"/>
  <c r="G32" i="3"/>
  <c r="F32" i="3"/>
  <c r="D32" i="3"/>
  <c r="C32" i="3"/>
  <c r="S31" i="3"/>
  <c r="Q31" i="3"/>
  <c r="P31" i="3"/>
  <c r="O31" i="3"/>
  <c r="N31" i="3"/>
  <c r="M31" i="3"/>
  <c r="L31" i="3"/>
  <c r="J31" i="3"/>
  <c r="I31" i="3"/>
  <c r="K31" i="3" s="1"/>
  <c r="G31" i="3"/>
  <c r="F31" i="3"/>
  <c r="H31" i="3" s="1"/>
  <c r="E31" i="3"/>
  <c r="D31" i="3"/>
  <c r="C31" i="3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33" i="3" s="1"/>
  <c r="K9" i="3"/>
  <c r="K32" i="3" s="1"/>
  <c r="H9" i="3"/>
  <c r="H33" i="3" s="1"/>
  <c r="E9" i="3"/>
  <c r="E33" i="3" s="1"/>
  <c r="S33" i="2"/>
  <c r="R33" i="2"/>
  <c r="Q33" i="2"/>
  <c r="P33" i="2"/>
  <c r="O33" i="2"/>
  <c r="N33" i="2"/>
  <c r="M33" i="2"/>
  <c r="L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K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K31" i="2" s="1"/>
  <c r="H31" i="2"/>
  <c r="G31" i="2"/>
  <c r="F31" i="2"/>
  <c r="D31" i="2"/>
  <c r="C31" i="2"/>
  <c r="E31" i="2" s="1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R32" i="2" s="1"/>
  <c r="K9" i="2"/>
  <c r="K33" i="2" s="1"/>
  <c r="H9" i="2"/>
  <c r="H33" i="2" s="1"/>
  <c r="E9" i="2"/>
  <c r="E33" i="2" s="1"/>
  <c r="Y33" i="1"/>
  <c r="W33" i="1"/>
  <c r="V33" i="1"/>
  <c r="U33" i="1"/>
  <c r="T33" i="1"/>
  <c r="S33" i="1"/>
  <c r="R33" i="1"/>
  <c r="P33" i="1"/>
  <c r="O33" i="1"/>
  <c r="M33" i="1"/>
  <c r="L33" i="1"/>
  <c r="J33" i="1"/>
  <c r="I33" i="1"/>
  <c r="G33" i="1"/>
  <c r="F33" i="1"/>
  <c r="D33" i="1"/>
  <c r="C33" i="1"/>
  <c r="Y32" i="1"/>
  <c r="W32" i="1"/>
  <c r="V32" i="1"/>
  <c r="U32" i="1"/>
  <c r="T32" i="1"/>
  <c r="S32" i="1"/>
  <c r="R32" i="1"/>
  <c r="P32" i="1"/>
  <c r="O32" i="1"/>
  <c r="N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Q31" i="1"/>
  <c r="P31" i="1"/>
  <c r="O31" i="1"/>
  <c r="M31" i="1"/>
  <c r="L31" i="1"/>
  <c r="N31" i="1" s="1"/>
  <c r="J31" i="1"/>
  <c r="I31" i="1"/>
  <c r="K31" i="1" s="1"/>
  <c r="G31" i="1"/>
  <c r="F31" i="1"/>
  <c r="H31" i="1" s="1"/>
  <c r="E31" i="1"/>
  <c r="D31" i="1"/>
  <c r="C31" i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X31" i="1" s="1"/>
  <c r="Q9" i="1"/>
  <c r="Q32" i="1" s="1"/>
  <c r="N9" i="1"/>
  <c r="N33" i="1" s="1"/>
  <c r="K9" i="1"/>
  <c r="K32" i="1" s="1"/>
  <c r="H9" i="1"/>
  <c r="H32" i="1" s="1"/>
  <c r="E9" i="1"/>
  <c r="E32" i="1" s="1"/>
  <c r="K33" i="1" l="1"/>
  <c r="K33" i="5"/>
  <c r="X31" i="6"/>
  <c r="E33" i="7"/>
  <c r="H33" i="1"/>
  <c r="X33" i="1"/>
  <c r="H32" i="2"/>
  <c r="R31" i="3"/>
  <c r="E32" i="3"/>
  <c r="X32" i="4"/>
  <c r="E33" i="4"/>
  <c r="Q33" i="4"/>
  <c r="H33" i="5"/>
  <c r="X33" i="5"/>
  <c r="K33" i="6"/>
  <c r="K32" i="7"/>
  <c r="R33" i="7"/>
  <c r="K33" i="8"/>
  <c r="H32" i="10"/>
  <c r="X32" i="1"/>
  <c r="E33" i="1"/>
  <c r="Q33" i="1"/>
  <c r="R31" i="2"/>
  <c r="E32" i="2"/>
  <c r="R32" i="3"/>
  <c r="N33" i="4"/>
  <c r="X32" i="5"/>
  <c r="E33" i="5"/>
  <c r="Q33" i="5"/>
  <c r="H33" i="6"/>
  <c r="X33" i="6"/>
  <c r="H32" i="7"/>
  <c r="H33" i="8"/>
  <c r="X33" i="8"/>
  <c r="R31" i="10"/>
  <c r="E32" i="10"/>
  <c r="K33" i="3"/>
  <c r="X31" i="8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<sst xmlns="http://schemas.openxmlformats.org/spreadsheetml/2006/main" count="429" uniqueCount="99">
  <si>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</si>
  <si>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</si>
  <si>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</si>
  <si>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</si>
  <si>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</si>
  <si>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</si>
  <si>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</si>
  <si>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</si>
  <si>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</si>
  <si>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</si>
  <si>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</si>
  <si>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</si>
  <si>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</si>
  <si>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</si>
  <si>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</si>
  <si>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</si>
  <si>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</si>
  <si>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</si>
  <si>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</si>
  <si>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</si>
  <si>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</si>
  <si>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</si>
  <si>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</si>
  <si>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</si>
  <si>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</si>
  <si>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</si>
  <si>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</si>
  <si>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</si>
  <si>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</si>
  <si>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</si>
  <si>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</si>
  <si>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</si>
  <si>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</si>
  <si>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</si>
  <si>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</si>
  <si>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</si>
  <si>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</si>
  <si>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</si>
  <si>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</si>
  <si>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</si>
  <si>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</si>
  <si>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</si>
  <si>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</si>
  <si>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</si>
  <si>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</si>
  <si>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</si>
  <si>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</si>
  <si>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</si>
  <si>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</si>
  <si>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</si>
  <si>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</si>
  <si>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</si>
  <si>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</si>
  <si>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</si>
  <si>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</si>
  <si>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</si>
  <si>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</si>
  <si>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</si>
  <si>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</si>
  <si>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</si>
  <si>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</si>
  <si>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</si>
  <si>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</si>
  <si>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</si>
  <si>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</si>
  <si>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</si>
  <si>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</si>
  <si>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</si>
  <si>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</si>
  <si>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</si>
  <si>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</si>
  <si>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</si>
  <si>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</si>
  <si>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</si>
  <si>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</si>
  <si>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</si>
  <si>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</si>
  <si>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</si>
  <si>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</si>
  <si>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</si>
  <si>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</si>
  <si>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</si>
  <si>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</si>
  <si>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</si>
  <si>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</si>
  <si>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</si>
  <si>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</si>
  <si>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</si>
  <si>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</si>
  <si>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</si>
  <si>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</si>
  <si>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</si>
  <si>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</si>
  <si>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</si>
  <si>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</si>
  <si>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NOVEMBER 2021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</si>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</sst>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£&quot;#,##0.00;[Red]\-&quot;£&quot;#,##0.00"/>
    <numFmt numFmtId="164" formatCode="\$#,##0.00\ ;\(\$#,##0.00\)"/>
    <numFmt numFmtId="165" formatCode="\$#,##0.00\ "/>
    <numFmt numFmtId="166" formatCode="\$#,###.00"/>
    <numFmt numFmtId="167" formatCode="0.0000"/>
    <numFmt numFmtId="168" formatCode="#,##0.0000"/>
    <numFmt numFmtId="169" formatCode="[$$-409]#,##0.00"/>
    <numFmt numFmtId="170" formatCode="mmm/yyyy"/>
    <numFmt numFmtId="171" formatCode="&quot;$&quot;#,##0.00_);[Red]\(&quot;$&quot;#,##0.00\)"/>
    <numFmt numFmtId="172" formatCode="&quot;$&quot;#,##0.00_);\(&quot;$&quot;#,##0.00\)"/>
    <numFmt numFmtId="173" formatCode="\$#,##0.00"/>
    <numFmt numFmtId="174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4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7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7" fontId="4" fillId="0" borderId="20" xfId="0" applyNumberFormat="1" applyFont="1" applyFill="1" applyBorder="1" applyAlignment="1" applyProtection="1">
      <alignment horizontal="center"/>
    </xf>
    <xf numFmtId="167" fontId="4" fillId="0" borderId="7" xfId="0" applyNumberFormat="1" applyFont="1" applyFill="1" applyBorder="1" applyAlignment="1" applyProtection="1">
      <alignment horizontal="center"/>
    </xf>
    <xf numFmtId="169" fontId="4" fillId="0" borderId="9" xfId="0" applyNumberFormat="1" applyFont="1" applyFill="1" applyBorder="1" applyAlignment="1" applyProtection="1">
      <alignment horizontal="center"/>
    </xf>
    <xf numFmtId="169" fontId="4" fillId="0" borderId="19" xfId="0" applyNumberFormat="1" applyFont="1" applyBorder="1" applyAlignment="1" applyProtection="1">
      <alignment horizontal="center"/>
    </xf>
    <xf numFmtId="169" fontId="4" fillId="0" borderId="8" xfId="0" applyNumberFormat="1" applyFont="1" applyBorder="1" applyAlignment="1" applyProtection="1">
      <alignment horizontal="center"/>
    </xf>
    <xf numFmtId="169" fontId="4" fillId="0" borderId="6" xfId="0" applyNumberFormat="1" applyFont="1" applyBorder="1" applyAlignment="1" applyProtection="1">
      <alignment horizontal="center"/>
    </xf>
    <xf numFmtId="164" fontId="6" fillId="0" borderId="6" xfId="0" applyNumberFormat="1" applyFont="1" applyBorder="1" applyAlignment="1" applyProtection="1">
      <alignment horizontal="center"/>
    </xf>
    <xf numFmtId="167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7" fontId="4" fillId="0" borderId="18" xfId="0" applyNumberFormat="1" applyFont="1" applyFill="1" applyBorder="1" applyAlignment="1" applyProtection="1">
      <alignment horizontal="center"/>
    </xf>
    <xf numFmtId="167" fontId="4" fillId="0" borderId="2" xfId="0" applyNumberFormat="1" applyFont="1" applyFill="1" applyBorder="1" applyAlignment="1" applyProtection="1">
      <alignment horizontal="center"/>
    </xf>
    <xf numFmtId="169" fontId="4" fillId="0" borderId="11" xfId="0" applyNumberFormat="1" applyFont="1" applyFill="1" applyBorder="1" applyAlignment="1" applyProtection="1">
      <alignment horizontal="center"/>
    </xf>
    <xf numFmtId="169" fontId="4" fillId="0" borderId="12" xfId="0" applyNumberFormat="1" applyFont="1" applyBorder="1" applyAlignment="1" applyProtection="1">
      <alignment horizontal="center"/>
    </xf>
    <xf numFmtId="169" fontId="4" fillId="0" borderId="18" xfId="0" applyNumberFormat="1" applyFont="1" applyBorder="1" applyAlignment="1" applyProtection="1">
      <alignment horizontal="center"/>
    </xf>
    <xf numFmtId="169" fontId="4" fillId="0" borderId="17" xfId="0" applyNumberFormat="1" applyFont="1" applyBorder="1" applyAlignment="1" applyProtection="1">
      <alignment horizontal="center"/>
    </xf>
    <xf numFmtId="164" fontId="6" fillId="0" borderId="10" xfId="0" applyNumberFormat="1" applyFont="1" applyBorder="1" applyAlignment="1" applyProtection="1">
      <alignment horizontal="center"/>
    </xf>
    <xf numFmtId="167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7" fontId="4" fillId="0" borderId="15" xfId="0" applyNumberFormat="1" applyFont="1" applyFill="1" applyBorder="1" applyAlignment="1" applyProtection="1">
      <alignment horizontal="center"/>
    </xf>
    <xf numFmtId="167" fontId="4" fillId="0" borderId="21" xfId="0" applyNumberFormat="1" applyFont="1" applyFill="1" applyBorder="1" applyAlignment="1" applyProtection="1">
      <alignment horizontal="center"/>
    </xf>
    <xf numFmtId="169" fontId="4" fillId="0" borderId="16" xfId="0" applyNumberFormat="1" applyFont="1" applyFill="1" applyBorder="1" applyAlignment="1" applyProtection="1">
      <alignment horizontal="center"/>
    </xf>
    <xf numFmtId="169" fontId="4" fillId="0" borderId="14" xfId="0" applyNumberFormat="1" applyFont="1" applyBorder="1" applyAlignment="1" applyProtection="1">
      <alignment horizontal="center"/>
    </xf>
    <xf numFmtId="169" fontId="4" fillId="0" borderId="13" xfId="0" applyNumberFormat="1" applyFont="1" applyBorder="1" applyAlignment="1" applyProtection="1">
      <alignment horizontal="center"/>
    </xf>
    <xf numFmtId="169" fontId="4" fillId="0" borderId="4" xfId="0" applyNumberFormat="1" applyFont="1" applyBorder="1" applyAlignment="1" applyProtection="1">
      <alignment horizontal="center"/>
    </xf>
    <xf numFmtId="164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5" fontId="8" fillId="0" borderId="1" xfId="0" applyNumberFormat="1" applyFont="1" applyBorder="1" applyAlignment="1">
      <alignment horizontal="center"/>
    </xf>
    <xf numFmtId="165" fontId="8" fillId="0" borderId="0" xfId="0" applyNumberFormat="1" applyFont="1" applyBorder="1" applyAlignment="1" applyProtection="1">
      <alignment horizontal="center"/>
      <protection locked="0"/>
    </xf>
    <xf numFmtId="165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8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0" xfId="0" applyNumberFormat="1" applyFont="1" applyFill="1" applyBorder="1" applyAlignment="1" applyProtection="1">
      <alignment horizontal="center"/>
      <protection locked="0"/>
    </xf>
    <xf numFmtId="166" fontId="8" fillId="0" borderId="11" xfId="0" applyNumberFormat="1" applyFont="1" applyFill="1" applyBorder="1" applyAlignment="1">
      <alignment horizontal="center"/>
    </xf>
    <xf numFmtId="167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/>
    <xf numFmtId="164" fontId="4" fillId="0" borderId="4" xfId="0" applyNumberFormat="1" applyFont="1" applyBorder="1"/>
    <xf numFmtId="164" fontId="6" fillId="0" borderId="0" xfId="0" applyNumberFormat="1" applyFont="1" applyBorder="1"/>
    <xf numFmtId="165" fontId="2" fillId="0" borderId="19" xfId="0" applyNumberFormat="1" applyFont="1" applyBorder="1" applyAlignment="1" applyProtection="1">
      <alignment horizontal="right"/>
    </xf>
    <xf numFmtId="164" fontId="1" fillId="0" borderId="24" xfId="0" applyNumberFormat="1" applyFont="1" applyBorder="1" applyAlignment="1" applyProtection="1">
      <alignment horizontal="center"/>
    </xf>
    <xf numFmtId="165" fontId="2" fillId="0" borderId="12" xfId="0" applyNumberFormat="1" applyFont="1" applyBorder="1" applyAlignment="1" applyProtection="1">
      <alignment horizontal="right"/>
    </xf>
    <xf numFmtId="164" fontId="1" fillId="0" borderId="17" xfId="0" applyNumberFormat="1" applyFont="1" applyBorder="1" applyAlignment="1" applyProtection="1">
      <alignment horizontal="center"/>
    </xf>
    <xf numFmtId="165" fontId="2" fillId="0" borderId="14" xfId="0" applyNumberFormat="1" applyFont="1" applyBorder="1" applyAlignment="1" applyProtection="1">
      <alignment horizontal="right"/>
    </xf>
    <xf numFmtId="164" fontId="1" fillId="0" borderId="21" xfId="0" applyNumberFormat="1" applyFont="1" applyBorder="1" applyAlignment="1" applyProtection="1">
      <alignment horizontal="center"/>
    </xf>
    <xf numFmtId="165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4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4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0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5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5" fontId="10" fillId="0" borderId="34" xfId="0" applyNumberFormat="1" applyFont="1" applyBorder="1" applyAlignment="1">
      <alignment horizontal="centerContinuous"/>
    </xf>
    <xf numFmtId="171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1" fontId="4" fillId="0" borderId="0" xfId="0" applyNumberFormat="1" applyFont="1" applyAlignment="1">
      <alignment horizontal="left"/>
    </xf>
    <xf numFmtId="0" fontId="11" fillId="0" borderId="0" xfId="0" applyFont="1"/>
    <xf numFmtId="167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8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4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5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5" fontId="10" fillId="2" borderId="34" xfId="0" applyNumberFormat="1" applyFont="1" applyFill="1" applyBorder="1" applyAlignment="1">
      <alignment horizontal="centerContinuous"/>
    </xf>
    <xf numFmtId="171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1" fontId="2" fillId="2" borderId="0" xfId="0" applyNumberFormat="1" applyFont="1" applyFill="1" applyBorder="1" applyAlignment="1">
      <alignment horizontal="left"/>
    </xf>
    <xf numFmtId="167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4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164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32</v>
      </c>
    </row>
    <row r="6" spans="1:25" ht="13.5" thickBot="1" x14ac:dyDescent="0.25">
      <c r="B6" s="1">
        <v>44501</v>
      </c>
    </row>
    <row r="7" spans="1:25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24</v>
      </c>
      <c r="J7" s="180"/>
      <c r="K7" s="181"/>
      <c r="L7" s="179" t="s">
        <v>23</v>
      </c>
      <c r="M7" s="180"/>
      <c r="N7" s="181"/>
      <c r="O7" s="179" t="s">
        <v>22</v>
      </c>
      <c r="P7" s="180"/>
      <c r="Q7" s="181"/>
      <c r="R7" s="182" t="s">
        <v>4</v>
      </c>
      <c r="S7" s="184" t="s">
        <v>21</v>
      </c>
      <c r="T7" s="185"/>
      <c r="U7" s="186"/>
      <c r="V7" s="187" t="s">
        <v>5</v>
      </c>
      <c r="W7" s="188"/>
      <c r="X7" s="11" t="s">
        <v>18</v>
      </c>
      <c r="Y7" s="182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83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83" t="s">
        <v>20</v>
      </c>
    </row>
    <row r="9" spans="1:25" x14ac:dyDescent="0.2">
      <c r="B9" s="47">
        <v>44501</v>
      </c>
      <c r="C9" s="46">
        <v>9870</v>
      </c>
      <c r="D9" s="45">
        <v>9875</v>
      </c>
      <c r="E9" s="44">
        <f t="shared" ref="E9:E30" si="0">AVERAGE(C9:D9)</f>
        <v>9872.5</v>
      </c>
      <c r="F9" s="46">
        <v>9485</v>
      </c>
      <c r="G9" s="45">
        <v>9490</v>
      </c>
      <c r="H9" s="44">
        <f t="shared" ref="H9:H30" si="1">AVERAGE(F9:G9)</f>
        <v>9487.5</v>
      </c>
      <c r="I9" s="46">
        <v>9355</v>
      </c>
      <c r="J9" s="45">
        <v>9365</v>
      </c>
      <c r="K9" s="44">
        <f t="shared" ref="K9:K30" si="2">AVERAGE(I9:J9)</f>
        <v>9360</v>
      </c>
      <c r="L9" s="46">
        <v>9205</v>
      </c>
      <c r="M9" s="45">
        <v>9215</v>
      </c>
      <c r="N9" s="44">
        <f t="shared" ref="N9:N30" si="3">AVERAGE(L9:M9)</f>
        <v>9210</v>
      </c>
      <c r="O9" s="46">
        <v>9045</v>
      </c>
      <c r="P9" s="45">
        <v>9055</v>
      </c>
      <c r="Q9" s="44">
        <f t="shared" ref="Q9:Q30" si="4">AVERAGE(O9:P9)</f>
        <v>9050</v>
      </c>
      <c r="R9" s="52">
        <v>9875</v>
      </c>
      <c r="S9" s="51">
        <v>1.3686</v>
      </c>
      <c r="T9" s="53">
        <v>1.1577999999999999</v>
      </c>
      <c r="U9" s="50">
        <v>114.18</v>
      </c>
      <c r="V9" s="43">
        <v>7215.4</v>
      </c>
      <c r="W9" s="43">
        <v>6932.57</v>
      </c>
      <c r="X9" s="49">
        <f t="shared" ref="X9:X30" si="5">R9/T9</f>
        <v>8529.1069269303862</v>
      </c>
      <c r="Y9" s="48">
        <v>1.3689</v>
      </c>
    </row>
    <row r="10" spans="1:25" x14ac:dyDescent="0.2">
      <c r="B10" s="47">
        <v>44502</v>
      </c>
      <c r="C10" s="46">
        <v>9816</v>
      </c>
      <c r="D10" s="45">
        <v>9817</v>
      </c>
      <c r="E10" s="44">
        <f t="shared" si="0"/>
        <v>9816.5</v>
      </c>
      <c r="F10" s="46">
        <v>9515</v>
      </c>
      <c r="G10" s="45">
        <v>9520</v>
      </c>
      <c r="H10" s="44">
        <f t="shared" si="1"/>
        <v>9517.5</v>
      </c>
      <c r="I10" s="46">
        <v>9380</v>
      </c>
      <c r="J10" s="45">
        <v>9390</v>
      </c>
      <c r="K10" s="44">
        <f t="shared" si="2"/>
        <v>9385</v>
      </c>
      <c r="L10" s="46">
        <v>9210</v>
      </c>
      <c r="M10" s="45">
        <v>9220</v>
      </c>
      <c r="N10" s="44">
        <f t="shared" si="3"/>
        <v>9215</v>
      </c>
      <c r="O10" s="46">
        <v>9050</v>
      </c>
      <c r="P10" s="45">
        <v>9060</v>
      </c>
      <c r="Q10" s="44">
        <f t="shared" si="4"/>
        <v>9055</v>
      </c>
      <c r="R10" s="52">
        <v>9817</v>
      </c>
      <c r="S10" s="51">
        <v>1.3661000000000001</v>
      </c>
      <c r="T10" s="51">
        <v>1.1607000000000001</v>
      </c>
      <c r="U10" s="50">
        <v>113.78</v>
      </c>
      <c r="V10" s="43">
        <v>7186.15</v>
      </c>
      <c r="W10" s="43">
        <v>6967.72</v>
      </c>
      <c r="X10" s="49">
        <f t="shared" si="5"/>
        <v>8457.8271732575158</v>
      </c>
      <c r="Y10" s="48">
        <v>1.3663000000000001</v>
      </c>
    </row>
    <row r="11" spans="1:25" x14ac:dyDescent="0.2">
      <c r="B11" s="47">
        <v>44503</v>
      </c>
      <c r="C11" s="46">
        <v>9824.5</v>
      </c>
      <c r="D11" s="45">
        <v>9825</v>
      </c>
      <c r="E11" s="44">
        <f t="shared" si="0"/>
        <v>9824.75</v>
      </c>
      <c r="F11" s="46">
        <v>9585</v>
      </c>
      <c r="G11" s="45">
        <v>9590</v>
      </c>
      <c r="H11" s="44">
        <f t="shared" si="1"/>
        <v>9587.5</v>
      </c>
      <c r="I11" s="46">
        <v>9470</v>
      </c>
      <c r="J11" s="45">
        <v>9480</v>
      </c>
      <c r="K11" s="44">
        <f t="shared" si="2"/>
        <v>9475</v>
      </c>
      <c r="L11" s="46">
        <v>9335</v>
      </c>
      <c r="M11" s="45">
        <v>9345</v>
      </c>
      <c r="N11" s="44">
        <f t="shared" si="3"/>
        <v>9340</v>
      </c>
      <c r="O11" s="46">
        <v>9175</v>
      </c>
      <c r="P11" s="45">
        <v>9185</v>
      </c>
      <c r="Q11" s="44">
        <f t="shared" si="4"/>
        <v>9180</v>
      </c>
      <c r="R11" s="52">
        <v>9825</v>
      </c>
      <c r="S11" s="51">
        <v>1.3658999999999999</v>
      </c>
      <c r="T11" s="51">
        <v>1.1584000000000001</v>
      </c>
      <c r="U11" s="50">
        <v>113.89</v>
      </c>
      <c r="V11" s="43">
        <v>7193.06</v>
      </c>
      <c r="W11" s="43">
        <v>7020.5</v>
      </c>
      <c r="X11" s="49">
        <f t="shared" si="5"/>
        <v>8481.5262430939219</v>
      </c>
      <c r="Y11" s="48">
        <v>1.3660000000000001</v>
      </c>
    </row>
    <row r="12" spans="1:25" x14ac:dyDescent="0.2">
      <c r="B12" s="47">
        <v>44504</v>
      </c>
      <c r="C12" s="46">
        <v>9784.5</v>
      </c>
      <c r="D12" s="45">
        <v>9785</v>
      </c>
      <c r="E12" s="44">
        <f t="shared" si="0"/>
        <v>9784.75</v>
      </c>
      <c r="F12" s="46">
        <v>9565</v>
      </c>
      <c r="G12" s="45">
        <v>9570</v>
      </c>
      <c r="H12" s="44">
        <f t="shared" si="1"/>
        <v>9567.5</v>
      </c>
      <c r="I12" s="46">
        <v>9465</v>
      </c>
      <c r="J12" s="45">
        <v>9475</v>
      </c>
      <c r="K12" s="44">
        <f t="shared" si="2"/>
        <v>9470</v>
      </c>
      <c r="L12" s="46">
        <v>9350</v>
      </c>
      <c r="M12" s="45">
        <v>9360</v>
      </c>
      <c r="N12" s="44">
        <f t="shared" si="3"/>
        <v>9355</v>
      </c>
      <c r="O12" s="46">
        <v>9210</v>
      </c>
      <c r="P12" s="45">
        <v>9220</v>
      </c>
      <c r="Q12" s="44">
        <f t="shared" si="4"/>
        <v>9215</v>
      </c>
      <c r="R12" s="52">
        <v>9785</v>
      </c>
      <c r="S12" s="51">
        <v>1.3546</v>
      </c>
      <c r="T12" s="51">
        <v>1.1563000000000001</v>
      </c>
      <c r="U12" s="50">
        <v>113.92</v>
      </c>
      <c r="V12" s="43">
        <v>7223.53</v>
      </c>
      <c r="W12" s="43">
        <v>7061.69</v>
      </c>
      <c r="X12" s="49">
        <f t="shared" si="5"/>
        <v>8462.3367638156178</v>
      </c>
      <c r="Y12" s="48">
        <v>1.3552</v>
      </c>
    </row>
    <row r="13" spans="1:25" x14ac:dyDescent="0.2">
      <c r="B13" s="47">
        <v>44505</v>
      </c>
      <c r="C13" s="46">
        <v>9739</v>
      </c>
      <c r="D13" s="45">
        <v>9740</v>
      </c>
      <c r="E13" s="44">
        <f t="shared" si="0"/>
        <v>9739.5</v>
      </c>
      <c r="F13" s="46">
        <v>9425</v>
      </c>
      <c r="G13" s="45">
        <v>9430</v>
      </c>
      <c r="H13" s="44">
        <f t="shared" si="1"/>
        <v>9427.5</v>
      </c>
      <c r="I13" s="46">
        <v>9310</v>
      </c>
      <c r="J13" s="45">
        <v>9320</v>
      </c>
      <c r="K13" s="44">
        <f t="shared" si="2"/>
        <v>9315</v>
      </c>
      <c r="L13" s="46">
        <v>9190</v>
      </c>
      <c r="M13" s="45">
        <v>9200</v>
      </c>
      <c r="N13" s="44">
        <f t="shared" si="3"/>
        <v>9195</v>
      </c>
      <c r="O13" s="46">
        <v>9045</v>
      </c>
      <c r="P13" s="45">
        <v>9055</v>
      </c>
      <c r="Q13" s="44">
        <f t="shared" si="4"/>
        <v>9050</v>
      </c>
      <c r="R13" s="52">
        <v>9740</v>
      </c>
      <c r="S13" s="51">
        <v>1.3446</v>
      </c>
      <c r="T13" s="51">
        <v>1.1515</v>
      </c>
      <c r="U13" s="50">
        <v>113.92</v>
      </c>
      <c r="V13" s="43">
        <v>7243.79</v>
      </c>
      <c r="W13" s="43">
        <v>7010.63</v>
      </c>
      <c r="X13" s="49">
        <f t="shared" si="5"/>
        <v>8458.532349109857</v>
      </c>
      <c r="Y13" s="48">
        <v>1.3451</v>
      </c>
    </row>
    <row r="14" spans="1:25" x14ac:dyDescent="0.2">
      <c r="B14" s="47">
        <v>44508</v>
      </c>
      <c r="C14" s="46">
        <v>9880</v>
      </c>
      <c r="D14" s="45">
        <v>9885</v>
      </c>
      <c r="E14" s="44">
        <f t="shared" si="0"/>
        <v>9882.5</v>
      </c>
      <c r="F14" s="46">
        <v>9535</v>
      </c>
      <c r="G14" s="45">
        <v>9540</v>
      </c>
      <c r="H14" s="44">
        <f t="shared" si="1"/>
        <v>9537.5</v>
      </c>
      <c r="I14" s="46">
        <v>9405</v>
      </c>
      <c r="J14" s="45">
        <v>9415</v>
      </c>
      <c r="K14" s="44">
        <f t="shared" si="2"/>
        <v>9410</v>
      </c>
      <c r="L14" s="46">
        <v>9270</v>
      </c>
      <c r="M14" s="45">
        <v>9280</v>
      </c>
      <c r="N14" s="44">
        <f t="shared" si="3"/>
        <v>9275</v>
      </c>
      <c r="O14" s="46">
        <v>9120</v>
      </c>
      <c r="P14" s="45">
        <v>9130</v>
      </c>
      <c r="Q14" s="44">
        <f t="shared" si="4"/>
        <v>9125</v>
      </c>
      <c r="R14" s="52">
        <v>9885</v>
      </c>
      <c r="S14" s="51">
        <v>1.353</v>
      </c>
      <c r="T14" s="51">
        <v>1.1577</v>
      </c>
      <c r="U14" s="50">
        <v>113.44</v>
      </c>
      <c r="V14" s="43">
        <v>7305.99</v>
      </c>
      <c r="W14" s="43">
        <v>7048.39</v>
      </c>
      <c r="X14" s="49">
        <f t="shared" si="5"/>
        <v>8538.4814718839079</v>
      </c>
      <c r="Y14" s="48">
        <v>1.3534999999999999</v>
      </c>
    </row>
    <row r="15" spans="1:25" x14ac:dyDescent="0.2">
      <c r="B15" s="47">
        <v>44509</v>
      </c>
      <c r="C15" s="46">
        <v>9998</v>
      </c>
      <c r="D15" s="45">
        <v>10002</v>
      </c>
      <c r="E15" s="44">
        <f t="shared" si="0"/>
        <v>10000</v>
      </c>
      <c r="F15" s="46">
        <v>9655</v>
      </c>
      <c r="G15" s="45">
        <v>9660</v>
      </c>
      <c r="H15" s="44">
        <f t="shared" si="1"/>
        <v>9657.5</v>
      </c>
      <c r="I15" s="46">
        <v>9480</v>
      </c>
      <c r="J15" s="45">
        <v>9490</v>
      </c>
      <c r="K15" s="44">
        <f t="shared" si="2"/>
        <v>9485</v>
      </c>
      <c r="L15" s="46">
        <v>9330</v>
      </c>
      <c r="M15" s="45">
        <v>9340</v>
      </c>
      <c r="N15" s="44">
        <f t="shared" si="3"/>
        <v>9335</v>
      </c>
      <c r="O15" s="46">
        <v>9180</v>
      </c>
      <c r="P15" s="45">
        <v>9190</v>
      </c>
      <c r="Q15" s="44">
        <f t="shared" si="4"/>
        <v>9185</v>
      </c>
      <c r="R15" s="52">
        <v>10002</v>
      </c>
      <c r="S15" s="51">
        <v>1.3564000000000001</v>
      </c>
      <c r="T15" s="51">
        <v>1.1573</v>
      </c>
      <c r="U15" s="50">
        <v>113.07</v>
      </c>
      <c r="V15" s="43">
        <v>7373.93</v>
      </c>
      <c r="W15" s="43">
        <v>7119.17</v>
      </c>
      <c r="X15" s="49">
        <f t="shared" si="5"/>
        <v>8642.5300267864859</v>
      </c>
      <c r="Y15" s="48">
        <v>1.3569</v>
      </c>
    </row>
    <row r="16" spans="1:25" x14ac:dyDescent="0.2">
      <c r="B16" s="47">
        <v>44510</v>
      </c>
      <c r="C16" s="46">
        <v>9790</v>
      </c>
      <c r="D16" s="45">
        <v>9791</v>
      </c>
      <c r="E16" s="44">
        <f t="shared" si="0"/>
        <v>9790.5</v>
      </c>
      <c r="F16" s="46">
        <v>9565</v>
      </c>
      <c r="G16" s="45">
        <v>9570</v>
      </c>
      <c r="H16" s="44">
        <f t="shared" si="1"/>
        <v>9567.5</v>
      </c>
      <c r="I16" s="46">
        <v>9450</v>
      </c>
      <c r="J16" s="45">
        <v>9460</v>
      </c>
      <c r="K16" s="44">
        <f t="shared" si="2"/>
        <v>9455</v>
      </c>
      <c r="L16" s="46">
        <v>9300</v>
      </c>
      <c r="M16" s="45">
        <v>9310</v>
      </c>
      <c r="N16" s="44">
        <f t="shared" si="3"/>
        <v>9305</v>
      </c>
      <c r="O16" s="46">
        <v>9135</v>
      </c>
      <c r="P16" s="45">
        <v>9145</v>
      </c>
      <c r="Q16" s="44">
        <f t="shared" si="4"/>
        <v>9140</v>
      </c>
      <c r="R16" s="52">
        <v>9791</v>
      </c>
      <c r="S16" s="51">
        <v>1.3509</v>
      </c>
      <c r="T16" s="51">
        <v>1.1558999999999999</v>
      </c>
      <c r="U16" s="50">
        <v>113.27</v>
      </c>
      <c r="V16" s="43">
        <v>7247.76</v>
      </c>
      <c r="W16" s="43">
        <v>7081.55</v>
      </c>
      <c r="X16" s="49">
        <f t="shared" si="5"/>
        <v>8470.4559217925434</v>
      </c>
      <c r="Y16" s="48">
        <v>1.3513999999999999</v>
      </c>
    </row>
    <row r="17" spans="2:25" x14ac:dyDescent="0.2">
      <c r="B17" s="47">
        <v>44511</v>
      </c>
      <c r="C17" s="46">
        <v>9849.5</v>
      </c>
      <c r="D17" s="45">
        <v>9850</v>
      </c>
      <c r="E17" s="44">
        <f t="shared" si="0"/>
        <v>9849.75</v>
      </c>
      <c r="F17" s="46">
        <v>9625</v>
      </c>
      <c r="G17" s="45">
        <v>9630</v>
      </c>
      <c r="H17" s="44">
        <f t="shared" si="1"/>
        <v>9627.5</v>
      </c>
      <c r="I17" s="46">
        <v>9530</v>
      </c>
      <c r="J17" s="45">
        <v>9540</v>
      </c>
      <c r="K17" s="44">
        <f t="shared" si="2"/>
        <v>9535</v>
      </c>
      <c r="L17" s="46">
        <v>9420</v>
      </c>
      <c r="M17" s="45">
        <v>9430</v>
      </c>
      <c r="N17" s="44">
        <f t="shared" si="3"/>
        <v>9425</v>
      </c>
      <c r="O17" s="46">
        <v>9280</v>
      </c>
      <c r="P17" s="45">
        <v>9290</v>
      </c>
      <c r="Q17" s="44">
        <f t="shared" si="4"/>
        <v>9285</v>
      </c>
      <c r="R17" s="52">
        <v>9850</v>
      </c>
      <c r="S17" s="51">
        <v>1.3407</v>
      </c>
      <c r="T17" s="51">
        <v>1.1463000000000001</v>
      </c>
      <c r="U17" s="50">
        <v>113.96</v>
      </c>
      <c r="V17" s="43">
        <v>7346.91</v>
      </c>
      <c r="W17" s="43">
        <v>7180.14</v>
      </c>
      <c r="X17" s="49">
        <f t="shared" si="5"/>
        <v>8592.8639972084093</v>
      </c>
      <c r="Y17" s="48">
        <v>1.3411999999999999</v>
      </c>
    </row>
    <row r="18" spans="2:25" x14ac:dyDescent="0.2">
      <c r="B18" s="47">
        <v>44512</v>
      </c>
      <c r="C18" s="46">
        <v>9853.5</v>
      </c>
      <c r="D18" s="45">
        <v>9854.5</v>
      </c>
      <c r="E18" s="44">
        <f t="shared" si="0"/>
        <v>9854</v>
      </c>
      <c r="F18" s="46">
        <v>9616</v>
      </c>
      <c r="G18" s="45">
        <v>9617</v>
      </c>
      <c r="H18" s="44">
        <f t="shared" si="1"/>
        <v>9616.5</v>
      </c>
      <c r="I18" s="46">
        <v>9520</v>
      </c>
      <c r="J18" s="45">
        <v>9530</v>
      </c>
      <c r="K18" s="44">
        <f t="shared" si="2"/>
        <v>9525</v>
      </c>
      <c r="L18" s="46">
        <v>9410</v>
      </c>
      <c r="M18" s="45">
        <v>9420</v>
      </c>
      <c r="N18" s="44">
        <f t="shared" si="3"/>
        <v>9415</v>
      </c>
      <c r="O18" s="46">
        <v>9270</v>
      </c>
      <c r="P18" s="45">
        <v>9280</v>
      </c>
      <c r="Q18" s="44">
        <f t="shared" si="4"/>
        <v>9275</v>
      </c>
      <c r="R18" s="52">
        <v>9854.5</v>
      </c>
      <c r="S18" s="51">
        <v>1.3393999999999999</v>
      </c>
      <c r="T18" s="51">
        <v>1.1448</v>
      </c>
      <c r="U18" s="50">
        <v>114</v>
      </c>
      <c r="V18" s="43">
        <v>7357.4</v>
      </c>
      <c r="W18" s="43">
        <v>7177.4</v>
      </c>
      <c r="X18" s="49">
        <f t="shared" si="5"/>
        <v>8608.0538085255066</v>
      </c>
      <c r="Y18" s="48">
        <v>1.3399000000000001</v>
      </c>
    </row>
    <row r="19" spans="2:25" x14ac:dyDescent="0.2">
      <c r="B19" s="47">
        <v>44515</v>
      </c>
      <c r="C19" s="46">
        <v>9844.5</v>
      </c>
      <c r="D19" s="45">
        <v>9845</v>
      </c>
      <c r="E19" s="44">
        <f t="shared" si="0"/>
        <v>9844.75</v>
      </c>
      <c r="F19" s="46">
        <v>9730</v>
      </c>
      <c r="G19" s="45">
        <v>9732</v>
      </c>
      <c r="H19" s="44">
        <f t="shared" si="1"/>
        <v>9731</v>
      </c>
      <c r="I19" s="46">
        <v>9655</v>
      </c>
      <c r="J19" s="45">
        <v>9665</v>
      </c>
      <c r="K19" s="44">
        <f t="shared" si="2"/>
        <v>9660</v>
      </c>
      <c r="L19" s="46">
        <v>9580</v>
      </c>
      <c r="M19" s="45">
        <v>9590</v>
      </c>
      <c r="N19" s="44">
        <f t="shared" si="3"/>
        <v>9585</v>
      </c>
      <c r="O19" s="46">
        <v>9480</v>
      </c>
      <c r="P19" s="45">
        <v>9490</v>
      </c>
      <c r="Q19" s="44">
        <f t="shared" si="4"/>
        <v>9485</v>
      </c>
      <c r="R19" s="52">
        <v>9845</v>
      </c>
      <c r="S19" s="51">
        <v>1.3432999999999999</v>
      </c>
      <c r="T19" s="51">
        <v>1.1440999999999999</v>
      </c>
      <c r="U19" s="50">
        <v>113.89</v>
      </c>
      <c r="V19" s="43">
        <v>7328.97</v>
      </c>
      <c r="W19" s="43">
        <v>7242.15</v>
      </c>
      <c r="X19" s="49">
        <f t="shared" si="5"/>
        <v>8605.0170439646899</v>
      </c>
      <c r="Y19" s="48">
        <v>1.3438000000000001</v>
      </c>
    </row>
    <row r="20" spans="2:25" x14ac:dyDescent="0.2">
      <c r="B20" s="47">
        <v>44516</v>
      </c>
      <c r="C20" s="46">
        <v>9679.5</v>
      </c>
      <c r="D20" s="45">
        <v>9680</v>
      </c>
      <c r="E20" s="44">
        <f t="shared" si="0"/>
        <v>9679.75</v>
      </c>
      <c r="F20" s="46">
        <v>9645</v>
      </c>
      <c r="G20" s="45">
        <v>9650</v>
      </c>
      <c r="H20" s="44">
        <f t="shared" si="1"/>
        <v>9647.5</v>
      </c>
      <c r="I20" s="46">
        <v>9580</v>
      </c>
      <c r="J20" s="45">
        <v>9590</v>
      </c>
      <c r="K20" s="44">
        <f t="shared" si="2"/>
        <v>9585</v>
      </c>
      <c r="L20" s="46">
        <v>9510</v>
      </c>
      <c r="M20" s="45">
        <v>9520</v>
      </c>
      <c r="N20" s="44">
        <f t="shared" si="3"/>
        <v>9515</v>
      </c>
      <c r="O20" s="46">
        <v>9425</v>
      </c>
      <c r="P20" s="45">
        <v>9435</v>
      </c>
      <c r="Q20" s="44">
        <f t="shared" si="4"/>
        <v>9430</v>
      </c>
      <c r="R20" s="52">
        <v>9680</v>
      </c>
      <c r="S20" s="51">
        <v>1.3447</v>
      </c>
      <c r="T20" s="51">
        <v>1.1362000000000001</v>
      </c>
      <c r="U20" s="50">
        <v>114.33</v>
      </c>
      <c r="V20" s="43">
        <v>7198.63</v>
      </c>
      <c r="W20" s="43">
        <v>7173.12</v>
      </c>
      <c r="X20" s="49">
        <f t="shared" si="5"/>
        <v>8519.6268262629819</v>
      </c>
      <c r="Y20" s="48">
        <v>1.3452999999999999</v>
      </c>
    </row>
    <row r="21" spans="2:25" x14ac:dyDescent="0.2">
      <c r="B21" s="47">
        <v>44517</v>
      </c>
      <c r="C21" s="46">
        <v>9494</v>
      </c>
      <c r="D21" s="45">
        <v>9495</v>
      </c>
      <c r="E21" s="44">
        <f t="shared" si="0"/>
        <v>9494.5</v>
      </c>
      <c r="F21" s="46">
        <v>9490</v>
      </c>
      <c r="G21" s="45">
        <v>9495</v>
      </c>
      <c r="H21" s="44">
        <f t="shared" si="1"/>
        <v>9492.5</v>
      </c>
      <c r="I21" s="46">
        <v>9435</v>
      </c>
      <c r="J21" s="45">
        <v>9445</v>
      </c>
      <c r="K21" s="44">
        <f t="shared" si="2"/>
        <v>9440</v>
      </c>
      <c r="L21" s="46">
        <v>9375</v>
      </c>
      <c r="M21" s="45">
        <v>9385</v>
      </c>
      <c r="N21" s="44">
        <f t="shared" si="3"/>
        <v>9380</v>
      </c>
      <c r="O21" s="46">
        <v>9305</v>
      </c>
      <c r="P21" s="45">
        <v>9315</v>
      </c>
      <c r="Q21" s="44">
        <f t="shared" si="4"/>
        <v>9310</v>
      </c>
      <c r="R21" s="52">
        <v>9495</v>
      </c>
      <c r="S21" s="51">
        <v>1.3454999999999999</v>
      </c>
      <c r="T21" s="51">
        <v>1.1316999999999999</v>
      </c>
      <c r="U21" s="50">
        <v>114.71</v>
      </c>
      <c r="V21" s="43">
        <v>7056.86</v>
      </c>
      <c r="W21" s="43">
        <v>7053.71</v>
      </c>
      <c r="X21" s="49">
        <f t="shared" si="5"/>
        <v>8390.0326941769017</v>
      </c>
      <c r="Y21" s="48">
        <v>1.3461000000000001</v>
      </c>
    </row>
    <row r="22" spans="2:25" x14ac:dyDescent="0.2">
      <c r="B22" s="47">
        <v>44518</v>
      </c>
      <c r="C22" s="46">
        <v>9445</v>
      </c>
      <c r="D22" s="45">
        <v>9450</v>
      </c>
      <c r="E22" s="44">
        <f t="shared" si="0"/>
        <v>9447.5</v>
      </c>
      <c r="F22" s="46">
        <v>9405</v>
      </c>
      <c r="G22" s="45">
        <v>9410</v>
      </c>
      <c r="H22" s="44">
        <f t="shared" si="1"/>
        <v>9407.5</v>
      </c>
      <c r="I22" s="46">
        <v>9360</v>
      </c>
      <c r="J22" s="45">
        <v>9370</v>
      </c>
      <c r="K22" s="44">
        <f t="shared" si="2"/>
        <v>9365</v>
      </c>
      <c r="L22" s="46">
        <v>9295</v>
      </c>
      <c r="M22" s="45">
        <v>9305</v>
      </c>
      <c r="N22" s="44">
        <f t="shared" si="3"/>
        <v>9300</v>
      </c>
      <c r="O22" s="46">
        <v>9225</v>
      </c>
      <c r="P22" s="45">
        <v>9235</v>
      </c>
      <c r="Q22" s="44">
        <f t="shared" si="4"/>
        <v>9230</v>
      </c>
      <c r="R22" s="52">
        <v>9450</v>
      </c>
      <c r="S22" s="51">
        <v>1.3478000000000001</v>
      </c>
      <c r="T22" s="51">
        <v>1.1339999999999999</v>
      </c>
      <c r="U22" s="50">
        <v>114.18</v>
      </c>
      <c r="V22" s="43">
        <v>7011.43</v>
      </c>
      <c r="W22" s="43">
        <v>6978.64</v>
      </c>
      <c r="X22" s="49">
        <f t="shared" si="5"/>
        <v>8333.3333333333339</v>
      </c>
      <c r="Y22" s="48">
        <v>1.3484</v>
      </c>
    </row>
    <row r="23" spans="2:25" x14ac:dyDescent="0.2">
      <c r="B23" s="47">
        <v>44519</v>
      </c>
      <c r="C23" s="46">
        <v>9620</v>
      </c>
      <c r="D23" s="45">
        <v>9620.5</v>
      </c>
      <c r="E23" s="44">
        <f t="shared" si="0"/>
        <v>9620.25</v>
      </c>
      <c r="F23" s="46">
        <v>9540</v>
      </c>
      <c r="G23" s="45">
        <v>9545</v>
      </c>
      <c r="H23" s="44">
        <f t="shared" si="1"/>
        <v>9542.5</v>
      </c>
      <c r="I23" s="46">
        <v>9440</v>
      </c>
      <c r="J23" s="45">
        <v>9450</v>
      </c>
      <c r="K23" s="44">
        <f t="shared" si="2"/>
        <v>9445</v>
      </c>
      <c r="L23" s="46">
        <v>9350</v>
      </c>
      <c r="M23" s="45">
        <v>9360</v>
      </c>
      <c r="N23" s="44">
        <f t="shared" si="3"/>
        <v>9355</v>
      </c>
      <c r="O23" s="46">
        <v>9200</v>
      </c>
      <c r="P23" s="45">
        <v>9210</v>
      </c>
      <c r="Q23" s="44">
        <f t="shared" si="4"/>
        <v>9205</v>
      </c>
      <c r="R23" s="52">
        <v>9620.5</v>
      </c>
      <c r="S23" s="51">
        <v>1.3420000000000001</v>
      </c>
      <c r="T23" s="51">
        <v>1.1256999999999999</v>
      </c>
      <c r="U23" s="50">
        <v>113.77</v>
      </c>
      <c r="V23" s="43">
        <v>7168.78</v>
      </c>
      <c r="W23" s="43">
        <v>7108.81</v>
      </c>
      <c r="X23" s="49">
        <f t="shared" si="5"/>
        <v>8546.2378964200052</v>
      </c>
      <c r="Y23" s="48">
        <v>1.3427</v>
      </c>
    </row>
    <row r="24" spans="2:25" x14ac:dyDescent="0.2">
      <c r="B24" s="47">
        <v>44522</v>
      </c>
      <c r="C24" s="46">
        <v>9729</v>
      </c>
      <c r="D24" s="45">
        <v>9730</v>
      </c>
      <c r="E24" s="44">
        <f t="shared" si="0"/>
        <v>9729.5</v>
      </c>
      <c r="F24" s="46">
        <v>9610</v>
      </c>
      <c r="G24" s="45">
        <v>9615</v>
      </c>
      <c r="H24" s="44">
        <f t="shared" si="1"/>
        <v>9612.5</v>
      </c>
      <c r="I24" s="46">
        <v>9510</v>
      </c>
      <c r="J24" s="45">
        <v>9520</v>
      </c>
      <c r="K24" s="44">
        <f t="shared" si="2"/>
        <v>9515</v>
      </c>
      <c r="L24" s="46">
        <v>9425</v>
      </c>
      <c r="M24" s="45">
        <v>9435</v>
      </c>
      <c r="N24" s="44">
        <f t="shared" si="3"/>
        <v>9430</v>
      </c>
      <c r="O24" s="46">
        <v>9325</v>
      </c>
      <c r="P24" s="45">
        <v>9335</v>
      </c>
      <c r="Q24" s="44">
        <f t="shared" si="4"/>
        <v>9330</v>
      </c>
      <c r="R24" s="52">
        <v>9730</v>
      </c>
      <c r="S24" s="51">
        <v>1.3445</v>
      </c>
      <c r="T24" s="51">
        <v>1.1276999999999999</v>
      </c>
      <c r="U24" s="50">
        <v>114.14</v>
      </c>
      <c r="V24" s="43">
        <v>7236.89</v>
      </c>
      <c r="W24" s="43">
        <v>7147.64</v>
      </c>
      <c r="X24" s="49">
        <f t="shared" si="5"/>
        <v>8628.1812538795784</v>
      </c>
      <c r="Y24" s="48">
        <v>1.3452</v>
      </c>
    </row>
    <row r="25" spans="2:25" x14ac:dyDescent="0.2">
      <c r="B25" s="47">
        <v>44523</v>
      </c>
      <c r="C25" s="46">
        <v>9824.5</v>
      </c>
      <c r="D25" s="45">
        <v>9825.5</v>
      </c>
      <c r="E25" s="44">
        <f t="shared" si="0"/>
        <v>9825</v>
      </c>
      <c r="F25" s="46">
        <v>9721</v>
      </c>
      <c r="G25" s="45">
        <v>9722</v>
      </c>
      <c r="H25" s="44">
        <f t="shared" si="1"/>
        <v>9721.5</v>
      </c>
      <c r="I25" s="46">
        <v>9615</v>
      </c>
      <c r="J25" s="45">
        <v>9625</v>
      </c>
      <c r="K25" s="44">
        <f t="shared" si="2"/>
        <v>9620</v>
      </c>
      <c r="L25" s="46">
        <v>9525</v>
      </c>
      <c r="M25" s="45">
        <v>9535</v>
      </c>
      <c r="N25" s="44">
        <f t="shared" si="3"/>
        <v>9530</v>
      </c>
      <c r="O25" s="46">
        <v>9390</v>
      </c>
      <c r="P25" s="45">
        <v>9400</v>
      </c>
      <c r="Q25" s="44">
        <f t="shared" si="4"/>
        <v>9395</v>
      </c>
      <c r="R25" s="52">
        <v>9825.5</v>
      </c>
      <c r="S25" s="51">
        <v>1.3348</v>
      </c>
      <c r="T25" s="51">
        <v>1.1241000000000001</v>
      </c>
      <c r="U25" s="50">
        <v>115.02</v>
      </c>
      <c r="V25" s="43">
        <v>7361.03</v>
      </c>
      <c r="W25" s="43">
        <v>7279.13</v>
      </c>
      <c r="X25" s="49">
        <f t="shared" si="5"/>
        <v>8740.7703940930514</v>
      </c>
      <c r="Y25" s="48">
        <v>1.3355999999999999</v>
      </c>
    </row>
    <row r="26" spans="2:25" x14ac:dyDescent="0.2">
      <c r="B26" s="47">
        <v>44524</v>
      </c>
      <c r="C26" s="46">
        <v>9850</v>
      </c>
      <c r="D26" s="45">
        <v>9852</v>
      </c>
      <c r="E26" s="44">
        <f t="shared" si="0"/>
        <v>9851</v>
      </c>
      <c r="F26" s="46">
        <v>9785</v>
      </c>
      <c r="G26" s="45">
        <v>9790</v>
      </c>
      <c r="H26" s="44">
        <f t="shared" si="1"/>
        <v>9787.5</v>
      </c>
      <c r="I26" s="46">
        <v>9685</v>
      </c>
      <c r="J26" s="45">
        <v>9695</v>
      </c>
      <c r="K26" s="44">
        <f t="shared" si="2"/>
        <v>9690</v>
      </c>
      <c r="L26" s="46">
        <v>9600</v>
      </c>
      <c r="M26" s="45">
        <v>9610</v>
      </c>
      <c r="N26" s="44">
        <f t="shared" si="3"/>
        <v>9605</v>
      </c>
      <c r="O26" s="46">
        <v>9465</v>
      </c>
      <c r="P26" s="45">
        <v>9475</v>
      </c>
      <c r="Q26" s="44">
        <f t="shared" si="4"/>
        <v>9470</v>
      </c>
      <c r="R26" s="52">
        <v>9852</v>
      </c>
      <c r="S26" s="51">
        <v>1.3351</v>
      </c>
      <c r="T26" s="51">
        <v>1.1208</v>
      </c>
      <c r="U26" s="50">
        <v>115.13</v>
      </c>
      <c r="V26" s="43">
        <v>7379.22</v>
      </c>
      <c r="W26" s="43">
        <v>7328.39</v>
      </c>
      <c r="X26" s="49">
        <f t="shared" si="5"/>
        <v>8790.1498929336194</v>
      </c>
      <c r="Y26" s="48">
        <v>1.3359000000000001</v>
      </c>
    </row>
    <row r="27" spans="2:25" x14ac:dyDescent="0.2">
      <c r="B27" s="47">
        <v>44525</v>
      </c>
      <c r="C27" s="46">
        <v>9931</v>
      </c>
      <c r="D27" s="45">
        <v>9932</v>
      </c>
      <c r="E27" s="44">
        <f t="shared" si="0"/>
        <v>9931.5</v>
      </c>
      <c r="F27" s="46">
        <v>9890</v>
      </c>
      <c r="G27" s="45">
        <v>9895</v>
      </c>
      <c r="H27" s="44">
        <f t="shared" si="1"/>
        <v>9892.5</v>
      </c>
      <c r="I27" s="46">
        <v>9800</v>
      </c>
      <c r="J27" s="45">
        <v>9810</v>
      </c>
      <c r="K27" s="44">
        <f t="shared" si="2"/>
        <v>9805</v>
      </c>
      <c r="L27" s="46">
        <v>9705</v>
      </c>
      <c r="M27" s="45">
        <v>9715</v>
      </c>
      <c r="N27" s="44">
        <f t="shared" si="3"/>
        <v>9710</v>
      </c>
      <c r="O27" s="46">
        <v>9555</v>
      </c>
      <c r="P27" s="45">
        <v>9565</v>
      </c>
      <c r="Q27" s="44">
        <f t="shared" si="4"/>
        <v>9560</v>
      </c>
      <c r="R27" s="52">
        <v>9932</v>
      </c>
      <c r="S27" s="51">
        <v>1.3314999999999999</v>
      </c>
      <c r="T27" s="51">
        <v>1.1215999999999999</v>
      </c>
      <c r="U27" s="50">
        <v>115.33</v>
      </c>
      <c r="V27" s="43">
        <v>7459.26</v>
      </c>
      <c r="W27" s="43">
        <v>7427.01</v>
      </c>
      <c r="X27" s="49">
        <f t="shared" si="5"/>
        <v>8855.2068473609143</v>
      </c>
      <c r="Y27" s="48">
        <v>1.3323</v>
      </c>
    </row>
    <row r="28" spans="2:25" x14ac:dyDescent="0.2">
      <c r="B28" s="47">
        <v>44526</v>
      </c>
      <c r="C28" s="46">
        <v>9629</v>
      </c>
      <c r="D28" s="45">
        <v>9630</v>
      </c>
      <c r="E28" s="44">
        <f t="shared" si="0"/>
        <v>9629.5</v>
      </c>
      <c r="F28" s="46">
        <v>9515</v>
      </c>
      <c r="G28" s="45">
        <v>9520</v>
      </c>
      <c r="H28" s="44">
        <f t="shared" si="1"/>
        <v>9517.5</v>
      </c>
      <c r="I28" s="46">
        <v>9425</v>
      </c>
      <c r="J28" s="45">
        <v>9435</v>
      </c>
      <c r="K28" s="44">
        <f t="shared" si="2"/>
        <v>9430</v>
      </c>
      <c r="L28" s="46">
        <v>9315</v>
      </c>
      <c r="M28" s="45">
        <v>9325</v>
      </c>
      <c r="N28" s="44">
        <f t="shared" si="3"/>
        <v>9320</v>
      </c>
      <c r="O28" s="46">
        <v>9190</v>
      </c>
      <c r="P28" s="45">
        <v>9200</v>
      </c>
      <c r="Q28" s="44">
        <f t="shared" si="4"/>
        <v>9195</v>
      </c>
      <c r="R28" s="52">
        <v>9630</v>
      </c>
      <c r="S28" s="51">
        <v>1.3341000000000001</v>
      </c>
      <c r="T28" s="51">
        <v>1.1292</v>
      </c>
      <c r="U28" s="50">
        <v>114.01</v>
      </c>
      <c r="V28" s="43">
        <v>7218.35</v>
      </c>
      <c r="W28" s="43">
        <v>7131.09</v>
      </c>
      <c r="X28" s="49">
        <f t="shared" si="5"/>
        <v>8528.1615302869286</v>
      </c>
      <c r="Y28" s="48">
        <v>1.335</v>
      </c>
    </row>
    <row r="29" spans="2:25" x14ac:dyDescent="0.2">
      <c r="B29" s="47">
        <v>44529</v>
      </c>
      <c r="C29" s="46">
        <v>9750</v>
      </c>
      <c r="D29" s="45">
        <v>9751</v>
      </c>
      <c r="E29" s="44">
        <f t="shared" si="0"/>
        <v>9750.5</v>
      </c>
      <c r="F29" s="46">
        <v>9609</v>
      </c>
      <c r="G29" s="45">
        <v>9610</v>
      </c>
      <c r="H29" s="44">
        <f t="shared" si="1"/>
        <v>9609.5</v>
      </c>
      <c r="I29" s="46">
        <v>9510</v>
      </c>
      <c r="J29" s="45">
        <v>9520</v>
      </c>
      <c r="K29" s="44">
        <f t="shared" si="2"/>
        <v>9515</v>
      </c>
      <c r="L29" s="46">
        <v>9405</v>
      </c>
      <c r="M29" s="45">
        <v>9415</v>
      </c>
      <c r="N29" s="44">
        <f t="shared" si="3"/>
        <v>9410</v>
      </c>
      <c r="O29" s="46">
        <v>9280</v>
      </c>
      <c r="P29" s="45">
        <v>9290</v>
      </c>
      <c r="Q29" s="44">
        <f t="shared" si="4"/>
        <v>9285</v>
      </c>
      <c r="R29" s="52">
        <v>9751</v>
      </c>
      <c r="S29" s="51">
        <v>1.3334999999999999</v>
      </c>
      <c r="T29" s="51">
        <v>1.1279999999999999</v>
      </c>
      <c r="U29" s="50">
        <v>113.62</v>
      </c>
      <c r="V29" s="43">
        <v>7312.34</v>
      </c>
      <c r="W29" s="43">
        <v>7201.74</v>
      </c>
      <c r="X29" s="49">
        <f t="shared" si="5"/>
        <v>8644.5035460992913</v>
      </c>
      <c r="Y29" s="48">
        <v>1.3344</v>
      </c>
    </row>
    <row r="30" spans="2:25" x14ac:dyDescent="0.2">
      <c r="B30" s="47">
        <v>44530</v>
      </c>
      <c r="C30" s="46">
        <v>9600</v>
      </c>
      <c r="D30" s="45">
        <v>9605</v>
      </c>
      <c r="E30" s="44">
        <f t="shared" si="0"/>
        <v>9602.5</v>
      </c>
      <c r="F30" s="46">
        <v>9505</v>
      </c>
      <c r="G30" s="45">
        <v>9510</v>
      </c>
      <c r="H30" s="44">
        <f t="shared" si="1"/>
        <v>9507.5</v>
      </c>
      <c r="I30" s="46">
        <v>9410</v>
      </c>
      <c r="J30" s="45">
        <v>9420</v>
      </c>
      <c r="K30" s="44">
        <f t="shared" si="2"/>
        <v>9415</v>
      </c>
      <c r="L30" s="46">
        <v>9290</v>
      </c>
      <c r="M30" s="45">
        <v>9300</v>
      </c>
      <c r="N30" s="44">
        <f t="shared" si="3"/>
        <v>9295</v>
      </c>
      <c r="O30" s="46">
        <v>9180</v>
      </c>
      <c r="P30" s="45">
        <v>9190</v>
      </c>
      <c r="Q30" s="44">
        <f t="shared" si="4"/>
        <v>9185</v>
      </c>
      <c r="R30" s="52">
        <v>9605</v>
      </c>
      <c r="S30" s="51">
        <v>1.3337000000000001</v>
      </c>
      <c r="T30" s="51">
        <v>1.1355</v>
      </c>
      <c r="U30" s="50">
        <v>112.95</v>
      </c>
      <c r="V30" s="43">
        <v>7201.77</v>
      </c>
      <c r="W30" s="43">
        <v>7078.53</v>
      </c>
      <c r="X30" s="49">
        <f t="shared" si="5"/>
        <v>8458.8287098194633</v>
      </c>
      <c r="Y30" s="48">
        <v>1.3434999999999999</v>
      </c>
    </row>
    <row r="31" spans="2:25" s="10" customFormat="1" x14ac:dyDescent="0.2">
      <c r="B31" s="42" t="s">
        <v>11</v>
      </c>
      <c r="C31" s="41">
        <f>ROUND(AVERAGE(C9:C30),2)</f>
        <v>9763.7000000000007</v>
      </c>
      <c r="D31" s="40">
        <f>ROUND(AVERAGE(D9:D30),2)</f>
        <v>9765.48</v>
      </c>
      <c r="E31" s="39">
        <f>ROUND(AVERAGE(C31:D31),2)</f>
        <v>9764.59</v>
      </c>
      <c r="F31" s="41">
        <f>ROUND(AVERAGE(F9:F30),2)</f>
        <v>9591.64</v>
      </c>
      <c r="G31" s="40">
        <f>ROUND(AVERAGE(G9:G30),2)</f>
        <v>9595.9500000000007</v>
      </c>
      <c r="H31" s="39">
        <f>ROUND(AVERAGE(F31:G31),2)</f>
        <v>9593.7999999999993</v>
      </c>
      <c r="I31" s="41">
        <f>ROUND(AVERAGE(I9:I30),2)</f>
        <v>9490.4500000000007</v>
      </c>
      <c r="J31" s="40">
        <f>ROUND(AVERAGE(J9:J30),2)</f>
        <v>9500.4500000000007</v>
      </c>
      <c r="K31" s="39">
        <f>ROUND(AVERAGE(I31:J31),2)</f>
        <v>9495.4500000000007</v>
      </c>
      <c r="L31" s="41">
        <f>ROUND(AVERAGE(L9:L30),2)</f>
        <v>9381.59</v>
      </c>
      <c r="M31" s="40">
        <f>ROUND(AVERAGE(M9:M30),2)</f>
        <v>9391.59</v>
      </c>
      <c r="N31" s="39">
        <f>ROUND(AVERAGE(L31:M31),2)</f>
        <v>9386.59</v>
      </c>
      <c r="O31" s="41">
        <f>ROUND(AVERAGE(O9:O30),2)</f>
        <v>9251.36</v>
      </c>
      <c r="P31" s="40">
        <f>ROUND(AVERAGE(P9:P30),2)</f>
        <v>9261.36</v>
      </c>
      <c r="Q31" s="39">
        <f>ROUND(AVERAGE(O31:P31),2)</f>
        <v>9256.36</v>
      </c>
      <c r="R31" s="38">
        <f>ROUND(AVERAGE(R9:R30),2)</f>
        <v>9765.48</v>
      </c>
      <c r="S31" s="37">
        <f>ROUND(AVERAGE(S9:S30),4)</f>
        <v>1.3459000000000001</v>
      </c>
      <c r="T31" s="36">
        <f>ROUND(AVERAGE(T9:T30),4)</f>
        <v>1.1412</v>
      </c>
      <c r="U31" s="175">
        <f>ROUND(AVERAGE(U9:U30),2)</f>
        <v>114.02</v>
      </c>
      <c r="V31" s="35">
        <f>AVERAGE(V9:V30)</f>
        <v>7255.7931818181814</v>
      </c>
      <c r="W31" s="35">
        <f>AVERAGE(W9:W30)</f>
        <v>7124.9872727272714</v>
      </c>
      <c r="X31" s="35">
        <f>AVERAGE(X9:X30)</f>
        <v>8558.2620295924953</v>
      </c>
      <c r="Y31" s="34">
        <f>AVERAGE(Y9:Y30)</f>
        <v>1.3469363636363634</v>
      </c>
    </row>
    <row r="32" spans="2:25" s="5" customFormat="1" x14ac:dyDescent="0.2">
      <c r="B32" s="33" t="s">
        <v>12</v>
      </c>
      <c r="C32" s="32">
        <f t="shared" ref="C32:Y32" si="6">MAX(C9:C30)</f>
        <v>9998</v>
      </c>
      <c r="D32" s="31">
        <f t="shared" si="6"/>
        <v>10002</v>
      </c>
      <c r="E32" s="30">
        <f t="shared" si="6"/>
        <v>10000</v>
      </c>
      <c r="F32" s="32">
        <f t="shared" si="6"/>
        <v>9890</v>
      </c>
      <c r="G32" s="31">
        <f t="shared" si="6"/>
        <v>9895</v>
      </c>
      <c r="H32" s="30">
        <f t="shared" si="6"/>
        <v>9892.5</v>
      </c>
      <c r="I32" s="32">
        <f t="shared" si="6"/>
        <v>9800</v>
      </c>
      <c r="J32" s="31">
        <f t="shared" si="6"/>
        <v>9810</v>
      </c>
      <c r="K32" s="30">
        <f t="shared" si="6"/>
        <v>9805</v>
      </c>
      <c r="L32" s="32">
        <f t="shared" si="6"/>
        <v>9705</v>
      </c>
      <c r="M32" s="31">
        <f t="shared" si="6"/>
        <v>9715</v>
      </c>
      <c r="N32" s="30">
        <f t="shared" si="6"/>
        <v>9710</v>
      </c>
      <c r="O32" s="32">
        <f t="shared" si="6"/>
        <v>9555</v>
      </c>
      <c r="P32" s="31">
        <f t="shared" si="6"/>
        <v>9565</v>
      </c>
      <c r="Q32" s="30">
        <f t="shared" si="6"/>
        <v>9560</v>
      </c>
      <c r="R32" s="29">
        <f t="shared" si="6"/>
        <v>10002</v>
      </c>
      <c r="S32" s="28">
        <f t="shared" si="6"/>
        <v>1.3686</v>
      </c>
      <c r="T32" s="27">
        <f t="shared" si="6"/>
        <v>1.1607000000000001</v>
      </c>
      <c r="U32" s="26">
        <f t="shared" si="6"/>
        <v>115.33</v>
      </c>
      <c r="V32" s="25">
        <f t="shared" si="6"/>
        <v>7459.26</v>
      </c>
      <c r="W32" s="25">
        <f t="shared" si="6"/>
        <v>7427.01</v>
      </c>
      <c r="X32" s="25">
        <f t="shared" si="6"/>
        <v>8855.2068473609143</v>
      </c>
      <c r="Y32" s="24">
        <f t="shared" si="6"/>
        <v>1.3689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9445</v>
      </c>
      <c r="D33" s="21">
        <f t="shared" si="7"/>
        <v>9450</v>
      </c>
      <c r="E33" s="20">
        <f t="shared" si="7"/>
        <v>9447.5</v>
      </c>
      <c r="F33" s="22">
        <f t="shared" si="7"/>
        <v>9405</v>
      </c>
      <c r="G33" s="21">
        <f t="shared" si="7"/>
        <v>9410</v>
      </c>
      <c r="H33" s="20">
        <f t="shared" si="7"/>
        <v>9407.5</v>
      </c>
      <c r="I33" s="22">
        <f t="shared" si="7"/>
        <v>9310</v>
      </c>
      <c r="J33" s="21">
        <f t="shared" si="7"/>
        <v>9320</v>
      </c>
      <c r="K33" s="20">
        <f t="shared" si="7"/>
        <v>9315</v>
      </c>
      <c r="L33" s="22">
        <f t="shared" si="7"/>
        <v>9190</v>
      </c>
      <c r="M33" s="21">
        <f t="shared" si="7"/>
        <v>9200</v>
      </c>
      <c r="N33" s="20">
        <f t="shared" si="7"/>
        <v>9195</v>
      </c>
      <c r="O33" s="22">
        <f t="shared" si="7"/>
        <v>9045</v>
      </c>
      <c r="P33" s="21">
        <f t="shared" si="7"/>
        <v>9055</v>
      </c>
      <c r="Q33" s="20">
        <f t="shared" si="7"/>
        <v>9050</v>
      </c>
      <c r="R33" s="19">
        <f t="shared" si="7"/>
        <v>9450</v>
      </c>
      <c r="S33" s="18">
        <f t="shared" si="7"/>
        <v>1.3314999999999999</v>
      </c>
      <c r="T33" s="17">
        <f t="shared" si="7"/>
        <v>1.1208</v>
      </c>
      <c r="U33" s="16">
        <f t="shared" si="7"/>
        <v>112.95</v>
      </c>
      <c r="V33" s="15">
        <f t="shared" si="7"/>
        <v>7011.43</v>
      </c>
      <c r="W33" s="15">
        <f t="shared" si="7"/>
        <v>6932.57</v>
      </c>
      <c r="X33" s="15">
        <f t="shared" si="7"/>
        <v>8333.3333333333339</v>
      </c>
      <c r="Y33" s="14">
        <f t="shared" si="7"/>
        <v>1.3323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/>
  </sheetViews>
  <sheetFormatPr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6" t="s">
        <v>39</v>
      </c>
    </row>
    <row r="3" spans="2:10" ht="13.5" thickBot="1" x14ac:dyDescent="0.25"/>
    <row r="4" spans="2:10" x14ac:dyDescent="0.2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">
      <c r="C5" s="75">
        <v>44530</v>
      </c>
      <c r="D5" s="74"/>
      <c r="F5" s="75">
        <v>44530</v>
      </c>
      <c r="G5" s="74"/>
      <c r="I5" s="75">
        <v>44530</v>
      </c>
      <c r="J5" s="74"/>
    </row>
    <row r="6" spans="2:10" x14ac:dyDescent="0.2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">
      <c r="C7" s="71"/>
      <c r="D7" s="70"/>
      <c r="F7" s="71"/>
      <c r="G7" s="70"/>
      <c r="I7" s="71"/>
      <c r="J7" s="70"/>
    </row>
    <row r="8" spans="2:10" x14ac:dyDescent="0.2">
      <c r="C8" s="69">
        <v>44501</v>
      </c>
      <c r="D8" s="68">
        <v>9521.5</v>
      </c>
      <c r="F8" s="69">
        <f t="shared" ref="F8:F29" si="0">C8</f>
        <v>44501</v>
      </c>
      <c r="G8" s="68">
        <v>2719.42</v>
      </c>
      <c r="I8" s="69">
        <f t="shared" ref="I8:I29" si="1">C8</f>
        <v>44501</v>
      </c>
      <c r="J8" s="68">
        <v>3353.5</v>
      </c>
    </row>
    <row r="9" spans="2:10" x14ac:dyDescent="0.2">
      <c r="C9" s="69">
        <v>44502</v>
      </c>
      <c r="D9" s="68">
        <v>9480.0300000000007</v>
      </c>
      <c r="F9" s="69">
        <f t="shared" si="0"/>
        <v>44502</v>
      </c>
      <c r="G9" s="68">
        <v>2709.25</v>
      </c>
      <c r="I9" s="69">
        <f t="shared" si="1"/>
        <v>44502</v>
      </c>
      <c r="J9" s="68">
        <v>3327</v>
      </c>
    </row>
    <row r="10" spans="2:10" x14ac:dyDescent="0.2">
      <c r="C10" s="69">
        <v>44503</v>
      </c>
      <c r="D10" s="68">
        <v>9669.69</v>
      </c>
      <c r="F10" s="69">
        <f t="shared" si="0"/>
        <v>44503</v>
      </c>
      <c r="G10" s="68">
        <v>2729.29</v>
      </c>
      <c r="I10" s="69">
        <f t="shared" si="1"/>
        <v>44503</v>
      </c>
      <c r="J10" s="68">
        <v>3344.16</v>
      </c>
    </row>
    <row r="11" spans="2:10" x14ac:dyDescent="0.2">
      <c r="C11" s="69">
        <v>44504</v>
      </c>
      <c r="D11" s="68">
        <v>9550.36</v>
      </c>
      <c r="F11" s="69">
        <f t="shared" si="0"/>
        <v>44504</v>
      </c>
      <c r="G11" s="68">
        <v>2663.01</v>
      </c>
      <c r="I11" s="69">
        <f t="shared" si="1"/>
        <v>44504</v>
      </c>
      <c r="J11" s="68">
        <v>3334.81</v>
      </c>
    </row>
    <row r="12" spans="2:10" x14ac:dyDescent="0.2">
      <c r="C12" s="69">
        <v>44505</v>
      </c>
      <c r="D12" s="68">
        <v>9457</v>
      </c>
      <c r="F12" s="69">
        <f t="shared" si="0"/>
        <v>44505</v>
      </c>
      <c r="G12" s="68">
        <v>2526.15</v>
      </c>
      <c r="I12" s="69">
        <f t="shared" si="1"/>
        <v>44505</v>
      </c>
      <c r="J12" s="68">
        <v>3207.05</v>
      </c>
    </row>
    <row r="13" spans="2:10" x14ac:dyDescent="0.2">
      <c r="C13" s="69">
        <v>44508</v>
      </c>
      <c r="D13" s="68">
        <v>9516</v>
      </c>
      <c r="F13" s="69">
        <f t="shared" si="0"/>
        <v>44508</v>
      </c>
      <c r="G13" s="68">
        <v>2558.48</v>
      </c>
      <c r="I13" s="69">
        <f t="shared" si="1"/>
        <v>44508</v>
      </c>
      <c r="J13" s="68">
        <v>3215.69</v>
      </c>
    </row>
    <row r="14" spans="2:10" x14ac:dyDescent="0.2">
      <c r="C14" s="69">
        <v>44509</v>
      </c>
      <c r="D14" s="68">
        <v>9610.48</v>
      </c>
      <c r="F14" s="69">
        <f t="shared" si="0"/>
        <v>44509</v>
      </c>
      <c r="G14" s="68">
        <v>2587</v>
      </c>
      <c r="I14" s="69">
        <f t="shared" si="1"/>
        <v>44509</v>
      </c>
      <c r="J14" s="68">
        <v>3261</v>
      </c>
    </row>
    <row r="15" spans="2:10" x14ac:dyDescent="0.2">
      <c r="C15" s="69">
        <v>44510</v>
      </c>
      <c r="D15" s="68">
        <v>9587.17</v>
      </c>
      <c r="F15" s="69">
        <f t="shared" si="0"/>
        <v>44510</v>
      </c>
      <c r="G15" s="68">
        <v>2576.61</v>
      </c>
      <c r="I15" s="69">
        <f t="shared" si="1"/>
        <v>44510</v>
      </c>
      <c r="J15" s="68">
        <v>3282.73</v>
      </c>
    </row>
    <row r="16" spans="2:10" x14ac:dyDescent="0.2">
      <c r="C16" s="69">
        <v>44511</v>
      </c>
      <c r="D16" s="68">
        <v>9574.9500000000007</v>
      </c>
      <c r="F16" s="69">
        <f t="shared" si="0"/>
        <v>44511</v>
      </c>
      <c r="G16" s="68">
        <v>2624.23</v>
      </c>
      <c r="I16" s="69">
        <f t="shared" si="1"/>
        <v>44511</v>
      </c>
      <c r="J16" s="68">
        <v>3300.17</v>
      </c>
    </row>
    <row r="17" spans="2:10" x14ac:dyDescent="0.2">
      <c r="C17" s="69">
        <v>44512</v>
      </c>
      <c r="D17" s="68">
        <v>9610.5</v>
      </c>
      <c r="F17" s="69">
        <f t="shared" si="0"/>
        <v>44512</v>
      </c>
      <c r="G17" s="68">
        <v>2643.25</v>
      </c>
      <c r="I17" s="69">
        <f t="shared" si="1"/>
        <v>44512</v>
      </c>
      <c r="J17" s="68">
        <v>3251.05</v>
      </c>
    </row>
    <row r="18" spans="2:10" x14ac:dyDescent="0.2">
      <c r="C18" s="69">
        <v>44515</v>
      </c>
      <c r="D18" s="68">
        <v>9677.3799999999992</v>
      </c>
      <c r="F18" s="69">
        <f t="shared" si="0"/>
        <v>44515</v>
      </c>
      <c r="G18" s="68">
        <v>2649.5</v>
      </c>
      <c r="I18" s="69">
        <f t="shared" si="1"/>
        <v>44515</v>
      </c>
      <c r="J18" s="68">
        <v>3245.25</v>
      </c>
    </row>
    <row r="19" spans="2:10" x14ac:dyDescent="0.2">
      <c r="C19" s="69">
        <v>44516</v>
      </c>
      <c r="D19" s="68">
        <v>9614.9699999999993</v>
      </c>
      <c r="F19" s="69">
        <f t="shared" si="0"/>
        <v>44516</v>
      </c>
      <c r="G19" s="68">
        <v>2621.57</v>
      </c>
      <c r="I19" s="69">
        <f t="shared" si="1"/>
        <v>44516</v>
      </c>
      <c r="J19" s="68">
        <v>3196.43</v>
      </c>
    </row>
    <row r="20" spans="2:10" x14ac:dyDescent="0.2">
      <c r="C20" s="69">
        <v>44517</v>
      </c>
      <c r="D20" s="68">
        <v>9556.49</v>
      </c>
      <c r="F20" s="69">
        <f t="shared" si="0"/>
        <v>44517</v>
      </c>
      <c r="G20" s="68">
        <v>2589.15</v>
      </c>
      <c r="I20" s="69">
        <f t="shared" si="1"/>
        <v>44517</v>
      </c>
      <c r="J20" s="68">
        <v>3221.31</v>
      </c>
    </row>
    <row r="21" spans="2:10" x14ac:dyDescent="0.2">
      <c r="C21" s="69">
        <v>44518</v>
      </c>
      <c r="D21" s="68">
        <v>9353.5</v>
      </c>
      <c r="F21" s="69">
        <f t="shared" si="0"/>
        <v>44518</v>
      </c>
      <c r="G21" s="68">
        <v>2600.08</v>
      </c>
      <c r="I21" s="69">
        <f t="shared" si="1"/>
        <v>44518</v>
      </c>
      <c r="J21" s="68">
        <v>3142.65</v>
      </c>
    </row>
    <row r="22" spans="2:10" x14ac:dyDescent="0.2">
      <c r="C22" s="69">
        <v>44519</v>
      </c>
      <c r="D22" s="68">
        <v>9627.74</v>
      </c>
      <c r="F22" s="69">
        <f t="shared" si="0"/>
        <v>44519</v>
      </c>
      <c r="G22" s="68">
        <v>2683.5</v>
      </c>
      <c r="I22" s="69">
        <f t="shared" si="1"/>
        <v>44519</v>
      </c>
      <c r="J22" s="68">
        <v>3209.43</v>
      </c>
    </row>
    <row r="23" spans="2:10" x14ac:dyDescent="0.2">
      <c r="C23" s="69">
        <v>44522</v>
      </c>
      <c r="D23" s="68">
        <v>9581</v>
      </c>
      <c r="F23" s="69">
        <f t="shared" si="0"/>
        <v>44522</v>
      </c>
      <c r="G23" s="68">
        <v>2665</v>
      </c>
      <c r="I23" s="69">
        <f t="shared" si="1"/>
        <v>44522</v>
      </c>
      <c r="J23" s="68">
        <v>3228.81</v>
      </c>
    </row>
    <row r="24" spans="2:10" x14ac:dyDescent="0.2">
      <c r="C24" s="69">
        <v>44523</v>
      </c>
      <c r="D24" s="68">
        <v>9665.56</v>
      </c>
      <c r="F24" s="69">
        <f t="shared" si="0"/>
        <v>44523</v>
      </c>
      <c r="G24" s="68">
        <v>2678.5</v>
      </c>
      <c r="I24" s="69">
        <f t="shared" si="1"/>
        <v>44523</v>
      </c>
      <c r="J24" s="68">
        <v>3329.5</v>
      </c>
    </row>
    <row r="25" spans="2:10" x14ac:dyDescent="0.2">
      <c r="C25" s="69">
        <v>44524</v>
      </c>
      <c r="D25" s="68">
        <v>9745.48</v>
      </c>
      <c r="F25" s="69">
        <f t="shared" si="0"/>
        <v>44524</v>
      </c>
      <c r="G25" s="68">
        <v>2684.82</v>
      </c>
      <c r="I25" s="69">
        <f t="shared" si="1"/>
        <v>44524</v>
      </c>
      <c r="J25" s="68">
        <v>3327.09</v>
      </c>
    </row>
    <row r="26" spans="2:10" x14ac:dyDescent="0.2">
      <c r="C26" s="69">
        <v>44525</v>
      </c>
      <c r="D26" s="68">
        <v>9888.5</v>
      </c>
      <c r="F26" s="69">
        <f t="shared" si="0"/>
        <v>44525</v>
      </c>
      <c r="G26" s="68">
        <v>2725</v>
      </c>
      <c r="I26" s="69">
        <f t="shared" si="1"/>
        <v>44525</v>
      </c>
      <c r="J26" s="68">
        <v>3331.06</v>
      </c>
    </row>
    <row r="27" spans="2:10" x14ac:dyDescent="0.2">
      <c r="C27" s="69">
        <v>44526</v>
      </c>
      <c r="D27" s="68">
        <v>9671.74</v>
      </c>
      <c r="F27" s="69">
        <f t="shared" si="0"/>
        <v>44526</v>
      </c>
      <c r="G27" s="68">
        <v>2662.38</v>
      </c>
      <c r="I27" s="69">
        <f t="shared" si="1"/>
        <v>44526</v>
      </c>
      <c r="J27" s="68">
        <v>3282.28</v>
      </c>
    </row>
    <row r="28" spans="2:10" x14ac:dyDescent="0.2">
      <c r="C28" s="69">
        <v>44529</v>
      </c>
      <c r="D28" s="68">
        <v>9594.41</v>
      </c>
      <c r="F28" s="69">
        <f t="shared" si="0"/>
        <v>44529</v>
      </c>
      <c r="G28" s="68">
        <v>2633.7</v>
      </c>
      <c r="I28" s="69">
        <f t="shared" si="1"/>
        <v>44529</v>
      </c>
      <c r="J28" s="68">
        <v>3209.58</v>
      </c>
    </row>
    <row r="29" spans="2:10" ht="13.5" thickBot="1" x14ac:dyDescent="0.25">
      <c r="C29" s="69">
        <v>44530</v>
      </c>
      <c r="D29" s="68">
        <v>9496.5</v>
      </c>
      <c r="F29" s="69">
        <f t="shared" si="0"/>
        <v>44530</v>
      </c>
      <c r="G29" s="68">
        <v>2623.56</v>
      </c>
      <c r="I29" s="69">
        <f t="shared" si="1"/>
        <v>44530</v>
      </c>
      <c r="J29" s="68">
        <v>3197.26</v>
      </c>
    </row>
    <row r="30" spans="2:10" x14ac:dyDescent="0.2">
      <c r="B30" s="5"/>
      <c r="C30" s="67" t="s">
        <v>11</v>
      </c>
      <c r="D30" s="66">
        <f>ROUND(AVERAGE(D8:D29),2)</f>
        <v>9593.23</v>
      </c>
      <c r="F30" s="67" t="s">
        <v>11</v>
      </c>
      <c r="G30" s="66">
        <f>ROUND(AVERAGE(G8:G29),2)</f>
        <v>2643.34</v>
      </c>
      <c r="I30" s="67" t="s">
        <v>11</v>
      </c>
      <c r="J30" s="66">
        <f>ROUND(AVERAGE(J8:J29),2)</f>
        <v>3263.54</v>
      </c>
    </row>
    <row r="31" spans="2:10" x14ac:dyDescent="0.2">
      <c r="B31" s="5"/>
      <c r="C31" s="65" t="s">
        <v>12</v>
      </c>
      <c r="D31" s="64">
        <f>MAX(D8:D29)</f>
        <v>9888.5</v>
      </c>
      <c r="F31" s="65" t="s">
        <v>12</v>
      </c>
      <c r="G31" s="64">
        <f>MAX(G8:G29)</f>
        <v>2729.29</v>
      </c>
      <c r="I31" s="65" t="s">
        <v>12</v>
      </c>
      <c r="J31" s="64">
        <f>MAX(J8:J29)</f>
        <v>3353.5</v>
      </c>
    </row>
    <row r="32" spans="2:10" x14ac:dyDescent="0.2">
      <c r="B32" s="5"/>
      <c r="C32" s="63" t="s">
        <v>13</v>
      </c>
      <c r="D32" s="62">
        <f>MIN(D8:D29)</f>
        <v>9353.5</v>
      </c>
      <c r="F32" s="63" t="s">
        <v>13</v>
      </c>
      <c r="G32" s="62">
        <f>MIN(G8:G29)</f>
        <v>2526.15</v>
      </c>
      <c r="I32" s="63" t="s">
        <v>13</v>
      </c>
      <c r="J32" s="62">
        <f>MIN(J8:J29)</f>
        <v>3142.65</v>
      </c>
    </row>
    <row r="35" spans="2:2" x14ac:dyDescent="0.2">
      <c r="B35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workbookViewId="0"/>
  </sheetViews>
  <sheetFormatPr defaultRowHeight="12.75" x14ac:dyDescent="0.2"/>
  <cols>
    <col min="1" max="1" width="9.140625" style="135"/>
    <col min="2" max="2" width="15.5703125" style="135" customWidth="1"/>
    <col min="3" max="10" width="12.7109375" style="135" customWidth="1"/>
    <col min="11" max="16384" width="9.140625" style="135"/>
  </cols>
  <sheetData>
    <row r="3" spans="2:9" ht="15.75" x14ac:dyDescent="0.25">
      <c r="B3" s="174" t="s">
        <v>94</v>
      </c>
      <c r="C3" s="147"/>
      <c r="D3" s="173"/>
      <c r="G3" s="159"/>
      <c r="H3" s="159"/>
      <c r="I3" s="172"/>
    </row>
    <row r="4" spans="2:9" x14ac:dyDescent="0.2">
      <c r="B4" s="171" t="s">
        <v>93</v>
      </c>
      <c r="C4" s="170"/>
      <c r="D4" s="169"/>
      <c r="G4" s="168"/>
      <c r="H4" s="167"/>
      <c r="I4" s="159"/>
    </row>
    <row r="5" spans="2:9" x14ac:dyDescent="0.2">
      <c r="B5" s="166" t="s">
        <v>95</v>
      </c>
      <c r="C5" s="147"/>
      <c r="D5" s="165"/>
      <c r="G5" s="164"/>
      <c r="H5" s="159"/>
      <c r="I5" s="147"/>
    </row>
    <row r="6" spans="2:9" x14ac:dyDescent="0.2">
      <c r="B6" s="147"/>
      <c r="C6" s="147"/>
      <c r="D6" s="147"/>
      <c r="E6" s="147"/>
      <c r="F6" s="147"/>
      <c r="G6" s="147"/>
      <c r="H6" s="147"/>
      <c r="I6" s="147"/>
    </row>
    <row r="7" spans="2:9" x14ac:dyDescent="0.2">
      <c r="B7" s="158"/>
      <c r="C7" s="163" t="s">
        <v>92</v>
      </c>
      <c r="D7" s="163" t="s">
        <v>92</v>
      </c>
      <c r="E7" s="163" t="s">
        <v>92</v>
      </c>
    </row>
    <row r="8" spans="2:9" x14ac:dyDescent="0.2">
      <c r="B8" s="161"/>
      <c r="C8" s="162" t="s">
        <v>55</v>
      </c>
      <c r="D8" s="162" t="s">
        <v>82</v>
      </c>
      <c r="E8" s="162" t="s">
        <v>80</v>
      </c>
    </row>
    <row r="9" spans="2:9" x14ac:dyDescent="0.2">
      <c r="B9" s="161"/>
      <c r="C9" s="160" t="s">
        <v>79</v>
      </c>
      <c r="D9" s="160" t="s">
        <v>79</v>
      </c>
      <c r="E9" s="160" t="s">
        <v>79</v>
      </c>
    </row>
    <row r="10" spans="2:9" x14ac:dyDescent="0.2">
      <c r="B10" s="158"/>
      <c r="C10" s="157"/>
      <c r="D10" s="157"/>
      <c r="E10" s="157"/>
    </row>
    <row r="11" spans="2:9" x14ac:dyDescent="0.2">
      <c r="B11" s="156" t="s">
        <v>91</v>
      </c>
      <c r="C11" s="155">
        <f>ABR!D30</f>
        <v>9593.23</v>
      </c>
      <c r="D11" s="155">
        <f>ABR!G30</f>
        <v>2643.34</v>
      </c>
      <c r="E11" s="155">
        <f>ABR!J30</f>
        <v>3263.54</v>
      </c>
    </row>
    <row r="15" spans="2:9" x14ac:dyDescent="0.2">
      <c r="B15" s="153" t="s">
        <v>48</v>
      </c>
      <c r="C15" s="154"/>
    </row>
    <row r="16" spans="2:9" x14ac:dyDescent="0.2">
      <c r="B16" s="153" t="s">
        <v>46</v>
      </c>
      <c r="C16" s="152"/>
    </row>
    <row r="17" spans="2:9" x14ac:dyDescent="0.2">
      <c r="B17" s="151" t="s">
        <v>10</v>
      </c>
      <c r="C17" s="149">
        <f>'Averages Inc. Euro Eq'!F66</f>
        <v>1.3459000000000001</v>
      </c>
    </row>
    <row r="18" spans="2:9" x14ac:dyDescent="0.2">
      <c r="B18" s="151" t="s">
        <v>43</v>
      </c>
      <c r="C18" s="150">
        <f>'Averages Inc. Euro Eq'!F67</f>
        <v>114.02</v>
      </c>
    </row>
    <row r="19" spans="2:9" x14ac:dyDescent="0.2">
      <c r="B19" s="151" t="s">
        <v>41</v>
      </c>
      <c r="C19" s="149">
        <f>'Averages Inc. Euro Eq'!F68</f>
        <v>1.1412</v>
      </c>
    </row>
    <row r="21" spans="2:9" x14ac:dyDescent="0.2">
      <c r="B21" s="148" t="s">
        <v>40</v>
      </c>
    </row>
    <row r="24" spans="2:9" x14ac:dyDescent="0.2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71"/>
  <sheetViews>
    <sheetView workbookViewId="0"/>
  </sheetViews>
  <sheetFormatPr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34"/>
      <c r="C5" s="2"/>
      <c r="D5" s="133"/>
      <c r="F5" s="132" t="s">
        <v>90</v>
      </c>
      <c r="G5" s="128"/>
      <c r="H5" s="128"/>
      <c r="I5" s="131"/>
    </row>
    <row r="6" spans="2:13" x14ac:dyDescent="0.2">
      <c r="B6" s="130"/>
      <c r="C6" s="130"/>
      <c r="D6" s="76"/>
      <c r="F6" s="129" t="s">
        <v>89</v>
      </c>
      <c r="G6" s="128"/>
      <c r="H6" s="127"/>
      <c r="I6" s="119"/>
    </row>
    <row r="7" spans="2:13" x14ac:dyDescent="0.2">
      <c r="B7" s="2"/>
      <c r="C7" s="2"/>
      <c r="D7" s="126"/>
      <c r="F7" s="106" t="s">
        <v>95</v>
      </c>
      <c r="G7" s="125"/>
      <c r="H7" s="119"/>
      <c r="I7" s="2"/>
    </row>
    <row r="8" spans="2:13" ht="13.5" thickBot="1" x14ac:dyDescent="0.25"/>
    <row r="9" spans="2:13" x14ac:dyDescent="0.2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">
      <c r="B13" s="114" t="s">
        <v>78</v>
      </c>
      <c r="C13" s="113">
        <v>2640.68</v>
      </c>
      <c r="D13" s="113">
        <v>2460.3200000000002</v>
      </c>
      <c r="E13" s="113">
        <v>9763.7000000000007</v>
      </c>
      <c r="F13" s="113">
        <v>2346.3200000000002</v>
      </c>
      <c r="G13" s="113">
        <v>19951.59</v>
      </c>
      <c r="H13" s="113">
        <v>39281.589999999997</v>
      </c>
      <c r="I13" s="113">
        <v>3316</v>
      </c>
      <c r="J13" s="113">
        <v>2637.75</v>
      </c>
      <c r="K13" s="113">
        <v>0.5</v>
      </c>
      <c r="L13" s="113">
        <v>59650.23</v>
      </c>
      <c r="M13" s="112">
        <v>0.5</v>
      </c>
    </row>
    <row r="14" spans="2:13" x14ac:dyDescent="0.2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">
      <c r="B15" s="114" t="s">
        <v>76</v>
      </c>
      <c r="C15" s="113">
        <v>2641.41</v>
      </c>
      <c r="D15" s="113">
        <v>2470.3200000000002</v>
      </c>
      <c r="E15" s="113">
        <v>9765.48</v>
      </c>
      <c r="F15" s="113">
        <v>2347.5700000000002</v>
      </c>
      <c r="G15" s="113">
        <v>19964.32</v>
      </c>
      <c r="H15" s="113">
        <v>39332.730000000003</v>
      </c>
      <c r="I15" s="113">
        <v>3317.3</v>
      </c>
      <c r="J15" s="113">
        <v>2647.75</v>
      </c>
      <c r="K15" s="113">
        <v>1</v>
      </c>
      <c r="L15" s="113">
        <v>60150.23</v>
      </c>
      <c r="M15" s="112">
        <v>1</v>
      </c>
    </row>
    <row r="16" spans="2:13" x14ac:dyDescent="0.2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">
      <c r="B17" s="114" t="s">
        <v>75</v>
      </c>
      <c r="C17" s="113">
        <v>2641.05</v>
      </c>
      <c r="D17" s="113">
        <v>2465.3200000000002</v>
      </c>
      <c r="E17" s="113">
        <v>9764.59</v>
      </c>
      <c r="F17" s="113">
        <v>2346.94</v>
      </c>
      <c r="G17" s="113">
        <v>19957.95</v>
      </c>
      <c r="H17" s="113">
        <v>39307.160000000003</v>
      </c>
      <c r="I17" s="113">
        <v>3316.65</v>
      </c>
      <c r="J17" s="113">
        <v>2642.75</v>
      </c>
      <c r="K17" s="113">
        <v>0.75</v>
      </c>
      <c r="L17" s="113">
        <v>59900.23</v>
      </c>
      <c r="M17" s="112">
        <v>0.75</v>
      </c>
    </row>
    <row r="18" spans="2:13" x14ac:dyDescent="0.2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">
      <c r="B19" s="114" t="s">
        <v>97</v>
      </c>
      <c r="C19" s="113">
        <v>2645.59</v>
      </c>
      <c r="D19" s="113">
        <v>2450</v>
      </c>
      <c r="E19" s="113">
        <v>9591.64</v>
      </c>
      <c r="F19" s="113">
        <v>2316.8000000000002</v>
      </c>
      <c r="G19" s="113">
        <v>19812.95</v>
      </c>
      <c r="H19" s="113">
        <v>37996.36</v>
      </c>
      <c r="I19" s="113">
        <v>3260.82</v>
      </c>
      <c r="J19" s="113">
        <v>2664.75</v>
      </c>
      <c r="K19" s="113">
        <v>0.5</v>
      </c>
      <c r="L19" s="113">
        <v>59950.23</v>
      </c>
      <c r="M19" s="112">
        <v>0.5</v>
      </c>
    </row>
    <row r="20" spans="2:13" x14ac:dyDescent="0.2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">
      <c r="B21" s="114" t="s">
        <v>74</v>
      </c>
      <c r="C21" s="113">
        <v>2646.84</v>
      </c>
      <c r="D21" s="113">
        <v>2460</v>
      </c>
      <c r="E21" s="113">
        <v>9595.9500000000007</v>
      </c>
      <c r="F21" s="113">
        <v>2318.16</v>
      </c>
      <c r="G21" s="113">
        <v>19836.14</v>
      </c>
      <c r="H21" s="113">
        <v>38042.050000000003</v>
      </c>
      <c r="I21" s="113">
        <v>3262.41</v>
      </c>
      <c r="J21" s="113">
        <v>2674.75</v>
      </c>
      <c r="K21" s="113">
        <v>1</v>
      </c>
      <c r="L21" s="113">
        <v>60450.23</v>
      </c>
      <c r="M21" s="112">
        <v>1</v>
      </c>
    </row>
    <row r="22" spans="2:13" x14ac:dyDescent="0.2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">
      <c r="B23" s="114" t="s">
        <v>73</v>
      </c>
      <c r="C23" s="113">
        <v>2646.22</v>
      </c>
      <c r="D23" s="113">
        <v>2455</v>
      </c>
      <c r="E23" s="113">
        <v>9593.7999999999993</v>
      </c>
      <c r="F23" s="113">
        <v>2317.48</v>
      </c>
      <c r="G23" s="113">
        <v>19824.55</v>
      </c>
      <c r="H23" s="113">
        <v>38019.199999999997</v>
      </c>
      <c r="I23" s="113">
        <v>3261.61</v>
      </c>
      <c r="J23" s="113">
        <v>2669.75</v>
      </c>
      <c r="K23" s="113">
        <v>0.75</v>
      </c>
      <c r="L23" s="113">
        <v>60200.23</v>
      </c>
      <c r="M23" s="112">
        <v>0.75</v>
      </c>
    </row>
    <row r="24" spans="2:13" x14ac:dyDescent="0.2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">
      <c r="B25" s="114" t="s">
        <v>72</v>
      </c>
      <c r="C25" s="113">
        <v>2610.14</v>
      </c>
      <c r="D25" s="113">
        <v>2450</v>
      </c>
      <c r="E25" s="113">
        <v>9490.4500000000007</v>
      </c>
      <c r="F25" s="113">
        <v>2261</v>
      </c>
      <c r="G25" s="113">
        <v>19428.18</v>
      </c>
      <c r="H25" s="113"/>
      <c r="I25" s="113">
        <v>3124.32</v>
      </c>
      <c r="J25" s="113">
        <v>2664.77</v>
      </c>
      <c r="K25" s="113"/>
      <c r="L25" s="113"/>
      <c r="M25" s="112"/>
    </row>
    <row r="26" spans="2:13" x14ac:dyDescent="0.2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">
      <c r="B27" s="114" t="s">
        <v>71</v>
      </c>
      <c r="C27" s="113">
        <v>2615.14</v>
      </c>
      <c r="D27" s="113">
        <v>2460</v>
      </c>
      <c r="E27" s="113">
        <v>9500.4500000000007</v>
      </c>
      <c r="F27" s="113">
        <v>2266</v>
      </c>
      <c r="G27" s="113">
        <v>19478.18</v>
      </c>
      <c r="H27" s="113"/>
      <c r="I27" s="113">
        <v>3129.32</v>
      </c>
      <c r="J27" s="113">
        <v>2674.77</v>
      </c>
      <c r="K27" s="113"/>
      <c r="L27" s="113"/>
      <c r="M27" s="112"/>
    </row>
    <row r="28" spans="2:13" x14ac:dyDescent="0.2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">
      <c r="B29" s="114" t="s">
        <v>70</v>
      </c>
      <c r="C29" s="113">
        <v>2612.64</v>
      </c>
      <c r="D29" s="113">
        <v>2455</v>
      </c>
      <c r="E29" s="113">
        <v>9495.4500000000007</v>
      </c>
      <c r="F29" s="113">
        <v>2263.5</v>
      </c>
      <c r="G29" s="113">
        <v>19453.18</v>
      </c>
      <c r="H29" s="113"/>
      <c r="I29" s="113">
        <v>3126.82</v>
      </c>
      <c r="J29" s="113">
        <v>2669.77</v>
      </c>
      <c r="K29" s="113"/>
      <c r="L29" s="113"/>
      <c r="M29" s="112"/>
    </row>
    <row r="30" spans="2:13" x14ac:dyDescent="0.2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">
      <c r="B31" s="114" t="s">
        <v>98</v>
      </c>
      <c r="C31" s="113">
        <v>2492.36</v>
      </c>
      <c r="D31" s="113"/>
      <c r="E31" s="113">
        <v>9381.59</v>
      </c>
      <c r="F31" s="113">
        <v>2207</v>
      </c>
      <c r="G31" s="113">
        <v>19236.59</v>
      </c>
      <c r="H31" s="113"/>
      <c r="I31" s="113">
        <v>2880.05</v>
      </c>
      <c r="J31" s="113"/>
      <c r="K31" s="113"/>
      <c r="L31" s="113"/>
      <c r="M31" s="112"/>
    </row>
    <row r="32" spans="2:13" x14ac:dyDescent="0.2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">
      <c r="B33" s="114" t="s">
        <v>69</v>
      </c>
      <c r="C33" s="113">
        <v>2497.36</v>
      </c>
      <c r="D33" s="113"/>
      <c r="E33" s="113">
        <v>9391.59</v>
      </c>
      <c r="F33" s="113">
        <v>2212</v>
      </c>
      <c r="G33" s="113">
        <v>19286.59</v>
      </c>
      <c r="H33" s="113"/>
      <c r="I33" s="113">
        <v>2885.05</v>
      </c>
      <c r="J33" s="113"/>
      <c r="K33" s="113"/>
      <c r="L33" s="113"/>
      <c r="M33" s="112"/>
    </row>
    <row r="34" spans="2:13" x14ac:dyDescent="0.2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">
      <c r="B35" s="114" t="s">
        <v>68</v>
      </c>
      <c r="C35" s="113">
        <v>2494.86</v>
      </c>
      <c r="D35" s="113"/>
      <c r="E35" s="113">
        <v>9386.59</v>
      </c>
      <c r="F35" s="113">
        <v>2209.5</v>
      </c>
      <c r="G35" s="113">
        <v>19261.59</v>
      </c>
      <c r="H35" s="113"/>
      <c r="I35" s="113">
        <v>2882.55</v>
      </c>
      <c r="J35" s="113"/>
      <c r="K35" s="113"/>
      <c r="L35" s="113"/>
      <c r="M35" s="112"/>
    </row>
    <row r="36" spans="2:13" x14ac:dyDescent="0.2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">
      <c r="B37" s="114" t="s">
        <v>67</v>
      </c>
      <c r="C37" s="113">
        <v>2381.9499999999998</v>
      </c>
      <c r="D37" s="113"/>
      <c r="E37" s="113">
        <v>9251.36</v>
      </c>
      <c r="F37" s="113">
        <v>2125.64</v>
      </c>
      <c r="G37" s="113">
        <v>19132.95</v>
      </c>
      <c r="H37" s="113"/>
      <c r="I37" s="113">
        <v>2632.41</v>
      </c>
      <c r="J37" s="113"/>
      <c r="K37" s="113"/>
      <c r="L37" s="113"/>
      <c r="M37" s="112"/>
    </row>
    <row r="38" spans="2:13" x14ac:dyDescent="0.2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">
      <c r="B39" s="114" t="s">
        <v>66</v>
      </c>
      <c r="C39" s="113">
        <v>2386.9499999999998</v>
      </c>
      <c r="D39" s="113"/>
      <c r="E39" s="113">
        <v>9261.36</v>
      </c>
      <c r="F39" s="113">
        <v>2130.64</v>
      </c>
      <c r="G39" s="113">
        <v>19182.95</v>
      </c>
      <c r="H39" s="113"/>
      <c r="I39" s="113">
        <v>2637.41</v>
      </c>
      <c r="J39" s="113"/>
      <c r="K39" s="113"/>
      <c r="L39" s="113"/>
      <c r="M39" s="112"/>
    </row>
    <row r="40" spans="2:13" x14ac:dyDescent="0.2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">
      <c r="B41" s="114" t="s">
        <v>65</v>
      </c>
      <c r="C41" s="113">
        <v>2384.4499999999998</v>
      </c>
      <c r="D41" s="113"/>
      <c r="E41" s="113">
        <v>9256.36</v>
      </c>
      <c r="F41" s="113">
        <v>2128.14</v>
      </c>
      <c r="G41" s="113">
        <v>19157.95</v>
      </c>
      <c r="H41" s="113"/>
      <c r="I41" s="113">
        <v>2634.91</v>
      </c>
      <c r="J41" s="113"/>
      <c r="K41" s="113"/>
      <c r="L41" s="113"/>
      <c r="M41" s="112"/>
    </row>
    <row r="42" spans="2:13" x14ac:dyDescent="0.2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">
      <c r="B43" s="114" t="s">
        <v>64</v>
      </c>
      <c r="C43" s="113"/>
      <c r="D43" s="113"/>
      <c r="E43" s="113"/>
      <c r="F43" s="113"/>
      <c r="G43" s="113"/>
      <c r="H43" s="113">
        <v>34448.86</v>
      </c>
      <c r="I43" s="113"/>
      <c r="J43" s="113"/>
      <c r="K43" s="113">
        <v>0.5</v>
      </c>
      <c r="L43" s="113">
        <v>61518.64</v>
      </c>
      <c r="M43" s="112">
        <v>0.5</v>
      </c>
    </row>
    <row r="44" spans="2:13" x14ac:dyDescent="0.2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">
      <c r="B45" s="114" t="s">
        <v>63</v>
      </c>
      <c r="C45" s="113"/>
      <c r="D45" s="113"/>
      <c r="E45" s="113"/>
      <c r="F45" s="113"/>
      <c r="G45" s="113"/>
      <c r="H45" s="113">
        <v>34498.86</v>
      </c>
      <c r="I45" s="113"/>
      <c r="J45" s="113"/>
      <c r="K45" s="113">
        <v>1</v>
      </c>
      <c r="L45" s="113">
        <v>62518.64</v>
      </c>
      <c r="M45" s="112">
        <v>1</v>
      </c>
    </row>
    <row r="46" spans="2:13" x14ac:dyDescent="0.2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">
      <c r="B47" s="111" t="s">
        <v>62</v>
      </c>
      <c r="C47" s="110"/>
      <c r="D47" s="110"/>
      <c r="E47" s="110"/>
      <c r="F47" s="110"/>
      <c r="G47" s="110"/>
      <c r="H47" s="110">
        <v>34473.86</v>
      </c>
      <c r="I47" s="110"/>
      <c r="J47" s="110"/>
      <c r="K47" s="110">
        <v>0.75</v>
      </c>
      <c r="L47" s="110">
        <v>62018.64</v>
      </c>
      <c r="M47" s="109">
        <v>0.75</v>
      </c>
    </row>
    <row r="49" spans="2:5" x14ac:dyDescent="0.2">
      <c r="B49" s="108" t="s">
        <v>61</v>
      </c>
    </row>
    <row r="50" spans="2:5" x14ac:dyDescent="0.2">
      <c r="B50" s="107" t="s">
        <v>95</v>
      </c>
    </row>
    <row r="52" spans="2:5" x14ac:dyDescent="0.2">
      <c r="B52" s="105" t="s">
        <v>60</v>
      </c>
      <c r="C52" s="104" t="s">
        <v>59</v>
      </c>
    </row>
    <row r="53" spans="2:5" x14ac:dyDescent="0.2">
      <c r="B53" s="103"/>
      <c r="C53" s="102" t="s">
        <v>58</v>
      </c>
    </row>
    <row r="54" spans="2:5" x14ac:dyDescent="0.2">
      <c r="B54" s="100" t="s">
        <v>57</v>
      </c>
      <c r="C54" s="101">
        <v>2315.2399999999998</v>
      </c>
    </row>
    <row r="55" spans="2:5" x14ac:dyDescent="0.2">
      <c r="B55" s="100" t="s">
        <v>56</v>
      </c>
      <c r="C55" s="101">
        <v>2164.6799999999998</v>
      </c>
    </row>
    <row r="56" spans="2:5" x14ac:dyDescent="0.2">
      <c r="B56" s="100" t="s">
        <v>55</v>
      </c>
      <c r="C56" s="101">
        <v>8558.26</v>
      </c>
    </row>
    <row r="57" spans="2:5" x14ac:dyDescent="0.2">
      <c r="B57" s="100" t="s">
        <v>54</v>
      </c>
      <c r="C57" s="101">
        <v>2056.9699999999998</v>
      </c>
    </row>
    <row r="58" spans="2:5" x14ac:dyDescent="0.2">
      <c r="B58" s="100" t="s">
        <v>53</v>
      </c>
      <c r="C58" s="101">
        <v>17500.91</v>
      </c>
    </row>
    <row r="59" spans="2:5" x14ac:dyDescent="0.2">
      <c r="B59" s="100" t="s">
        <v>52</v>
      </c>
      <c r="C59" s="101">
        <v>34479.93</v>
      </c>
    </row>
    <row r="60" spans="2:5" x14ac:dyDescent="0.2">
      <c r="B60" s="100" t="s">
        <v>51</v>
      </c>
      <c r="C60" s="101">
        <v>2907.39</v>
      </c>
    </row>
    <row r="61" spans="2:5" x14ac:dyDescent="0.2">
      <c r="B61" s="98" t="s">
        <v>50</v>
      </c>
      <c r="C61" s="97">
        <v>2320.14</v>
      </c>
    </row>
    <row r="63" spans="2:5" x14ac:dyDescent="0.2">
      <c r="B63" s="89" t="s">
        <v>49</v>
      </c>
    </row>
    <row r="64" spans="2:5" x14ac:dyDescent="0.2">
      <c r="E64" s="96" t="s">
        <v>48</v>
      </c>
    </row>
    <row r="65" spans="2:9" x14ac:dyDescent="0.2">
      <c r="B65" s="93" t="s">
        <v>47</v>
      </c>
      <c r="D65" s="92">
        <v>7255.79</v>
      </c>
      <c r="E65" s="96" t="s">
        <v>46</v>
      </c>
    </row>
    <row r="66" spans="2:9" x14ac:dyDescent="0.2">
      <c r="B66" s="93" t="s">
        <v>45</v>
      </c>
      <c r="D66" s="92">
        <v>7124.99</v>
      </c>
      <c r="E66" s="95" t="s">
        <v>10</v>
      </c>
      <c r="F66" s="90">
        <v>1.3459000000000001</v>
      </c>
    </row>
    <row r="67" spans="2:9" x14ac:dyDescent="0.2">
      <c r="B67" s="93" t="s">
        <v>44</v>
      </c>
      <c r="D67" s="92">
        <v>1744.1</v>
      </c>
      <c r="E67" s="95" t="s">
        <v>43</v>
      </c>
      <c r="F67" s="94">
        <v>114.02</v>
      </c>
    </row>
    <row r="68" spans="2:9" x14ac:dyDescent="0.2">
      <c r="B68" s="93" t="s">
        <v>42</v>
      </c>
      <c r="D68" s="92">
        <v>1720.96</v>
      </c>
      <c r="E68" s="91" t="s">
        <v>41</v>
      </c>
      <c r="F68" s="90">
        <v>1.1412</v>
      </c>
    </row>
    <row r="69" spans="2:9" x14ac:dyDescent="0.2">
      <c r="H69" s="88" t="s">
        <v>40</v>
      </c>
    </row>
    <row r="70" spans="2:9" x14ac:dyDescent="0.2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31</v>
      </c>
    </row>
    <row r="6" spans="1:19" ht="13.5" thickBot="1" x14ac:dyDescent="0.25">
      <c r="B6" s="1">
        <v>44501</v>
      </c>
    </row>
    <row r="7" spans="1:19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24</v>
      </c>
      <c r="J7" s="180"/>
      <c r="K7" s="181"/>
      <c r="L7" s="182" t="s">
        <v>4</v>
      </c>
      <c r="M7" s="184" t="s">
        <v>21</v>
      </c>
      <c r="N7" s="185"/>
      <c r="O7" s="186"/>
      <c r="P7" s="187" t="s">
        <v>5</v>
      </c>
      <c r="Q7" s="188"/>
      <c r="R7" s="11" t="s">
        <v>18</v>
      </c>
      <c r="S7" s="182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83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83" t="s">
        <v>20</v>
      </c>
    </row>
    <row r="9" spans="1:19" x14ac:dyDescent="0.2">
      <c r="B9" s="47">
        <v>44501</v>
      </c>
      <c r="C9" s="46">
        <v>2507</v>
      </c>
      <c r="D9" s="45">
        <v>2517</v>
      </c>
      <c r="E9" s="44">
        <f t="shared" ref="E9:E30" si="0">AVERAGE(C9:D9)</f>
        <v>2512</v>
      </c>
      <c r="F9" s="46">
        <v>2490</v>
      </c>
      <c r="G9" s="45">
        <v>2500</v>
      </c>
      <c r="H9" s="44">
        <f t="shared" ref="H9:H30" si="1">AVERAGE(F9:G9)</f>
        <v>2495</v>
      </c>
      <c r="I9" s="46">
        <v>2490</v>
      </c>
      <c r="J9" s="45">
        <v>2500</v>
      </c>
      <c r="K9" s="44">
        <f t="shared" ref="K9:K30" si="2">AVERAGE(I9:J9)</f>
        <v>2495</v>
      </c>
      <c r="L9" s="52">
        <v>2517</v>
      </c>
      <c r="M9" s="51">
        <v>1.3686</v>
      </c>
      <c r="N9" s="53">
        <v>1.1577999999999999</v>
      </c>
      <c r="O9" s="50">
        <v>114.18</v>
      </c>
      <c r="P9" s="43">
        <v>1839.11</v>
      </c>
      <c r="Q9" s="43">
        <v>1826.28</v>
      </c>
      <c r="R9" s="49">
        <f t="shared" ref="R9:R30" si="3">L9/N9</f>
        <v>2173.9505959578514</v>
      </c>
      <c r="S9" s="48">
        <v>1.3689</v>
      </c>
    </row>
    <row r="10" spans="1:19" x14ac:dyDescent="0.2">
      <c r="B10" s="47">
        <v>44502</v>
      </c>
      <c r="C10" s="46">
        <v>2506</v>
      </c>
      <c r="D10" s="45">
        <v>2516</v>
      </c>
      <c r="E10" s="44">
        <f t="shared" si="0"/>
        <v>2511</v>
      </c>
      <c r="F10" s="46">
        <v>2490</v>
      </c>
      <c r="G10" s="45">
        <v>2500</v>
      </c>
      <c r="H10" s="44">
        <f t="shared" si="1"/>
        <v>2495</v>
      </c>
      <c r="I10" s="46">
        <v>2490</v>
      </c>
      <c r="J10" s="45">
        <v>2500</v>
      </c>
      <c r="K10" s="44">
        <f t="shared" si="2"/>
        <v>2495</v>
      </c>
      <c r="L10" s="52">
        <v>2516</v>
      </c>
      <c r="M10" s="51">
        <v>1.3661000000000001</v>
      </c>
      <c r="N10" s="51">
        <v>1.1607000000000001</v>
      </c>
      <c r="O10" s="50">
        <v>113.78</v>
      </c>
      <c r="P10" s="43">
        <v>1841.74</v>
      </c>
      <c r="Q10" s="43">
        <v>1829.76</v>
      </c>
      <c r="R10" s="49">
        <f t="shared" si="3"/>
        <v>2167.6574480916688</v>
      </c>
      <c r="S10" s="48">
        <v>1.3663000000000001</v>
      </c>
    </row>
    <row r="11" spans="1:19" x14ac:dyDescent="0.2">
      <c r="B11" s="47">
        <v>44503</v>
      </c>
      <c r="C11" s="46">
        <v>2506</v>
      </c>
      <c r="D11" s="45">
        <v>2516</v>
      </c>
      <c r="E11" s="44">
        <f t="shared" si="0"/>
        <v>2511</v>
      </c>
      <c r="F11" s="46">
        <v>2490</v>
      </c>
      <c r="G11" s="45">
        <v>2500</v>
      </c>
      <c r="H11" s="44">
        <f t="shared" si="1"/>
        <v>2495</v>
      </c>
      <c r="I11" s="46">
        <v>2490</v>
      </c>
      <c r="J11" s="45">
        <v>2500</v>
      </c>
      <c r="K11" s="44">
        <f t="shared" si="2"/>
        <v>2495</v>
      </c>
      <c r="L11" s="52">
        <v>2516</v>
      </c>
      <c r="M11" s="51">
        <v>1.3658999999999999</v>
      </c>
      <c r="N11" s="51">
        <v>1.1584000000000001</v>
      </c>
      <c r="O11" s="50">
        <v>113.89</v>
      </c>
      <c r="P11" s="43">
        <v>1842.01</v>
      </c>
      <c r="Q11" s="43">
        <v>1830.16</v>
      </c>
      <c r="R11" s="49">
        <f t="shared" si="3"/>
        <v>2171.9613259668508</v>
      </c>
      <c r="S11" s="48">
        <v>1.3660000000000001</v>
      </c>
    </row>
    <row r="12" spans="1:19" x14ac:dyDescent="0.2">
      <c r="B12" s="47">
        <v>44504</v>
      </c>
      <c r="C12" s="46">
        <v>2505</v>
      </c>
      <c r="D12" s="45">
        <v>2515</v>
      </c>
      <c r="E12" s="44">
        <f t="shared" si="0"/>
        <v>2510</v>
      </c>
      <c r="F12" s="46">
        <v>2490</v>
      </c>
      <c r="G12" s="45">
        <v>2500</v>
      </c>
      <c r="H12" s="44">
        <f t="shared" si="1"/>
        <v>2495</v>
      </c>
      <c r="I12" s="46">
        <v>2490</v>
      </c>
      <c r="J12" s="45">
        <v>2500</v>
      </c>
      <c r="K12" s="44">
        <f t="shared" si="2"/>
        <v>2495</v>
      </c>
      <c r="L12" s="52">
        <v>2515</v>
      </c>
      <c r="M12" s="51">
        <v>1.3546</v>
      </c>
      <c r="N12" s="51">
        <v>1.1563000000000001</v>
      </c>
      <c r="O12" s="50">
        <v>113.92</v>
      </c>
      <c r="P12" s="43">
        <v>1856.64</v>
      </c>
      <c r="Q12" s="43">
        <v>1844.75</v>
      </c>
      <c r="R12" s="49">
        <f t="shared" si="3"/>
        <v>2175.0410793046785</v>
      </c>
      <c r="S12" s="48">
        <v>1.3552</v>
      </c>
    </row>
    <row r="13" spans="1:19" x14ac:dyDescent="0.2">
      <c r="B13" s="47">
        <v>44505</v>
      </c>
      <c r="C13" s="46">
        <v>2505</v>
      </c>
      <c r="D13" s="45">
        <v>2515</v>
      </c>
      <c r="E13" s="44">
        <f t="shared" si="0"/>
        <v>2510</v>
      </c>
      <c r="F13" s="46">
        <v>2490</v>
      </c>
      <c r="G13" s="45">
        <v>2500</v>
      </c>
      <c r="H13" s="44">
        <f t="shared" si="1"/>
        <v>2495</v>
      </c>
      <c r="I13" s="46">
        <v>2490</v>
      </c>
      <c r="J13" s="45">
        <v>2500</v>
      </c>
      <c r="K13" s="44">
        <f t="shared" si="2"/>
        <v>2495</v>
      </c>
      <c r="L13" s="52">
        <v>2515</v>
      </c>
      <c r="M13" s="51">
        <v>1.3446</v>
      </c>
      <c r="N13" s="51">
        <v>1.1515</v>
      </c>
      <c r="O13" s="50">
        <v>113.92</v>
      </c>
      <c r="P13" s="43">
        <v>1870.44</v>
      </c>
      <c r="Q13" s="43">
        <v>1858.6</v>
      </c>
      <c r="R13" s="49">
        <f t="shared" si="3"/>
        <v>2184.1076856274426</v>
      </c>
      <c r="S13" s="48">
        <v>1.3451</v>
      </c>
    </row>
    <row r="14" spans="1:19" x14ac:dyDescent="0.2">
      <c r="B14" s="47">
        <v>44508</v>
      </c>
      <c r="C14" s="46">
        <v>2504</v>
      </c>
      <c r="D14" s="45">
        <v>2514</v>
      </c>
      <c r="E14" s="44">
        <f t="shared" si="0"/>
        <v>2509</v>
      </c>
      <c r="F14" s="46">
        <v>2490</v>
      </c>
      <c r="G14" s="45">
        <v>2500</v>
      </c>
      <c r="H14" s="44">
        <f t="shared" si="1"/>
        <v>2495</v>
      </c>
      <c r="I14" s="46">
        <v>2490</v>
      </c>
      <c r="J14" s="45">
        <v>2500</v>
      </c>
      <c r="K14" s="44">
        <f t="shared" si="2"/>
        <v>2495</v>
      </c>
      <c r="L14" s="52">
        <v>2514</v>
      </c>
      <c r="M14" s="51">
        <v>1.353</v>
      </c>
      <c r="N14" s="51">
        <v>1.1577</v>
      </c>
      <c r="O14" s="50">
        <v>113.44</v>
      </c>
      <c r="P14" s="43">
        <v>1858.09</v>
      </c>
      <c r="Q14" s="43">
        <v>1847.06</v>
      </c>
      <c r="R14" s="49">
        <f t="shared" si="3"/>
        <v>2171.5470329100804</v>
      </c>
      <c r="S14" s="48">
        <v>1.3534999999999999</v>
      </c>
    </row>
    <row r="15" spans="1:19" x14ac:dyDescent="0.2">
      <c r="B15" s="47">
        <v>44509</v>
      </c>
      <c r="C15" s="46">
        <v>2503</v>
      </c>
      <c r="D15" s="45">
        <v>2513</v>
      </c>
      <c r="E15" s="44">
        <f t="shared" si="0"/>
        <v>2508</v>
      </c>
      <c r="F15" s="46">
        <v>2490</v>
      </c>
      <c r="G15" s="45">
        <v>2500</v>
      </c>
      <c r="H15" s="44">
        <f t="shared" si="1"/>
        <v>2495</v>
      </c>
      <c r="I15" s="46">
        <v>2490</v>
      </c>
      <c r="J15" s="45">
        <v>2500</v>
      </c>
      <c r="K15" s="44">
        <f t="shared" si="2"/>
        <v>2495</v>
      </c>
      <c r="L15" s="52">
        <v>2513</v>
      </c>
      <c r="M15" s="51">
        <v>1.3564000000000001</v>
      </c>
      <c r="N15" s="51">
        <v>1.1573</v>
      </c>
      <c r="O15" s="50">
        <v>113.07</v>
      </c>
      <c r="P15" s="43">
        <v>1852.7</v>
      </c>
      <c r="Q15" s="43">
        <v>1842.43</v>
      </c>
      <c r="R15" s="49">
        <f t="shared" si="3"/>
        <v>2171.4335090296381</v>
      </c>
      <c r="S15" s="48">
        <v>1.3569</v>
      </c>
    </row>
    <row r="16" spans="1:19" x14ac:dyDescent="0.2">
      <c r="B16" s="47">
        <v>44510</v>
      </c>
      <c r="C16" s="46">
        <v>2503</v>
      </c>
      <c r="D16" s="45">
        <v>2513</v>
      </c>
      <c r="E16" s="44">
        <f t="shared" si="0"/>
        <v>2508</v>
      </c>
      <c r="F16" s="46">
        <v>2490</v>
      </c>
      <c r="G16" s="45">
        <v>2500</v>
      </c>
      <c r="H16" s="44">
        <f t="shared" si="1"/>
        <v>2495</v>
      </c>
      <c r="I16" s="46">
        <v>2490</v>
      </c>
      <c r="J16" s="45">
        <v>2500</v>
      </c>
      <c r="K16" s="44">
        <f t="shared" si="2"/>
        <v>2495</v>
      </c>
      <c r="L16" s="52">
        <v>2513</v>
      </c>
      <c r="M16" s="51">
        <v>1.3509</v>
      </c>
      <c r="N16" s="51">
        <v>1.1558999999999999</v>
      </c>
      <c r="O16" s="50">
        <v>113.27</v>
      </c>
      <c r="P16" s="43">
        <v>1860.24</v>
      </c>
      <c r="Q16" s="43">
        <v>1849.93</v>
      </c>
      <c r="R16" s="49">
        <f t="shared" si="3"/>
        <v>2174.0635003027946</v>
      </c>
      <c r="S16" s="48">
        <v>1.3513999999999999</v>
      </c>
    </row>
    <row r="17" spans="2:19" x14ac:dyDescent="0.2">
      <c r="B17" s="47">
        <v>44511</v>
      </c>
      <c r="C17" s="46">
        <v>2502</v>
      </c>
      <c r="D17" s="45">
        <v>2512</v>
      </c>
      <c r="E17" s="44">
        <f t="shared" si="0"/>
        <v>2507</v>
      </c>
      <c r="F17" s="46">
        <v>2490</v>
      </c>
      <c r="G17" s="45">
        <v>2500</v>
      </c>
      <c r="H17" s="44">
        <f t="shared" si="1"/>
        <v>2495</v>
      </c>
      <c r="I17" s="46">
        <v>2490</v>
      </c>
      <c r="J17" s="45">
        <v>2500</v>
      </c>
      <c r="K17" s="44">
        <f t="shared" si="2"/>
        <v>2495</v>
      </c>
      <c r="L17" s="52">
        <v>2512</v>
      </c>
      <c r="M17" s="51">
        <v>1.3407</v>
      </c>
      <c r="N17" s="51">
        <v>1.1463000000000001</v>
      </c>
      <c r="O17" s="50">
        <v>113.96</v>
      </c>
      <c r="P17" s="43">
        <v>1873.65</v>
      </c>
      <c r="Q17" s="43">
        <v>1864</v>
      </c>
      <c r="R17" s="49">
        <f t="shared" si="3"/>
        <v>2191.3984122829975</v>
      </c>
      <c r="S17" s="48">
        <v>1.3411999999999999</v>
      </c>
    </row>
    <row r="18" spans="2:19" x14ac:dyDescent="0.2">
      <c r="B18" s="47">
        <v>44512</v>
      </c>
      <c r="C18" s="46">
        <v>2452</v>
      </c>
      <c r="D18" s="45">
        <v>2462</v>
      </c>
      <c r="E18" s="44">
        <f t="shared" si="0"/>
        <v>2457</v>
      </c>
      <c r="F18" s="46">
        <v>2440</v>
      </c>
      <c r="G18" s="45">
        <v>2450</v>
      </c>
      <c r="H18" s="44">
        <f t="shared" si="1"/>
        <v>2445</v>
      </c>
      <c r="I18" s="46">
        <v>2440</v>
      </c>
      <c r="J18" s="45">
        <v>2450</v>
      </c>
      <c r="K18" s="44">
        <f t="shared" si="2"/>
        <v>2445</v>
      </c>
      <c r="L18" s="52">
        <v>2462</v>
      </c>
      <c r="M18" s="51">
        <v>1.3393999999999999</v>
      </c>
      <c r="N18" s="51">
        <v>1.1448</v>
      </c>
      <c r="O18" s="50">
        <v>114</v>
      </c>
      <c r="P18" s="43">
        <v>1838.14</v>
      </c>
      <c r="Q18" s="43">
        <v>1828.49</v>
      </c>
      <c r="R18" s="49">
        <f t="shared" si="3"/>
        <v>2150.5939902166315</v>
      </c>
      <c r="S18" s="48">
        <v>1.3399000000000001</v>
      </c>
    </row>
    <row r="19" spans="2:19" x14ac:dyDescent="0.2">
      <c r="B19" s="47">
        <v>44515</v>
      </c>
      <c r="C19" s="46">
        <v>2451</v>
      </c>
      <c r="D19" s="45">
        <v>2461</v>
      </c>
      <c r="E19" s="44">
        <f t="shared" si="0"/>
        <v>2456</v>
      </c>
      <c r="F19" s="46">
        <v>2440</v>
      </c>
      <c r="G19" s="45">
        <v>2450</v>
      </c>
      <c r="H19" s="44">
        <f t="shared" si="1"/>
        <v>2445</v>
      </c>
      <c r="I19" s="46">
        <v>2440</v>
      </c>
      <c r="J19" s="45">
        <v>2450</v>
      </c>
      <c r="K19" s="44">
        <f t="shared" si="2"/>
        <v>2445</v>
      </c>
      <c r="L19" s="52">
        <v>2461</v>
      </c>
      <c r="M19" s="51">
        <v>1.3432999999999999</v>
      </c>
      <c r="N19" s="51">
        <v>1.1440999999999999</v>
      </c>
      <c r="O19" s="50">
        <v>113.89</v>
      </c>
      <c r="P19" s="43">
        <v>1832.06</v>
      </c>
      <c r="Q19" s="43">
        <v>1823.19</v>
      </c>
      <c r="R19" s="49">
        <f t="shared" si="3"/>
        <v>2151.0357486233725</v>
      </c>
      <c r="S19" s="48">
        <v>1.3438000000000001</v>
      </c>
    </row>
    <row r="20" spans="2:19" x14ac:dyDescent="0.2">
      <c r="B20" s="47">
        <v>44516</v>
      </c>
      <c r="C20" s="46">
        <v>2400</v>
      </c>
      <c r="D20" s="45">
        <v>2410</v>
      </c>
      <c r="E20" s="44">
        <f t="shared" si="0"/>
        <v>2405</v>
      </c>
      <c r="F20" s="46">
        <v>2390</v>
      </c>
      <c r="G20" s="45">
        <v>2400</v>
      </c>
      <c r="H20" s="44">
        <f t="shared" si="1"/>
        <v>2395</v>
      </c>
      <c r="I20" s="46">
        <v>2390</v>
      </c>
      <c r="J20" s="45">
        <v>2400</v>
      </c>
      <c r="K20" s="44">
        <f t="shared" si="2"/>
        <v>2395</v>
      </c>
      <c r="L20" s="52">
        <v>2410</v>
      </c>
      <c r="M20" s="51">
        <v>1.3447</v>
      </c>
      <c r="N20" s="51">
        <v>1.1362000000000001</v>
      </c>
      <c r="O20" s="50">
        <v>114.33</v>
      </c>
      <c r="P20" s="43">
        <v>1792.22</v>
      </c>
      <c r="Q20" s="43">
        <v>1783.99</v>
      </c>
      <c r="R20" s="49">
        <f t="shared" si="3"/>
        <v>2121.1054391832422</v>
      </c>
      <c r="S20" s="48">
        <v>1.3452999999999999</v>
      </c>
    </row>
    <row r="21" spans="2:19" x14ac:dyDescent="0.2">
      <c r="B21" s="47">
        <v>44517</v>
      </c>
      <c r="C21" s="46">
        <v>2399</v>
      </c>
      <c r="D21" s="45">
        <v>2409</v>
      </c>
      <c r="E21" s="44">
        <f t="shared" si="0"/>
        <v>2404</v>
      </c>
      <c r="F21" s="46">
        <v>2390</v>
      </c>
      <c r="G21" s="45">
        <v>2400</v>
      </c>
      <c r="H21" s="44">
        <f t="shared" si="1"/>
        <v>2395</v>
      </c>
      <c r="I21" s="46">
        <v>2390</v>
      </c>
      <c r="J21" s="45">
        <v>2400</v>
      </c>
      <c r="K21" s="44">
        <f t="shared" si="2"/>
        <v>2395</v>
      </c>
      <c r="L21" s="52">
        <v>2409</v>
      </c>
      <c r="M21" s="51">
        <v>1.3454999999999999</v>
      </c>
      <c r="N21" s="51">
        <v>1.1316999999999999</v>
      </c>
      <c r="O21" s="50">
        <v>114.71</v>
      </c>
      <c r="P21" s="43">
        <v>1790.41</v>
      </c>
      <c r="Q21" s="43">
        <v>1782.93</v>
      </c>
      <c r="R21" s="49">
        <f t="shared" si="3"/>
        <v>2128.6560042414067</v>
      </c>
      <c r="S21" s="48">
        <v>1.3461000000000001</v>
      </c>
    </row>
    <row r="22" spans="2:19" x14ac:dyDescent="0.2">
      <c r="B22" s="47">
        <v>44518</v>
      </c>
      <c r="C22" s="46">
        <v>2398</v>
      </c>
      <c r="D22" s="45">
        <v>2408</v>
      </c>
      <c r="E22" s="44">
        <f t="shared" si="0"/>
        <v>2403</v>
      </c>
      <c r="F22" s="46">
        <v>2390</v>
      </c>
      <c r="G22" s="45">
        <v>2400</v>
      </c>
      <c r="H22" s="44">
        <f t="shared" si="1"/>
        <v>2395</v>
      </c>
      <c r="I22" s="46">
        <v>2390</v>
      </c>
      <c r="J22" s="45">
        <v>2400</v>
      </c>
      <c r="K22" s="44">
        <f t="shared" si="2"/>
        <v>2395</v>
      </c>
      <c r="L22" s="52">
        <v>2408</v>
      </c>
      <c r="M22" s="51">
        <v>1.3478000000000001</v>
      </c>
      <c r="N22" s="51">
        <v>1.1339999999999999</v>
      </c>
      <c r="O22" s="50">
        <v>114.18</v>
      </c>
      <c r="P22" s="43">
        <v>1786.62</v>
      </c>
      <c r="Q22" s="43">
        <v>1779.89</v>
      </c>
      <c r="R22" s="49">
        <f t="shared" si="3"/>
        <v>2123.4567901234568</v>
      </c>
      <c r="S22" s="48">
        <v>1.3484</v>
      </c>
    </row>
    <row r="23" spans="2:19" x14ac:dyDescent="0.2">
      <c r="B23" s="47">
        <v>44519</v>
      </c>
      <c r="C23" s="46">
        <v>2397</v>
      </c>
      <c r="D23" s="45">
        <v>2407</v>
      </c>
      <c r="E23" s="44">
        <f t="shared" si="0"/>
        <v>2402</v>
      </c>
      <c r="F23" s="46">
        <v>2390</v>
      </c>
      <c r="G23" s="45">
        <v>2400</v>
      </c>
      <c r="H23" s="44">
        <f t="shared" si="1"/>
        <v>2395</v>
      </c>
      <c r="I23" s="46">
        <v>2390</v>
      </c>
      <c r="J23" s="45">
        <v>2400</v>
      </c>
      <c r="K23" s="44">
        <f t="shared" si="2"/>
        <v>2395</v>
      </c>
      <c r="L23" s="52">
        <v>2407</v>
      </c>
      <c r="M23" s="51">
        <v>1.3420000000000001</v>
      </c>
      <c r="N23" s="51">
        <v>1.1256999999999999</v>
      </c>
      <c r="O23" s="50">
        <v>113.77</v>
      </c>
      <c r="P23" s="43">
        <v>1793.59</v>
      </c>
      <c r="Q23" s="43">
        <v>1787.44</v>
      </c>
      <c r="R23" s="49">
        <f t="shared" si="3"/>
        <v>2138.2251043794972</v>
      </c>
      <c r="S23" s="48">
        <v>1.3427</v>
      </c>
    </row>
    <row r="24" spans="2:19" x14ac:dyDescent="0.2">
      <c r="B24" s="47">
        <v>44522</v>
      </c>
      <c r="C24" s="46">
        <v>2397</v>
      </c>
      <c r="D24" s="45">
        <v>2407</v>
      </c>
      <c r="E24" s="44">
        <f t="shared" si="0"/>
        <v>2402</v>
      </c>
      <c r="F24" s="46">
        <v>2390</v>
      </c>
      <c r="G24" s="45">
        <v>2400</v>
      </c>
      <c r="H24" s="44">
        <f t="shared" si="1"/>
        <v>2395</v>
      </c>
      <c r="I24" s="46">
        <v>2390</v>
      </c>
      <c r="J24" s="45">
        <v>2400</v>
      </c>
      <c r="K24" s="44">
        <f t="shared" si="2"/>
        <v>2395</v>
      </c>
      <c r="L24" s="52">
        <v>2407</v>
      </c>
      <c r="M24" s="51">
        <v>1.3445</v>
      </c>
      <c r="N24" s="51">
        <v>1.1276999999999999</v>
      </c>
      <c r="O24" s="50">
        <v>114.14</v>
      </c>
      <c r="P24" s="43">
        <v>1790.26</v>
      </c>
      <c r="Q24" s="43">
        <v>1784.12</v>
      </c>
      <c r="R24" s="49">
        <f t="shared" si="3"/>
        <v>2134.4329165558215</v>
      </c>
      <c r="S24" s="48">
        <v>1.3452</v>
      </c>
    </row>
    <row r="25" spans="2:19" x14ac:dyDescent="0.2">
      <c r="B25" s="47">
        <v>44523</v>
      </c>
      <c r="C25" s="46">
        <v>2396</v>
      </c>
      <c r="D25" s="45">
        <v>2406</v>
      </c>
      <c r="E25" s="44">
        <f t="shared" si="0"/>
        <v>2401</v>
      </c>
      <c r="F25" s="46">
        <v>2390</v>
      </c>
      <c r="G25" s="45">
        <v>2400</v>
      </c>
      <c r="H25" s="44">
        <f t="shared" si="1"/>
        <v>2395</v>
      </c>
      <c r="I25" s="46">
        <v>2390</v>
      </c>
      <c r="J25" s="45">
        <v>2400</v>
      </c>
      <c r="K25" s="44">
        <f t="shared" si="2"/>
        <v>2395</v>
      </c>
      <c r="L25" s="52">
        <v>2406</v>
      </c>
      <c r="M25" s="51">
        <v>1.3348</v>
      </c>
      <c r="N25" s="51">
        <v>1.1241000000000001</v>
      </c>
      <c r="O25" s="50">
        <v>115.02</v>
      </c>
      <c r="P25" s="43">
        <v>1802.52</v>
      </c>
      <c r="Q25" s="43">
        <v>1796.95</v>
      </c>
      <c r="R25" s="49">
        <f t="shared" si="3"/>
        <v>2140.3789698425403</v>
      </c>
      <c r="S25" s="48">
        <v>1.3355999999999999</v>
      </c>
    </row>
    <row r="26" spans="2:19" x14ac:dyDescent="0.2">
      <c r="B26" s="47">
        <v>44524</v>
      </c>
      <c r="C26" s="46">
        <v>2396</v>
      </c>
      <c r="D26" s="45">
        <v>2406</v>
      </c>
      <c r="E26" s="44">
        <f t="shared" si="0"/>
        <v>2401</v>
      </c>
      <c r="F26" s="46">
        <v>2390</v>
      </c>
      <c r="G26" s="45">
        <v>2400</v>
      </c>
      <c r="H26" s="44">
        <f t="shared" si="1"/>
        <v>2395</v>
      </c>
      <c r="I26" s="46">
        <v>2390</v>
      </c>
      <c r="J26" s="45">
        <v>2400</v>
      </c>
      <c r="K26" s="44">
        <f t="shared" si="2"/>
        <v>2395</v>
      </c>
      <c r="L26" s="52">
        <v>2406</v>
      </c>
      <c r="M26" s="51">
        <v>1.3351</v>
      </c>
      <c r="N26" s="51">
        <v>1.1208</v>
      </c>
      <c r="O26" s="50">
        <v>115.13</v>
      </c>
      <c r="P26" s="43">
        <v>1802.11</v>
      </c>
      <c r="Q26" s="43">
        <v>1796.54</v>
      </c>
      <c r="R26" s="49">
        <f t="shared" si="3"/>
        <v>2146.680942184154</v>
      </c>
      <c r="S26" s="48">
        <v>1.3359000000000001</v>
      </c>
    </row>
    <row r="27" spans="2:19" x14ac:dyDescent="0.2">
      <c r="B27" s="47">
        <v>44525</v>
      </c>
      <c r="C27" s="46">
        <v>2396</v>
      </c>
      <c r="D27" s="45">
        <v>2406</v>
      </c>
      <c r="E27" s="44">
        <f t="shared" si="0"/>
        <v>2401</v>
      </c>
      <c r="F27" s="46">
        <v>2390</v>
      </c>
      <c r="G27" s="45">
        <v>2400</v>
      </c>
      <c r="H27" s="44">
        <f t="shared" si="1"/>
        <v>2395</v>
      </c>
      <c r="I27" s="46">
        <v>2390</v>
      </c>
      <c r="J27" s="45">
        <v>2400</v>
      </c>
      <c r="K27" s="44">
        <f t="shared" si="2"/>
        <v>2395</v>
      </c>
      <c r="L27" s="52">
        <v>2406</v>
      </c>
      <c r="M27" s="51">
        <v>1.3314999999999999</v>
      </c>
      <c r="N27" s="51">
        <v>1.1215999999999999</v>
      </c>
      <c r="O27" s="50">
        <v>115.33</v>
      </c>
      <c r="P27" s="43">
        <v>1806.98</v>
      </c>
      <c r="Q27" s="43">
        <v>1801.4</v>
      </c>
      <c r="R27" s="49">
        <f t="shared" si="3"/>
        <v>2145.1497860199715</v>
      </c>
      <c r="S27" s="48">
        <v>1.3323</v>
      </c>
    </row>
    <row r="28" spans="2:19" x14ac:dyDescent="0.2">
      <c r="B28" s="47">
        <v>44526</v>
      </c>
      <c r="C28" s="46">
        <v>2395</v>
      </c>
      <c r="D28" s="45">
        <v>2405</v>
      </c>
      <c r="E28" s="44">
        <f t="shared" si="0"/>
        <v>2400</v>
      </c>
      <c r="F28" s="46">
        <v>2390</v>
      </c>
      <c r="G28" s="45">
        <v>2400</v>
      </c>
      <c r="H28" s="44">
        <f t="shared" si="1"/>
        <v>2395</v>
      </c>
      <c r="I28" s="46">
        <v>2390</v>
      </c>
      <c r="J28" s="45">
        <v>2400</v>
      </c>
      <c r="K28" s="44">
        <f t="shared" si="2"/>
        <v>2395</v>
      </c>
      <c r="L28" s="52">
        <v>2405</v>
      </c>
      <c r="M28" s="51">
        <v>1.3341000000000001</v>
      </c>
      <c r="N28" s="51">
        <v>1.1292</v>
      </c>
      <c r="O28" s="50">
        <v>114.01</v>
      </c>
      <c r="P28" s="43">
        <v>1802.71</v>
      </c>
      <c r="Q28" s="43">
        <v>1797.75</v>
      </c>
      <c r="R28" s="49">
        <f t="shared" si="3"/>
        <v>2129.8264257881688</v>
      </c>
      <c r="S28" s="48">
        <v>1.335</v>
      </c>
    </row>
    <row r="29" spans="2:19" x14ac:dyDescent="0.2">
      <c r="B29" s="47">
        <v>44529</v>
      </c>
      <c r="C29" s="46">
        <v>2605</v>
      </c>
      <c r="D29" s="45">
        <v>2615</v>
      </c>
      <c r="E29" s="44">
        <f t="shared" si="0"/>
        <v>2610</v>
      </c>
      <c r="F29" s="46">
        <v>2600</v>
      </c>
      <c r="G29" s="45">
        <v>2610</v>
      </c>
      <c r="H29" s="44">
        <f t="shared" si="1"/>
        <v>2605</v>
      </c>
      <c r="I29" s="46">
        <v>2600</v>
      </c>
      <c r="J29" s="45">
        <v>2610</v>
      </c>
      <c r="K29" s="44">
        <f t="shared" si="2"/>
        <v>2605</v>
      </c>
      <c r="L29" s="52">
        <v>2615</v>
      </c>
      <c r="M29" s="51">
        <v>1.3334999999999999</v>
      </c>
      <c r="N29" s="51">
        <v>1.1279999999999999</v>
      </c>
      <c r="O29" s="50">
        <v>113.62</v>
      </c>
      <c r="P29" s="43">
        <v>1961</v>
      </c>
      <c r="Q29" s="43">
        <v>1955.94</v>
      </c>
      <c r="R29" s="49">
        <f t="shared" si="3"/>
        <v>2318.2624113475181</v>
      </c>
      <c r="S29" s="48">
        <v>1.3344</v>
      </c>
    </row>
    <row r="30" spans="2:19" x14ac:dyDescent="0.2">
      <c r="B30" s="47">
        <v>44530</v>
      </c>
      <c r="C30" s="46">
        <v>2504</v>
      </c>
      <c r="D30" s="45">
        <v>2514</v>
      </c>
      <c r="E30" s="44">
        <f t="shared" si="0"/>
        <v>2509</v>
      </c>
      <c r="F30" s="46">
        <v>2500</v>
      </c>
      <c r="G30" s="45">
        <v>2510</v>
      </c>
      <c r="H30" s="44">
        <f t="shared" si="1"/>
        <v>2505</v>
      </c>
      <c r="I30" s="46">
        <v>2500</v>
      </c>
      <c r="J30" s="45">
        <v>2510</v>
      </c>
      <c r="K30" s="44">
        <f t="shared" si="2"/>
        <v>2505</v>
      </c>
      <c r="L30" s="52">
        <v>2514</v>
      </c>
      <c r="M30" s="51">
        <v>1.3337000000000001</v>
      </c>
      <c r="N30" s="51">
        <v>1.1355</v>
      </c>
      <c r="O30" s="50">
        <v>112.95</v>
      </c>
      <c r="P30" s="43">
        <v>1884.98</v>
      </c>
      <c r="Q30" s="43">
        <v>1868.25</v>
      </c>
      <c r="R30" s="49">
        <f t="shared" si="3"/>
        <v>2214.0026420079262</v>
      </c>
      <c r="S30" s="48">
        <v>1.3434999999999999</v>
      </c>
    </row>
    <row r="31" spans="2:19" s="10" customFormat="1" x14ac:dyDescent="0.2">
      <c r="B31" s="42" t="s">
        <v>11</v>
      </c>
      <c r="C31" s="41">
        <f>ROUND(AVERAGE(C9:C30),2)</f>
        <v>2460.3200000000002</v>
      </c>
      <c r="D31" s="40">
        <f>ROUND(AVERAGE(D9:D30),2)</f>
        <v>2470.3200000000002</v>
      </c>
      <c r="E31" s="39">
        <f>ROUND(AVERAGE(C31:D31),2)</f>
        <v>2465.3200000000002</v>
      </c>
      <c r="F31" s="41">
        <f>ROUND(AVERAGE(F9:F30),2)</f>
        <v>2450</v>
      </c>
      <c r="G31" s="40">
        <f>ROUND(AVERAGE(G9:G30),2)</f>
        <v>2460</v>
      </c>
      <c r="H31" s="39">
        <f>ROUND(AVERAGE(F31:G31),2)</f>
        <v>2455</v>
      </c>
      <c r="I31" s="41">
        <f>ROUND(AVERAGE(I9:I30),2)</f>
        <v>2450</v>
      </c>
      <c r="J31" s="40">
        <f>ROUND(AVERAGE(J9:J30),2)</f>
        <v>2460</v>
      </c>
      <c r="K31" s="39">
        <f>ROUND(AVERAGE(I31:J31),2)</f>
        <v>2455</v>
      </c>
      <c r="L31" s="38">
        <f>ROUND(AVERAGE(L9:L30),2)</f>
        <v>2470.3200000000002</v>
      </c>
      <c r="M31" s="37">
        <f>ROUND(AVERAGE(M9:M30),4)</f>
        <v>1.3459000000000001</v>
      </c>
      <c r="N31" s="36">
        <f>ROUND(AVERAGE(N9:N30),4)</f>
        <v>1.1412</v>
      </c>
      <c r="O31" s="175">
        <f>ROUND(AVERAGE(O9:O30),2)</f>
        <v>114.02</v>
      </c>
      <c r="P31" s="35">
        <f>AVERAGE(P9:P30)</f>
        <v>1835.3736363636367</v>
      </c>
      <c r="Q31" s="35">
        <f>AVERAGE(Q9:Q30)</f>
        <v>1826.3568181818184</v>
      </c>
      <c r="R31" s="35">
        <f>AVERAGE(R9:R30)</f>
        <v>2164.6803527267139</v>
      </c>
      <c r="S31" s="34">
        <f>AVERAGE(S9:S30)</f>
        <v>1.3469363636363634</v>
      </c>
    </row>
    <row r="32" spans="2:19" s="5" customFormat="1" x14ac:dyDescent="0.2">
      <c r="B32" s="33" t="s">
        <v>12</v>
      </c>
      <c r="C32" s="32">
        <f t="shared" ref="C32:S32" si="4">MAX(C9:C30)</f>
        <v>2605</v>
      </c>
      <c r="D32" s="31">
        <f t="shared" si="4"/>
        <v>2615</v>
      </c>
      <c r="E32" s="30">
        <f t="shared" si="4"/>
        <v>2610</v>
      </c>
      <c r="F32" s="32">
        <f t="shared" si="4"/>
        <v>2600</v>
      </c>
      <c r="G32" s="31">
        <f t="shared" si="4"/>
        <v>2610</v>
      </c>
      <c r="H32" s="30">
        <f t="shared" si="4"/>
        <v>2605</v>
      </c>
      <c r="I32" s="32">
        <f t="shared" si="4"/>
        <v>2600</v>
      </c>
      <c r="J32" s="31">
        <f t="shared" si="4"/>
        <v>2610</v>
      </c>
      <c r="K32" s="30">
        <f t="shared" si="4"/>
        <v>2605</v>
      </c>
      <c r="L32" s="29">
        <f t="shared" si="4"/>
        <v>2615</v>
      </c>
      <c r="M32" s="28">
        <f t="shared" si="4"/>
        <v>1.3686</v>
      </c>
      <c r="N32" s="27">
        <f t="shared" si="4"/>
        <v>1.1607000000000001</v>
      </c>
      <c r="O32" s="26">
        <f t="shared" si="4"/>
        <v>115.33</v>
      </c>
      <c r="P32" s="25">
        <f t="shared" si="4"/>
        <v>1961</v>
      </c>
      <c r="Q32" s="25">
        <f t="shared" si="4"/>
        <v>1955.94</v>
      </c>
      <c r="R32" s="25">
        <f t="shared" si="4"/>
        <v>2318.2624113475181</v>
      </c>
      <c r="S32" s="24">
        <f t="shared" si="4"/>
        <v>1.3689</v>
      </c>
    </row>
    <row r="33" spans="2:19" s="5" customFormat="1" ht="13.5" thickBot="1" x14ac:dyDescent="0.25">
      <c r="B33" s="23" t="s">
        <v>13</v>
      </c>
      <c r="C33" s="22">
        <f t="shared" ref="C33:S33" si="5">MIN(C9:C30)</f>
        <v>2395</v>
      </c>
      <c r="D33" s="21">
        <f t="shared" si="5"/>
        <v>2405</v>
      </c>
      <c r="E33" s="20">
        <f t="shared" si="5"/>
        <v>2400</v>
      </c>
      <c r="F33" s="22">
        <f t="shared" si="5"/>
        <v>2390</v>
      </c>
      <c r="G33" s="21">
        <f t="shared" si="5"/>
        <v>2400</v>
      </c>
      <c r="H33" s="20">
        <f t="shared" si="5"/>
        <v>2395</v>
      </c>
      <c r="I33" s="22">
        <f t="shared" si="5"/>
        <v>2390</v>
      </c>
      <c r="J33" s="21">
        <f t="shared" si="5"/>
        <v>2400</v>
      </c>
      <c r="K33" s="20">
        <f t="shared" si="5"/>
        <v>2395</v>
      </c>
      <c r="L33" s="19">
        <f t="shared" si="5"/>
        <v>2405</v>
      </c>
      <c r="M33" s="18">
        <f t="shared" si="5"/>
        <v>1.3314999999999999</v>
      </c>
      <c r="N33" s="17">
        <f t="shared" si="5"/>
        <v>1.1208</v>
      </c>
      <c r="O33" s="16">
        <f t="shared" si="5"/>
        <v>112.95</v>
      </c>
      <c r="P33" s="15">
        <f t="shared" si="5"/>
        <v>1786.62</v>
      </c>
      <c r="Q33" s="15">
        <f t="shared" si="5"/>
        <v>1779.89</v>
      </c>
      <c r="R33" s="15">
        <f t="shared" si="5"/>
        <v>2121.1054391832422</v>
      </c>
      <c r="S33" s="14">
        <f t="shared" si="5"/>
        <v>1.3323</v>
      </c>
    </row>
    <row r="35" spans="2:19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30</v>
      </c>
    </row>
    <row r="6" spans="1:19" ht="13.5" thickBot="1" x14ac:dyDescent="0.25">
      <c r="B6" s="1">
        <v>44501</v>
      </c>
    </row>
    <row r="7" spans="1:19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24</v>
      </c>
      <c r="J7" s="180"/>
      <c r="K7" s="181"/>
      <c r="L7" s="182" t="s">
        <v>4</v>
      </c>
      <c r="M7" s="184" t="s">
        <v>21</v>
      </c>
      <c r="N7" s="185"/>
      <c r="O7" s="186"/>
      <c r="P7" s="187" t="s">
        <v>5</v>
      </c>
      <c r="Q7" s="188"/>
      <c r="R7" s="11" t="s">
        <v>18</v>
      </c>
      <c r="S7" s="182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83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83" t="s">
        <v>20</v>
      </c>
    </row>
    <row r="9" spans="1:19" x14ac:dyDescent="0.2">
      <c r="B9" s="47">
        <v>44501</v>
      </c>
      <c r="C9" s="46">
        <v>2760</v>
      </c>
      <c r="D9" s="45">
        <v>2770</v>
      </c>
      <c r="E9" s="44">
        <f t="shared" ref="E9:E30" si="0">AVERAGE(C9:D9)</f>
        <v>2765</v>
      </c>
      <c r="F9" s="46">
        <v>2776</v>
      </c>
      <c r="G9" s="45">
        <v>2786</v>
      </c>
      <c r="H9" s="44">
        <f t="shared" ref="H9:H30" si="1">AVERAGE(F9:G9)</f>
        <v>2781</v>
      </c>
      <c r="I9" s="46">
        <v>2775</v>
      </c>
      <c r="J9" s="45">
        <v>2785</v>
      </c>
      <c r="K9" s="44">
        <f t="shared" ref="K9:K30" si="2">AVERAGE(I9:J9)</f>
        <v>2780</v>
      </c>
      <c r="L9" s="52">
        <v>2770</v>
      </c>
      <c r="M9" s="51">
        <v>1.3686</v>
      </c>
      <c r="N9" s="53">
        <v>1.1577999999999999</v>
      </c>
      <c r="O9" s="50">
        <v>114.18</v>
      </c>
      <c r="P9" s="43">
        <v>2023.97</v>
      </c>
      <c r="Q9" s="43">
        <v>2035.21</v>
      </c>
      <c r="R9" s="49">
        <f t="shared" ref="R9:R30" si="3">L9/N9</f>
        <v>2392.468474693384</v>
      </c>
      <c r="S9" s="48">
        <v>1.3689</v>
      </c>
    </row>
    <row r="10" spans="1:19" x14ac:dyDescent="0.2">
      <c r="B10" s="47">
        <v>44502</v>
      </c>
      <c r="C10" s="46">
        <v>2746.5</v>
      </c>
      <c r="D10" s="45">
        <v>2756.5</v>
      </c>
      <c r="E10" s="44">
        <f t="shared" si="0"/>
        <v>2751.5</v>
      </c>
      <c r="F10" s="46">
        <v>2762.5</v>
      </c>
      <c r="G10" s="45">
        <v>2772.5</v>
      </c>
      <c r="H10" s="44">
        <f t="shared" si="1"/>
        <v>2767.5</v>
      </c>
      <c r="I10" s="46">
        <v>2765</v>
      </c>
      <c r="J10" s="45">
        <v>2775</v>
      </c>
      <c r="K10" s="44">
        <f t="shared" si="2"/>
        <v>2770</v>
      </c>
      <c r="L10" s="52">
        <v>2756.5</v>
      </c>
      <c r="M10" s="51">
        <v>1.3661000000000001</v>
      </c>
      <c r="N10" s="51">
        <v>1.1607000000000001</v>
      </c>
      <c r="O10" s="50">
        <v>113.78</v>
      </c>
      <c r="P10" s="43">
        <v>2017.79</v>
      </c>
      <c r="Q10" s="43">
        <v>2029.2</v>
      </c>
      <c r="R10" s="49">
        <f t="shared" si="3"/>
        <v>2374.8599982769019</v>
      </c>
      <c r="S10" s="48">
        <v>1.3663000000000001</v>
      </c>
    </row>
    <row r="11" spans="1:19" x14ac:dyDescent="0.2">
      <c r="B11" s="47">
        <v>44503</v>
      </c>
      <c r="C11" s="46">
        <v>2742.5</v>
      </c>
      <c r="D11" s="45">
        <v>2752.5</v>
      </c>
      <c r="E11" s="44">
        <f t="shared" si="0"/>
        <v>2747.5</v>
      </c>
      <c r="F11" s="46">
        <v>2762.5</v>
      </c>
      <c r="G11" s="45">
        <v>2772.5</v>
      </c>
      <c r="H11" s="44">
        <f t="shared" si="1"/>
        <v>2767.5</v>
      </c>
      <c r="I11" s="46">
        <v>2765</v>
      </c>
      <c r="J11" s="45">
        <v>2775</v>
      </c>
      <c r="K11" s="44">
        <f t="shared" si="2"/>
        <v>2770</v>
      </c>
      <c r="L11" s="52">
        <v>2752.5</v>
      </c>
      <c r="M11" s="51">
        <v>1.3658999999999999</v>
      </c>
      <c r="N11" s="51">
        <v>1.1584000000000001</v>
      </c>
      <c r="O11" s="50">
        <v>113.89</v>
      </c>
      <c r="P11" s="43">
        <v>2015.15</v>
      </c>
      <c r="Q11" s="43">
        <v>2029.65</v>
      </c>
      <c r="R11" s="49">
        <f t="shared" si="3"/>
        <v>2376.1222375690604</v>
      </c>
      <c r="S11" s="48">
        <v>1.3660000000000001</v>
      </c>
    </row>
    <row r="12" spans="1:19" x14ac:dyDescent="0.2">
      <c r="B12" s="47">
        <v>44504</v>
      </c>
      <c r="C12" s="46">
        <v>2723</v>
      </c>
      <c r="D12" s="45">
        <v>2733</v>
      </c>
      <c r="E12" s="44">
        <f t="shared" si="0"/>
        <v>2728</v>
      </c>
      <c r="F12" s="46">
        <v>2740</v>
      </c>
      <c r="G12" s="45">
        <v>2750</v>
      </c>
      <c r="H12" s="44">
        <f t="shared" si="1"/>
        <v>2745</v>
      </c>
      <c r="I12" s="46">
        <v>2740</v>
      </c>
      <c r="J12" s="45">
        <v>2750</v>
      </c>
      <c r="K12" s="44">
        <f t="shared" si="2"/>
        <v>2745</v>
      </c>
      <c r="L12" s="52">
        <v>2733</v>
      </c>
      <c r="M12" s="51">
        <v>1.3546</v>
      </c>
      <c r="N12" s="51">
        <v>1.1563000000000001</v>
      </c>
      <c r="O12" s="50">
        <v>113.92</v>
      </c>
      <c r="P12" s="43">
        <v>2017.57</v>
      </c>
      <c r="Q12" s="43">
        <v>2029.22</v>
      </c>
      <c r="R12" s="49">
        <f t="shared" si="3"/>
        <v>2363.5734670933148</v>
      </c>
      <c r="S12" s="48">
        <v>1.3552</v>
      </c>
    </row>
    <row r="13" spans="1:19" x14ac:dyDescent="0.2">
      <c r="B13" s="47">
        <v>44505</v>
      </c>
      <c r="C13" s="46">
        <v>2640</v>
      </c>
      <c r="D13" s="45">
        <v>2650</v>
      </c>
      <c r="E13" s="44">
        <f t="shared" si="0"/>
        <v>2645</v>
      </c>
      <c r="F13" s="46">
        <v>2665</v>
      </c>
      <c r="G13" s="45">
        <v>2675</v>
      </c>
      <c r="H13" s="44">
        <f t="shared" si="1"/>
        <v>2670</v>
      </c>
      <c r="I13" s="46">
        <v>2665</v>
      </c>
      <c r="J13" s="45">
        <v>2675</v>
      </c>
      <c r="K13" s="44">
        <f t="shared" si="2"/>
        <v>2670</v>
      </c>
      <c r="L13" s="52">
        <v>2650</v>
      </c>
      <c r="M13" s="51">
        <v>1.3446</v>
      </c>
      <c r="N13" s="51">
        <v>1.1515</v>
      </c>
      <c r="O13" s="50">
        <v>113.92</v>
      </c>
      <c r="P13" s="43">
        <v>1970.85</v>
      </c>
      <c r="Q13" s="43">
        <v>1988.7</v>
      </c>
      <c r="R13" s="49">
        <f t="shared" si="3"/>
        <v>2301.346070343031</v>
      </c>
      <c r="S13" s="48">
        <v>1.3451</v>
      </c>
    </row>
    <row r="14" spans="1:19" x14ac:dyDescent="0.2">
      <c r="B14" s="47">
        <v>44508</v>
      </c>
      <c r="C14" s="46">
        <v>2495</v>
      </c>
      <c r="D14" s="45">
        <v>2505</v>
      </c>
      <c r="E14" s="44">
        <f t="shared" si="0"/>
        <v>2500</v>
      </c>
      <c r="F14" s="46">
        <v>2519</v>
      </c>
      <c r="G14" s="45">
        <v>2529</v>
      </c>
      <c r="H14" s="44">
        <f t="shared" si="1"/>
        <v>2524</v>
      </c>
      <c r="I14" s="46">
        <v>2520</v>
      </c>
      <c r="J14" s="45">
        <v>2530</v>
      </c>
      <c r="K14" s="44">
        <f t="shared" si="2"/>
        <v>2525</v>
      </c>
      <c r="L14" s="52">
        <v>2505</v>
      </c>
      <c r="M14" s="51">
        <v>1.353</v>
      </c>
      <c r="N14" s="51">
        <v>1.1577</v>
      </c>
      <c r="O14" s="50">
        <v>113.44</v>
      </c>
      <c r="P14" s="43">
        <v>1851.44</v>
      </c>
      <c r="Q14" s="43">
        <v>1868.49</v>
      </c>
      <c r="R14" s="49">
        <f t="shared" si="3"/>
        <v>2163.7729981860584</v>
      </c>
      <c r="S14" s="48">
        <v>1.3534999999999999</v>
      </c>
    </row>
    <row r="15" spans="1:19" x14ac:dyDescent="0.2">
      <c r="B15" s="47">
        <v>44509</v>
      </c>
      <c r="C15" s="46">
        <v>2590</v>
      </c>
      <c r="D15" s="45">
        <v>2600</v>
      </c>
      <c r="E15" s="44">
        <f t="shared" si="0"/>
        <v>2595</v>
      </c>
      <c r="F15" s="46">
        <v>2725</v>
      </c>
      <c r="G15" s="45">
        <v>2735</v>
      </c>
      <c r="H15" s="44">
        <f t="shared" si="1"/>
        <v>2730</v>
      </c>
      <c r="I15" s="46">
        <v>2725</v>
      </c>
      <c r="J15" s="45">
        <v>2735</v>
      </c>
      <c r="K15" s="44">
        <f t="shared" si="2"/>
        <v>2730</v>
      </c>
      <c r="L15" s="52">
        <v>2600</v>
      </c>
      <c r="M15" s="51">
        <v>1.3564000000000001</v>
      </c>
      <c r="N15" s="51">
        <v>1.1573</v>
      </c>
      <c r="O15" s="50">
        <v>113.07</v>
      </c>
      <c r="P15" s="43">
        <v>1916.84</v>
      </c>
      <c r="Q15" s="43">
        <v>2015.62</v>
      </c>
      <c r="R15" s="49">
        <f t="shared" si="3"/>
        <v>2246.608485267433</v>
      </c>
      <c r="S15" s="48">
        <v>1.3569</v>
      </c>
    </row>
    <row r="16" spans="1:19" x14ac:dyDescent="0.2">
      <c r="B16" s="47">
        <v>44510</v>
      </c>
      <c r="C16" s="46">
        <v>2665</v>
      </c>
      <c r="D16" s="45">
        <v>2675</v>
      </c>
      <c r="E16" s="44">
        <f t="shared" si="0"/>
        <v>2670</v>
      </c>
      <c r="F16" s="46">
        <v>2690</v>
      </c>
      <c r="G16" s="45">
        <v>2700</v>
      </c>
      <c r="H16" s="44">
        <f t="shared" si="1"/>
        <v>2695</v>
      </c>
      <c r="I16" s="46">
        <v>2690</v>
      </c>
      <c r="J16" s="45">
        <v>2700</v>
      </c>
      <c r="K16" s="44">
        <f t="shared" si="2"/>
        <v>2695</v>
      </c>
      <c r="L16" s="52">
        <v>2675</v>
      </c>
      <c r="M16" s="51">
        <v>1.3509</v>
      </c>
      <c r="N16" s="51">
        <v>1.1558999999999999</v>
      </c>
      <c r="O16" s="50">
        <v>113.27</v>
      </c>
      <c r="P16" s="43">
        <v>1980.16</v>
      </c>
      <c r="Q16" s="43">
        <v>1997.93</v>
      </c>
      <c r="R16" s="49">
        <f t="shared" si="3"/>
        <v>2314.2140323557401</v>
      </c>
      <c r="S16" s="48">
        <v>1.3513999999999999</v>
      </c>
    </row>
    <row r="17" spans="2:19" x14ac:dyDescent="0.2">
      <c r="B17" s="47">
        <v>44511</v>
      </c>
      <c r="C17" s="46">
        <v>2750</v>
      </c>
      <c r="D17" s="45">
        <v>2760</v>
      </c>
      <c r="E17" s="44">
        <f t="shared" si="0"/>
        <v>2755</v>
      </c>
      <c r="F17" s="46">
        <v>2750</v>
      </c>
      <c r="G17" s="45">
        <v>2760</v>
      </c>
      <c r="H17" s="44">
        <f t="shared" si="1"/>
        <v>2755</v>
      </c>
      <c r="I17" s="46">
        <v>2750</v>
      </c>
      <c r="J17" s="45">
        <v>2760</v>
      </c>
      <c r="K17" s="44">
        <f t="shared" si="2"/>
        <v>2755</v>
      </c>
      <c r="L17" s="52">
        <v>2760</v>
      </c>
      <c r="M17" s="51">
        <v>1.3407</v>
      </c>
      <c r="N17" s="51">
        <v>1.1463000000000001</v>
      </c>
      <c r="O17" s="50">
        <v>113.96</v>
      </c>
      <c r="P17" s="43">
        <v>2058.63</v>
      </c>
      <c r="Q17" s="43">
        <v>2057.86</v>
      </c>
      <c r="R17" s="49">
        <f t="shared" si="3"/>
        <v>2407.7466631771786</v>
      </c>
      <c r="S17" s="48">
        <v>1.3411999999999999</v>
      </c>
    </row>
    <row r="18" spans="2:19" x14ac:dyDescent="0.2">
      <c r="B18" s="47">
        <v>44512</v>
      </c>
      <c r="C18" s="46">
        <v>2690</v>
      </c>
      <c r="D18" s="45">
        <v>2700</v>
      </c>
      <c r="E18" s="44">
        <f t="shared" si="0"/>
        <v>2695</v>
      </c>
      <c r="F18" s="46">
        <v>2690</v>
      </c>
      <c r="G18" s="45">
        <v>2700</v>
      </c>
      <c r="H18" s="44">
        <f t="shared" si="1"/>
        <v>2695</v>
      </c>
      <c r="I18" s="46">
        <v>2690</v>
      </c>
      <c r="J18" s="45">
        <v>2700</v>
      </c>
      <c r="K18" s="44">
        <f t="shared" si="2"/>
        <v>2695</v>
      </c>
      <c r="L18" s="52">
        <v>2700</v>
      </c>
      <c r="M18" s="51">
        <v>1.3393999999999999</v>
      </c>
      <c r="N18" s="51">
        <v>1.1448</v>
      </c>
      <c r="O18" s="50">
        <v>114</v>
      </c>
      <c r="P18" s="43">
        <v>2015.83</v>
      </c>
      <c r="Q18" s="43">
        <v>2015.08</v>
      </c>
      <c r="R18" s="49">
        <f t="shared" si="3"/>
        <v>2358.4905660377358</v>
      </c>
      <c r="S18" s="48">
        <v>1.3399000000000001</v>
      </c>
    </row>
    <row r="19" spans="2:19" x14ac:dyDescent="0.2">
      <c r="B19" s="47">
        <v>44515</v>
      </c>
      <c r="C19" s="46">
        <v>2714.5</v>
      </c>
      <c r="D19" s="45">
        <v>2724.5</v>
      </c>
      <c r="E19" s="44">
        <f t="shared" si="0"/>
        <v>2719.5</v>
      </c>
      <c r="F19" s="46">
        <v>2752.5</v>
      </c>
      <c r="G19" s="45">
        <v>2762.5</v>
      </c>
      <c r="H19" s="44">
        <f t="shared" si="1"/>
        <v>2757.5</v>
      </c>
      <c r="I19" s="46">
        <v>2755</v>
      </c>
      <c r="J19" s="45">
        <v>2765</v>
      </c>
      <c r="K19" s="44">
        <f t="shared" si="2"/>
        <v>2760</v>
      </c>
      <c r="L19" s="52">
        <v>2724.5</v>
      </c>
      <c r="M19" s="51">
        <v>1.3432999999999999</v>
      </c>
      <c r="N19" s="51">
        <v>1.1440999999999999</v>
      </c>
      <c r="O19" s="50">
        <v>113.89</v>
      </c>
      <c r="P19" s="43">
        <v>2028.21</v>
      </c>
      <c r="Q19" s="43">
        <v>2055.7399999999998</v>
      </c>
      <c r="R19" s="49">
        <f t="shared" si="3"/>
        <v>2381.3477842845909</v>
      </c>
      <c r="S19" s="48">
        <v>1.3438000000000001</v>
      </c>
    </row>
    <row r="20" spans="2:19" x14ac:dyDescent="0.2">
      <c r="B20" s="47">
        <v>44516</v>
      </c>
      <c r="C20" s="46">
        <v>2640</v>
      </c>
      <c r="D20" s="45">
        <v>2650</v>
      </c>
      <c r="E20" s="44">
        <f t="shared" si="0"/>
        <v>2645</v>
      </c>
      <c r="F20" s="46">
        <v>2677</v>
      </c>
      <c r="G20" s="45">
        <v>2687</v>
      </c>
      <c r="H20" s="44">
        <f t="shared" si="1"/>
        <v>2682</v>
      </c>
      <c r="I20" s="46">
        <v>2675</v>
      </c>
      <c r="J20" s="45">
        <v>2685</v>
      </c>
      <c r="K20" s="44">
        <f t="shared" si="2"/>
        <v>2680</v>
      </c>
      <c r="L20" s="52">
        <v>2650</v>
      </c>
      <c r="M20" s="51">
        <v>1.3447</v>
      </c>
      <c r="N20" s="51">
        <v>1.1362000000000001</v>
      </c>
      <c r="O20" s="50">
        <v>114.33</v>
      </c>
      <c r="P20" s="43">
        <v>1970.7</v>
      </c>
      <c r="Q20" s="43">
        <v>1997.32</v>
      </c>
      <c r="R20" s="49">
        <f t="shared" si="3"/>
        <v>2332.335856363316</v>
      </c>
      <c r="S20" s="48">
        <v>1.3452999999999999</v>
      </c>
    </row>
    <row r="21" spans="2:19" x14ac:dyDescent="0.2">
      <c r="B21" s="47">
        <v>44517</v>
      </c>
      <c r="C21" s="46">
        <v>2640</v>
      </c>
      <c r="D21" s="45">
        <v>2650</v>
      </c>
      <c r="E21" s="44">
        <f t="shared" si="0"/>
        <v>2645</v>
      </c>
      <c r="F21" s="46">
        <v>2677</v>
      </c>
      <c r="G21" s="45">
        <v>2687</v>
      </c>
      <c r="H21" s="44">
        <f t="shared" si="1"/>
        <v>2682</v>
      </c>
      <c r="I21" s="46">
        <v>2675</v>
      </c>
      <c r="J21" s="45">
        <v>2685</v>
      </c>
      <c r="K21" s="44">
        <f t="shared" si="2"/>
        <v>2680</v>
      </c>
      <c r="L21" s="52">
        <v>2650</v>
      </c>
      <c r="M21" s="51">
        <v>1.3454999999999999</v>
      </c>
      <c r="N21" s="51">
        <v>1.1316999999999999</v>
      </c>
      <c r="O21" s="50">
        <v>114.71</v>
      </c>
      <c r="P21" s="43">
        <v>1969.53</v>
      </c>
      <c r="Q21" s="43">
        <v>1996.14</v>
      </c>
      <c r="R21" s="49">
        <f t="shared" si="3"/>
        <v>2341.6099673058234</v>
      </c>
      <c r="S21" s="48">
        <v>1.3461000000000001</v>
      </c>
    </row>
    <row r="22" spans="2:19" x14ac:dyDescent="0.2">
      <c r="B22" s="47">
        <v>44518</v>
      </c>
      <c r="C22" s="46">
        <v>2600</v>
      </c>
      <c r="D22" s="45">
        <v>2610</v>
      </c>
      <c r="E22" s="44">
        <f t="shared" si="0"/>
        <v>2605</v>
      </c>
      <c r="F22" s="46">
        <v>2625</v>
      </c>
      <c r="G22" s="45">
        <v>2635</v>
      </c>
      <c r="H22" s="44">
        <f t="shared" si="1"/>
        <v>2630</v>
      </c>
      <c r="I22" s="46">
        <v>2625</v>
      </c>
      <c r="J22" s="45">
        <v>2635</v>
      </c>
      <c r="K22" s="44">
        <f t="shared" si="2"/>
        <v>2630</v>
      </c>
      <c r="L22" s="52">
        <v>2610</v>
      </c>
      <c r="M22" s="51">
        <v>1.3478000000000001</v>
      </c>
      <c r="N22" s="51">
        <v>1.1339999999999999</v>
      </c>
      <c r="O22" s="50">
        <v>114.18</v>
      </c>
      <c r="P22" s="43">
        <v>1936.49</v>
      </c>
      <c r="Q22" s="43">
        <v>1954.17</v>
      </c>
      <c r="R22" s="49">
        <f t="shared" si="3"/>
        <v>2301.5873015873017</v>
      </c>
      <c r="S22" s="48">
        <v>1.3484</v>
      </c>
    </row>
    <row r="23" spans="2:19" x14ac:dyDescent="0.2">
      <c r="B23" s="47">
        <v>44519</v>
      </c>
      <c r="C23" s="46">
        <v>2650</v>
      </c>
      <c r="D23" s="45">
        <v>2660</v>
      </c>
      <c r="E23" s="44">
        <f t="shared" si="0"/>
        <v>2655</v>
      </c>
      <c r="F23" s="46">
        <v>2675</v>
      </c>
      <c r="G23" s="45">
        <v>2685</v>
      </c>
      <c r="H23" s="44">
        <f t="shared" si="1"/>
        <v>2680</v>
      </c>
      <c r="I23" s="46">
        <v>2675</v>
      </c>
      <c r="J23" s="45">
        <v>2685</v>
      </c>
      <c r="K23" s="44">
        <f t="shared" si="2"/>
        <v>2680</v>
      </c>
      <c r="L23" s="52">
        <v>2660</v>
      </c>
      <c r="M23" s="51">
        <v>1.3420000000000001</v>
      </c>
      <c r="N23" s="51">
        <v>1.1256999999999999</v>
      </c>
      <c r="O23" s="50">
        <v>113.77</v>
      </c>
      <c r="P23" s="43">
        <v>1982.12</v>
      </c>
      <c r="Q23" s="43">
        <v>1999.7</v>
      </c>
      <c r="R23" s="49">
        <f t="shared" si="3"/>
        <v>2362.9741494181399</v>
      </c>
      <c r="S23" s="48">
        <v>1.3427</v>
      </c>
    </row>
    <row r="24" spans="2:19" x14ac:dyDescent="0.2">
      <c r="B24" s="47">
        <v>44522</v>
      </c>
      <c r="C24" s="46">
        <v>2540</v>
      </c>
      <c r="D24" s="45">
        <v>2550</v>
      </c>
      <c r="E24" s="44">
        <f t="shared" si="0"/>
        <v>2545</v>
      </c>
      <c r="F24" s="46">
        <v>2564</v>
      </c>
      <c r="G24" s="45">
        <v>2574</v>
      </c>
      <c r="H24" s="44">
        <f t="shared" si="1"/>
        <v>2569</v>
      </c>
      <c r="I24" s="46">
        <v>2565</v>
      </c>
      <c r="J24" s="45">
        <v>2575</v>
      </c>
      <c r="K24" s="44">
        <f t="shared" si="2"/>
        <v>2570</v>
      </c>
      <c r="L24" s="52">
        <v>2550</v>
      </c>
      <c r="M24" s="51">
        <v>1.3445</v>
      </c>
      <c r="N24" s="51">
        <v>1.1276999999999999</v>
      </c>
      <c r="O24" s="50">
        <v>114.14</v>
      </c>
      <c r="P24" s="43">
        <v>1896.62</v>
      </c>
      <c r="Q24" s="43">
        <v>1913.47</v>
      </c>
      <c r="R24" s="49">
        <f t="shared" si="3"/>
        <v>2261.2396914072892</v>
      </c>
      <c r="S24" s="48">
        <v>1.3452</v>
      </c>
    </row>
    <row r="25" spans="2:19" x14ac:dyDescent="0.2">
      <c r="B25" s="47">
        <v>44523</v>
      </c>
      <c r="C25" s="46">
        <v>2567</v>
      </c>
      <c r="D25" s="45">
        <v>2577</v>
      </c>
      <c r="E25" s="44">
        <f t="shared" si="0"/>
        <v>2572</v>
      </c>
      <c r="F25" s="46">
        <v>2590</v>
      </c>
      <c r="G25" s="45">
        <v>2600</v>
      </c>
      <c r="H25" s="44">
        <f t="shared" si="1"/>
        <v>2595</v>
      </c>
      <c r="I25" s="46">
        <v>2590</v>
      </c>
      <c r="J25" s="45">
        <v>2600</v>
      </c>
      <c r="K25" s="44">
        <f t="shared" si="2"/>
        <v>2595</v>
      </c>
      <c r="L25" s="52">
        <v>2577</v>
      </c>
      <c r="M25" s="51">
        <v>1.3348</v>
      </c>
      <c r="N25" s="51">
        <v>1.1241000000000001</v>
      </c>
      <c r="O25" s="50">
        <v>115.02</v>
      </c>
      <c r="P25" s="43">
        <v>1930.63</v>
      </c>
      <c r="Q25" s="43">
        <v>1946.69</v>
      </c>
      <c r="R25" s="49">
        <f t="shared" si="3"/>
        <v>2292.500667200427</v>
      </c>
      <c r="S25" s="48">
        <v>1.3355999999999999</v>
      </c>
    </row>
    <row r="26" spans="2:19" x14ac:dyDescent="0.2">
      <c r="B26" s="47">
        <v>44524</v>
      </c>
      <c r="C26" s="46">
        <v>2567</v>
      </c>
      <c r="D26" s="45">
        <v>2577</v>
      </c>
      <c r="E26" s="44">
        <f t="shared" si="0"/>
        <v>2572</v>
      </c>
      <c r="F26" s="46">
        <v>2590</v>
      </c>
      <c r="G26" s="45">
        <v>2600</v>
      </c>
      <c r="H26" s="44">
        <f t="shared" si="1"/>
        <v>2595</v>
      </c>
      <c r="I26" s="46">
        <v>2590</v>
      </c>
      <c r="J26" s="45">
        <v>2600</v>
      </c>
      <c r="K26" s="44">
        <f t="shared" si="2"/>
        <v>2595</v>
      </c>
      <c r="L26" s="52">
        <v>2577</v>
      </c>
      <c r="M26" s="51">
        <v>1.3351</v>
      </c>
      <c r="N26" s="51">
        <v>1.1208</v>
      </c>
      <c r="O26" s="50">
        <v>115.13</v>
      </c>
      <c r="P26" s="43">
        <v>1930.19</v>
      </c>
      <c r="Q26" s="43">
        <v>1946.25</v>
      </c>
      <c r="R26" s="49">
        <f t="shared" si="3"/>
        <v>2299.2505353319057</v>
      </c>
      <c r="S26" s="48">
        <v>1.3359000000000001</v>
      </c>
    </row>
    <row r="27" spans="2:19" x14ac:dyDescent="0.2">
      <c r="B27" s="47">
        <v>44525</v>
      </c>
      <c r="C27" s="46">
        <v>2575</v>
      </c>
      <c r="D27" s="45">
        <v>2585</v>
      </c>
      <c r="E27" s="44">
        <f t="shared" si="0"/>
        <v>2580</v>
      </c>
      <c r="F27" s="46">
        <v>2597</v>
      </c>
      <c r="G27" s="45">
        <v>2607</v>
      </c>
      <c r="H27" s="44">
        <f t="shared" si="1"/>
        <v>2602</v>
      </c>
      <c r="I27" s="46">
        <v>2595</v>
      </c>
      <c r="J27" s="45">
        <v>2605</v>
      </c>
      <c r="K27" s="44">
        <f t="shared" si="2"/>
        <v>2600</v>
      </c>
      <c r="L27" s="52">
        <v>2585</v>
      </c>
      <c r="M27" s="51">
        <v>1.3314999999999999</v>
      </c>
      <c r="N27" s="51">
        <v>1.1215999999999999</v>
      </c>
      <c r="O27" s="50">
        <v>115.33</v>
      </c>
      <c r="P27" s="43">
        <v>1941.42</v>
      </c>
      <c r="Q27" s="43">
        <v>1956.77</v>
      </c>
      <c r="R27" s="49">
        <f t="shared" si="3"/>
        <v>2304.7432239657633</v>
      </c>
      <c r="S27" s="48">
        <v>1.3323</v>
      </c>
    </row>
    <row r="28" spans="2:19" x14ac:dyDescent="0.2">
      <c r="B28" s="47">
        <v>44526</v>
      </c>
      <c r="C28" s="46">
        <v>2576</v>
      </c>
      <c r="D28" s="45">
        <v>2586</v>
      </c>
      <c r="E28" s="44">
        <f t="shared" si="0"/>
        <v>2581</v>
      </c>
      <c r="F28" s="46">
        <v>2597</v>
      </c>
      <c r="G28" s="45">
        <v>2607</v>
      </c>
      <c r="H28" s="44">
        <f t="shared" si="1"/>
        <v>2602</v>
      </c>
      <c r="I28" s="46">
        <v>2595</v>
      </c>
      <c r="J28" s="45">
        <v>2605</v>
      </c>
      <c r="K28" s="44">
        <f t="shared" si="2"/>
        <v>2600</v>
      </c>
      <c r="L28" s="52">
        <v>2586</v>
      </c>
      <c r="M28" s="51">
        <v>1.3341000000000001</v>
      </c>
      <c r="N28" s="51">
        <v>1.1292</v>
      </c>
      <c r="O28" s="50">
        <v>114.01</v>
      </c>
      <c r="P28" s="43">
        <v>1938.39</v>
      </c>
      <c r="Q28" s="43">
        <v>1952.81</v>
      </c>
      <c r="R28" s="49">
        <f t="shared" si="3"/>
        <v>2290.1168969181722</v>
      </c>
      <c r="S28" s="48">
        <v>1.335</v>
      </c>
    </row>
    <row r="29" spans="2:19" x14ac:dyDescent="0.2">
      <c r="B29" s="47">
        <v>44529</v>
      </c>
      <c r="C29" s="46">
        <v>2579</v>
      </c>
      <c r="D29" s="45">
        <v>2589</v>
      </c>
      <c r="E29" s="44">
        <f t="shared" si="0"/>
        <v>2584</v>
      </c>
      <c r="F29" s="46">
        <v>2600</v>
      </c>
      <c r="G29" s="45">
        <v>2610</v>
      </c>
      <c r="H29" s="44">
        <f t="shared" si="1"/>
        <v>2605</v>
      </c>
      <c r="I29" s="46">
        <v>2600</v>
      </c>
      <c r="J29" s="45">
        <v>2610</v>
      </c>
      <c r="K29" s="44">
        <f t="shared" si="2"/>
        <v>2605</v>
      </c>
      <c r="L29" s="52">
        <v>2589</v>
      </c>
      <c r="M29" s="51">
        <v>1.3334999999999999</v>
      </c>
      <c r="N29" s="51">
        <v>1.1279999999999999</v>
      </c>
      <c r="O29" s="50">
        <v>113.62</v>
      </c>
      <c r="P29" s="43">
        <v>1941.51</v>
      </c>
      <c r="Q29" s="43">
        <v>1955.94</v>
      </c>
      <c r="R29" s="49">
        <f t="shared" si="3"/>
        <v>2295.2127659574471</v>
      </c>
      <c r="S29" s="48">
        <v>1.3344</v>
      </c>
    </row>
    <row r="30" spans="2:19" x14ac:dyDescent="0.2">
      <c r="B30" s="47">
        <v>44530</v>
      </c>
      <c r="C30" s="46">
        <v>2580</v>
      </c>
      <c r="D30" s="45">
        <v>2590</v>
      </c>
      <c r="E30" s="44">
        <f t="shared" si="0"/>
        <v>2585</v>
      </c>
      <c r="F30" s="46">
        <v>2600</v>
      </c>
      <c r="G30" s="45">
        <v>2610</v>
      </c>
      <c r="H30" s="44">
        <f t="shared" si="1"/>
        <v>2605</v>
      </c>
      <c r="I30" s="46">
        <v>2600</v>
      </c>
      <c r="J30" s="45">
        <v>2610</v>
      </c>
      <c r="K30" s="44">
        <f t="shared" si="2"/>
        <v>2605</v>
      </c>
      <c r="L30" s="52">
        <v>2590</v>
      </c>
      <c r="M30" s="51">
        <v>1.3337000000000001</v>
      </c>
      <c r="N30" s="51">
        <v>1.1355</v>
      </c>
      <c r="O30" s="50">
        <v>112.95</v>
      </c>
      <c r="P30" s="43">
        <v>1941.97</v>
      </c>
      <c r="Q30" s="43">
        <v>1942.69</v>
      </c>
      <c r="R30" s="49">
        <f t="shared" si="3"/>
        <v>2280.9335094671951</v>
      </c>
      <c r="S30" s="48">
        <v>1.3434999999999999</v>
      </c>
    </row>
    <row r="31" spans="2:19" s="10" customFormat="1" x14ac:dyDescent="0.2">
      <c r="B31" s="42" t="s">
        <v>11</v>
      </c>
      <c r="C31" s="41">
        <f>ROUND(AVERAGE(C9:C30),2)</f>
        <v>2637.75</v>
      </c>
      <c r="D31" s="40">
        <f>ROUND(AVERAGE(D9:D30),2)</f>
        <v>2647.75</v>
      </c>
      <c r="E31" s="39">
        <f>ROUND(AVERAGE(C31:D31),2)</f>
        <v>2642.75</v>
      </c>
      <c r="F31" s="41">
        <f>ROUND(AVERAGE(F9:F30),2)</f>
        <v>2664.75</v>
      </c>
      <c r="G31" s="40">
        <f>ROUND(AVERAGE(G9:G30),2)</f>
        <v>2674.75</v>
      </c>
      <c r="H31" s="39">
        <f>ROUND(AVERAGE(F31:G31),2)</f>
        <v>2669.75</v>
      </c>
      <c r="I31" s="41">
        <f>ROUND(AVERAGE(I9:I30),2)</f>
        <v>2664.77</v>
      </c>
      <c r="J31" s="40">
        <f>ROUND(AVERAGE(J9:J30),2)</f>
        <v>2674.77</v>
      </c>
      <c r="K31" s="39">
        <f>ROUND(AVERAGE(I31:J31),2)</f>
        <v>2669.77</v>
      </c>
      <c r="L31" s="38">
        <f>ROUND(AVERAGE(L9:L30),2)</f>
        <v>2647.75</v>
      </c>
      <c r="M31" s="37">
        <f>ROUND(AVERAGE(M9:M30),4)</f>
        <v>1.3459000000000001</v>
      </c>
      <c r="N31" s="36">
        <f>ROUND(AVERAGE(N9:N30),4)</f>
        <v>1.1412</v>
      </c>
      <c r="O31" s="175">
        <f>ROUND(AVERAGE(O9:O30),2)</f>
        <v>114.02</v>
      </c>
      <c r="P31" s="35">
        <f>AVERAGE(P9:P30)</f>
        <v>1967.0913636363637</v>
      </c>
      <c r="Q31" s="35">
        <f>AVERAGE(Q9:Q30)</f>
        <v>1985.6659090909088</v>
      </c>
      <c r="R31" s="35">
        <f>AVERAGE(R9:R30)</f>
        <v>2320.1388791912368</v>
      </c>
      <c r="S31" s="34">
        <f>AVERAGE(S9:S30)</f>
        <v>1.3469363636363634</v>
      </c>
    </row>
    <row r="32" spans="2:19" s="5" customFormat="1" x14ac:dyDescent="0.2">
      <c r="B32" s="33" t="s">
        <v>12</v>
      </c>
      <c r="C32" s="32">
        <f t="shared" ref="C32:S32" si="4">MAX(C9:C30)</f>
        <v>2760</v>
      </c>
      <c r="D32" s="31">
        <f t="shared" si="4"/>
        <v>2770</v>
      </c>
      <c r="E32" s="30">
        <f t="shared" si="4"/>
        <v>2765</v>
      </c>
      <c r="F32" s="32">
        <f t="shared" si="4"/>
        <v>2776</v>
      </c>
      <c r="G32" s="31">
        <f t="shared" si="4"/>
        <v>2786</v>
      </c>
      <c r="H32" s="30">
        <f t="shared" si="4"/>
        <v>2781</v>
      </c>
      <c r="I32" s="32">
        <f t="shared" si="4"/>
        <v>2775</v>
      </c>
      <c r="J32" s="31">
        <f t="shared" si="4"/>
        <v>2785</v>
      </c>
      <c r="K32" s="30">
        <f t="shared" si="4"/>
        <v>2780</v>
      </c>
      <c r="L32" s="29">
        <f t="shared" si="4"/>
        <v>2770</v>
      </c>
      <c r="M32" s="28">
        <f t="shared" si="4"/>
        <v>1.3686</v>
      </c>
      <c r="N32" s="27">
        <f t="shared" si="4"/>
        <v>1.1607000000000001</v>
      </c>
      <c r="O32" s="26">
        <f t="shared" si="4"/>
        <v>115.33</v>
      </c>
      <c r="P32" s="25">
        <f t="shared" si="4"/>
        <v>2058.63</v>
      </c>
      <c r="Q32" s="25">
        <f t="shared" si="4"/>
        <v>2057.86</v>
      </c>
      <c r="R32" s="25">
        <f t="shared" si="4"/>
        <v>2407.7466631771786</v>
      </c>
      <c r="S32" s="24">
        <f t="shared" si="4"/>
        <v>1.3689</v>
      </c>
    </row>
    <row r="33" spans="2:19" s="5" customFormat="1" ht="13.5" thickBot="1" x14ac:dyDescent="0.25">
      <c r="B33" s="23" t="s">
        <v>13</v>
      </c>
      <c r="C33" s="22">
        <f t="shared" ref="C33:S33" si="5">MIN(C9:C30)</f>
        <v>2495</v>
      </c>
      <c r="D33" s="21">
        <f t="shared" si="5"/>
        <v>2505</v>
      </c>
      <c r="E33" s="20">
        <f t="shared" si="5"/>
        <v>2500</v>
      </c>
      <c r="F33" s="22">
        <f t="shared" si="5"/>
        <v>2519</v>
      </c>
      <c r="G33" s="21">
        <f t="shared" si="5"/>
        <v>2529</v>
      </c>
      <c r="H33" s="20">
        <f t="shared" si="5"/>
        <v>2524</v>
      </c>
      <c r="I33" s="22">
        <f t="shared" si="5"/>
        <v>2520</v>
      </c>
      <c r="J33" s="21">
        <f t="shared" si="5"/>
        <v>2530</v>
      </c>
      <c r="K33" s="20">
        <f t="shared" si="5"/>
        <v>2525</v>
      </c>
      <c r="L33" s="19">
        <f t="shared" si="5"/>
        <v>2505</v>
      </c>
      <c r="M33" s="18">
        <f t="shared" si="5"/>
        <v>1.3314999999999999</v>
      </c>
      <c r="N33" s="17">
        <f t="shared" si="5"/>
        <v>1.1208</v>
      </c>
      <c r="O33" s="16">
        <f t="shared" si="5"/>
        <v>112.95</v>
      </c>
      <c r="P33" s="15">
        <f t="shared" si="5"/>
        <v>1851.44</v>
      </c>
      <c r="Q33" s="15">
        <f t="shared" si="5"/>
        <v>1868.49</v>
      </c>
      <c r="R33" s="15">
        <f t="shared" si="5"/>
        <v>2163.7729981860584</v>
      </c>
      <c r="S33" s="14">
        <f t="shared" si="5"/>
        <v>1.3323</v>
      </c>
    </row>
    <row r="35" spans="2:19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26</v>
      </c>
    </row>
    <row r="6" spans="1:25" ht="13.5" thickBot="1" x14ac:dyDescent="0.25">
      <c r="B6" s="1">
        <v>44501</v>
      </c>
    </row>
    <row r="7" spans="1:25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24</v>
      </c>
      <c r="J7" s="180"/>
      <c r="K7" s="181"/>
      <c r="L7" s="179" t="s">
        <v>23</v>
      </c>
      <c r="M7" s="180"/>
      <c r="N7" s="181"/>
      <c r="O7" s="179" t="s">
        <v>22</v>
      </c>
      <c r="P7" s="180"/>
      <c r="Q7" s="181"/>
      <c r="R7" s="182" t="s">
        <v>4</v>
      </c>
      <c r="S7" s="184" t="s">
        <v>21</v>
      </c>
      <c r="T7" s="185"/>
      <c r="U7" s="186"/>
      <c r="V7" s="187" t="s">
        <v>5</v>
      </c>
      <c r="W7" s="188"/>
      <c r="X7" s="11" t="s">
        <v>18</v>
      </c>
      <c r="Y7" s="182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83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83" t="s">
        <v>20</v>
      </c>
    </row>
    <row r="9" spans="1:25" x14ac:dyDescent="0.2">
      <c r="B9" s="47">
        <v>44501</v>
      </c>
      <c r="C9" s="46">
        <v>2712.5</v>
      </c>
      <c r="D9" s="45">
        <v>2713</v>
      </c>
      <c r="E9" s="44">
        <f t="shared" ref="E9:E30" si="0">AVERAGE(C9:D9)</f>
        <v>2712.75</v>
      </c>
      <c r="F9" s="46">
        <v>2729</v>
      </c>
      <c r="G9" s="45">
        <v>2730</v>
      </c>
      <c r="H9" s="44">
        <f t="shared" ref="H9:H30" si="1">AVERAGE(F9:G9)</f>
        <v>2729.5</v>
      </c>
      <c r="I9" s="46">
        <v>2660</v>
      </c>
      <c r="J9" s="45">
        <v>2665</v>
      </c>
      <c r="K9" s="44">
        <f t="shared" ref="K9:K30" si="2">AVERAGE(I9:J9)</f>
        <v>2662.5</v>
      </c>
      <c r="L9" s="46">
        <v>2500</v>
      </c>
      <c r="M9" s="45">
        <v>2505</v>
      </c>
      <c r="N9" s="44">
        <f t="shared" ref="N9:N30" si="3">AVERAGE(L9:M9)</f>
        <v>2502.5</v>
      </c>
      <c r="O9" s="46">
        <v>2370</v>
      </c>
      <c r="P9" s="45">
        <v>2375</v>
      </c>
      <c r="Q9" s="44">
        <f t="shared" ref="Q9:Q30" si="4">AVERAGE(O9:P9)</f>
        <v>2372.5</v>
      </c>
      <c r="R9" s="52">
        <v>2713</v>
      </c>
      <c r="S9" s="51">
        <v>1.3686</v>
      </c>
      <c r="T9" s="53">
        <v>1.1577999999999999</v>
      </c>
      <c r="U9" s="50">
        <v>114.18</v>
      </c>
      <c r="V9" s="43">
        <v>1982.32</v>
      </c>
      <c r="W9" s="43">
        <v>1994.3</v>
      </c>
      <c r="X9" s="49">
        <f t="shared" ref="X9:X30" si="5">R9/T9</f>
        <v>2343.2371739505961</v>
      </c>
      <c r="Y9" s="48">
        <v>1.3689</v>
      </c>
    </row>
    <row r="10" spans="1:25" x14ac:dyDescent="0.2">
      <c r="B10" s="47">
        <v>44502</v>
      </c>
      <c r="C10" s="46">
        <v>2679</v>
      </c>
      <c r="D10" s="45">
        <v>2680</v>
      </c>
      <c r="E10" s="44">
        <f t="shared" si="0"/>
        <v>2679.5</v>
      </c>
      <c r="F10" s="46">
        <v>2697</v>
      </c>
      <c r="G10" s="45">
        <v>2698</v>
      </c>
      <c r="H10" s="44">
        <f t="shared" si="1"/>
        <v>2697.5</v>
      </c>
      <c r="I10" s="46">
        <v>2640</v>
      </c>
      <c r="J10" s="45">
        <v>2645</v>
      </c>
      <c r="K10" s="44">
        <f t="shared" si="2"/>
        <v>2642.5</v>
      </c>
      <c r="L10" s="46">
        <v>2485</v>
      </c>
      <c r="M10" s="45">
        <v>2490</v>
      </c>
      <c r="N10" s="44">
        <f t="shared" si="3"/>
        <v>2487.5</v>
      </c>
      <c r="O10" s="46">
        <v>2320</v>
      </c>
      <c r="P10" s="45">
        <v>2325</v>
      </c>
      <c r="Q10" s="44">
        <f t="shared" si="4"/>
        <v>2322.5</v>
      </c>
      <c r="R10" s="52">
        <v>2680</v>
      </c>
      <c r="S10" s="51">
        <v>1.3661000000000001</v>
      </c>
      <c r="T10" s="51">
        <v>1.1607000000000001</v>
      </c>
      <c r="U10" s="50">
        <v>113.78</v>
      </c>
      <c r="V10" s="43">
        <v>1961.79</v>
      </c>
      <c r="W10" s="43">
        <v>1974.68</v>
      </c>
      <c r="X10" s="49">
        <f t="shared" si="5"/>
        <v>2308.9514947876282</v>
      </c>
      <c r="Y10" s="48">
        <v>1.3663000000000001</v>
      </c>
    </row>
    <row r="11" spans="1:25" x14ac:dyDescent="0.2">
      <c r="B11" s="47">
        <v>44503</v>
      </c>
      <c r="C11" s="46">
        <v>2705.5</v>
      </c>
      <c r="D11" s="45">
        <v>2706</v>
      </c>
      <c r="E11" s="44">
        <f t="shared" si="0"/>
        <v>2705.75</v>
      </c>
      <c r="F11" s="46">
        <v>2722</v>
      </c>
      <c r="G11" s="45">
        <v>2724</v>
      </c>
      <c r="H11" s="44">
        <f t="shared" si="1"/>
        <v>2723</v>
      </c>
      <c r="I11" s="46">
        <v>2677</v>
      </c>
      <c r="J11" s="45">
        <v>2682</v>
      </c>
      <c r="K11" s="44">
        <f t="shared" si="2"/>
        <v>2679.5</v>
      </c>
      <c r="L11" s="46">
        <v>2515</v>
      </c>
      <c r="M11" s="45">
        <v>2520</v>
      </c>
      <c r="N11" s="44">
        <f t="shared" si="3"/>
        <v>2517.5</v>
      </c>
      <c r="O11" s="46">
        <v>2350</v>
      </c>
      <c r="P11" s="45">
        <v>2355</v>
      </c>
      <c r="Q11" s="44">
        <f t="shared" si="4"/>
        <v>2352.5</v>
      </c>
      <c r="R11" s="52">
        <v>2706</v>
      </c>
      <c r="S11" s="51">
        <v>1.3658999999999999</v>
      </c>
      <c r="T11" s="51">
        <v>1.1584000000000001</v>
      </c>
      <c r="U11" s="50">
        <v>113.89</v>
      </c>
      <c r="V11" s="43">
        <v>1981.11</v>
      </c>
      <c r="W11" s="43">
        <v>1994.14</v>
      </c>
      <c r="X11" s="49">
        <f t="shared" si="5"/>
        <v>2335.9806629834252</v>
      </c>
      <c r="Y11" s="48">
        <v>1.3660000000000001</v>
      </c>
    </row>
    <row r="12" spans="1:25" x14ac:dyDescent="0.2">
      <c r="B12" s="47">
        <v>44504</v>
      </c>
      <c r="C12" s="46">
        <v>2642.5</v>
      </c>
      <c r="D12" s="45">
        <v>2643</v>
      </c>
      <c r="E12" s="44">
        <f t="shared" si="0"/>
        <v>2642.75</v>
      </c>
      <c r="F12" s="46">
        <v>2664</v>
      </c>
      <c r="G12" s="45">
        <v>2666</v>
      </c>
      <c r="H12" s="44">
        <f t="shared" si="1"/>
        <v>2665</v>
      </c>
      <c r="I12" s="46">
        <v>2633</v>
      </c>
      <c r="J12" s="45">
        <v>2638</v>
      </c>
      <c r="K12" s="44">
        <f t="shared" si="2"/>
        <v>2635.5</v>
      </c>
      <c r="L12" s="46">
        <v>2513</v>
      </c>
      <c r="M12" s="45">
        <v>2518</v>
      </c>
      <c r="N12" s="44">
        <f t="shared" si="3"/>
        <v>2515.5</v>
      </c>
      <c r="O12" s="46">
        <v>2383</v>
      </c>
      <c r="P12" s="45">
        <v>2388</v>
      </c>
      <c r="Q12" s="44">
        <f t="shared" si="4"/>
        <v>2385.5</v>
      </c>
      <c r="R12" s="52">
        <v>2643</v>
      </c>
      <c r="S12" s="51">
        <v>1.3546</v>
      </c>
      <c r="T12" s="51">
        <v>1.1563000000000001</v>
      </c>
      <c r="U12" s="50">
        <v>113.92</v>
      </c>
      <c r="V12" s="43">
        <v>1951.13</v>
      </c>
      <c r="W12" s="43">
        <v>1967.24</v>
      </c>
      <c r="X12" s="49">
        <f t="shared" si="5"/>
        <v>2285.7389950704833</v>
      </c>
      <c r="Y12" s="48">
        <v>1.3552</v>
      </c>
    </row>
    <row r="13" spans="1:25" x14ac:dyDescent="0.2">
      <c r="B13" s="47">
        <v>44505</v>
      </c>
      <c r="C13" s="46">
        <v>2490</v>
      </c>
      <c r="D13" s="45">
        <v>2490.5</v>
      </c>
      <c r="E13" s="44">
        <f t="shared" si="0"/>
        <v>2490.25</v>
      </c>
      <c r="F13" s="46">
        <v>2520</v>
      </c>
      <c r="G13" s="45">
        <v>2522</v>
      </c>
      <c r="H13" s="44">
        <f t="shared" si="1"/>
        <v>2521</v>
      </c>
      <c r="I13" s="46">
        <v>2503</v>
      </c>
      <c r="J13" s="45">
        <v>2508</v>
      </c>
      <c r="K13" s="44">
        <f t="shared" si="2"/>
        <v>2505.5</v>
      </c>
      <c r="L13" s="46">
        <v>2412</v>
      </c>
      <c r="M13" s="45">
        <v>2417</v>
      </c>
      <c r="N13" s="44">
        <f t="shared" si="3"/>
        <v>2414.5</v>
      </c>
      <c r="O13" s="46">
        <v>2322</v>
      </c>
      <c r="P13" s="45">
        <v>2327</v>
      </c>
      <c r="Q13" s="44">
        <f t="shared" si="4"/>
        <v>2324.5</v>
      </c>
      <c r="R13" s="52">
        <v>2490.5</v>
      </c>
      <c r="S13" s="51">
        <v>1.3446</v>
      </c>
      <c r="T13" s="51">
        <v>1.1515</v>
      </c>
      <c r="U13" s="50">
        <v>113.92</v>
      </c>
      <c r="V13" s="43">
        <v>1852.22</v>
      </c>
      <c r="W13" s="43">
        <v>1874.95</v>
      </c>
      <c r="X13" s="49">
        <f t="shared" si="5"/>
        <v>2162.8310898827617</v>
      </c>
      <c r="Y13" s="48">
        <v>1.3451</v>
      </c>
    </row>
    <row r="14" spans="1:25" x14ac:dyDescent="0.2">
      <c r="B14" s="47">
        <v>44508</v>
      </c>
      <c r="C14" s="46">
        <v>2530</v>
      </c>
      <c r="D14" s="45">
        <v>2530.5</v>
      </c>
      <c r="E14" s="44">
        <f t="shared" si="0"/>
        <v>2530.25</v>
      </c>
      <c r="F14" s="46">
        <v>2557</v>
      </c>
      <c r="G14" s="45">
        <v>2558</v>
      </c>
      <c r="H14" s="44">
        <f t="shared" si="1"/>
        <v>2557.5</v>
      </c>
      <c r="I14" s="46">
        <v>2542</v>
      </c>
      <c r="J14" s="45">
        <v>2547</v>
      </c>
      <c r="K14" s="44">
        <f t="shared" si="2"/>
        <v>2544.5</v>
      </c>
      <c r="L14" s="46">
        <v>2462</v>
      </c>
      <c r="M14" s="45">
        <v>2467</v>
      </c>
      <c r="N14" s="44">
        <f t="shared" si="3"/>
        <v>2464.5</v>
      </c>
      <c r="O14" s="46">
        <v>2382</v>
      </c>
      <c r="P14" s="45">
        <v>2387</v>
      </c>
      <c r="Q14" s="44">
        <f t="shared" si="4"/>
        <v>2384.5</v>
      </c>
      <c r="R14" s="52">
        <v>2530.5</v>
      </c>
      <c r="S14" s="51">
        <v>1.353</v>
      </c>
      <c r="T14" s="51">
        <v>1.1577</v>
      </c>
      <c r="U14" s="50">
        <v>113.44</v>
      </c>
      <c r="V14" s="43">
        <v>1870.29</v>
      </c>
      <c r="W14" s="43">
        <v>1889.92</v>
      </c>
      <c r="X14" s="49">
        <f t="shared" si="5"/>
        <v>2185.7994299041202</v>
      </c>
      <c r="Y14" s="48">
        <v>1.3534999999999999</v>
      </c>
    </row>
    <row r="15" spans="1:25" x14ac:dyDescent="0.2">
      <c r="B15" s="47">
        <v>44509</v>
      </c>
      <c r="C15" s="46">
        <v>2581</v>
      </c>
      <c r="D15" s="45">
        <v>2582</v>
      </c>
      <c r="E15" s="44">
        <f t="shared" si="0"/>
        <v>2581.5</v>
      </c>
      <c r="F15" s="46">
        <v>2600</v>
      </c>
      <c r="G15" s="45">
        <v>2601</v>
      </c>
      <c r="H15" s="44">
        <f t="shared" si="1"/>
        <v>2600.5</v>
      </c>
      <c r="I15" s="46">
        <v>2578</v>
      </c>
      <c r="J15" s="45">
        <v>2583</v>
      </c>
      <c r="K15" s="44">
        <f t="shared" si="2"/>
        <v>2580.5</v>
      </c>
      <c r="L15" s="46">
        <v>2498</v>
      </c>
      <c r="M15" s="45">
        <v>2503</v>
      </c>
      <c r="N15" s="44">
        <f t="shared" si="3"/>
        <v>2500.5</v>
      </c>
      <c r="O15" s="46">
        <v>2418</v>
      </c>
      <c r="P15" s="45">
        <v>2423</v>
      </c>
      <c r="Q15" s="44">
        <f t="shared" si="4"/>
        <v>2420.5</v>
      </c>
      <c r="R15" s="52">
        <v>2582</v>
      </c>
      <c r="S15" s="51">
        <v>1.3564000000000001</v>
      </c>
      <c r="T15" s="51">
        <v>1.1573</v>
      </c>
      <c r="U15" s="50">
        <v>113.07</v>
      </c>
      <c r="V15" s="43">
        <v>1903.57</v>
      </c>
      <c r="W15" s="43">
        <v>1916.87</v>
      </c>
      <c r="X15" s="49">
        <f t="shared" si="5"/>
        <v>2231.0550419078891</v>
      </c>
      <c r="Y15" s="48">
        <v>1.3569</v>
      </c>
    </row>
    <row r="16" spans="1:25" x14ac:dyDescent="0.2">
      <c r="B16" s="47">
        <v>44510</v>
      </c>
      <c r="C16" s="46">
        <v>2553</v>
      </c>
      <c r="D16" s="45">
        <v>2554</v>
      </c>
      <c r="E16" s="44">
        <f t="shared" si="0"/>
        <v>2553.5</v>
      </c>
      <c r="F16" s="46">
        <v>2573</v>
      </c>
      <c r="G16" s="45">
        <v>2575</v>
      </c>
      <c r="H16" s="44">
        <f t="shared" si="1"/>
        <v>2574</v>
      </c>
      <c r="I16" s="46">
        <v>2545</v>
      </c>
      <c r="J16" s="45">
        <v>2550</v>
      </c>
      <c r="K16" s="44">
        <f t="shared" si="2"/>
        <v>2547.5</v>
      </c>
      <c r="L16" s="46">
        <v>2465</v>
      </c>
      <c r="M16" s="45">
        <v>2470</v>
      </c>
      <c r="N16" s="44">
        <f t="shared" si="3"/>
        <v>2467.5</v>
      </c>
      <c r="O16" s="46">
        <v>2402</v>
      </c>
      <c r="P16" s="45">
        <v>2407</v>
      </c>
      <c r="Q16" s="44">
        <f t="shared" si="4"/>
        <v>2404.5</v>
      </c>
      <c r="R16" s="52">
        <v>2554</v>
      </c>
      <c r="S16" s="51">
        <v>1.3509</v>
      </c>
      <c r="T16" s="51">
        <v>1.1558999999999999</v>
      </c>
      <c r="U16" s="50">
        <v>113.27</v>
      </c>
      <c r="V16" s="43">
        <v>1890.59</v>
      </c>
      <c r="W16" s="43">
        <v>1905.43</v>
      </c>
      <c r="X16" s="49">
        <f t="shared" si="5"/>
        <v>2209.5336966865648</v>
      </c>
      <c r="Y16" s="48">
        <v>1.3513999999999999</v>
      </c>
    </row>
    <row r="17" spans="2:25" x14ac:dyDescent="0.2">
      <c r="B17" s="47">
        <v>44511</v>
      </c>
      <c r="C17" s="46">
        <v>2645</v>
      </c>
      <c r="D17" s="45">
        <v>2645.5</v>
      </c>
      <c r="E17" s="44">
        <f t="shared" si="0"/>
        <v>2645.25</v>
      </c>
      <c r="F17" s="46">
        <v>2655</v>
      </c>
      <c r="G17" s="45">
        <v>2655.5</v>
      </c>
      <c r="H17" s="44">
        <f t="shared" si="1"/>
        <v>2655.25</v>
      </c>
      <c r="I17" s="46">
        <v>2620</v>
      </c>
      <c r="J17" s="45">
        <v>2625</v>
      </c>
      <c r="K17" s="44">
        <f t="shared" si="2"/>
        <v>2622.5</v>
      </c>
      <c r="L17" s="46">
        <v>2510</v>
      </c>
      <c r="M17" s="45">
        <v>2515</v>
      </c>
      <c r="N17" s="44">
        <f t="shared" si="3"/>
        <v>2512.5</v>
      </c>
      <c r="O17" s="46">
        <v>2430</v>
      </c>
      <c r="P17" s="45">
        <v>2435</v>
      </c>
      <c r="Q17" s="44">
        <f t="shared" si="4"/>
        <v>2432.5</v>
      </c>
      <c r="R17" s="52">
        <v>2645.5</v>
      </c>
      <c r="S17" s="51">
        <v>1.3407</v>
      </c>
      <c r="T17" s="51">
        <v>1.1463000000000001</v>
      </c>
      <c r="U17" s="50">
        <v>113.96</v>
      </c>
      <c r="V17" s="43">
        <v>1973.22</v>
      </c>
      <c r="W17" s="43">
        <v>1979.94</v>
      </c>
      <c r="X17" s="49">
        <f t="shared" si="5"/>
        <v>2307.8600715345019</v>
      </c>
      <c r="Y17" s="48">
        <v>1.3411999999999999</v>
      </c>
    </row>
    <row r="18" spans="2:25" x14ac:dyDescent="0.2">
      <c r="B18" s="47">
        <v>44512</v>
      </c>
      <c r="C18" s="46">
        <v>2675.5</v>
      </c>
      <c r="D18" s="45">
        <v>2676</v>
      </c>
      <c r="E18" s="44">
        <f t="shared" si="0"/>
        <v>2675.75</v>
      </c>
      <c r="F18" s="46">
        <v>2677</v>
      </c>
      <c r="G18" s="45">
        <v>2679</v>
      </c>
      <c r="H18" s="44">
        <f t="shared" si="1"/>
        <v>2678</v>
      </c>
      <c r="I18" s="46">
        <v>2633</v>
      </c>
      <c r="J18" s="45">
        <v>2638</v>
      </c>
      <c r="K18" s="44">
        <f t="shared" si="2"/>
        <v>2635.5</v>
      </c>
      <c r="L18" s="46">
        <v>2515</v>
      </c>
      <c r="M18" s="45">
        <v>2520</v>
      </c>
      <c r="N18" s="44">
        <f t="shared" si="3"/>
        <v>2517.5</v>
      </c>
      <c r="O18" s="46">
        <v>2420</v>
      </c>
      <c r="P18" s="45">
        <v>2425</v>
      </c>
      <c r="Q18" s="44">
        <f t="shared" si="4"/>
        <v>2422.5</v>
      </c>
      <c r="R18" s="52">
        <v>2676</v>
      </c>
      <c r="S18" s="51">
        <v>1.3393999999999999</v>
      </c>
      <c r="T18" s="51">
        <v>1.1448</v>
      </c>
      <c r="U18" s="50">
        <v>114</v>
      </c>
      <c r="V18" s="43">
        <v>1997.91</v>
      </c>
      <c r="W18" s="43">
        <v>1999.4</v>
      </c>
      <c r="X18" s="49">
        <f t="shared" si="5"/>
        <v>2337.5262054507339</v>
      </c>
      <c r="Y18" s="48">
        <v>1.3399000000000001</v>
      </c>
    </row>
    <row r="19" spans="2:25" x14ac:dyDescent="0.2">
      <c r="B19" s="47">
        <v>44515</v>
      </c>
      <c r="C19" s="46">
        <v>2677.5</v>
      </c>
      <c r="D19" s="45">
        <v>2678</v>
      </c>
      <c r="E19" s="44">
        <f t="shared" si="0"/>
        <v>2677.75</v>
      </c>
      <c r="F19" s="46">
        <v>2677</v>
      </c>
      <c r="G19" s="45">
        <v>2678</v>
      </c>
      <c r="H19" s="44">
        <f t="shared" si="1"/>
        <v>2677.5</v>
      </c>
      <c r="I19" s="46">
        <v>2625</v>
      </c>
      <c r="J19" s="45">
        <v>2630</v>
      </c>
      <c r="K19" s="44">
        <f t="shared" si="2"/>
        <v>2627.5</v>
      </c>
      <c r="L19" s="46">
        <v>2490</v>
      </c>
      <c r="M19" s="45">
        <v>2495</v>
      </c>
      <c r="N19" s="44">
        <f t="shared" si="3"/>
        <v>2492.5</v>
      </c>
      <c r="O19" s="46">
        <v>2360</v>
      </c>
      <c r="P19" s="45">
        <v>2365</v>
      </c>
      <c r="Q19" s="44">
        <f t="shared" si="4"/>
        <v>2362.5</v>
      </c>
      <c r="R19" s="52">
        <v>2678</v>
      </c>
      <c r="S19" s="51">
        <v>1.3432999999999999</v>
      </c>
      <c r="T19" s="51">
        <v>1.1440999999999999</v>
      </c>
      <c r="U19" s="50">
        <v>113.89</v>
      </c>
      <c r="V19" s="43">
        <v>1993.6</v>
      </c>
      <c r="W19" s="43">
        <v>1992.86</v>
      </c>
      <c r="X19" s="49">
        <f t="shared" si="5"/>
        <v>2340.7044838737875</v>
      </c>
      <c r="Y19" s="48">
        <v>1.3438000000000001</v>
      </c>
    </row>
    <row r="20" spans="2:25" x14ac:dyDescent="0.2">
      <c r="B20" s="47">
        <v>44516</v>
      </c>
      <c r="C20" s="46">
        <v>2627.5</v>
      </c>
      <c r="D20" s="45">
        <v>2628.5</v>
      </c>
      <c r="E20" s="44">
        <f t="shared" si="0"/>
        <v>2628</v>
      </c>
      <c r="F20" s="46">
        <v>2627</v>
      </c>
      <c r="G20" s="45">
        <v>2628</v>
      </c>
      <c r="H20" s="44">
        <f t="shared" si="1"/>
        <v>2627.5</v>
      </c>
      <c r="I20" s="46">
        <v>2580</v>
      </c>
      <c r="J20" s="45">
        <v>2585</v>
      </c>
      <c r="K20" s="44">
        <f t="shared" si="2"/>
        <v>2582.5</v>
      </c>
      <c r="L20" s="46">
        <v>2460</v>
      </c>
      <c r="M20" s="45">
        <v>2465</v>
      </c>
      <c r="N20" s="44">
        <f t="shared" si="3"/>
        <v>2462.5</v>
      </c>
      <c r="O20" s="46">
        <v>2330</v>
      </c>
      <c r="P20" s="45">
        <v>2335</v>
      </c>
      <c r="Q20" s="44">
        <f t="shared" si="4"/>
        <v>2332.5</v>
      </c>
      <c r="R20" s="52">
        <v>2628.5</v>
      </c>
      <c r="S20" s="51">
        <v>1.3447</v>
      </c>
      <c r="T20" s="51">
        <v>1.1362000000000001</v>
      </c>
      <c r="U20" s="50">
        <v>114.33</v>
      </c>
      <c r="V20" s="43">
        <v>1954.71</v>
      </c>
      <c r="W20" s="43">
        <v>1953.47</v>
      </c>
      <c r="X20" s="49">
        <f t="shared" si="5"/>
        <v>2313.4131314909346</v>
      </c>
      <c r="Y20" s="48">
        <v>1.3452999999999999</v>
      </c>
    </row>
    <row r="21" spans="2:25" x14ac:dyDescent="0.2">
      <c r="B21" s="47">
        <v>44517</v>
      </c>
      <c r="C21" s="46">
        <v>2627</v>
      </c>
      <c r="D21" s="45">
        <v>2628</v>
      </c>
      <c r="E21" s="44">
        <f t="shared" si="0"/>
        <v>2627.5</v>
      </c>
      <c r="F21" s="46">
        <v>2621.5</v>
      </c>
      <c r="G21" s="45">
        <v>2622.5</v>
      </c>
      <c r="H21" s="44">
        <f t="shared" si="1"/>
        <v>2622</v>
      </c>
      <c r="I21" s="46">
        <v>2585</v>
      </c>
      <c r="J21" s="45">
        <v>2590</v>
      </c>
      <c r="K21" s="44">
        <f t="shared" si="2"/>
        <v>2587.5</v>
      </c>
      <c r="L21" s="46">
        <v>2475</v>
      </c>
      <c r="M21" s="45">
        <v>2480</v>
      </c>
      <c r="N21" s="44">
        <f t="shared" si="3"/>
        <v>2477.5</v>
      </c>
      <c r="O21" s="46">
        <v>2355</v>
      </c>
      <c r="P21" s="45">
        <v>2360</v>
      </c>
      <c r="Q21" s="44">
        <f t="shared" si="4"/>
        <v>2357.5</v>
      </c>
      <c r="R21" s="52">
        <v>2628</v>
      </c>
      <c r="S21" s="51">
        <v>1.3454999999999999</v>
      </c>
      <c r="T21" s="51">
        <v>1.1316999999999999</v>
      </c>
      <c r="U21" s="50">
        <v>114.71</v>
      </c>
      <c r="V21" s="43">
        <v>1953.18</v>
      </c>
      <c r="W21" s="43">
        <v>1948.22</v>
      </c>
      <c r="X21" s="49">
        <f t="shared" si="5"/>
        <v>2322.1701864451711</v>
      </c>
      <c r="Y21" s="48">
        <v>1.3461000000000001</v>
      </c>
    </row>
    <row r="22" spans="2:25" x14ac:dyDescent="0.2">
      <c r="B22" s="47">
        <v>44518</v>
      </c>
      <c r="C22" s="46">
        <v>2607</v>
      </c>
      <c r="D22" s="45">
        <v>2607.5</v>
      </c>
      <c r="E22" s="44">
        <f t="shared" si="0"/>
        <v>2607.25</v>
      </c>
      <c r="F22" s="46">
        <v>2595</v>
      </c>
      <c r="G22" s="45">
        <v>2596</v>
      </c>
      <c r="H22" s="44">
        <f t="shared" si="1"/>
        <v>2595.5</v>
      </c>
      <c r="I22" s="46">
        <v>2563</v>
      </c>
      <c r="J22" s="45">
        <v>2568</v>
      </c>
      <c r="K22" s="44">
        <f t="shared" si="2"/>
        <v>2565.5</v>
      </c>
      <c r="L22" s="46">
        <v>2458</v>
      </c>
      <c r="M22" s="45">
        <v>2463</v>
      </c>
      <c r="N22" s="44">
        <f t="shared" si="3"/>
        <v>2460.5</v>
      </c>
      <c r="O22" s="46">
        <v>2338</v>
      </c>
      <c r="P22" s="45">
        <v>2343</v>
      </c>
      <c r="Q22" s="44">
        <f t="shared" si="4"/>
        <v>2340.5</v>
      </c>
      <c r="R22" s="52">
        <v>2607.5</v>
      </c>
      <c r="S22" s="51">
        <v>1.3478000000000001</v>
      </c>
      <c r="T22" s="51">
        <v>1.1339999999999999</v>
      </c>
      <c r="U22" s="50">
        <v>114.18</v>
      </c>
      <c r="V22" s="43">
        <v>1934.63</v>
      </c>
      <c r="W22" s="43">
        <v>1925.24</v>
      </c>
      <c r="X22" s="49">
        <f t="shared" si="5"/>
        <v>2299.3827160493829</v>
      </c>
      <c r="Y22" s="48">
        <v>1.3484</v>
      </c>
    </row>
    <row r="23" spans="2:25" x14ac:dyDescent="0.2">
      <c r="B23" s="47">
        <v>44519</v>
      </c>
      <c r="C23" s="46">
        <v>2660.5</v>
      </c>
      <c r="D23" s="45">
        <v>2661</v>
      </c>
      <c r="E23" s="44">
        <f t="shared" si="0"/>
        <v>2660.75</v>
      </c>
      <c r="F23" s="46">
        <v>2643</v>
      </c>
      <c r="G23" s="45">
        <v>2644</v>
      </c>
      <c r="H23" s="44">
        <f t="shared" si="1"/>
        <v>2643.5</v>
      </c>
      <c r="I23" s="46">
        <v>2607</v>
      </c>
      <c r="J23" s="45">
        <v>2612</v>
      </c>
      <c r="K23" s="44">
        <f t="shared" si="2"/>
        <v>2609.5</v>
      </c>
      <c r="L23" s="46">
        <v>2487</v>
      </c>
      <c r="M23" s="45">
        <v>2492</v>
      </c>
      <c r="N23" s="44">
        <f t="shared" si="3"/>
        <v>2489.5</v>
      </c>
      <c r="O23" s="46">
        <v>2367</v>
      </c>
      <c r="P23" s="45">
        <v>2372</v>
      </c>
      <c r="Q23" s="44">
        <f t="shared" si="4"/>
        <v>2369.5</v>
      </c>
      <c r="R23" s="52">
        <v>2661</v>
      </c>
      <c r="S23" s="51">
        <v>1.3420000000000001</v>
      </c>
      <c r="T23" s="51">
        <v>1.1256999999999999</v>
      </c>
      <c r="U23" s="50">
        <v>113.77</v>
      </c>
      <c r="V23" s="43">
        <v>1982.86</v>
      </c>
      <c r="W23" s="43">
        <v>1969.17</v>
      </c>
      <c r="X23" s="49">
        <f t="shared" si="5"/>
        <v>2363.8624855645376</v>
      </c>
      <c r="Y23" s="48">
        <v>1.3427</v>
      </c>
    </row>
    <row r="24" spans="2:25" x14ac:dyDescent="0.2">
      <c r="B24" s="47">
        <v>44522</v>
      </c>
      <c r="C24" s="46">
        <v>2653</v>
      </c>
      <c r="D24" s="45">
        <v>2653.5</v>
      </c>
      <c r="E24" s="44">
        <f t="shared" si="0"/>
        <v>2653.25</v>
      </c>
      <c r="F24" s="46">
        <v>2653</v>
      </c>
      <c r="G24" s="45">
        <v>2655</v>
      </c>
      <c r="H24" s="44">
        <f t="shared" si="1"/>
        <v>2654</v>
      </c>
      <c r="I24" s="46">
        <v>2613</v>
      </c>
      <c r="J24" s="45">
        <v>2618</v>
      </c>
      <c r="K24" s="44">
        <f t="shared" si="2"/>
        <v>2615.5</v>
      </c>
      <c r="L24" s="46">
        <v>2492</v>
      </c>
      <c r="M24" s="45">
        <v>2497</v>
      </c>
      <c r="N24" s="44">
        <f t="shared" si="3"/>
        <v>2494.5</v>
      </c>
      <c r="O24" s="46">
        <v>2372</v>
      </c>
      <c r="P24" s="45">
        <v>2377</v>
      </c>
      <c r="Q24" s="44">
        <f t="shared" si="4"/>
        <v>2374.5</v>
      </c>
      <c r="R24" s="52">
        <v>2653.5</v>
      </c>
      <c r="S24" s="51">
        <v>1.3445</v>
      </c>
      <c r="T24" s="51">
        <v>1.1276999999999999</v>
      </c>
      <c r="U24" s="50">
        <v>114.14</v>
      </c>
      <c r="V24" s="43">
        <v>1973.6</v>
      </c>
      <c r="W24" s="43">
        <v>1973.68</v>
      </c>
      <c r="X24" s="49">
        <f t="shared" si="5"/>
        <v>2353.0194200585265</v>
      </c>
      <c r="Y24" s="48">
        <v>1.3452</v>
      </c>
    </row>
    <row r="25" spans="2:25" x14ac:dyDescent="0.2">
      <c r="B25" s="47">
        <v>44523</v>
      </c>
      <c r="C25" s="46">
        <v>2690</v>
      </c>
      <c r="D25" s="45">
        <v>2691</v>
      </c>
      <c r="E25" s="44">
        <f t="shared" si="0"/>
        <v>2690.5</v>
      </c>
      <c r="F25" s="46">
        <v>2684.5</v>
      </c>
      <c r="G25" s="45">
        <v>2685</v>
      </c>
      <c r="H25" s="44">
        <f t="shared" si="1"/>
        <v>2684.75</v>
      </c>
      <c r="I25" s="46">
        <v>2647</v>
      </c>
      <c r="J25" s="45">
        <v>2652</v>
      </c>
      <c r="K25" s="44">
        <f t="shared" si="2"/>
        <v>2649.5</v>
      </c>
      <c r="L25" s="46">
        <v>2527</v>
      </c>
      <c r="M25" s="45">
        <v>2532</v>
      </c>
      <c r="N25" s="44">
        <f t="shared" si="3"/>
        <v>2529.5</v>
      </c>
      <c r="O25" s="46">
        <v>2407</v>
      </c>
      <c r="P25" s="45">
        <v>2412</v>
      </c>
      <c r="Q25" s="44">
        <f t="shared" si="4"/>
        <v>2409.5</v>
      </c>
      <c r="R25" s="52">
        <v>2691</v>
      </c>
      <c r="S25" s="51">
        <v>1.3348</v>
      </c>
      <c r="T25" s="51">
        <v>1.1241000000000001</v>
      </c>
      <c r="U25" s="50">
        <v>115.02</v>
      </c>
      <c r="V25" s="43">
        <v>2016.03</v>
      </c>
      <c r="W25" s="43">
        <v>2010.33</v>
      </c>
      <c r="X25" s="49">
        <f t="shared" si="5"/>
        <v>2393.9151321056843</v>
      </c>
      <c r="Y25" s="48">
        <v>1.3355999999999999</v>
      </c>
    </row>
    <row r="26" spans="2:25" x14ac:dyDescent="0.2">
      <c r="B26" s="47">
        <v>44524</v>
      </c>
      <c r="C26" s="46">
        <v>2698</v>
      </c>
      <c r="D26" s="45">
        <v>2699</v>
      </c>
      <c r="E26" s="44">
        <f t="shared" si="0"/>
        <v>2698.5</v>
      </c>
      <c r="F26" s="46">
        <v>2690.5</v>
      </c>
      <c r="G26" s="45">
        <v>2691</v>
      </c>
      <c r="H26" s="44">
        <f t="shared" si="1"/>
        <v>2690.75</v>
      </c>
      <c r="I26" s="46">
        <v>2657</v>
      </c>
      <c r="J26" s="45">
        <v>2662</v>
      </c>
      <c r="K26" s="44">
        <f t="shared" si="2"/>
        <v>2659.5</v>
      </c>
      <c r="L26" s="46">
        <v>2538</v>
      </c>
      <c r="M26" s="45">
        <v>2543</v>
      </c>
      <c r="N26" s="44">
        <f t="shared" si="3"/>
        <v>2540.5</v>
      </c>
      <c r="O26" s="46">
        <v>2448</v>
      </c>
      <c r="P26" s="45">
        <v>2453</v>
      </c>
      <c r="Q26" s="44">
        <f t="shared" si="4"/>
        <v>2450.5</v>
      </c>
      <c r="R26" s="52">
        <v>2699</v>
      </c>
      <c r="S26" s="51">
        <v>1.3351</v>
      </c>
      <c r="T26" s="51">
        <v>1.1208</v>
      </c>
      <c r="U26" s="50">
        <v>115.13</v>
      </c>
      <c r="V26" s="43">
        <v>2021.57</v>
      </c>
      <c r="W26" s="43">
        <v>2014.37</v>
      </c>
      <c r="X26" s="49">
        <f t="shared" si="5"/>
        <v>2408.1013561741611</v>
      </c>
      <c r="Y26" s="48">
        <v>1.3359000000000001</v>
      </c>
    </row>
    <row r="27" spans="2:25" x14ac:dyDescent="0.2">
      <c r="B27" s="47">
        <v>44525</v>
      </c>
      <c r="C27" s="46">
        <v>2739.5</v>
      </c>
      <c r="D27" s="45">
        <v>2740.5</v>
      </c>
      <c r="E27" s="44">
        <f t="shared" si="0"/>
        <v>2740</v>
      </c>
      <c r="F27" s="46">
        <v>2734</v>
      </c>
      <c r="G27" s="45">
        <v>2735</v>
      </c>
      <c r="H27" s="44">
        <f t="shared" si="1"/>
        <v>2734.5</v>
      </c>
      <c r="I27" s="46">
        <v>2700</v>
      </c>
      <c r="J27" s="45">
        <v>2705</v>
      </c>
      <c r="K27" s="44">
        <f t="shared" si="2"/>
        <v>2702.5</v>
      </c>
      <c r="L27" s="46">
        <v>2575</v>
      </c>
      <c r="M27" s="45">
        <v>2580</v>
      </c>
      <c r="N27" s="44">
        <f t="shared" si="3"/>
        <v>2577.5</v>
      </c>
      <c r="O27" s="46">
        <v>2480</v>
      </c>
      <c r="P27" s="45">
        <v>2485</v>
      </c>
      <c r="Q27" s="44">
        <f t="shared" si="4"/>
        <v>2482.5</v>
      </c>
      <c r="R27" s="52">
        <v>2740.5</v>
      </c>
      <c r="S27" s="51">
        <v>1.3314999999999999</v>
      </c>
      <c r="T27" s="51">
        <v>1.1215999999999999</v>
      </c>
      <c r="U27" s="50">
        <v>115.33</v>
      </c>
      <c r="V27" s="43">
        <v>2058.21</v>
      </c>
      <c r="W27" s="43">
        <v>2052.84</v>
      </c>
      <c r="X27" s="49">
        <f t="shared" si="5"/>
        <v>2443.3844507845938</v>
      </c>
      <c r="Y27" s="48">
        <v>1.3323</v>
      </c>
    </row>
    <row r="28" spans="2:25" x14ac:dyDescent="0.2">
      <c r="B28" s="47">
        <v>44526</v>
      </c>
      <c r="C28" s="46">
        <v>2617.5</v>
      </c>
      <c r="D28" s="45">
        <v>2618.5</v>
      </c>
      <c r="E28" s="44">
        <f t="shared" si="0"/>
        <v>2618</v>
      </c>
      <c r="F28" s="46">
        <v>2617</v>
      </c>
      <c r="G28" s="45">
        <v>2619</v>
      </c>
      <c r="H28" s="44">
        <f t="shared" si="1"/>
        <v>2618</v>
      </c>
      <c r="I28" s="46">
        <v>2592</v>
      </c>
      <c r="J28" s="45">
        <v>2597</v>
      </c>
      <c r="K28" s="44">
        <f t="shared" si="2"/>
        <v>2594.5</v>
      </c>
      <c r="L28" s="46">
        <v>2472</v>
      </c>
      <c r="M28" s="45">
        <v>2477</v>
      </c>
      <c r="N28" s="44">
        <f t="shared" si="3"/>
        <v>2474.5</v>
      </c>
      <c r="O28" s="46">
        <v>2372</v>
      </c>
      <c r="P28" s="45">
        <v>2377</v>
      </c>
      <c r="Q28" s="44">
        <f t="shared" si="4"/>
        <v>2374.5</v>
      </c>
      <c r="R28" s="52">
        <v>2618.5</v>
      </c>
      <c r="S28" s="51">
        <v>1.3341000000000001</v>
      </c>
      <c r="T28" s="51">
        <v>1.1292</v>
      </c>
      <c r="U28" s="50">
        <v>114.01</v>
      </c>
      <c r="V28" s="43">
        <v>1962.75</v>
      </c>
      <c r="W28" s="43">
        <v>1961.8</v>
      </c>
      <c r="X28" s="49">
        <f t="shared" si="5"/>
        <v>2318.898335104499</v>
      </c>
      <c r="Y28" s="48">
        <v>1.335</v>
      </c>
    </row>
    <row r="29" spans="2:25" x14ac:dyDescent="0.2">
      <c r="B29" s="47">
        <v>44529</v>
      </c>
      <c r="C29" s="46">
        <v>2649</v>
      </c>
      <c r="D29" s="45">
        <v>2650</v>
      </c>
      <c r="E29" s="44">
        <f t="shared" si="0"/>
        <v>2649.5</v>
      </c>
      <c r="F29" s="46">
        <v>2641.5</v>
      </c>
      <c r="G29" s="45">
        <v>2642.5</v>
      </c>
      <c r="H29" s="44">
        <f t="shared" si="1"/>
        <v>2642</v>
      </c>
      <c r="I29" s="46">
        <v>2615</v>
      </c>
      <c r="J29" s="45">
        <v>2620</v>
      </c>
      <c r="K29" s="44">
        <f t="shared" si="2"/>
        <v>2617.5</v>
      </c>
      <c r="L29" s="46">
        <v>2495</v>
      </c>
      <c r="M29" s="45">
        <v>2500</v>
      </c>
      <c r="N29" s="44">
        <f t="shared" si="3"/>
        <v>2497.5</v>
      </c>
      <c r="O29" s="46">
        <v>2395</v>
      </c>
      <c r="P29" s="45">
        <v>2400</v>
      </c>
      <c r="Q29" s="44">
        <f t="shared" si="4"/>
        <v>2397.5</v>
      </c>
      <c r="R29" s="52">
        <v>2650</v>
      </c>
      <c r="S29" s="51">
        <v>1.3334999999999999</v>
      </c>
      <c r="T29" s="51">
        <v>1.1279999999999999</v>
      </c>
      <c r="U29" s="50">
        <v>113.62</v>
      </c>
      <c r="V29" s="43">
        <v>1987.25</v>
      </c>
      <c r="W29" s="43">
        <v>1980.29</v>
      </c>
      <c r="X29" s="49">
        <f t="shared" si="5"/>
        <v>2349.2907801418442</v>
      </c>
      <c r="Y29" s="48">
        <v>1.3344</v>
      </c>
    </row>
    <row r="30" spans="2:25" x14ac:dyDescent="0.2">
      <c r="B30" s="47">
        <v>44530</v>
      </c>
      <c r="C30" s="46">
        <v>2634.5</v>
      </c>
      <c r="D30" s="45">
        <v>2635</v>
      </c>
      <c r="E30" s="44">
        <f t="shared" si="0"/>
        <v>2634.75</v>
      </c>
      <c r="F30" s="46">
        <v>2625</v>
      </c>
      <c r="G30" s="45">
        <v>2626</v>
      </c>
      <c r="H30" s="44">
        <f t="shared" si="1"/>
        <v>2625.5</v>
      </c>
      <c r="I30" s="46">
        <v>2608</v>
      </c>
      <c r="J30" s="45">
        <v>2613</v>
      </c>
      <c r="K30" s="44">
        <f t="shared" si="2"/>
        <v>2610.5</v>
      </c>
      <c r="L30" s="46">
        <v>2488</v>
      </c>
      <c r="M30" s="45">
        <v>2493</v>
      </c>
      <c r="N30" s="44">
        <f t="shared" si="3"/>
        <v>2490.5</v>
      </c>
      <c r="O30" s="46">
        <v>2382</v>
      </c>
      <c r="P30" s="45">
        <v>2387</v>
      </c>
      <c r="Q30" s="44">
        <f t="shared" si="4"/>
        <v>2384.5</v>
      </c>
      <c r="R30" s="52">
        <v>2635</v>
      </c>
      <c r="S30" s="51">
        <v>1.3337000000000001</v>
      </c>
      <c r="T30" s="51">
        <v>1.1355</v>
      </c>
      <c r="U30" s="50">
        <v>112.95</v>
      </c>
      <c r="V30" s="43">
        <v>1975.71</v>
      </c>
      <c r="W30" s="43">
        <v>1954.6</v>
      </c>
      <c r="X30" s="49">
        <f t="shared" si="5"/>
        <v>2320.5636283575518</v>
      </c>
      <c r="Y30" s="48">
        <v>1.3434999999999999</v>
      </c>
    </row>
    <row r="31" spans="2:25" s="10" customFormat="1" x14ac:dyDescent="0.2">
      <c r="B31" s="42" t="s">
        <v>11</v>
      </c>
      <c r="C31" s="41">
        <f>ROUND(AVERAGE(C9:C30),2)</f>
        <v>2640.68</v>
      </c>
      <c r="D31" s="40">
        <f>ROUND(AVERAGE(D9:D30),2)</f>
        <v>2641.41</v>
      </c>
      <c r="E31" s="39">
        <f>ROUND(AVERAGE(C31:D31),2)</f>
        <v>2641.05</v>
      </c>
      <c r="F31" s="41">
        <f>ROUND(AVERAGE(F9:F30),2)</f>
        <v>2645.59</v>
      </c>
      <c r="G31" s="40">
        <f>ROUND(AVERAGE(G9:G30),2)</f>
        <v>2646.84</v>
      </c>
      <c r="H31" s="39">
        <f>ROUND(AVERAGE(F31:G31),2)</f>
        <v>2646.22</v>
      </c>
      <c r="I31" s="41">
        <f>ROUND(AVERAGE(I9:I30),2)</f>
        <v>2610.14</v>
      </c>
      <c r="J31" s="40">
        <f>ROUND(AVERAGE(J9:J30),2)</f>
        <v>2615.14</v>
      </c>
      <c r="K31" s="39">
        <f>ROUND(AVERAGE(I31:J31),2)</f>
        <v>2612.64</v>
      </c>
      <c r="L31" s="41">
        <f>ROUND(AVERAGE(L9:L30),2)</f>
        <v>2492.36</v>
      </c>
      <c r="M31" s="40">
        <f>ROUND(AVERAGE(M9:M30),2)</f>
        <v>2497.36</v>
      </c>
      <c r="N31" s="39">
        <f>ROUND(AVERAGE(L31:M31),2)</f>
        <v>2494.86</v>
      </c>
      <c r="O31" s="41">
        <f>ROUND(AVERAGE(O9:O30),2)</f>
        <v>2381.9499999999998</v>
      </c>
      <c r="P31" s="40">
        <f>ROUND(AVERAGE(P9:P30),2)</f>
        <v>2386.9499999999998</v>
      </c>
      <c r="Q31" s="39">
        <f>ROUND(AVERAGE(O31:P31),2)</f>
        <v>2384.4499999999998</v>
      </c>
      <c r="R31" s="38">
        <f>ROUND(AVERAGE(R9:R30),2)</f>
        <v>2641.41</v>
      </c>
      <c r="S31" s="37">
        <f>ROUND(AVERAGE(S9:S30),4)</f>
        <v>1.3459000000000001</v>
      </c>
      <c r="T31" s="36">
        <f>ROUND(AVERAGE(T9:T30),4)</f>
        <v>1.1412</v>
      </c>
      <c r="U31" s="175">
        <f>ROUND(AVERAGE(U9:U30),2)</f>
        <v>114.02</v>
      </c>
      <c r="V31" s="35">
        <f>AVERAGE(V9:V30)</f>
        <v>1962.6477272727273</v>
      </c>
      <c r="W31" s="35">
        <f>AVERAGE(W9:W30)</f>
        <v>1965.1700000000003</v>
      </c>
      <c r="X31" s="35">
        <f>AVERAGE(X9:X30)</f>
        <v>2315.2372712867905</v>
      </c>
      <c r="Y31" s="34">
        <f>AVERAGE(Y9:Y30)</f>
        <v>1.3469363636363634</v>
      </c>
    </row>
    <row r="32" spans="2:25" s="5" customFormat="1" x14ac:dyDescent="0.2">
      <c r="B32" s="33" t="s">
        <v>12</v>
      </c>
      <c r="C32" s="32">
        <f t="shared" ref="C32:Y32" si="6">MAX(C9:C30)</f>
        <v>2739.5</v>
      </c>
      <c r="D32" s="31">
        <f t="shared" si="6"/>
        <v>2740.5</v>
      </c>
      <c r="E32" s="30">
        <f t="shared" si="6"/>
        <v>2740</v>
      </c>
      <c r="F32" s="32">
        <f t="shared" si="6"/>
        <v>2734</v>
      </c>
      <c r="G32" s="31">
        <f t="shared" si="6"/>
        <v>2735</v>
      </c>
      <c r="H32" s="30">
        <f t="shared" si="6"/>
        <v>2734.5</v>
      </c>
      <c r="I32" s="32">
        <f t="shared" si="6"/>
        <v>2700</v>
      </c>
      <c r="J32" s="31">
        <f t="shared" si="6"/>
        <v>2705</v>
      </c>
      <c r="K32" s="30">
        <f t="shared" si="6"/>
        <v>2702.5</v>
      </c>
      <c r="L32" s="32">
        <f t="shared" si="6"/>
        <v>2575</v>
      </c>
      <c r="M32" s="31">
        <f t="shared" si="6"/>
        <v>2580</v>
      </c>
      <c r="N32" s="30">
        <f t="shared" si="6"/>
        <v>2577.5</v>
      </c>
      <c r="O32" s="32">
        <f t="shared" si="6"/>
        <v>2480</v>
      </c>
      <c r="P32" s="31">
        <f t="shared" si="6"/>
        <v>2485</v>
      </c>
      <c r="Q32" s="30">
        <f t="shared" si="6"/>
        <v>2482.5</v>
      </c>
      <c r="R32" s="29">
        <f t="shared" si="6"/>
        <v>2740.5</v>
      </c>
      <c r="S32" s="28">
        <f t="shared" si="6"/>
        <v>1.3686</v>
      </c>
      <c r="T32" s="27">
        <f t="shared" si="6"/>
        <v>1.1607000000000001</v>
      </c>
      <c r="U32" s="26">
        <f t="shared" si="6"/>
        <v>115.33</v>
      </c>
      <c r="V32" s="25">
        <f t="shared" si="6"/>
        <v>2058.21</v>
      </c>
      <c r="W32" s="25">
        <f t="shared" si="6"/>
        <v>2052.84</v>
      </c>
      <c r="X32" s="25">
        <f t="shared" si="6"/>
        <v>2443.3844507845938</v>
      </c>
      <c r="Y32" s="24">
        <f t="shared" si="6"/>
        <v>1.3689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2490</v>
      </c>
      <c r="D33" s="21">
        <f t="shared" si="7"/>
        <v>2490.5</v>
      </c>
      <c r="E33" s="20">
        <f t="shared" si="7"/>
        <v>2490.25</v>
      </c>
      <c r="F33" s="22">
        <f t="shared" si="7"/>
        <v>2520</v>
      </c>
      <c r="G33" s="21">
        <f t="shared" si="7"/>
        <v>2522</v>
      </c>
      <c r="H33" s="20">
        <f t="shared" si="7"/>
        <v>2521</v>
      </c>
      <c r="I33" s="22">
        <f t="shared" si="7"/>
        <v>2503</v>
      </c>
      <c r="J33" s="21">
        <f t="shared" si="7"/>
        <v>2508</v>
      </c>
      <c r="K33" s="20">
        <f t="shared" si="7"/>
        <v>2505.5</v>
      </c>
      <c r="L33" s="22">
        <f t="shared" si="7"/>
        <v>2412</v>
      </c>
      <c r="M33" s="21">
        <f t="shared" si="7"/>
        <v>2417</v>
      </c>
      <c r="N33" s="20">
        <f t="shared" si="7"/>
        <v>2414.5</v>
      </c>
      <c r="O33" s="22">
        <f t="shared" si="7"/>
        <v>2320</v>
      </c>
      <c r="P33" s="21">
        <f t="shared" si="7"/>
        <v>2325</v>
      </c>
      <c r="Q33" s="20">
        <f t="shared" si="7"/>
        <v>2322.5</v>
      </c>
      <c r="R33" s="19">
        <f t="shared" si="7"/>
        <v>2490.5</v>
      </c>
      <c r="S33" s="18">
        <f t="shared" si="7"/>
        <v>1.3314999999999999</v>
      </c>
      <c r="T33" s="17">
        <f t="shared" si="7"/>
        <v>1.1208</v>
      </c>
      <c r="U33" s="16">
        <f t="shared" si="7"/>
        <v>112.95</v>
      </c>
      <c r="V33" s="15">
        <f t="shared" si="7"/>
        <v>1852.22</v>
      </c>
      <c r="W33" s="15">
        <f t="shared" si="7"/>
        <v>1874.95</v>
      </c>
      <c r="X33" s="15">
        <f t="shared" si="7"/>
        <v>2162.8310898827617</v>
      </c>
      <c r="Y33" s="14">
        <f t="shared" si="7"/>
        <v>1.3323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27</v>
      </c>
    </row>
    <row r="6" spans="1:25" ht="13.5" thickBot="1" x14ac:dyDescent="0.25">
      <c r="B6" s="1">
        <v>44501</v>
      </c>
    </row>
    <row r="7" spans="1:25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24</v>
      </c>
      <c r="J7" s="180"/>
      <c r="K7" s="181"/>
      <c r="L7" s="179" t="s">
        <v>23</v>
      </c>
      <c r="M7" s="180"/>
      <c r="N7" s="181"/>
      <c r="O7" s="179" t="s">
        <v>22</v>
      </c>
      <c r="P7" s="180"/>
      <c r="Q7" s="181"/>
      <c r="R7" s="182" t="s">
        <v>4</v>
      </c>
      <c r="S7" s="184" t="s">
        <v>21</v>
      </c>
      <c r="T7" s="185"/>
      <c r="U7" s="186"/>
      <c r="V7" s="187" t="s">
        <v>5</v>
      </c>
      <c r="W7" s="188"/>
      <c r="X7" s="11" t="s">
        <v>18</v>
      </c>
      <c r="Y7" s="182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83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83" t="s">
        <v>20</v>
      </c>
    </row>
    <row r="9" spans="1:25" x14ac:dyDescent="0.2">
      <c r="B9" s="47">
        <v>44501</v>
      </c>
      <c r="C9" s="46">
        <v>3428</v>
      </c>
      <c r="D9" s="45">
        <v>3430</v>
      </c>
      <c r="E9" s="44">
        <f t="shared" ref="E9:E30" si="0">AVERAGE(C9:D9)</f>
        <v>3429</v>
      </c>
      <c r="F9" s="46">
        <v>3349</v>
      </c>
      <c r="G9" s="45">
        <v>3351</v>
      </c>
      <c r="H9" s="44">
        <f t="shared" ref="H9:H30" si="1">AVERAGE(F9:G9)</f>
        <v>3350</v>
      </c>
      <c r="I9" s="46">
        <v>3118</v>
      </c>
      <c r="J9" s="45">
        <v>3123</v>
      </c>
      <c r="K9" s="44">
        <f t="shared" ref="K9:K30" si="2">AVERAGE(I9:J9)</f>
        <v>3120.5</v>
      </c>
      <c r="L9" s="46">
        <v>2813</v>
      </c>
      <c r="M9" s="45">
        <v>2818</v>
      </c>
      <c r="N9" s="44">
        <f t="shared" ref="N9:N30" si="3">AVERAGE(L9:M9)</f>
        <v>2815.5</v>
      </c>
      <c r="O9" s="46">
        <v>2533</v>
      </c>
      <c r="P9" s="45">
        <v>2538</v>
      </c>
      <c r="Q9" s="44">
        <f t="shared" ref="Q9:Q30" si="4">AVERAGE(O9:P9)</f>
        <v>2535.5</v>
      </c>
      <c r="R9" s="52">
        <v>3430</v>
      </c>
      <c r="S9" s="51">
        <v>1.3686</v>
      </c>
      <c r="T9" s="53">
        <v>1.1577999999999999</v>
      </c>
      <c r="U9" s="50">
        <v>114.18</v>
      </c>
      <c r="V9" s="43">
        <v>2506.21</v>
      </c>
      <c r="W9" s="43">
        <v>2447.9499999999998</v>
      </c>
      <c r="X9" s="49">
        <f t="shared" ref="X9:X30" si="5">R9/T9</f>
        <v>2962.5151148730351</v>
      </c>
      <c r="Y9" s="48">
        <v>1.3689</v>
      </c>
    </row>
    <row r="10" spans="1:25" x14ac:dyDescent="0.2">
      <c r="B10" s="47">
        <v>44502</v>
      </c>
      <c r="C10" s="46">
        <v>3394</v>
      </c>
      <c r="D10" s="45">
        <v>3394.5</v>
      </c>
      <c r="E10" s="44">
        <f t="shared" si="0"/>
        <v>3394.25</v>
      </c>
      <c r="F10" s="46">
        <v>3334</v>
      </c>
      <c r="G10" s="45">
        <v>3336</v>
      </c>
      <c r="H10" s="44">
        <f t="shared" si="1"/>
        <v>3335</v>
      </c>
      <c r="I10" s="46">
        <v>3125</v>
      </c>
      <c r="J10" s="45">
        <v>3130</v>
      </c>
      <c r="K10" s="44">
        <f t="shared" si="2"/>
        <v>3127.5</v>
      </c>
      <c r="L10" s="46">
        <v>2825</v>
      </c>
      <c r="M10" s="45">
        <v>2830</v>
      </c>
      <c r="N10" s="44">
        <f t="shared" si="3"/>
        <v>2827.5</v>
      </c>
      <c r="O10" s="46">
        <v>2545</v>
      </c>
      <c r="P10" s="45">
        <v>2550</v>
      </c>
      <c r="Q10" s="44">
        <f t="shared" si="4"/>
        <v>2547.5</v>
      </c>
      <c r="R10" s="52">
        <v>3394.5</v>
      </c>
      <c r="S10" s="51">
        <v>1.3661000000000001</v>
      </c>
      <c r="T10" s="51">
        <v>1.1607000000000001</v>
      </c>
      <c r="U10" s="50">
        <v>113.78</v>
      </c>
      <c r="V10" s="43">
        <v>2484.81</v>
      </c>
      <c r="W10" s="43">
        <v>2441.63</v>
      </c>
      <c r="X10" s="49">
        <f t="shared" si="5"/>
        <v>2924.5283018867922</v>
      </c>
      <c r="Y10" s="48">
        <v>1.3663000000000001</v>
      </c>
    </row>
    <row r="11" spans="1:25" x14ac:dyDescent="0.2">
      <c r="B11" s="47">
        <v>44503</v>
      </c>
      <c r="C11" s="46">
        <v>3369</v>
      </c>
      <c r="D11" s="45">
        <v>3371</v>
      </c>
      <c r="E11" s="44">
        <f t="shared" si="0"/>
        <v>3370</v>
      </c>
      <c r="F11" s="46">
        <v>3325</v>
      </c>
      <c r="G11" s="45">
        <v>3327</v>
      </c>
      <c r="H11" s="44">
        <f t="shared" si="1"/>
        <v>3326</v>
      </c>
      <c r="I11" s="46">
        <v>3143</v>
      </c>
      <c r="J11" s="45">
        <v>3148</v>
      </c>
      <c r="K11" s="44">
        <f t="shared" si="2"/>
        <v>3145.5</v>
      </c>
      <c r="L11" s="46">
        <v>2843</v>
      </c>
      <c r="M11" s="45">
        <v>2848</v>
      </c>
      <c r="N11" s="44">
        <f t="shared" si="3"/>
        <v>2845.5</v>
      </c>
      <c r="O11" s="46">
        <v>2563</v>
      </c>
      <c r="P11" s="45">
        <v>2568</v>
      </c>
      <c r="Q11" s="44">
        <f t="shared" si="4"/>
        <v>2565.5</v>
      </c>
      <c r="R11" s="52">
        <v>3371</v>
      </c>
      <c r="S11" s="51">
        <v>1.3658999999999999</v>
      </c>
      <c r="T11" s="51">
        <v>1.1584000000000001</v>
      </c>
      <c r="U11" s="50">
        <v>113.89</v>
      </c>
      <c r="V11" s="43">
        <v>2467.9699999999998</v>
      </c>
      <c r="W11" s="43">
        <v>2435.58</v>
      </c>
      <c r="X11" s="49">
        <f t="shared" si="5"/>
        <v>2910.0483425414363</v>
      </c>
      <c r="Y11" s="48">
        <v>1.3660000000000001</v>
      </c>
    </row>
    <row r="12" spans="1:25" x14ac:dyDescent="0.2">
      <c r="B12" s="47">
        <v>44504</v>
      </c>
      <c r="C12" s="46">
        <v>3341</v>
      </c>
      <c r="D12" s="45">
        <v>3342</v>
      </c>
      <c r="E12" s="44">
        <f t="shared" si="0"/>
        <v>3341.5</v>
      </c>
      <c r="F12" s="46">
        <v>3300.5</v>
      </c>
      <c r="G12" s="45">
        <v>3301</v>
      </c>
      <c r="H12" s="44">
        <f t="shared" si="1"/>
        <v>3300.75</v>
      </c>
      <c r="I12" s="46">
        <v>3118</v>
      </c>
      <c r="J12" s="45">
        <v>3123</v>
      </c>
      <c r="K12" s="44">
        <f t="shared" si="2"/>
        <v>3120.5</v>
      </c>
      <c r="L12" s="46">
        <v>2818</v>
      </c>
      <c r="M12" s="45">
        <v>2823</v>
      </c>
      <c r="N12" s="44">
        <f t="shared" si="3"/>
        <v>2820.5</v>
      </c>
      <c r="O12" s="46">
        <v>2538</v>
      </c>
      <c r="P12" s="45">
        <v>2543</v>
      </c>
      <c r="Q12" s="44">
        <f t="shared" si="4"/>
        <v>2540.5</v>
      </c>
      <c r="R12" s="52">
        <v>3342</v>
      </c>
      <c r="S12" s="51">
        <v>1.3546</v>
      </c>
      <c r="T12" s="51">
        <v>1.1563000000000001</v>
      </c>
      <c r="U12" s="50">
        <v>113.92</v>
      </c>
      <c r="V12" s="43">
        <v>2467.15</v>
      </c>
      <c r="W12" s="43">
        <v>2435.8000000000002</v>
      </c>
      <c r="X12" s="49">
        <f t="shared" si="5"/>
        <v>2890.2533944478073</v>
      </c>
      <c r="Y12" s="48">
        <v>1.3552</v>
      </c>
    </row>
    <row r="13" spans="1:25" x14ac:dyDescent="0.2">
      <c r="B13" s="47">
        <v>44505</v>
      </c>
      <c r="C13" s="46">
        <v>3229</v>
      </c>
      <c r="D13" s="45">
        <v>3229.5</v>
      </c>
      <c r="E13" s="44">
        <f t="shared" si="0"/>
        <v>3229.25</v>
      </c>
      <c r="F13" s="46">
        <v>3177</v>
      </c>
      <c r="G13" s="45">
        <v>3179</v>
      </c>
      <c r="H13" s="44">
        <f t="shared" si="1"/>
        <v>3178</v>
      </c>
      <c r="I13" s="46">
        <v>3000</v>
      </c>
      <c r="J13" s="45">
        <v>3005</v>
      </c>
      <c r="K13" s="44">
        <f t="shared" si="2"/>
        <v>3002.5</v>
      </c>
      <c r="L13" s="46">
        <v>2715</v>
      </c>
      <c r="M13" s="45">
        <v>2720</v>
      </c>
      <c r="N13" s="44">
        <f t="shared" si="3"/>
        <v>2717.5</v>
      </c>
      <c r="O13" s="46">
        <v>2437</v>
      </c>
      <c r="P13" s="45">
        <v>2442</v>
      </c>
      <c r="Q13" s="44">
        <f t="shared" si="4"/>
        <v>2439.5</v>
      </c>
      <c r="R13" s="52">
        <v>3229.5</v>
      </c>
      <c r="S13" s="51">
        <v>1.3446</v>
      </c>
      <c r="T13" s="51">
        <v>1.1515</v>
      </c>
      <c r="U13" s="50">
        <v>113.92</v>
      </c>
      <c r="V13" s="43">
        <v>2401.83</v>
      </c>
      <c r="W13" s="43">
        <v>2363.39</v>
      </c>
      <c r="X13" s="49">
        <f t="shared" si="5"/>
        <v>2804.602692140686</v>
      </c>
      <c r="Y13" s="48">
        <v>1.3451</v>
      </c>
    </row>
    <row r="14" spans="1:25" x14ac:dyDescent="0.2">
      <c r="B14" s="47">
        <v>44508</v>
      </c>
      <c r="C14" s="46">
        <v>3273.5</v>
      </c>
      <c r="D14" s="45">
        <v>3274.5</v>
      </c>
      <c r="E14" s="44">
        <f t="shared" si="0"/>
        <v>3274</v>
      </c>
      <c r="F14" s="46">
        <v>3228</v>
      </c>
      <c r="G14" s="45">
        <v>3228.5</v>
      </c>
      <c r="H14" s="44">
        <f t="shared" si="1"/>
        <v>3228.25</v>
      </c>
      <c r="I14" s="46">
        <v>3067</v>
      </c>
      <c r="J14" s="45">
        <v>3072</v>
      </c>
      <c r="K14" s="44">
        <f t="shared" si="2"/>
        <v>3069.5</v>
      </c>
      <c r="L14" s="46">
        <v>2812</v>
      </c>
      <c r="M14" s="45">
        <v>2817</v>
      </c>
      <c r="N14" s="44">
        <f t="shared" si="3"/>
        <v>2814.5</v>
      </c>
      <c r="O14" s="46">
        <v>2560</v>
      </c>
      <c r="P14" s="45">
        <v>2565</v>
      </c>
      <c r="Q14" s="44">
        <f t="shared" si="4"/>
        <v>2562.5</v>
      </c>
      <c r="R14" s="52">
        <v>3274.5</v>
      </c>
      <c r="S14" s="51">
        <v>1.353</v>
      </c>
      <c r="T14" s="51">
        <v>1.1577</v>
      </c>
      <c r="U14" s="50">
        <v>113.44</v>
      </c>
      <c r="V14" s="43">
        <v>2420.1799999999998</v>
      </c>
      <c r="W14" s="43">
        <v>2385.3000000000002</v>
      </c>
      <c r="X14" s="49">
        <f t="shared" si="5"/>
        <v>2828.4529670899196</v>
      </c>
      <c r="Y14" s="48">
        <v>1.3534999999999999</v>
      </c>
    </row>
    <row r="15" spans="1:25" x14ac:dyDescent="0.2">
      <c r="B15" s="47">
        <v>44509</v>
      </c>
      <c r="C15" s="46">
        <v>3337.5</v>
      </c>
      <c r="D15" s="45">
        <v>3338</v>
      </c>
      <c r="E15" s="44">
        <f t="shared" si="0"/>
        <v>3337.75</v>
      </c>
      <c r="F15" s="46">
        <v>3291</v>
      </c>
      <c r="G15" s="45">
        <v>3293</v>
      </c>
      <c r="H15" s="44">
        <f t="shared" si="1"/>
        <v>3292</v>
      </c>
      <c r="I15" s="46">
        <v>3152</v>
      </c>
      <c r="J15" s="45">
        <v>3157</v>
      </c>
      <c r="K15" s="44">
        <f t="shared" si="2"/>
        <v>3154.5</v>
      </c>
      <c r="L15" s="46">
        <v>2917</v>
      </c>
      <c r="M15" s="45">
        <v>2922</v>
      </c>
      <c r="N15" s="44">
        <f t="shared" si="3"/>
        <v>2919.5</v>
      </c>
      <c r="O15" s="46">
        <v>2667</v>
      </c>
      <c r="P15" s="45">
        <v>2672</v>
      </c>
      <c r="Q15" s="44">
        <f t="shared" si="4"/>
        <v>2669.5</v>
      </c>
      <c r="R15" s="52">
        <v>3338</v>
      </c>
      <c r="S15" s="51">
        <v>1.3564000000000001</v>
      </c>
      <c r="T15" s="51">
        <v>1.1573</v>
      </c>
      <c r="U15" s="50">
        <v>113.07</v>
      </c>
      <c r="V15" s="43">
        <v>2460.9299999999998</v>
      </c>
      <c r="W15" s="43">
        <v>2426.86</v>
      </c>
      <c r="X15" s="49">
        <f t="shared" si="5"/>
        <v>2884.2996630087273</v>
      </c>
      <c r="Y15" s="48">
        <v>1.3569</v>
      </c>
    </row>
    <row r="16" spans="1:25" x14ac:dyDescent="0.2">
      <c r="B16" s="47">
        <v>44510</v>
      </c>
      <c r="C16" s="46">
        <v>3303</v>
      </c>
      <c r="D16" s="45">
        <v>3305</v>
      </c>
      <c r="E16" s="44">
        <f t="shared" si="0"/>
        <v>3304</v>
      </c>
      <c r="F16" s="46">
        <v>3282</v>
      </c>
      <c r="G16" s="45">
        <v>3284</v>
      </c>
      <c r="H16" s="44">
        <f t="shared" si="1"/>
        <v>3283</v>
      </c>
      <c r="I16" s="46">
        <v>3163</v>
      </c>
      <c r="J16" s="45">
        <v>3168</v>
      </c>
      <c r="K16" s="44">
        <f t="shared" si="2"/>
        <v>3165.5</v>
      </c>
      <c r="L16" s="46">
        <v>2948</v>
      </c>
      <c r="M16" s="45">
        <v>2953</v>
      </c>
      <c r="N16" s="44">
        <f t="shared" si="3"/>
        <v>2950.5</v>
      </c>
      <c r="O16" s="46">
        <v>2703</v>
      </c>
      <c r="P16" s="45">
        <v>2708</v>
      </c>
      <c r="Q16" s="44">
        <f t="shared" si="4"/>
        <v>2705.5</v>
      </c>
      <c r="R16" s="52">
        <v>3305</v>
      </c>
      <c r="S16" s="51">
        <v>1.3509</v>
      </c>
      <c r="T16" s="51">
        <v>1.1558999999999999</v>
      </c>
      <c r="U16" s="50">
        <v>113.27</v>
      </c>
      <c r="V16" s="43">
        <v>2446.52</v>
      </c>
      <c r="W16" s="43">
        <v>2430.0700000000002</v>
      </c>
      <c r="X16" s="49">
        <f t="shared" si="5"/>
        <v>2859.2438792283069</v>
      </c>
      <c r="Y16" s="48">
        <v>1.3513999999999999</v>
      </c>
    </row>
    <row r="17" spans="2:25" x14ac:dyDescent="0.2">
      <c r="B17" s="47">
        <v>44511</v>
      </c>
      <c r="C17" s="46">
        <v>3314.5</v>
      </c>
      <c r="D17" s="45">
        <v>3315</v>
      </c>
      <c r="E17" s="44">
        <f t="shared" si="0"/>
        <v>3314.75</v>
      </c>
      <c r="F17" s="46">
        <v>3292</v>
      </c>
      <c r="G17" s="45">
        <v>3294</v>
      </c>
      <c r="H17" s="44">
        <f t="shared" si="1"/>
        <v>3293</v>
      </c>
      <c r="I17" s="46">
        <v>3170</v>
      </c>
      <c r="J17" s="45">
        <v>3175</v>
      </c>
      <c r="K17" s="44">
        <f t="shared" si="2"/>
        <v>3172.5</v>
      </c>
      <c r="L17" s="46">
        <v>2940</v>
      </c>
      <c r="M17" s="45">
        <v>2945</v>
      </c>
      <c r="N17" s="44">
        <f t="shared" si="3"/>
        <v>2942.5</v>
      </c>
      <c r="O17" s="46">
        <v>2705</v>
      </c>
      <c r="P17" s="45">
        <v>2710</v>
      </c>
      <c r="Q17" s="44">
        <f t="shared" si="4"/>
        <v>2707.5</v>
      </c>
      <c r="R17" s="52">
        <v>3315</v>
      </c>
      <c r="S17" s="51">
        <v>1.3407</v>
      </c>
      <c r="T17" s="51">
        <v>1.1463000000000001</v>
      </c>
      <c r="U17" s="50">
        <v>113.96</v>
      </c>
      <c r="V17" s="43">
        <v>2472.59</v>
      </c>
      <c r="W17" s="43">
        <v>2456.0100000000002</v>
      </c>
      <c r="X17" s="49">
        <f t="shared" si="5"/>
        <v>2891.9131117508505</v>
      </c>
      <c r="Y17" s="48">
        <v>1.3411999999999999</v>
      </c>
    </row>
    <row r="18" spans="2:25" x14ac:dyDescent="0.2">
      <c r="B18" s="47">
        <v>44512</v>
      </c>
      <c r="C18" s="46">
        <v>3268</v>
      </c>
      <c r="D18" s="45">
        <v>3270</v>
      </c>
      <c r="E18" s="44">
        <f t="shared" si="0"/>
        <v>3269</v>
      </c>
      <c r="F18" s="46">
        <v>3248</v>
      </c>
      <c r="G18" s="45">
        <v>3250</v>
      </c>
      <c r="H18" s="44">
        <f t="shared" si="1"/>
        <v>3249</v>
      </c>
      <c r="I18" s="46">
        <v>3128</v>
      </c>
      <c r="J18" s="45">
        <v>3133</v>
      </c>
      <c r="K18" s="44">
        <f t="shared" si="2"/>
        <v>3130.5</v>
      </c>
      <c r="L18" s="46">
        <v>2903</v>
      </c>
      <c r="M18" s="45">
        <v>2908</v>
      </c>
      <c r="N18" s="44">
        <f t="shared" si="3"/>
        <v>2905.5</v>
      </c>
      <c r="O18" s="46">
        <v>2668</v>
      </c>
      <c r="P18" s="45">
        <v>2673</v>
      </c>
      <c r="Q18" s="44">
        <f t="shared" si="4"/>
        <v>2670.5</v>
      </c>
      <c r="R18" s="52">
        <v>3270</v>
      </c>
      <c r="S18" s="51">
        <v>1.3393999999999999</v>
      </c>
      <c r="T18" s="51">
        <v>1.1448</v>
      </c>
      <c r="U18" s="50">
        <v>114</v>
      </c>
      <c r="V18" s="43">
        <v>2441.39</v>
      </c>
      <c r="W18" s="43">
        <v>2425.5500000000002</v>
      </c>
      <c r="X18" s="49">
        <f t="shared" si="5"/>
        <v>2856.3941299790354</v>
      </c>
      <c r="Y18" s="48">
        <v>1.3399000000000001</v>
      </c>
    </row>
    <row r="19" spans="2:25" x14ac:dyDescent="0.2">
      <c r="B19" s="47">
        <v>44515</v>
      </c>
      <c r="C19" s="46">
        <v>3265</v>
      </c>
      <c r="D19" s="45">
        <v>3266</v>
      </c>
      <c r="E19" s="44">
        <f t="shared" si="0"/>
        <v>3265.5</v>
      </c>
      <c r="F19" s="46">
        <v>3254</v>
      </c>
      <c r="G19" s="45">
        <v>3256</v>
      </c>
      <c r="H19" s="44">
        <f t="shared" si="1"/>
        <v>3255</v>
      </c>
      <c r="I19" s="46">
        <v>3138</v>
      </c>
      <c r="J19" s="45">
        <v>3143</v>
      </c>
      <c r="K19" s="44">
        <f t="shared" si="2"/>
        <v>3140.5</v>
      </c>
      <c r="L19" s="46">
        <v>2905</v>
      </c>
      <c r="M19" s="45">
        <v>2910</v>
      </c>
      <c r="N19" s="44">
        <f t="shared" si="3"/>
        <v>2907.5</v>
      </c>
      <c r="O19" s="46">
        <v>2668</v>
      </c>
      <c r="P19" s="45">
        <v>2673</v>
      </c>
      <c r="Q19" s="44">
        <f t="shared" si="4"/>
        <v>2670.5</v>
      </c>
      <c r="R19" s="52">
        <v>3266</v>
      </c>
      <c r="S19" s="51">
        <v>1.3432999999999999</v>
      </c>
      <c r="T19" s="51">
        <v>1.1440999999999999</v>
      </c>
      <c r="U19" s="50">
        <v>113.89</v>
      </c>
      <c r="V19" s="43">
        <v>2431.33</v>
      </c>
      <c r="W19" s="43">
        <v>2422.98</v>
      </c>
      <c r="X19" s="49">
        <f t="shared" si="5"/>
        <v>2854.6455729394288</v>
      </c>
      <c r="Y19" s="48">
        <v>1.3438000000000001</v>
      </c>
    </row>
    <row r="20" spans="2:25" x14ac:dyDescent="0.2">
      <c r="B20" s="47">
        <v>44516</v>
      </c>
      <c r="C20" s="46">
        <v>3211</v>
      </c>
      <c r="D20" s="45">
        <v>3213</v>
      </c>
      <c r="E20" s="44">
        <f t="shared" si="0"/>
        <v>3212</v>
      </c>
      <c r="F20" s="46">
        <v>3197</v>
      </c>
      <c r="G20" s="45">
        <v>3197.5</v>
      </c>
      <c r="H20" s="44">
        <f t="shared" si="1"/>
        <v>3197.25</v>
      </c>
      <c r="I20" s="46">
        <v>3088</v>
      </c>
      <c r="J20" s="45">
        <v>3093</v>
      </c>
      <c r="K20" s="44">
        <f t="shared" si="2"/>
        <v>3090.5</v>
      </c>
      <c r="L20" s="46">
        <v>2858</v>
      </c>
      <c r="M20" s="45">
        <v>2863</v>
      </c>
      <c r="N20" s="44">
        <f t="shared" si="3"/>
        <v>2860.5</v>
      </c>
      <c r="O20" s="46">
        <v>2623</v>
      </c>
      <c r="P20" s="45">
        <v>2628</v>
      </c>
      <c r="Q20" s="44">
        <f t="shared" si="4"/>
        <v>2625.5</v>
      </c>
      <c r="R20" s="52">
        <v>3213</v>
      </c>
      <c r="S20" s="51">
        <v>1.3447</v>
      </c>
      <c r="T20" s="51">
        <v>1.1362000000000001</v>
      </c>
      <c r="U20" s="50">
        <v>114.33</v>
      </c>
      <c r="V20" s="43">
        <v>2389.38</v>
      </c>
      <c r="W20" s="43">
        <v>2376.79</v>
      </c>
      <c r="X20" s="49">
        <f t="shared" si="5"/>
        <v>2827.8472099982396</v>
      </c>
      <c r="Y20" s="48">
        <v>1.3452999999999999</v>
      </c>
    </row>
    <row r="21" spans="2:25" x14ac:dyDescent="0.2">
      <c r="B21" s="47">
        <v>44517</v>
      </c>
      <c r="C21" s="46">
        <v>3249.5</v>
      </c>
      <c r="D21" s="45">
        <v>3250</v>
      </c>
      <c r="E21" s="44">
        <f t="shared" si="0"/>
        <v>3249.75</v>
      </c>
      <c r="F21" s="46">
        <v>3214.5</v>
      </c>
      <c r="G21" s="45">
        <v>3215</v>
      </c>
      <c r="H21" s="44">
        <f t="shared" si="1"/>
        <v>3214.75</v>
      </c>
      <c r="I21" s="46">
        <v>3112</v>
      </c>
      <c r="J21" s="45">
        <v>3117</v>
      </c>
      <c r="K21" s="44">
        <f t="shared" si="2"/>
        <v>3114.5</v>
      </c>
      <c r="L21" s="46">
        <v>2892</v>
      </c>
      <c r="M21" s="45">
        <v>2897</v>
      </c>
      <c r="N21" s="44">
        <f t="shared" si="3"/>
        <v>2894.5</v>
      </c>
      <c r="O21" s="46">
        <v>2655</v>
      </c>
      <c r="P21" s="45">
        <v>2660</v>
      </c>
      <c r="Q21" s="44">
        <f t="shared" si="4"/>
        <v>2657.5</v>
      </c>
      <c r="R21" s="52">
        <v>3250</v>
      </c>
      <c r="S21" s="51">
        <v>1.3454999999999999</v>
      </c>
      <c r="T21" s="51">
        <v>1.1316999999999999</v>
      </c>
      <c r="U21" s="50">
        <v>114.71</v>
      </c>
      <c r="V21" s="43">
        <v>2415.46</v>
      </c>
      <c r="W21" s="43">
        <v>2388.38</v>
      </c>
      <c r="X21" s="49">
        <f t="shared" si="5"/>
        <v>2871.7858089599717</v>
      </c>
      <c r="Y21" s="48">
        <v>1.3461000000000001</v>
      </c>
    </row>
    <row r="22" spans="2:25" x14ac:dyDescent="0.2">
      <c r="B22" s="47">
        <v>44518</v>
      </c>
      <c r="C22" s="46">
        <v>3200</v>
      </c>
      <c r="D22" s="45">
        <v>3202</v>
      </c>
      <c r="E22" s="44">
        <f t="shared" si="0"/>
        <v>3201</v>
      </c>
      <c r="F22" s="46">
        <v>3159</v>
      </c>
      <c r="G22" s="45">
        <v>3161</v>
      </c>
      <c r="H22" s="44">
        <f t="shared" si="1"/>
        <v>3160</v>
      </c>
      <c r="I22" s="46">
        <v>3058</v>
      </c>
      <c r="J22" s="45">
        <v>3063</v>
      </c>
      <c r="K22" s="44">
        <f t="shared" si="2"/>
        <v>3060.5</v>
      </c>
      <c r="L22" s="46">
        <v>2848</v>
      </c>
      <c r="M22" s="45">
        <v>2853</v>
      </c>
      <c r="N22" s="44">
        <f t="shared" si="3"/>
        <v>2850.5</v>
      </c>
      <c r="O22" s="46">
        <v>2613</v>
      </c>
      <c r="P22" s="45">
        <v>2618</v>
      </c>
      <c r="Q22" s="44">
        <f t="shared" si="4"/>
        <v>2615.5</v>
      </c>
      <c r="R22" s="52">
        <v>3202</v>
      </c>
      <c r="S22" s="51">
        <v>1.3478000000000001</v>
      </c>
      <c r="T22" s="51">
        <v>1.1339999999999999</v>
      </c>
      <c r="U22" s="50">
        <v>114.18</v>
      </c>
      <c r="V22" s="43">
        <v>2375.7199999999998</v>
      </c>
      <c r="W22" s="43">
        <v>2344.2600000000002</v>
      </c>
      <c r="X22" s="49">
        <f t="shared" si="5"/>
        <v>2823.6331569664903</v>
      </c>
      <c r="Y22" s="48">
        <v>1.3484</v>
      </c>
    </row>
    <row r="23" spans="2:25" x14ac:dyDescent="0.2">
      <c r="B23" s="47">
        <v>44519</v>
      </c>
      <c r="C23" s="46">
        <v>3214</v>
      </c>
      <c r="D23" s="45">
        <v>3215</v>
      </c>
      <c r="E23" s="44">
        <f t="shared" si="0"/>
        <v>3214.5</v>
      </c>
      <c r="F23" s="46">
        <v>3179</v>
      </c>
      <c r="G23" s="45">
        <v>3180</v>
      </c>
      <c r="H23" s="44">
        <f t="shared" si="1"/>
        <v>3179.5</v>
      </c>
      <c r="I23" s="46">
        <v>3070</v>
      </c>
      <c r="J23" s="45">
        <v>3075</v>
      </c>
      <c r="K23" s="44">
        <f t="shared" si="2"/>
        <v>3072.5</v>
      </c>
      <c r="L23" s="46">
        <v>2860</v>
      </c>
      <c r="M23" s="45">
        <v>2865</v>
      </c>
      <c r="N23" s="44">
        <f t="shared" si="3"/>
        <v>2862.5</v>
      </c>
      <c r="O23" s="46">
        <v>2623</v>
      </c>
      <c r="P23" s="45">
        <v>2628</v>
      </c>
      <c r="Q23" s="44">
        <f t="shared" si="4"/>
        <v>2625.5</v>
      </c>
      <c r="R23" s="52">
        <v>3215</v>
      </c>
      <c r="S23" s="51">
        <v>1.3420000000000001</v>
      </c>
      <c r="T23" s="51">
        <v>1.1256999999999999</v>
      </c>
      <c r="U23" s="50">
        <v>113.77</v>
      </c>
      <c r="V23" s="43">
        <v>2395.6799999999998</v>
      </c>
      <c r="W23" s="43">
        <v>2368.36</v>
      </c>
      <c r="X23" s="49">
        <f t="shared" si="5"/>
        <v>2856.0007106689172</v>
      </c>
      <c r="Y23" s="48">
        <v>1.3427</v>
      </c>
    </row>
    <row r="24" spans="2:25" x14ac:dyDescent="0.2">
      <c r="B24" s="47">
        <v>44522</v>
      </c>
      <c r="C24" s="46">
        <v>3275</v>
      </c>
      <c r="D24" s="45">
        <v>3277</v>
      </c>
      <c r="E24" s="44">
        <f t="shared" si="0"/>
        <v>3276</v>
      </c>
      <c r="F24" s="46">
        <v>3226</v>
      </c>
      <c r="G24" s="45">
        <v>3227</v>
      </c>
      <c r="H24" s="44">
        <f t="shared" si="1"/>
        <v>3226.5</v>
      </c>
      <c r="I24" s="46">
        <v>3117</v>
      </c>
      <c r="J24" s="45">
        <v>3122</v>
      </c>
      <c r="K24" s="44">
        <f t="shared" si="2"/>
        <v>3119.5</v>
      </c>
      <c r="L24" s="46">
        <v>2905</v>
      </c>
      <c r="M24" s="45">
        <v>2910</v>
      </c>
      <c r="N24" s="44">
        <f t="shared" si="3"/>
        <v>2907.5</v>
      </c>
      <c r="O24" s="46">
        <v>2668</v>
      </c>
      <c r="P24" s="45">
        <v>2673</v>
      </c>
      <c r="Q24" s="44">
        <f t="shared" si="4"/>
        <v>2670.5</v>
      </c>
      <c r="R24" s="52">
        <v>3277</v>
      </c>
      <c r="S24" s="51">
        <v>1.3445</v>
      </c>
      <c r="T24" s="51">
        <v>1.1276999999999999</v>
      </c>
      <c r="U24" s="50">
        <v>114.14</v>
      </c>
      <c r="V24" s="43">
        <v>2437.34</v>
      </c>
      <c r="W24" s="43">
        <v>2398.9</v>
      </c>
      <c r="X24" s="49">
        <f t="shared" si="5"/>
        <v>2905.9146936241909</v>
      </c>
      <c r="Y24" s="48">
        <v>1.3452</v>
      </c>
    </row>
    <row r="25" spans="2:25" x14ac:dyDescent="0.2">
      <c r="B25" s="47">
        <v>44523</v>
      </c>
      <c r="C25" s="46">
        <v>3420</v>
      </c>
      <c r="D25" s="45">
        <v>3422</v>
      </c>
      <c r="E25" s="44">
        <f t="shared" si="0"/>
        <v>3421</v>
      </c>
      <c r="F25" s="46">
        <v>3343</v>
      </c>
      <c r="G25" s="45">
        <v>3345</v>
      </c>
      <c r="H25" s="44">
        <f t="shared" si="1"/>
        <v>3344</v>
      </c>
      <c r="I25" s="46">
        <v>3203</v>
      </c>
      <c r="J25" s="45">
        <v>3208</v>
      </c>
      <c r="K25" s="44">
        <f t="shared" si="2"/>
        <v>3205.5</v>
      </c>
      <c r="L25" s="46">
        <v>2988</v>
      </c>
      <c r="M25" s="45">
        <v>2993</v>
      </c>
      <c r="N25" s="44">
        <f t="shared" si="3"/>
        <v>2990.5</v>
      </c>
      <c r="O25" s="46">
        <v>2752</v>
      </c>
      <c r="P25" s="45">
        <v>2757</v>
      </c>
      <c r="Q25" s="44">
        <f t="shared" si="4"/>
        <v>2754.5</v>
      </c>
      <c r="R25" s="52">
        <v>3422</v>
      </c>
      <c r="S25" s="51">
        <v>1.3348</v>
      </c>
      <c r="T25" s="51">
        <v>1.1241000000000001</v>
      </c>
      <c r="U25" s="50">
        <v>115.02</v>
      </c>
      <c r="V25" s="43">
        <v>2563.6799999999998</v>
      </c>
      <c r="W25" s="43">
        <v>2504.4899999999998</v>
      </c>
      <c r="X25" s="49">
        <f t="shared" si="5"/>
        <v>3044.2131482964146</v>
      </c>
      <c r="Y25" s="48">
        <v>1.3355999999999999</v>
      </c>
    </row>
    <row r="26" spans="2:25" x14ac:dyDescent="0.2">
      <c r="B26" s="47">
        <v>44524</v>
      </c>
      <c r="C26" s="46">
        <v>3429</v>
      </c>
      <c r="D26" s="45">
        <v>3429.5</v>
      </c>
      <c r="E26" s="44">
        <f t="shared" si="0"/>
        <v>3429.25</v>
      </c>
      <c r="F26" s="46">
        <v>3338</v>
      </c>
      <c r="G26" s="45">
        <v>3340</v>
      </c>
      <c r="H26" s="44">
        <f t="shared" si="1"/>
        <v>3339</v>
      </c>
      <c r="I26" s="46">
        <v>3210</v>
      </c>
      <c r="J26" s="45">
        <v>3215</v>
      </c>
      <c r="K26" s="44">
        <f t="shared" si="2"/>
        <v>3212.5</v>
      </c>
      <c r="L26" s="46">
        <v>2995</v>
      </c>
      <c r="M26" s="45">
        <v>3000</v>
      </c>
      <c r="N26" s="44">
        <f t="shared" si="3"/>
        <v>2997.5</v>
      </c>
      <c r="O26" s="46">
        <v>2758</v>
      </c>
      <c r="P26" s="45">
        <v>2763</v>
      </c>
      <c r="Q26" s="44">
        <f t="shared" si="4"/>
        <v>2760.5</v>
      </c>
      <c r="R26" s="52">
        <v>3429.5</v>
      </c>
      <c r="S26" s="51">
        <v>1.3351</v>
      </c>
      <c r="T26" s="51">
        <v>1.1208</v>
      </c>
      <c r="U26" s="50">
        <v>115.13</v>
      </c>
      <c r="V26" s="43">
        <v>2568.7199999999998</v>
      </c>
      <c r="W26" s="43">
        <v>2500.19</v>
      </c>
      <c r="X26" s="49">
        <f t="shared" si="5"/>
        <v>3059.8679514632404</v>
      </c>
      <c r="Y26" s="48">
        <v>1.3359000000000001</v>
      </c>
    </row>
    <row r="27" spans="2:25" x14ac:dyDescent="0.2">
      <c r="B27" s="47">
        <v>44525</v>
      </c>
      <c r="C27" s="46">
        <v>3430</v>
      </c>
      <c r="D27" s="45">
        <v>3432</v>
      </c>
      <c r="E27" s="44">
        <f t="shared" si="0"/>
        <v>3431</v>
      </c>
      <c r="F27" s="46">
        <v>3333</v>
      </c>
      <c r="G27" s="45">
        <v>3335</v>
      </c>
      <c r="H27" s="44">
        <f t="shared" si="1"/>
        <v>3334</v>
      </c>
      <c r="I27" s="46">
        <v>3217</v>
      </c>
      <c r="J27" s="45">
        <v>3222</v>
      </c>
      <c r="K27" s="44">
        <f t="shared" si="2"/>
        <v>3219.5</v>
      </c>
      <c r="L27" s="46">
        <v>2963</v>
      </c>
      <c r="M27" s="45">
        <v>2968</v>
      </c>
      <c r="N27" s="44">
        <f t="shared" si="3"/>
        <v>2965.5</v>
      </c>
      <c r="O27" s="46">
        <v>2728</v>
      </c>
      <c r="P27" s="45">
        <v>2733</v>
      </c>
      <c r="Q27" s="44">
        <f t="shared" si="4"/>
        <v>2730.5</v>
      </c>
      <c r="R27" s="52">
        <v>3432</v>
      </c>
      <c r="S27" s="51">
        <v>1.3314999999999999</v>
      </c>
      <c r="T27" s="51">
        <v>1.1215999999999999</v>
      </c>
      <c r="U27" s="50">
        <v>115.33</v>
      </c>
      <c r="V27" s="43">
        <v>2577.54</v>
      </c>
      <c r="W27" s="43">
        <v>2503.19</v>
      </c>
      <c r="X27" s="49">
        <f t="shared" si="5"/>
        <v>3059.9144079885878</v>
      </c>
      <c r="Y27" s="48">
        <v>1.3323</v>
      </c>
    </row>
    <row r="28" spans="2:25" x14ac:dyDescent="0.2">
      <c r="B28" s="47">
        <v>44526</v>
      </c>
      <c r="C28" s="46">
        <v>3330</v>
      </c>
      <c r="D28" s="45">
        <v>3331</v>
      </c>
      <c r="E28" s="44">
        <f t="shared" si="0"/>
        <v>3330.5</v>
      </c>
      <c r="F28" s="46">
        <v>3215</v>
      </c>
      <c r="G28" s="45">
        <v>3217</v>
      </c>
      <c r="H28" s="44">
        <f t="shared" si="1"/>
        <v>3216</v>
      </c>
      <c r="I28" s="46">
        <v>3100</v>
      </c>
      <c r="J28" s="45">
        <v>3105</v>
      </c>
      <c r="K28" s="44">
        <f t="shared" si="2"/>
        <v>3102.5</v>
      </c>
      <c r="L28" s="46">
        <v>2855</v>
      </c>
      <c r="M28" s="45">
        <v>2860</v>
      </c>
      <c r="N28" s="44">
        <f t="shared" si="3"/>
        <v>2857.5</v>
      </c>
      <c r="O28" s="46">
        <v>2618</v>
      </c>
      <c r="P28" s="45">
        <v>2623</v>
      </c>
      <c r="Q28" s="44">
        <f t="shared" si="4"/>
        <v>2620.5</v>
      </c>
      <c r="R28" s="52">
        <v>3331</v>
      </c>
      <c r="S28" s="51">
        <v>1.3341000000000001</v>
      </c>
      <c r="T28" s="51">
        <v>1.1292</v>
      </c>
      <c r="U28" s="50">
        <v>114.01</v>
      </c>
      <c r="V28" s="43">
        <v>2496.81</v>
      </c>
      <c r="W28" s="43">
        <v>2409.7399999999998</v>
      </c>
      <c r="X28" s="49">
        <f t="shared" si="5"/>
        <v>2949.8760184201205</v>
      </c>
      <c r="Y28" s="48">
        <v>1.335</v>
      </c>
    </row>
    <row r="29" spans="2:25" x14ac:dyDescent="0.2">
      <c r="B29" s="47">
        <v>44529</v>
      </c>
      <c r="C29" s="46">
        <v>3323</v>
      </c>
      <c r="D29" s="45">
        <v>3325</v>
      </c>
      <c r="E29" s="44">
        <f t="shared" si="0"/>
        <v>3324</v>
      </c>
      <c r="F29" s="46">
        <v>3199</v>
      </c>
      <c r="G29" s="45">
        <v>3200</v>
      </c>
      <c r="H29" s="44">
        <f t="shared" si="1"/>
        <v>3199.5</v>
      </c>
      <c r="I29" s="46">
        <v>3085</v>
      </c>
      <c r="J29" s="45">
        <v>3090</v>
      </c>
      <c r="K29" s="44">
        <f t="shared" si="2"/>
        <v>3087.5</v>
      </c>
      <c r="L29" s="46">
        <v>2845</v>
      </c>
      <c r="M29" s="45">
        <v>2850</v>
      </c>
      <c r="N29" s="44">
        <f t="shared" si="3"/>
        <v>2847.5</v>
      </c>
      <c r="O29" s="46">
        <v>2610</v>
      </c>
      <c r="P29" s="45">
        <v>2615</v>
      </c>
      <c r="Q29" s="44">
        <f t="shared" si="4"/>
        <v>2612.5</v>
      </c>
      <c r="R29" s="52">
        <v>3325</v>
      </c>
      <c r="S29" s="51">
        <v>1.3334999999999999</v>
      </c>
      <c r="T29" s="51">
        <v>1.1279999999999999</v>
      </c>
      <c r="U29" s="50">
        <v>113.62</v>
      </c>
      <c r="V29" s="43">
        <v>2493.44</v>
      </c>
      <c r="W29" s="43">
        <v>2398.08</v>
      </c>
      <c r="X29" s="49">
        <f t="shared" si="5"/>
        <v>2947.695035460993</v>
      </c>
      <c r="Y29" s="48">
        <v>1.3344</v>
      </c>
    </row>
    <row r="30" spans="2:25" x14ac:dyDescent="0.2">
      <c r="B30" s="47">
        <v>44530</v>
      </c>
      <c r="C30" s="46">
        <v>3348</v>
      </c>
      <c r="D30" s="45">
        <v>3348.5</v>
      </c>
      <c r="E30" s="44">
        <f t="shared" si="0"/>
        <v>3348.25</v>
      </c>
      <c r="F30" s="46">
        <v>3254</v>
      </c>
      <c r="G30" s="45">
        <v>3256</v>
      </c>
      <c r="H30" s="44">
        <f t="shared" si="1"/>
        <v>3255</v>
      </c>
      <c r="I30" s="46">
        <v>3153</v>
      </c>
      <c r="J30" s="45">
        <v>3158</v>
      </c>
      <c r="K30" s="44">
        <f t="shared" si="2"/>
        <v>3155.5</v>
      </c>
      <c r="L30" s="46">
        <v>2913</v>
      </c>
      <c r="M30" s="45">
        <v>2918</v>
      </c>
      <c r="N30" s="44">
        <f t="shared" si="3"/>
        <v>2915.5</v>
      </c>
      <c r="O30" s="46">
        <v>2678</v>
      </c>
      <c r="P30" s="45">
        <v>2683</v>
      </c>
      <c r="Q30" s="44">
        <f t="shared" si="4"/>
        <v>2680.5</v>
      </c>
      <c r="R30" s="52">
        <v>3348.5</v>
      </c>
      <c r="S30" s="51">
        <v>1.3337000000000001</v>
      </c>
      <c r="T30" s="51">
        <v>1.1355</v>
      </c>
      <c r="U30" s="50">
        <v>112.95</v>
      </c>
      <c r="V30" s="43">
        <v>2510.6799999999998</v>
      </c>
      <c r="W30" s="43">
        <v>2423.52</v>
      </c>
      <c r="X30" s="49">
        <f t="shared" si="5"/>
        <v>2948.9211800968737</v>
      </c>
      <c r="Y30" s="48">
        <v>1.3434999999999999</v>
      </c>
    </row>
    <row r="31" spans="2:25" s="10" customFormat="1" x14ac:dyDescent="0.2">
      <c r="B31" s="42" t="s">
        <v>11</v>
      </c>
      <c r="C31" s="41">
        <f>ROUND(AVERAGE(C9:C30),2)</f>
        <v>3316</v>
      </c>
      <c r="D31" s="40">
        <f>ROUND(AVERAGE(D9:D30),2)</f>
        <v>3317.3</v>
      </c>
      <c r="E31" s="39">
        <f>ROUND(AVERAGE(C31:D31),2)</f>
        <v>3316.65</v>
      </c>
      <c r="F31" s="41">
        <f>ROUND(AVERAGE(F9:F30),2)</f>
        <v>3260.82</v>
      </c>
      <c r="G31" s="40">
        <f>ROUND(AVERAGE(G9:G30),2)</f>
        <v>3262.41</v>
      </c>
      <c r="H31" s="39">
        <f>ROUND(AVERAGE(F31:G31),2)</f>
        <v>3261.62</v>
      </c>
      <c r="I31" s="41">
        <f>ROUND(AVERAGE(I9:I30),2)</f>
        <v>3124.32</v>
      </c>
      <c r="J31" s="40">
        <f>ROUND(AVERAGE(J9:J30),2)</f>
        <v>3129.32</v>
      </c>
      <c r="K31" s="39">
        <f>ROUND(AVERAGE(I31:J31),2)</f>
        <v>3126.82</v>
      </c>
      <c r="L31" s="41">
        <f>ROUND(AVERAGE(L9:L30),2)</f>
        <v>2880.05</v>
      </c>
      <c r="M31" s="40">
        <f>ROUND(AVERAGE(M9:M30),2)</f>
        <v>2885.05</v>
      </c>
      <c r="N31" s="39">
        <f>ROUND(AVERAGE(L31:M31),2)</f>
        <v>2882.55</v>
      </c>
      <c r="O31" s="41">
        <f>ROUND(AVERAGE(O9:O30),2)</f>
        <v>2632.41</v>
      </c>
      <c r="P31" s="40">
        <f>ROUND(AVERAGE(P9:P30),2)</f>
        <v>2637.41</v>
      </c>
      <c r="Q31" s="39">
        <f>ROUND(AVERAGE(O31:P31),2)</f>
        <v>2634.91</v>
      </c>
      <c r="R31" s="38">
        <f>ROUND(AVERAGE(R9:R30),2)</f>
        <v>3317.3</v>
      </c>
      <c r="S31" s="37">
        <f>ROUND(AVERAGE(S9:S30),4)</f>
        <v>1.3459000000000001</v>
      </c>
      <c r="T31" s="36">
        <f>ROUND(AVERAGE(T9:T30),4)</f>
        <v>1.1412</v>
      </c>
      <c r="U31" s="175">
        <f>ROUND(AVERAGE(U9:U30),2)</f>
        <v>114.02</v>
      </c>
      <c r="V31" s="35">
        <f>AVERAGE(V9:V30)</f>
        <v>2464.7890909090906</v>
      </c>
      <c r="W31" s="35">
        <f>AVERAGE(W9:W30)</f>
        <v>2422.1372727272724</v>
      </c>
      <c r="X31" s="35">
        <f>AVERAGE(X9:X30)</f>
        <v>2907.3893859922759</v>
      </c>
      <c r="Y31" s="34">
        <f>AVERAGE(Y9:Y30)</f>
        <v>1.3469363636363634</v>
      </c>
    </row>
    <row r="32" spans="2:25" s="5" customFormat="1" x14ac:dyDescent="0.2">
      <c r="B32" s="33" t="s">
        <v>12</v>
      </c>
      <c r="C32" s="32">
        <f t="shared" ref="C32:Y32" si="6">MAX(C9:C30)</f>
        <v>3430</v>
      </c>
      <c r="D32" s="31">
        <f t="shared" si="6"/>
        <v>3432</v>
      </c>
      <c r="E32" s="30">
        <f t="shared" si="6"/>
        <v>3431</v>
      </c>
      <c r="F32" s="32">
        <f t="shared" si="6"/>
        <v>3349</v>
      </c>
      <c r="G32" s="31">
        <f t="shared" si="6"/>
        <v>3351</v>
      </c>
      <c r="H32" s="30">
        <f t="shared" si="6"/>
        <v>3350</v>
      </c>
      <c r="I32" s="32">
        <f t="shared" si="6"/>
        <v>3217</v>
      </c>
      <c r="J32" s="31">
        <f t="shared" si="6"/>
        <v>3222</v>
      </c>
      <c r="K32" s="30">
        <f t="shared" si="6"/>
        <v>3219.5</v>
      </c>
      <c r="L32" s="32">
        <f t="shared" si="6"/>
        <v>2995</v>
      </c>
      <c r="M32" s="31">
        <f t="shared" si="6"/>
        <v>3000</v>
      </c>
      <c r="N32" s="30">
        <f t="shared" si="6"/>
        <v>2997.5</v>
      </c>
      <c r="O32" s="32">
        <f t="shared" si="6"/>
        <v>2758</v>
      </c>
      <c r="P32" s="31">
        <f t="shared" si="6"/>
        <v>2763</v>
      </c>
      <c r="Q32" s="30">
        <f t="shared" si="6"/>
        <v>2760.5</v>
      </c>
      <c r="R32" s="29">
        <f t="shared" si="6"/>
        <v>3432</v>
      </c>
      <c r="S32" s="28">
        <f t="shared" si="6"/>
        <v>1.3686</v>
      </c>
      <c r="T32" s="27">
        <f t="shared" si="6"/>
        <v>1.1607000000000001</v>
      </c>
      <c r="U32" s="26">
        <f t="shared" si="6"/>
        <v>115.33</v>
      </c>
      <c r="V32" s="25">
        <f t="shared" si="6"/>
        <v>2577.54</v>
      </c>
      <c r="W32" s="25">
        <f t="shared" si="6"/>
        <v>2504.4899999999998</v>
      </c>
      <c r="X32" s="25">
        <f t="shared" si="6"/>
        <v>3059.9144079885878</v>
      </c>
      <c r="Y32" s="24">
        <f t="shared" si="6"/>
        <v>1.3689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3200</v>
      </c>
      <c r="D33" s="21">
        <f t="shared" si="7"/>
        <v>3202</v>
      </c>
      <c r="E33" s="20">
        <f t="shared" si="7"/>
        <v>3201</v>
      </c>
      <c r="F33" s="22">
        <f t="shared" si="7"/>
        <v>3159</v>
      </c>
      <c r="G33" s="21">
        <f t="shared" si="7"/>
        <v>3161</v>
      </c>
      <c r="H33" s="20">
        <f t="shared" si="7"/>
        <v>3160</v>
      </c>
      <c r="I33" s="22">
        <f t="shared" si="7"/>
        <v>3000</v>
      </c>
      <c r="J33" s="21">
        <f t="shared" si="7"/>
        <v>3005</v>
      </c>
      <c r="K33" s="20">
        <f t="shared" si="7"/>
        <v>3002.5</v>
      </c>
      <c r="L33" s="22">
        <f t="shared" si="7"/>
        <v>2715</v>
      </c>
      <c r="M33" s="21">
        <f t="shared" si="7"/>
        <v>2720</v>
      </c>
      <c r="N33" s="20">
        <f t="shared" si="7"/>
        <v>2717.5</v>
      </c>
      <c r="O33" s="22">
        <f t="shared" si="7"/>
        <v>2437</v>
      </c>
      <c r="P33" s="21">
        <f t="shared" si="7"/>
        <v>2442</v>
      </c>
      <c r="Q33" s="20">
        <f t="shared" si="7"/>
        <v>2439.5</v>
      </c>
      <c r="R33" s="19">
        <f t="shared" si="7"/>
        <v>3202</v>
      </c>
      <c r="S33" s="18">
        <f t="shared" si="7"/>
        <v>1.3314999999999999</v>
      </c>
      <c r="T33" s="17">
        <f t="shared" si="7"/>
        <v>1.1208</v>
      </c>
      <c r="U33" s="16">
        <f t="shared" si="7"/>
        <v>112.95</v>
      </c>
      <c r="V33" s="15">
        <f t="shared" si="7"/>
        <v>2375.7199999999998</v>
      </c>
      <c r="W33" s="15">
        <f t="shared" si="7"/>
        <v>2344.2600000000002</v>
      </c>
      <c r="X33" s="15">
        <f t="shared" si="7"/>
        <v>2804.602692140686</v>
      </c>
      <c r="Y33" s="14">
        <f t="shared" si="7"/>
        <v>1.3323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28</v>
      </c>
    </row>
    <row r="6" spans="1:25" ht="13.5" thickBot="1" x14ac:dyDescent="0.25">
      <c r="B6" s="1">
        <v>44501</v>
      </c>
    </row>
    <row r="7" spans="1:25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24</v>
      </c>
      <c r="J7" s="180"/>
      <c r="K7" s="181"/>
      <c r="L7" s="179" t="s">
        <v>23</v>
      </c>
      <c r="M7" s="180"/>
      <c r="N7" s="181"/>
      <c r="O7" s="179" t="s">
        <v>22</v>
      </c>
      <c r="P7" s="180"/>
      <c r="Q7" s="181"/>
      <c r="R7" s="182" t="s">
        <v>4</v>
      </c>
      <c r="S7" s="184" t="s">
        <v>21</v>
      </c>
      <c r="T7" s="185"/>
      <c r="U7" s="186"/>
      <c r="V7" s="187" t="s">
        <v>5</v>
      </c>
      <c r="W7" s="188"/>
      <c r="X7" s="11" t="s">
        <v>18</v>
      </c>
      <c r="Y7" s="182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83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83" t="s">
        <v>20</v>
      </c>
    </row>
    <row r="9" spans="1:25" x14ac:dyDescent="0.2">
      <c r="B9" s="47">
        <v>44501</v>
      </c>
      <c r="C9" s="46">
        <v>2439</v>
      </c>
      <c r="D9" s="45">
        <v>2440</v>
      </c>
      <c r="E9" s="44">
        <f t="shared" ref="E9:E30" si="0">AVERAGE(C9:D9)</f>
        <v>2439.5</v>
      </c>
      <c r="F9" s="46">
        <v>2388</v>
      </c>
      <c r="G9" s="45">
        <v>2388.5</v>
      </c>
      <c r="H9" s="44">
        <f t="shared" ref="H9:H30" si="1">AVERAGE(F9:G9)</f>
        <v>2388.25</v>
      </c>
      <c r="I9" s="46">
        <v>2293</v>
      </c>
      <c r="J9" s="45">
        <v>2298</v>
      </c>
      <c r="K9" s="44">
        <f t="shared" ref="K9:K30" si="2">AVERAGE(I9:J9)</f>
        <v>2295.5</v>
      </c>
      <c r="L9" s="46">
        <v>2218</v>
      </c>
      <c r="M9" s="45">
        <v>2223</v>
      </c>
      <c r="N9" s="44">
        <f t="shared" ref="N9:N30" si="3">AVERAGE(L9:M9)</f>
        <v>2220.5</v>
      </c>
      <c r="O9" s="46">
        <v>2153</v>
      </c>
      <c r="P9" s="45">
        <v>2158</v>
      </c>
      <c r="Q9" s="44">
        <f t="shared" ref="Q9:Q30" si="4">AVERAGE(O9:P9)</f>
        <v>2155.5</v>
      </c>
      <c r="R9" s="52">
        <v>2440</v>
      </c>
      <c r="S9" s="51">
        <v>1.3686</v>
      </c>
      <c r="T9" s="53">
        <v>1.1577999999999999</v>
      </c>
      <c r="U9" s="50">
        <v>114.18</v>
      </c>
      <c r="V9" s="43">
        <v>1782.84</v>
      </c>
      <c r="W9" s="43">
        <v>1744.83</v>
      </c>
      <c r="X9" s="49">
        <f t="shared" ref="X9:X30" si="5">R9/T9</f>
        <v>2107.4451546035584</v>
      </c>
      <c r="Y9" s="48">
        <v>1.3689</v>
      </c>
    </row>
    <row r="10" spans="1:25" x14ac:dyDescent="0.2">
      <c r="B10" s="47">
        <v>44502</v>
      </c>
      <c r="C10" s="46">
        <v>2412.5</v>
      </c>
      <c r="D10" s="45">
        <v>2413.5</v>
      </c>
      <c r="E10" s="44">
        <f t="shared" si="0"/>
        <v>2413</v>
      </c>
      <c r="F10" s="46">
        <v>2383</v>
      </c>
      <c r="G10" s="45">
        <v>2385</v>
      </c>
      <c r="H10" s="44">
        <f t="shared" si="1"/>
        <v>2384</v>
      </c>
      <c r="I10" s="46">
        <v>2285</v>
      </c>
      <c r="J10" s="45">
        <v>2290</v>
      </c>
      <c r="K10" s="44">
        <f t="shared" si="2"/>
        <v>2287.5</v>
      </c>
      <c r="L10" s="46">
        <v>2210</v>
      </c>
      <c r="M10" s="45">
        <v>2215</v>
      </c>
      <c r="N10" s="44">
        <f t="shared" si="3"/>
        <v>2212.5</v>
      </c>
      <c r="O10" s="46">
        <v>2145</v>
      </c>
      <c r="P10" s="45">
        <v>2150</v>
      </c>
      <c r="Q10" s="44">
        <f t="shared" si="4"/>
        <v>2147.5</v>
      </c>
      <c r="R10" s="52">
        <v>2413.5</v>
      </c>
      <c r="S10" s="51">
        <v>1.3661000000000001</v>
      </c>
      <c r="T10" s="51">
        <v>1.1607000000000001</v>
      </c>
      <c r="U10" s="50">
        <v>113.78</v>
      </c>
      <c r="V10" s="43">
        <v>1766.71</v>
      </c>
      <c r="W10" s="43">
        <v>1745.59</v>
      </c>
      <c r="X10" s="49">
        <f t="shared" si="5"/>
        <v>2079.348668906694</v>
      </c>
      <c r="Y10" s="48">
        <v>1.3663000000000001</v>
      </c>
    </row>
    <row r="11" spans="1:25" x14ac:dyDescent="0.2">
      <c r="B11" s="47">
        <v>44503</v>
      </c>
      <c r="C11" s="46">
        <v>2420</v>
      </c>
      <c r="D11" s="45">
        <v>2422</v>
      </c>
      <c r="E11" s="44">
        <f t="shared" si="0"/>
        <v>2421</v>
      </c>
      <c r="F11" s="46">
        <v>2388</v>
      </c>
      <c r="G11" s="45">
        <v>2390</v>
      </c>
      <c r="H11" s="44">
        <f t="shared" si="1"/>
        <v>2389</v>
      </c>
      <c r="I11" s="46">
        <v>2302</v>
      </c>
      <c r="J11" s="45">
        <v>2307</v>
      </c>
      <c r="K11" s="44">
        <f t="shared" si="2"/>
        <v>2304.5</v>
      </c>
      <c r="L11" s="46">
        <v>2227</v>
      </c>
      <c r="M11" s="45">
        <v>2232</v>
      </c>
      <c r="N11" s="44">
        <f t="shared" si="3"/>
        <v>2229.5</v>
      </c>
      <c r="O11" s="46">
        <v>2162</v>
      </c>
      <c r="P11" s="45">
        <v>2167</v>
      </c>
      <c r="Q11" s="44">
        <f t="shared" si="4"/>
        <v>2164.5</v>
      </c>
      <c r="R11" s="52">
        <v>2422</v>
      </c>
      <c r="S11" s="51">
        <v>1.3658999999999999</v>
      </c>
      <c r="T11" s="51">
        <v>1.1584000000000001</v>
      </c>
      <c r="U11" s="50">
        <v>113.89</v>
      </c>
      <c r="V11" s="43">
        <v>1773.19</v>
      </c>
      <c r="W11" s="43">
        <v>1749.63</v>
      </c>
      <c r="X11" s="49">
        <f t="shared" si="5"/>
        <v>2090.8149171270716</v>
      </c>
      <c r="Y11" s="48">
        <v>1.3660000000000001</v>
      </c>
    </row>
    <row r="12" spans="1:25" x14ac:dyDescent="0.2">
      <c r="B12" s="47">
        <v>44504</v>
      </c>
      <c r="C12" s="46">
        <v>2412</v>
      </c>
      <c r="D12" s="45">
        <v>2412.5</v>
      </c>
      <c r="E12" s="44">
        <f t="shared" si="0"/>
        <v>2412.25</v>
      </c>
      <c r="F12" s="46">
        <v>2376</v>
      </c>
      <c r="G12" s="45">
        <v>2378</v>
      </c>
      <c r="H12" s="44">
        <f t="shared" si="1"/>
        <v>2377</v>
      </c>
      <c r="I12" s="46">
        <v>2293</v>
      </c>
      <c r="J12" s="45">
        <v>2298</v>
      </c>
      <c r="K12" s="44">
        <f t="shared" si="2"/>
        <v>2295.5</v>
      </c>
      <c r="L12" s="46">
        <v>2223</v>
      </c>
      <c r="M12" s="45">
        <v>2228</v>
      </c>
      <c r="N12" s="44">
        <f t="shared" si="3"/>
        <v>2225.5</v>
      </c>
      <c r="O12" s="46">
        <v>2158</v>
      </c>
      <c r="P12" s="45">
        <v>2163</v>
      </c>
      <c r="Q12" s="44">
        <f t="shared" si="4"/>
        <v>2160.5</v>
      </c>
      <c r="R12" s="52">
        <v>2412.5</v>
      </c>
      <c r="S12" s="51">
        <v>1.3546</v>
      </c>
      <c r="T12" s="51">
        <v>1.1563000000000001</v>
      </c>
      <c r="U12" s="50">
        <v>113.92</v>
      </c>
      <c r="V12" s="43">
        <v>1780.97</v>
      </c>
      <c r="W12" s="43">
        <v>1754.72</v>
      </c>
      <c r="X12" s="49">
        <f t="shared" si="5"/>
        <v>2086.3962639453425</v>
      </c>
      <c r="Y12" s="48">
        <v>1.3552</v>
      </c>
    </row>
    <row r="13" spans="1:25" x14ac:dyDescent="0.2">
      <c r="B13" s="47">
        <v>44505</v>
      </c>
      <c r="C13" s="46">
        <v>2394</v>
      </c>
      <c r="D13" s="45">
        <v>2395</v>
      </c>
      <c r="E13" s="44">
        <f t="shared" si="0"/>
        <v>2394.5</v>
      </c>
      <c r="F13" s="46">
        <v>2360.5</v>
      </c>
      <c r="G13" s="45">
        <v>2361.5</v>
      </c>
      <c r="H13" s="44">
        <f t="shared" si="1"/>
        <v>2361</v>
      </c>
      <c r="I13" s="46">
        <v>2285</v>
      </c>
      <c r="J13" s="45">
        <v>2290</v>
      </c>
      <c r="K13" s="44">
        <f t="shared" si="2"/>
        <v>2287.5</v>
      </c>
      <c r="L13" s="46">
        <v>2215</v>
      </c>
      <c r="M13" s="45">
        <v>2220</v>
      </c>
      <c r="N13" s="44">
        <f t="shared" si="3"/>
        <v>2217.5</v>
      </c>
      <c r="O13" s="46">
        <v>2130</v>
      </c>
      <c r="P13" s="45">
        <v>2135</v>
      </c>
      <c r="Q13" s="44">
        <f t="shared" si="4"/>
        <v>2132.5</v>
      </c>
      <c r="R13" s="52">
        <v>2395</v>
      </c>
      <c r="S13" s="51">
        <v>1.3446</v>
      </c>
      <c r="T13" s="51">
        <v>1.1515</v>
      </c>
      <c r="U13" s="50">
        <v>113.92</v>
      </c>
      <c r="V13" s="43">
        <v>1781.2</v>
      </c>
      <c r="W13" s="43">
        <v>1755.63</v>
      </c>
      <c r="X13" s="49">
        <f t="shared" si="5"/>
        <v>2079.8957881024753</v>
      </c>
      <c r="Y13" s="48">
        <v>1.3451</v>
      </c>
    </row>
    <row r="14" spans="1:25" x14ac:dyDescent="0.2">
      <c r="B14" s="47">
        <v>44508</v>
      </c>
      <c r="C14" s="46">
        <v>2388</v>
      </c>
      <c r="D14" s="45">
        <v>2390</v>
      </c>
      <c r="E14" s="44">
        <f t="shared" si="0"/>
        <v>2389</v>
      </c>
      <c r="F14" s="46">
        <v>2355</v>
      </c>
      <c r="G14" s="45">
        <v>2355.5</v>
      </c>
      <c r="H14" s="44">
        <f t="shared" si="1"/>
        <v>2355.25</v>
      </c>
      <c r="I14" s="46">
        <v>2288</v>
      </c>
      <c r="J14" s="45">
        <v>2293</v>
      </c>
      <c r="K14" s="44">
        <f t="shared" si="2"/>
        <v>2290.5</v>
      </c>
      <c r="L14" s="46">
        <v>2228</v>
      </c>
      <c r="M14" s="45">
        <v>2233</v>
      </c>
      <c r="N14" s="44">
        <f t="shared" si="3"/>
        <v>2230.5</v>
      </c>
      <c r="O14" s="46">
        <v>2143</v>
      </c>
      <c r="P14" s="45">
        <v>2148</v>
      </c>
      <c r="Q14" s="44">
        <f t="shared" si="4"/>
        <v>2145.5</v>
      </c>
      <c r="R14" s="52">
        <v>2390</v>
      </c>
      <c r="S14" s="51">
        <v>1.353</v>
      </c>
      <c r="T14" s="51">
        <v>1.1577</v>
      </c>
      <c r="U14" s="50">
        <v>113.44</v>
      </c>
      <c r="V14" s="43">
        <v>1766.44</v>
      </c>
      <c r="W14" s="43">
        <v>1740.3</v>
      </c>
      <c r="X14" s="49">
        <f t="shared" si="5"/>
        <v>2064.4381100457804</v>
      </c>
      <c r="Y14" s="48">
        <v>1.3534999999999999</v>
      </c>
    </row>
    <row r="15" spans="1:25" x14ac:dyDescent="0.2">
      <c r="B15" s="47">
        <v>44509</v>
      </c>
      <c r="C15" s="46">
        <v>2398</v>
      </c>
      <c r="D15" s="45">
        <v>2399</v>
      </c>
      <c r="E15" s="44">
        <f t="shared" si="0"/>
        <v>2398.5</v>
      </c>
      <c r="F15" s="46">
        <v>2370</v>
      </c>
      <c r="G15" s="45">
        <v>2372</v>
      </c>
      <c r="H15" s="44">
        <f t="shared" si="1"/>
        <v>2371</v>
      </c>
      <c r="I15" s="46">
        <v>2308</v>
      </c>
      <c r="J15" s="45">
        <v>2313</v>
      </c>
      <c r="K15" s="44">
        <f t="shared" si="2"/>
        <v>2310.5</v>
      </c>
      <c r="L15" s="46">
        <v>2248</v>
      </c>
      <c r="M15" s="45">
        <v>2253</v>
      </c>
      <c r="N15" s="44">
        <f t="shared" si="3"/>
        <v>2250.5</v>
      </c>
      <c r="O15" s="46">
        <v>2163</v>
      </c>
      <c r="P15" s="45">
        <v>2168</v>
      </c>
      <c r="Q15" s="44">
        <f t="shared" si="4"/>
        <v>2165.5</v>
      </c>
      <c r="R15" s="52">
        <v>2399</v>
      </c>
      <c r="S15" s="51">
        <v>1.3564000000000001</v>
      </c>
      <c r="T15" s="51">
        <v>1.1573</v>
      </c>
      <c r="U15" s="50">
        <v>113.07</v>
      </c>
      <c r="V15" s="43">
        <v>1768.65</v>
      </c>
      <c r="W15" s="43">
        <v>1748.1</v>
      </c>
      <c r="X15" s="49">
        <f t="shared" si="5"/>
        <v>2072.9283677525273</v>
      </c>
      <c r="Y15" s="48">
        <v>1.3569</v>
      </c>
    </row>
    <row r="16" spans="1:25" x14ac:dyDescent="0.2">
      <c r="B16" s="47">
        <v>44510</v>
      </c>
      <c r="C16" s="46">
        <v>2349</v>
      </c>
      <c r="D16" s="45">
        <v>2350</v>
      </c>
      <c r="E16" s="44">
        <f t="shared" si="0"/>
        <v>2349.5</v>
      </c>
      <c r="F16" s="46">
        <v>2323</v>
      </c>
      <c r="G16" s="45">
        <v>2325</v>
      </c>
      <c r="H16" s="44">
        <f t="shared" si="1"/>
        <v>2324</v>
      </c>
      <c r="I16" s="46">
        <v>2268</v>
      </c>
      <c r="J16" s="45">
        <v>2273</v>
      </c>
      <c r="K16" s="44">
        <f t="shared" si="2"/>
        <v>2270.5</v>
      </c>
      <c r="L16" s="46">
        <v>2208</v>
      </c>
      <c r="M16" s="45">
        <v>2213</v>
      </c>
      <c r="N16" s="44">
        <f t="shared" si="3"/>
        <v>2210.5</v>
      </c>
      <c r="O16" s="46">
        <v>2123</v>
      </c>
      <c r="P16" s="45">
        <v>2128</v>
      </c>
      <c r="Q16" s="44">
        <f t="shared" si="4"/>
        <v>2125.5</v>
      </c>
      <c r="R16" s="52">
        <v>2350</v>
      </c>
      <c r="S16" s="51">
        <v>1.3509</v>
      </c>
      <c r="T16" s="51">
        <v>1.1558999999999999</v>
      </c>
      <c r="U16" s="50">
        <v>113.27</v>
      </c>
      <c r="V16" s="43">
        <v>1739.58</v>
      </c>
      <c r="W16" s="43">
        <v>1720.44</v>
      </c>
      <c r="X16" s="49">
        <f t="shared" si="5"/>
        <v>2033.0478415087812</v>
      </c>
      <c r="Y16" s="48">
        <v>1.3513999999999999</v>
      </c>
    </row>
    <row r="17" spans="2:25" x14ac:dyDescent="0.2">
      <c r="B17" s="47">
        <v>44511</v>
      </c>
      <c r="C17" s="46">
        <v>2384</v>
      </c>
      <c r="D17" s="45">
        <v>2386</v>
      </c>
      <c r="E17" s="44">
        <f t="shared" si="0"/>
        <v>2385</v>
      </c>
      <c r="F17" s="46">
        <v>2354.5</v>
      </c>
      <c r="G17" s="45">
        <v>2355.5</v>
      </c>
      <c r="H17" s="44">
        <f t="shared" si="1"/>
        <v>2355</v>
      </c>
      <c r="I17" s="46">
        <v>2290</v>
      </c>
      <c r="J17" s="45">
        <v>2295</v>
      </c>
      <c r="K17" s="44">
        <f t="shared" si="2"/>
        <v>2292.5</v>
      </c>
      <c r="L17" s="46">
        <v>2230</v>
      </c>
      <c r="M17" s="45">
        <v>2235</v>
      </c>
      <c r="N17" s="44">
        <f t="shared" si="3"/>
        <v>2232.5</v>
      </c>
      <c r="O17" s="46">
        <v>2145</v>
      </c>
      <c r="P17" s="45">
        <v>2150</v>
      </c>
      <c r="Q17" s="44">
        <f t="shared" si="4"/>
        <v>2147.5</v>
      </c>
      <c r="R17" s="52">
        <v>2386</v>
      </c>
      <c r="S17" s="51">
        <v>1.3407</v>
      </c>
      <c r="T17" s="51">
        <v>1.1463000000000001</v>
      </c>
      <c r="U17" s="50">
        <v>113.96</v>
      </c>
      <c r="V17" s="43">
        <v>1779.67</v>
      </c>
      <c r="W17" s="43">
        <v>1756.26</v>
      </c>
      <c r="X17" s="49">
        <f t="shared" si="5"/>
        <v>2081.4795428770826</v>
      </c>
      <c r="Y17" s="48">
        <v>1.3411999999999999</v>
      </c>
    </row>
    <row r="18" spans="2:25" x14ac:dyDescent="0.2">
      <c r="B18" s="47">
        <v>44512</v>
      </c>
      <c r="C18" s="46">
        <v>2390</v>
      </c>
      <c r="D18" s="45">
        <v>2392</v>
      </c>
      <c r="E18" s="44">
        <f t="shared" si="0"/>
        <v>2391</v>
      </c>
      <c r="F18" s="46">
        <v>2353</v>
      </c>
      <c r="G18" s="45">
        <v>2354</v>
      </c>
      <c r="H18" s="44">
        <f t="shared" si="1"/>
        <v>2353.5</v>
      </c>
      <c r="I18" s="46">
        <v>2288</v>
      </c>
      <c r="J18" s="45">
        <v>2293</v>
      </c>
      <c r="K18" s="44">
        <f t="shared" si="2"/>
        <v>2290.5</v>
      </c>
      <c r="L18" s="46">
        <v>2228</v>
      </c>
      <c r="M18" s="45">
        <v>2233</v>
      </c>
      <c r="N18" s="44">
        <f t="shared" si="3"/>
        <v>2230.5</v>
      </c>
      <c r="O18" s="46">
        <v>2143</v>
      </c>
      <c r="P18" s="45">
        <v>2148</v>
      </c>
      <c r="Q18" s="44">
        <f t="shared" si="4"/>
        <v>2145.5</v>
      </c>
      <c r="R18" s="52">
        <v>2392</v>
      </c>
      <c r="S18" s="51">
        <v>1.3393999999999999</v>
      </c>
      <c r="T18" s="51">
        <v>1.1448</v>
      </c>
      <c r="U18" s="50">
        <v>114</v>
      </c>
      <c r="V18" s="43">
        <v>1785.87</v>
      </c>
      <c r="W18" s="43">
        <v>1756.85</v>
      </c>
      <c r="X18" s="49">
        <f t="shared" si="5"/>
        <v>2089.447938504542</v>
      </c>
      <c r="Y18" s="48">
        <v>1.3399000000000001</v>
      </c>
    </row>
    <row r="19" spans="2:25" x14ac:dyDescent="0.2">
      <c r="B19" s="47">
        <v>44515</v>
      </c>
      <c r="C19" s="46">
        <v>2388</v>
      </c>
      <c r="D19" s="45">
        <v>2389</v>
      </c>
      <c r="E19" s="44">
        <f t="shared" si="0"/>
        <v>2388.5</v>
      </c>
      <c r="F19" s="46">
        <v>2355</v>
      </c>
      <c r="G19" s="45">
        <v>2356</v>
      </c>
      <c r="H19" s="44">
        <f t="shared" si="1"/>
        <v>2355.5</v>
      </c>
      <c r="I19" s="46">
        <v>2277</v>
      </c>
      <c r="J19" s="45">
        <v>2282</v>
      </c>
      <c r="K19" s="44">
        <f t="shared" si="2"/>
        <v>2279.5</v>
      </c>
      <c r="L19" s="46">
        <v>2217</v>
      </c>
      <c r="M19" s="45">
        <v>2222</v>
      </c>
      <c r="N19" s="44">
        <f t="shared" si="3"/>
        <v>2219.5</v>
      </c>
      <c r="O19" s="46">
        <v>2132</v>
      </c>
      <c r="P19" s="45">
        <v>2137</v>
      </c>
      <c r="Q19" s="44">
        <f t="shared" si="4"/>
        <v>2134.5</v>
      </c>
      <c r="R19" s="52">
        <v>2389</v>
      </c>
      <c r="S19" s="51">
        <v>1.3432999999999999</v>
      </c>
      <c r="T19" s="51">
        <v>1.1440999999999999</v>
      </c>
      <c r="U19" s="50">
        <v>113.89</v>
      </c>
      <c r="V19" s="43">
        <v>1778.46</v>
      </c>
      <c r="W19" s="43">
        <v>1753.24</v>
      </c>
      <c r="X19" s="49">
        <f t="shared" si="5"/>
        <v>2088.1041866969672</v>
      </c>
      <c r="Y19" s="48">
        <v>1.3438000000000001</v>
      </c>
    </row>
    <row r="20" spans="2:25" x14ac:dyDescent="0.2">
      <c r="B20" s="47">
        <v>44516</v>
      </c>
      <c r="C20" s="46">
        <v>2343</v>
      </c>
      <c r="D20" s="45">
        <v>2344</v>
      </c>
      <c r="E20" s="44">
        <f t="shared" si="0"/>
        <v>2343.5</v>
      </c>
      <c r="F20" s="46">
        <v>2323</v>
      </c>
      <c r="G20" s="45">
        <v>2325</v>
      </c>
      <c r="H20" s="44">
        <f t="shared" si="1"/>
        <v>2324</v>
      </c>
      <c r="I20" s="46">
        <v>2253</v>
      </c>
      <c r="J20" s="45">
        <v>2258</v>
      </c>
      <c r="K20" s="44">
        <f t="shared" si="2"/>
        <v>2255.5</v>
      </c>
      <c r="L20" s="46">
        <v>2193</v>
      </c>
      <c r="M20" s="45">
        <v>2198</v>
      </c>
      <c r="N20" s="44">
        <f t="shared" si="3"/>
        <v>2195.5</v>
      </c>
      <c r="O20" s="46">
        <v>2108</v>
      </c>
      <c r="P20" s="45">
        <v>2113</v>
      </c>
      <c r="Q20" s="44">
        <f t="shared" si="4"/>
        <v>2110.5</v>
      </c>
      <c r="R20" s="52">
        <v>2344</v>
      </c>
      <c r="S20" s="51">
        <v>1.3447</v>
      </c>
      <c r="T20" s="51">
        <v>1.1362000000000001</v>
      </c>
      <c r="U20" s="50">
        <v>114.33</v>
      </c>
      <c r="V20" s="43">
        <v>1743.14</v>
      </c>
      <c r="W20" s="43">
        <v>1728.24</v>
      </c>
      <c r="X20" s="49">
        <f t="shared" si="5"/>
        <v>2063.0170744587217</v>
      </c>
      <c r="Y20" s="48">
        <v>1.3452999999999999</v>
      </c>
    </row>
    <row r="21" spans="2:25" x14ac:dyDescent="0.2">
      <c r="B21" s="47">
        <v>44517</v>
      </c>
      <c r="C21" s="46">
        <v>2280.5</v>
      </c>
      <c r="D21" s="45">
        <v>2281.5</v>
      </c>
      <c r="E21" s="44">
        <f t="shared" si="0"/>
        <v>2281</v>
      </c>
      <c r="F21" s="46">
        <v>2280</v>
      </c>
      <c r="G21" s="45">
        <v>2282</v>
      </c>
      <c r="H21" s="44">
        <f t="shared" si="1"/>
        <v>2281</v>
      </c>
      <c r="I21" s="46">
        <v>2238</v>
      </c>
      <c r="J21" s="45">
        <v>2243</v>
      </c>
      <c r="K21" s="44">
        <f t="shared" si="2"/>
        <v>2240.5</v>
      </c>
      <c r="L21" s="46">
        <v>2178</v>
      </c>
      <c r="M21" s="45">
        <v>2183</v>
      </c>
      <c r="N21" s="44">
        <f t="shared" si="3"/>
        <v>2180.5</v>
      </c>
      <c r="O21" s="46">
        <v>2093</v>
      </c>
      <c r="P21" s="45">
        <v>2098</v>
      </c>
      <c r="Q21" s="44">
        <f t="shared" si="4"/>
        <v>2095.5</v>
      </c>
      <c r="R21" s="52">
        <v>2281.5</v>
      </c>
      <c r="S21" s="51">
        <v>1.3454999999999999</v>
      </c>
      <c r="T21" s="51">
        <v>1.1316999999999999</v>
      </c>
      <c r="U21" s="50">
        <v>114.71</v>
      </c>
      <c r="V21" s="43">
        <v>1695.65</v>
      </c>
      <c r="W21" s="43">
        <v>1695.27</v>
      </c>
      <c r="X21" s="49">
        <f t="shared" si="5"/>
        <v>2015.9936378899004</v>
      </c>
      <c r="Y21" s="48">
        <v>1.3461000000000001</v>
      </c>
    </row>
    <row r="22" spans="2:25" x14ac:dyDescent="0.2">
      <c r="B22" s="47">
        <v>44518</v>
      </c>
      <c r="C22" s="46">
        <v>2238</v>
      </c>
      <c r="D22" s="45">
        <v>2239</v>
      </c>
      <c r="E22" s="44">
        <f t="shared" si="0"/>
        <v>2238.5</v>
      </c>
      <c r="F22" s="46">
        <v>2238</v>
      </c>
      <c r="G22" s="45">
        <v>2239</v>
      </c>
      <c r="H22" s="44">
        <f t="shared" si="1"/>
        <v>2238.5</v>
      </c>
      <c r="I22" s="46">
        <v>2210</v>
      </c>
      <c r="J22" s="45">
        <v>2215</v>
      </c>
      <c r="K22" s="44">
        <f t="shared" si="2"/>
        <v>2212.5</v>
      </c>
      <c r="L22" s="46">
        <v>2185</v>
      </c>
      <c r="M22" s="45">
        <v>2190</v>
      </c>
      <c r="N22" s="44">
        <f t="shared" si="3"/>
        <v>2187.5</v>
      </c>
      <c r="O22" s="46">
        <v>2100</v>
      </c>
      <c r="P22" s="45">
        <v>2105</v>
      </c>
      <c r="Q22" s="44">
        <f t="shared" si="4"/>
        <v>2102.5</v>
      </c>
      <c r="R22" s="52">
        <v>2239</v>
      </c>
      <c r="S22" s="51">
        <v>1.3478000000000001</v>
      </c>
      <c r="T22" s="51">
        <v>1.1339999999999999</v>
      </c>
      <c r="U22" s="50">
        <v>114.18</v>
      </c>
      <c r="V22" s="43">
        <v>1661.23</v>
      </c>
      <c r="W22" s="43">
        <v>1660.49</v>
      </c>
      <c r="X22" s="49">
        <f t="shared" si="5"/>
        <v>1974.4268077601412</v>
      </c>
      <c r="Y22" s="48">
        <v>1.3484</v>
      </c>
    </row>
    <row r="23" spans="2:25" x14ac:dyDescent="0.2">
      <c r="B23" s="47">
        <v>44519</v>
      </c>
      <c r="C23" s="46">
        <v>2229.5</v>
      </c>
      <c r="D23" s="45">
        <v>2230</v>
      </c>
      <c r="E23" s="44">
        <f t="shared" si="0"/>
        <v>2229.75</v>
      </c>
      <c r="F23" s="46">
        <v>2221</v>
      </c>
      <c r="G23" s="45">
        <v>2222</v>
      </c>
      <c r="H23" s="44">
        <f t="shared" si="1"/>
        <v>2221.5</v>
      </c>
      <c r="I23" s="46">
        <v>2190</v>
      </c>
      <c r="J23" s="45">
        <v>2195</v>
      </c>
      <c r="K23" s="44">
        <f t="shared" si="2"/>
        <v>2192.5</v>
      </c>
      <c r="L23" s="46">
        <v>2158</v>
      </c>
      <c r="M23" s="45">
        <v>2163</v>
      </c>
      <c r="N23" s="44">
        <f t="shared" si="3"/>
        <v>2160.5</v>
      </c>
      <c r="O23" s="46">
        <v>2073</v>
      </c>
      <c r="P23" s="45">
        <v>2078</v>
      </c>
      <c r="Q23" s="44">
        <f t="shared" si="4"/>
        <v>2075.5</v>
      </c>
      <c r="R23" s="52">
        <v>2230</v>
      </c>
      <c r="S23" s="51">
        <v>1.3420000000000001</v>
      </c>
      <c r="T23" s="51">
        <v>1.1256999999999999</v>
      </c>
      <c r="U23" s="50">
        <v>113.77</v>
      </c>
      <c r="V23" s="43">
        <v>1661.7</v>
      </c>
      <c r="W23" s="43">
        <v>1654.87</v>
      </c>
      <c r="X23" s="49">
        <f t="shared" si="5"/>
        <v>1980.9896064670872</v>
      </c>
      <c r="Y23" s="48">
        <v>1.3427</v>
      </c>
    </row>
    <row r="24" spans="2:25" x14ac:dyDescent="0.2">
      <c r="B24" s="47">
        <v>44522</v>
      </c>
      <c r="C24" s="46">
        <v>2237</v>
      </c>
      <c r="D24" s="45">
        <v>2238</v>
      </c>
      <c r="E24" s="44">
        <f t="shared" si="0"/>
        <v>2237.5</v>
      </c>
      <c r="F24" s="46">
        <v>2228</v>
      </c>
      <c r="G24" s="45">
        <v>2229</v>
      </c>
      <c r="H24" s="44">
        <f t="shared" si="1"/>
        <v>2228.5</v>
      </c>
      <c r="I24" s="46">
        <v>2198</v>
      </c>
      <c r="J24" s="45">
        <v>2203</v>
      </c>
      <c r="K24" s="44">
        <f t="shared" si="2"/>
        <v>2200.5</v>
      </c>
      <c r="L24" s="46">
        <v>2165</v>
      </c>
      <c r="M24" s="45">
        <v>2170</v>
      </c>
      <c r="N24" s="44">
        <f t="shared" si="3"/>
        <v>2167.5</v>
      </c>
      <c r="O24" s="46">
        <v>2080</v>
      </c>
      <c r="P24" s="45">
        <v>2085</v>
      </c>
      <c r="Q24" s="44">
        <f t="shared" si="4"/>
        <v>2082.5</v>
      </c>
      <c r="R24" s="52">
        <v>2238</v>
      </c>
      <c r="S24" s="51">
        <v>1.3445</v>
      </c>
      <c r="T24" s="51">
        <v>1.1276999999999999</v>
      </c>
      <c r="U24" s="50">
        <v>114.14</v>
      </c>
      <c r="V24" s="43">
        <v>1664.56</v>
      </c>
      <c r="W24" s="43">
        <v>1657</v>
      </c>
      <c r="X24" s="49">
        <f t="shared" si="5"/>
        <v>1984.5703644586326</v>
      </c>
      <c r="Y24" s="48">
        <v>1.3452</v>
      </c>
    </row>
    <row r="25" spans="2:25" x14ac:dyDescent="0.2">
      <c r="B25" s="47">
        <v>44523</v>
      </c>
      <c r="C25" s="46">
        <v>2276</v>
      </c>
      <c r="D25" s="45">
        <v>2277</v>
      </c>
      <c r="E25" s="44">
        <f t="shared" si="0"/>
        <v>2276.5</v>
      </c>
      <c r="F25" s="46">
        <v>2255</v>
      </c>
      <c r="G25" s="45">
        <v>2255.5</v>
      </c>
      <c r="H25" s="44">
        <f t="shared" si="1"/>
        <v>2255.25</v>
      </c>
      <c r="I25" s="46">
        <v>2223</v>
      </c>
      <c r="J25" s="45">
        <v>2228</v>
      </c>
      <c r="K25" s="44">
        <f t="shared" si="2"/>
        <v>2225.5</v>
      </c>
      <c r="L25" s="46">
        <v>2190</v>
      </c>
      <c r="M25" s="45">
        <v>2195</v>
      </c>
      <c r="N25" s="44">
        <f t="shared" si="3"/>
        <v>2192.5</v>
      </c>
      <c r="O25" s="46">
        <v>2105</v>
      </c>
      <c r="P25" s="45">
        <v>2110</v>
      </c>
      <c r="Q25" s="44">
        <f t="shared" si="4"/>
        <v>2107.5</v>
      </c>
      <c r="R25" s="52">
        <v>2277</v>
      </c>
      <c r="S25" s="51">
        <v>1.3348</v>
      </c>
      <c r="T25" s="51">
        <v>1.1241000000000001</v>
      </c>
      <c r="U25" s="50">
        <v>115.02</v>
      </c>
      <c r="V25" s="43">
        <v>1705.87</v>
      </c>
      <c r="W25" s="43">
        <v>1688.75</v>
      </c>
      <c r="X25" s="49">
        <f t="shared" si="5"/>
        <v>2025.6204963971174</v>
      </c>
      <c r="Y25" s="48">
        <v>1.3355999999999999</v>
      </c>
    </row>
    <row r="26" spans="2:25" x14ac:dyDescent="0.2">
      <c r="B26" s="47">
        <v>44524</v>
      </c>
      <c r="C26" s="46">
        <v>2318</v>
      </c>
      <c r="D26" s="45">
        <v>2320</v>
      </c>
      <c r="E26" s="44">
        <f t="shared" si="0"/>
        <v>2319</v>
      </c>
      <c r="F26" s="46">
        <v>2267</v>
      </c>
      <c r="G26" s="45">
        <v>2269</v>
      </c>
      <c r="H26" s="44">
        <f t="shared" si="1"/>
        <v>2268</v>
      </c>
      <c r="I26" s="46">
        <v>2235</v>
      </c>
      <c r="J26" s="45">
        <v>2240</v>
      </c>
      <c r="K26" s="44">
        <f t="shared" si="2"/>
        <v>2237.5</v>
      </c>
      <c r="L26" s="46">
        <v>2203</v>
      </c>
      <c r="M26" s="45">
        <v>2208</v>
      </c>
      <c r="N26" s="44">
        <f t="shared" si="3"/>
        <v>2205.5</v>
      </c>
      <c r="O26" s="46">
        <v>2118</v>
      </c>
      <c r="P26" s="45">
        <v>2123</v>
      </c>
      <c r="Q26" s="44">
        <f t="shared" si="4"/>
        <v>2120.5</v>
      </c>
      <c r="R26" s="52">
        <v>2320</v>
      </c>
      <c r="S26" s="51">
        <v>1.3351</v>
      </c>
      <c r="T26" s="51">
        <v>1.1208</v>
      </c>
      <c r="U26" s="50">
        <v>115.13</v>
      </c>
      <c r="V26" s="43">
        <v>1737.7</v>
      </c>
      <c r="W26" s="43">
        <v>1698.48</v>
      </c>
      <c r="X26" s="49">
        <f t="shared" si="5"/>
        <v>2069.9500356887938</v>
      </c>
      <c r="Y26" s="48">
        <v>1.3359000000000001</v>
      </c>
    </row>
    <row r="27" spans="2:25" x14ac:dyDescent="0.2">
      <c r="B27" s="47">
        <v>44525</v>
      </c>
      <c r="C27" s="46">
        <v>2329</v>
      </c>
      <c r="D27" s="45">
        <v>2331</v>
      </c>
      <c r="E27" s="44">
        <f t="shared" si="0"/>
        <v>2330</v>
      </c>
      <c r="F27" s="46">
        <v>2278</v>
      </c>
      <c r="G27" s="45">
        <v>2280</v>
      </c>
      <c r="H27" s="44">
        <f t="shared" si="1"/>
        <v>2279</v>
      </c>
      <c r="I27" s="46">
        <v>2245</v>
      </c>
      <c r="J27" s="45">
        <v>2250</v>
      </c>
      <c r="K27" s="44">
        <f t="shared" si="2"/>
        <v>2247.5</v>
      </c>
      <c r="L27" s="46">
        <v>2198</v>
      </c>
      <c r="M27" s="45">
        <v>2203</v>
      </c>
      <c r="N27" s="44">
        <f t="shared" si="3"/>
        <v>2200.5</v>
      </c>
      <c r="O27" s="46">
        <v>2113</v>
      </c>
      <c r="P27" s="45">
        <v>2118</v>
      </c>
      <c r="Q27" s="44">
        <f t="shared" si="4"/>
        <v>2115.5</v>
      </c>
      <c r="R27" s="52">
        <v>2331</v>
      </c>
      <c r="S27" s="51">
        <v>1.3314999999999999</v>
      </c>
      <c r="T27" s="51">
        <v>1.1215999999999999</v>
      </c>
      <c r="U27" s="50">
        <v>115.33</v>
      </c>
      <c r="V27" s="43">
        <v>1750.66</v>
      </c>
      <c r="W27" s="43">
        <v>1711.33</v>
      </c>
      <c r="X27" s="49">
        <f t="shared" si="5"/>
        <v>2078.2810271041371</v>
      </c>
      <c r="Y27" s="48">
        <v>1.3323</v>
      </c>
    </row>
    <row r="28" spans="2:25" x14ac:dyDescent="0.2">
      <c r="B28" s="47">
        <v>44526</v>
      </c>
      <c r="C28" s="46">
        <v>2295</v>
      </c>
      <c r="D28" s="45">
        <v>2296</v>
      </c>
      <c r="E28" s="44">
        <f t="shared" si="0"/>
        <v>2295.5</v>
      </c>
      <c r="F28" s="46">
        <v>2258.5</v>
      </c>
      <c r="G28" s="45">
        <v>2259</v>
      </c>
      <c r="H28" s="44">
        <f t="shared" si="1"/>
        <v>2258.75</v>
      </c>
      <c r="I28" s="46">
        <v>2222</v>
      </c>
      <c r="J28" s="45">
        <v>2227</v>
      </c>
      <c r="K28" s="44">
        <f t="shared" si="2"/>
        <v>2224.5</v>
      </c>
      <c r="L28" s="46">
        <v>2175</v>
      </c>
      <c r="M28" s="45">
        <v>2180</v>
      </c>
      <c r="N28" s="44">
        <f t="shared" si="3"/>
        <v>2177.5</v>
      </c>
      <c r="O28" s="46">
        <v>2090</v>
      </c>
      <c r="P28" s="45">
        <v>2095</v>
      </c>
      <c r="Q28" s="44">
        <f t="shared" si="4"/>
        <v>2092.5</v>
      </c>
      <c r="R28" s="52">
        <v>2296</v>
      </c>
      <c r="S28" s="51">
        <v>1.3341000000000001</v>
      </c>
      <c r="T28" s="51">
        <v>1.1292</v>
      </c>
      <c r="U28" s="50">
        <v>114.01</v>
      </c>
      <c r="V28" s="43">
        <v>1721.01</v>
      </c>
      <c r="W28" s="43">
        <v>1692.13</v>
      </c>
      <c r="X28" s="49">
        <f t="shared" si="5"/>
        <v>2033.2979100247962</v>
      </c>
      <c r="Y28" s="48">
        <v>1.335</v>
      </c>
    </row>
    <row r="29" spans="2:25" x14ac:dyDescent="0.2">
      <c r="B29" s="47">
        <v>44529</v>
      </c>
      <c r="C29" s="46">
        <v>2355</v>
      </c>
      <c r="D29" s="45">
        <v>2357</v>
      </c>
      <c r="E29" s="44">
        <f t="shared" si="0"/>
        <v>2356</v>
      </c>
      <c r="F29" s="46">
        <v>2313</v>
      </c>
      <c r="G29" s="45">
        <v>2315</v>
      </c>
      <c r="H29" s="44">
        <f t="shared" si="1"/>
        <v>2314</v>
      </c>
      <c r="I29" s="46">
        <v>2283</v>
      </c>
      <c r="J29" s="45">
        <v>2288</v>
      </c>
      <c r="K29" s="44">
        <f t="shared" si="2"/>
        <v>2285.5</v>
      </c>
      <c r="L29" s="46">
        <v>2237</v>
      </c>
      <c r="M29" s="45">
        <v>2242</v>
      </c>
      <c r="N29" s="44">
        <f t="shared" si="3"/>
        <v>2239.5</v>
      </c>
      <c r="O29" s="46">
        <v>2152</v>
      </c>
      <c r="P29" s="45">
        <v>2157</v>
      </c>
      <c r="Q29" s="44">
        <f t="shared" si="4"/>
        <v>2154.5</v>
      </c>
      <c r="R29" s="52">
        <v>2357</v>
      </c>
      <c r="S29" s="51">
        <v>1.3334999999999999</v>
      </c>
      <c r="T29" s="51">
        <v>1.1279999999999999</v>
      </c>
      <c r="U29" s="50">
        <v>113.62</v>
      </c>
      <c r="V29" s="43">
        <v>1767.53</v>
      </c>
      <c r="W29" s="43">
        <v>1734.86</v>
      </c>
      <c r="X29" s="49">
        <f t="shared" si="5"/>
        <v>2089.539007092199</v>
      </c>
      <c r="Y29" s="48">
        <v>1.3344</v>
      </c>
    </row>
    <row r="30" spans="2:25" x14ac:dyDescent="0.2">
      <c r="B30" s="47">
        <v>44530</v>
      </c>
      <c r="C30" s="46">
        <v>2343.5</v>
      </c>
      <c r="D30" s="45">
        <v>2344</v>
      </c>
      <c r="E30" s="44">
        <f t="shared" si="0"/>
        <v>2343.75</v>
      </c>
      <c r="F30" s="46">
        <v>2302</v>
      </c>
      <c r="G30" s="45">
        <v>2303</v>
      </c>
      <c r="H30" s="44">
        <f t="shared" si="1"/>
        <v>2302.5</v>
      </c>
      <c r="I30" s="46">
        <v>2268</v>
      </c>
      <c r="J30" s="45">
        <v>2273</v>
      </c>
      <c r="K30" s="44">
        <f t="shared" si="2"/>
        <v>2270.5</v>
      </c>
      <c r="L30" s="46">
        <v>2220</v>
      </c>
      <c r="M30" s="45">
        <v>2225</v>
      </c>
      <c r="N30" s="44">
        <f t="shared" si="3"/>
        <v>2222.5</v>
      </c>
      <c r="O30" s="46">
        <v>2135</v>
      </c>
      <c r="P30" s="45">
        <v>2140</v>
      </c>
      <c r="Q30" s="44">
        <f t="shared" si="4"/>
        <v>2137.5</v>
      </c>
      <c r="R30" s="52">
        <v>2344</v>
      </c>
      <c r="S30" s="51">
        <v>1.3337000000000001</v>
      </c>
      <c r="T30" s="51">
        <v>1.1355</v>
      </c>
      <c r="U30" s="50">
        <v>112.95</v>
      </c>
      <c r="V30" s="43">
        <v>1757.52</v>
      </c>
      <c r="W30" s="43">
        <v>1714.18</v>
      </c>
      <c r="X30" s="49">
        <f t="shared" si="5"/>
        <v>2064.2888595332452</v>
      </c>
      <c r="Y30" s="48">
        <v>1.3434999999999999</v>
      </c>
    </row>
    <row r="31" spans="2:25" s="10" customFormat="1" x14ac:dyDescent="0.2">
      <c r="B31" s="42" t="s">
        <v>11</v>
      </c>
      <c r="C31" s="41">
        <f>ROUND(AVERAGE(C9:C30),2)</f>
        <v>2346.3200000000002</v>
      </c>
      <c r="D31" s="40">
        <f>ROUND(AVERAGE(D9:D30),2)</f>
        <v>2347.5700000000002</v>
      </c>
      <c r="E31" s="39">
        <f>ROUND(AVERAGE(C31:D31),2)</f>
        <v>2346.9499999999998</v>
      </c>
      <c r="F31" s="41">
        <f>ROUND(AVERAGE(F9:F30),2)</f>
        <v>2316.8000000000002</v>
      </c>
      <c r="G31" s="40">
        <f>ROUND(AVERAGE(G9:G30),2)</f>
        <v>2318.16</v>
      </c>
      <c r="H31" s="39">
        <f>ROUND(AVERAGE(F31:G31),2)</f>
        <v>2317.48</v>
      </c>
      <c r="I31" s="41">
        <f>ROUND(AVERAGE(I9:I30),2)</f>
        <v>2261</v>
      </c>
      <c r="J31" s="40">
        <f>ROUND(AVERAGE(J9:J30),2)</f>
        <v>2266</v>
      </c>
      <c r="K31" s="39">
        <f>ROUND(AVERAGE(I31:J31),2)</f>
        <v>2263.5</v>
      </c>
      <c r="L31" s="41">
        <f>ROUND(AVERAGE(L9:L30),2)</f>
        <v>2207</v>
      </c>
      <c r="M31" s="40">
        <f>ROUND(AVERAGE(M9:M30),2)</f>
        <v>2212</v>
      </c>
      <c r="N31" s="39">
        <f>ROUND(AVERAGE(L31:M31),2)</f>
        <v>2209.5</v>
      </c>
      <c r="O31" s="41">
        <f>ROUND(AVERAGE(O9:O30),2)</f>
        <v>2125.64</v>
      </c>
      <c r="P31" s="40">
        <f>ROUND(AVERAGE(P9:P30),2)</f>
        <v>2130.64</v>
      </c>
      <c r="Q31" s="39">
        <f>ROUND(AVERAGE(O31:P31),2)</f>
        <v>2128.14</v>
      </c>
      <c r="R31" s="38">
        <f>ROUND(AVERAGE(R9:R30),2)</f>
        <v>2347.5700000000002</v>
      </c>
      <c r="S31" s="37">
        <f>ROUND(AVERAGE(S9:S30),4)</f>
        <v>1.3459000000000001</v>
      </c>
      <c r="T31" s="36">
        <f>ROUND(AVERAGE(T9:T30),4)</f>
        <v>1.1412</v>
      </c>
      <c r="U31" s="175">
        <f>ROUND(AVERAGE(U9:U30),2)</f>
        <v>114.02</v>
      </c>
      <c r="V31" s="35">
        <f>AVERAGE(V9:V30)</f>
        <v>1744.0977272727273</v>
      </c>
      <c r="W31" s="35">
        <f>AVERAGE(W9:W30)</f>
        <v>1720.963181818182</v>
      </c>
      <c r="X31" s="35">
        <f>AVERAGE(X9:X30)</f>
        <v>2056.9691639520729</v>
      </c>
      <c r="Y31" s="34">
        <f>AVERAGE(Y9:Y30)</f>
        <v>1.3469363636363634</v>
      </c>
    </row>
    <row r="32" spans="2:25" s="5" customFormat="1" x14ac:dyDescent="0.2">
      <c r="B32" s="33" t="s">
        <v>12</v>
      </c>
      <c r="C32" s="32">
        <f t="shared" ref="C32:Y32" si="6">MAX(C9:C30)</f>
        <v>2439</v>
      </c>
      <c r="D32" s="31">
        <f t="shared" si="6"/>
        <v>2440</v>
      </c>
      <c r="E32" s="30">
        <f t="shared" si="6"/>
        <v>2439.5</v>
      </c>
      <c r="F32" s="32">
        <f t="shared" si="6"/>
        <v>2388</v>
      </c>
      <c r="G32" s="31">
        <f t="shared" si="6"/>
        <v>2390</v>
      </c>
      <c r="H32" s="30">
        <f t="shared" si="6"/>
        <v>2389</v>
      </c>
      <c r="I32" s="32">
        <f t="shared" si="6"/>
        <v>2308</v>
      </c>
      <c r="J32" s="31">
        <f t="shared" si="6"/>
        <v>2313</v>
      </c>
      <c r="K32" s="30">
        <f t="shared" si="6"/>
        <v>2310.5</v>
      </c>
      <c r="L32" s="32">
        <f t="shared" si="6"/>
        <v>2248</v>
      </c>
      <c r="M32" s="31">
        <f t="shared" si="6"/>
        <v>2253</v>
      </c>
      <c r="N32" s="30">
        <f t="shared" si="6"/>
        <v>2250.5</v>
      </c>
      <c r="O32" s="32">
        <f t="shared" si="6"/>
        <v>2163</v>
      </c>
      <c r="P32" s="31">
        <f t="shared" si="6"/>
        <v>2168</v>
      </c>
      <c r="Q32" s="30">
        <f t="shared" si="6"/>
        <v>2165.5</v>
      </c>
      <c r="R32" s="29">
        <f t="shared" si="6"/>
        <v>2440</v>
      </c>
      <c r="S32" s="28">
        <f t="shared" si="6"/>
        <v>1.3686</v>
      </c>
      <c r="T32" s="27">
        <f t="shared" si="6"/>
        <v>1.1607000000000001</v>
      </c>
      <c r="U32" s="26">
        <f t="shared" si="6"/>
        <v>115.33</v>
      </c>
      <c r="V32" s="25">
        <f t="shared" si="6"/>
        <v>1785.87</v>
      </c>
      <c r="W32" s="25">
        <f t="shared" si="6"/>
        <v>1756.85</v>
      </c>
      <c r="X32" s="25">
        <f t="shared" si="6"/>
        <v>2107.4451546035584</v>
      </c>
      <c r="Y32" s="24">
        <f t="shared" si="6"/>
        <v>1.3689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2229.5</v>
      </c>
      <c r="D33" s="21">
        <f t="shared" si="7"/>
        <v>2230</v>
      </c>
      <c r="E33" s="20">
        <f t="shared" si="7"/>
        <v>2229.75</v>
      </c>
      <c r="F33" s="22">
        <f t="shared" si="7"/>
        <v>2221</v>
      </c>
      <c r="G33" s="21">
        <f t="shared" si="7"/>
        <v>2222</v>
      </c>
      <c r="H33" s="20">
        <f t="shared" si="7"/>
        <v>2221.5</v>
      </c>
      <c r="I33" s="22">
        <f t="shared" si="7"/>
        <v>2190</v>
      </c>
      <c r="J33" s="21">
        <f t="shared" si="7"/>
        <v>2195</v>
      </c>
      <c r="K33" s="20">
        <f t="shared" si="7"/>
        <v>2192.5</v>
      </c>
      <c r="L33" s="22">
        <f t="shared" si="7"/>
        <v>2158</v>
      </c>
      <c r="M33" s="21">
        <f t="shared" si="7"/>
        <v>2163</v>
      </c>
      <c r="N33" s="20">
        <f t="shared" si="7"/>
        <v>2160.5</v>
      </c>
      <c r="O33" s="22">
        <f t="shared" si="7"/>
        <v>2073</v>
      </c>
      <c r="P33" s="21">
        <f t="shared" si="7"/>
        <v>2078</v>
      </c>
      <c r="Q33" s="20">
        <f t="shared" si="7"/>
        <v>2075.5</v>
      </c>
      <c r="R33" s="19">
        <f t="shared" si="7"/>
        <v>2230</v>
      </c>
      <c r="S33" s="18">
        <f t="shared" si="7"/>
        <v>1.3314999999999999</v>
      </c>
      <c r="T33" s="17">
        <f t="shared" si="7"/>
        <v>1.1208</v>
      </c>
      <c r="U33" s="16">
        <f t="shared" si="7"/>
        <v>112.95</v>
      </c>
      <c r="V33" s="15">
        <f t="shared" si="7"/>
        <v>1661.23</v>
      </c>
      <c r="W33" s="15">
        <f t="shared" si="7"/>
        <v>1654.87</v>
      </c>
      <c r="X33" s="15">
        <f t="shared" si="7"/>
        <v>1974.4268077601412</v>
      </c>
      <c r="Y33" s="14">
        <f t="shared" si="7"/>
        <v>1.3323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29</v>
      </c>
    </row>
    <row r="6" spans="1:19" ht="13.5" thickBot="1" x14ac:dyDescent="0.25">
      <c r="B6" s="1">
        <v>44501</v>
      </c>
    </row>
    <row r="7" spans="1:19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3</v>
      </c>
      <c r="J7" s="180"/>
      <c r="K7" s="181"/>
      <c r="L7" s="182" t="s">
        <v>4</v>
      </c>
      <c r="M7" s="184" t="s">
        <v>21</v>
      </c>
      <c r="N7" s="185"/>
      <c r="O7" s="186"/>
      <c r="P7" s="187" t="s">
        <v>5</v>
      </c>
      <c r="Q7" s="188"/>
      <c r="R7" s="11" t="s">
        <v>18</v>
      </c>
      <c r="S7" s="182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83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83" t="s">
        <v>20</v>
      </c>
    </row>
    <row r="9" spans="1:19" x14ac:dyDescent="0.2">
      <c r="B9" s="47">
        <v>44501</v>
      </c>
      <c r="C9" s="46">
        <v>38450</v>
      </c>
      <c r="D9" s="45">
        <v>38550</v>
      </c>
      <c r="E9" s="44">
        <f t="shared" ref="E9:E30" si="0">AVERAGE(C9:D9)</f>
        <v>38500</v>
      </c>
      <c r="F9" s="46">
        <v>36500</v>
      </c>
      <c r="G9" s="45">
        <v>36600</v>
      </c>
      <c r="H9" s="44">
        <f t="shared" ref="H9:H30" si="1">AVERAGE(F9:G9)</f>
        <v>36550</v>
      </c>
      <c r="I9" s="46">
        <v>32410</v>
      </c>
      <c r="J9" s="45">
        <v>32460</v>
      </c>
      <c r="K9" s="44">
        <f t="shared" ref="K9:K30" si="2">AVERAGE(I9:J9)</f>
        <v>32435</v>
      </c>
      <c r="L9" s="52">
        <v>38550</v>
      </c>
      <c r="M9" s="51">
        <v>1.3686</v>
      </c>
      <c r="N9" s="53">
        <v>1.1577999999999999</v>
      </c>
      <c r="O9" s="50">
        <v>114.18</v>
      </c>
      <c r="P9" s="43">
        <v>28167.47</v>
      </c>
      <c r="Q9" s="43">
        <v>26736.799999999999</v>
      </c>
      <c r="R9" s="49">
        <f t="shared" ref="R9:R30" si="3">L9/N9</f>
        <v>33295.906028675076</v>
      </c>
      <c r="S9" s="48">
        <v>1.3689</v>
      </c>
    </row>
    <row r="10" spans="1:19" x14ac:dyDescent="0.2">
      <c r="B10" s="47">
        <v>44502</v>
      </c>
      <c r="C10" s="46">
        <v>38350</v>
      </c>
      <c r="D10" s="45">
        <v>38400</v>
      </c>
      <c r="E10" s="44">
        <f t="shared" si="0"/>
        <v>38375</v>
      </c>
      <c r="F10" s="46">
        <v>36900</v>
      </c>
      <c r="G10" s="45">
        <v>36950</v>
      </c>
      <c r="H10" s="44">
        <f t="shared" si="1"/>
        <v>36925</v>
      </c>
      <c r="I10" s="46">
        <v>32755</v>
      </c>
      <c r="J10" s="45">
        <v>32805</v>
      </c>
      <c r="K10" s="44">
        <f t="shared" si="2"/>
        <v>32780</v>
      </c>
      <c r="L10" s="52">
        <v>38400</v>
      </c>
      <c r="M10" s="51">
        <v>1.3661000000000001</v>
      </c>
      <c r="N10" s="51">
        <v>1.1607000000000001</v>
      </c>
      <c r="O10" s="50">
        <v>113.78</v>
      </c>
      <c r="P10" s="43">
        <v>28109.22</v>
      </c>
      <c r="Q10" s="43">
        <v>27043.84</v>
      </c>
      <c r="R10" s="49">
        <f t="shared" si="3"/>
        <v>33083.484104419746</v>
      </c>
      <c r="S10" s="48">
        <v>1.3663000000000001</v>
      </c>
    </row>
    <row r="11" spans="1:19" x14ac:dyDescent="0.2">
      <c r="B11" s="47">
        <v>44503</v>
      </c>
      <c r="C11" s="46">
        <v>38400</v>
      </c>
      <c r="D11" s="45">
        <v>38500</v>
      </c>
      <c r="E11" s="44">
        <f t="shared" si="0"/>
        <v>38450</v>
      </c>
      <c r="F11" s="46">
        <v>37000</v>
      </c>
      <c r="G11" s="45">
        <v>37100</v>
      </c>
      <c r="H11" s="44">
        <f t="shared" si="1"/>
        <v>37050</v>
      </c>
      <c r="I11" s="46">
        <v>32865</v>
      </c>
      <c r="J11" s="45">
        <v>32915</v>
      </c>
      <c r="K11" s="44">
        <f t="shared" si="2"/>
        <v>32890</v>
      </c>
      <c r="L11" s="52">
        <v>38500</v>
      </c>
      <c r="M11" s="51">
        <v>1.3658999999999999</v>
      </c>
      <c r="N11" s="51">
        <v>1.1584000000000001</v>
      </c>
      <c r="O11" s="50">
        <v>113.89</v>
      </c>
      <c r="P11" s="43">
        <v>28186.54</v>
      </c>
      <c r="Q11" s="43">
        <v>27159.59</v>
      </c>
      <c r="R11" s="49">
        <f t="shared" si="3"/>
        <v>33235.497237569056</v>
      </c>
      <c r="S11" s="48">
        <v>1.3660000000000001</v>
      </c>
    </row>
    <row r="12" spans="1:19" x14ac:dyDescent="0.2">
      <c r="B12" s="47">
        <v>44504</v>
      </c>
      <c r="C12" s="46">
        <v>38200</v>
      </c>
      <c r="D12" s="45">
        <v>38300</v>
      </c>
      <c r="E12" s="44">
        <f t="shared" si="0"/>
        <v>38250</v>
      </c>
      <c r="F12" s="46">
        <v>37095</v>
      </c>
      <c r="G12" s="45">
        <v>37100</v>
      </c>
      <c r="H12" s="44">
        <f t="shared" si="1"/>
        <v>37097.5</v>
      </c>
      <c r="I12" s="46">
        <v>33415</v>
      </c>
      <c r="J12" s="45">
        <v>33465</v>
      </c>
      <c r="K12" s="44">
        <f t="shared" si="2"/>
        <v>33440</v>
      </c>
      <c r="L12" s="52">
        <v>38300</v>
      </c>
      <c r="M12" s="51">
        <v>1.3546</v>
      </c>
      <c r="N12" s="51">
        <v>1.1563000000000001</v>
      </c>
      <c r="O12" s="50">
        <v>113.92</v>
      </c>
      <c r="P12" s="43">
        <v>28274.03</v>
      </c>
      <c r="Q12" s="43">
        <v>27376.03</v>
      </c>
      <c r="R12" s="49">
        <f t="shared" si="3"/>
        <v>33122.891983049376</v>
      </c>
      <c r="S12" s="48">
        <v>1.3552</v>
      </c>
    </row>
    <row r="13" spans="1:19" x14ac:dyDescent="0.2">
      <c r="B13" s="47">
        <v>44505</v>
      </c>
      <c r="C13" s="46">
        <v>38350</v>
      </c>
      <c r="D13" s="45">
        <v>38400</v>
      </c>
      <c r="E13" s="44">
        <f t="shared" si="0"/>
        <v>38375</v>
      </c>
      <c r="F13" s="46">
        <v>36900</v>
      </c>
      <c r="G13" s="45">
        <v>37000</v>
      </c>
      <c r="H13" s="44">
        <f t="shared" si="1"/>
        <v>36950</v>
      </c>
      <c r="I13" s="46">
        <v>33515</v>
      </c>
      <c r="J13" s="45">
        <v>33565</v>
      </c>
      <c r="K13" s="44">
        <f t="shared" si="2"/>
        <v>33540</v>
      </c>
      <c r="L13" s="52">
        <v>38400</v>
      </c>
      <c r="M13" s="51">
        <v>1.3446</v>
      </c>
      <c r="N13" s="51">
        <v>1.1515</v>
      </c>
      <c r="O13" s="50">
        <v>113.92</v>
      </c>
      <c r="P13" s="43">
        <v>28558.68</v>
      </c>
      <c r="Q13" s="43">
        <v>27507.25</v>
      </c>
      <c r="R13" s="49">
        <f t="shared" si="3"/>
        <v>33347.807207989579</v>
      </c>
      <c r="S13" s="48">
        <v>1.3451</v>
      </c>
    </row>
    <row r="14" spans="1:19" x14ac:dyDescent="0.2">
      <c r="B14" s="47">
        <v>44508</v>
      </c>
      <c r="C14" s="46">
        <v>38790</v>
      </c>
      <c r="D14" s="45">
        <v>38800</v>
      </c>
      <c r="E14" s="44">
        <f t="shared" si="0"/>
        <v>38795</v>
      </c>
      <c r="F14" s="46">
        <v>37450</v>
      </c>
      <c r="G14" s="45">
        <v>37500</v>
      </c>
      <c r="H14" s="44">
        <f t="shared" si="1"/>
        <v>37475</v>
      </c>
      <c r="I14" s="46">
        <v>33870</v>
      </c>
      <c r="J14" s="45">
        <v>33920</v>
      </c>
      <c r="K14" s="44">
        <f t="shared" si="2"/>
        <v>33895</v>
      </c>
      <c r="L14" s="52">
        <v>38800</v>
      </c>
      <c r="M14" s="51">
        <v>1.353</v>
      </c>
      <c r="N14" s="51">
        <v>1.1577</v>
      </c>
      <c r="O14" s="50">
        <v>113.44</v>
      </c>
      <c r="P14" s="43">
        <v>28677.01</v>
      </c>
      <c r="Q14" s="43">
        <v>27705.95</v>
      </c>
      <c r="R14" s="49">
        <f t="shared" si="3"/>
        <v>33514.727476893844</v>
      </c>
      <c r="S14" s="48">
        <v>1.3534999999999999</v>
      </c>
    </row>
    <row r="15" spans="1:19" x14ac:dyDescent="0.2">
      <c r="B15" s="47">
        <v>44509</v>
      </c>
      <c r="C15" s="46">
        <v>38550</v>
      </c>
      <c r="D15" s="45">
        <v>38600</v>
      </c>
      <c r="E15" s="44">
        <f t="shared" si="0"/>
        <v>38575</v>
      </c>
      <c r="F15" s="46">
        <v>37400</v>
      </c>
      <c r="G15" s="45">
        <v>37450</v>
      </c>
      <c r="H15" s="44">
        <f t="shared" si="1"/>
        <v>37425</v>
      </c>
      <c r="I15" s="46">
        <v>33955</v>
      </c>
      <c r="J15" s="45">
        <v>34005</v>
      </c>
      <c r="K15" s="44">
        <f t="shared" si="2"/>
        <v>33980</v>
      </c>
      <c r="L15" s="52">
        <v>38600</v>
      </c>
      <c r="M15" s="51">
        <v>1.3564000000000001</v>
      </c>
      <c r="N15" s="51">
        <v>1.1573</v>
      </c>
      <c r="O15" s="50">
        <v>113.07</v>
      </c>
      <c r="P15" s="43">
        <v>28457.68</v>
      </c>
      <c r="Q15" s="43">
        <v>27599.68</v>
      </c>
      <c r="R15" s="49">
        <f t="shared" si="3"/>
        <v>33353.495204354964</v>
      </c>
      <c r="S15" s="48">
        <v>1.3569</v>
      </c>
    </row>
    <row r="16" spans="1:19" x14ac:dyDescent="0.2">
      <c r="B16" s="47">
        <v>44510</v>
      </c>
      <c r="C16" s="46">
        <v>38700</v>
      </c>
      <c r="D16" s="45">
        <v>38750</v>
      </c>
      <c r="E16" s="44">
        <f t="shared" si="0"/>
        <v>38725</v>
      </c>
      <c r="F16" s="46">
        <v>37300</v>
      </c>
      <c r="G16" s="45">
        <v>37350</v>
      </c>
      <c r="H16" s="44">
        <f t="shared" si="1"/>
        <v>37325</v>
      </c>
      <c r="I16" s="46">
        <v>33845</v>
      </c>
      <c r="J16" s="45">
        <v>33895</v>
      </c>
      <c r="K16" s="44">
        <f t="shared" si="2"/>
        <v>33870</v>
      </c>
      <c r="L16" s="52">
        <v>38750</v>
      </c>
      <c r="M16" s="51">
        <v>1.3509</v>
      </c>
      <c r="N16" s="51">
        <v>1.1558999999999999</v>
      </c>
      <c r="O16" s="50">
        <v>113.27</v>
      </c>
      <c r="P16" s="43">
        <v>28684.58</v>
      </c>
      <c r="Q16" s="43">
        <v>27638.01</v>
      </c>
      <c r="R16" s="49">
        <f t="shared" si="3"/>
        <v>33523.6612163682</v>
      </c>
      <c r="S16" s="48">
        <v>1.3513999999999999</v>
      </c>
    </row>
    <row r="17" spans="2:19" x14ac:dyDescent="0.2">
      <c r="B17" s="47">
        <v>44511</v>
      </c>
      <c r="C17" s="46">
        <v>39100</v>
      </c>
      <c r="D17" s="45">
        <v>39150</v>
      </c>
      <c r="E17" s="44">
        <f t="shared" si="0"/>
        <v>39125</v>
      </c>
      <c r="F17" s="46">
        <v>37750</v>
      </c>
      <c r="G17" s="45">
        <v>37800</v>
      </c>
      <c r="H17" s="44">
        <f t="shared" si="1"/>
        <v>37775</v>
      </c>
      <c r="I17" s="46">
        <v>34315</v>
      </c>
      <c r="J17" s="45">
        <v>34365</v>
      </c>
      <c r="K17" s="44">
        <f t="shared" si="2"/>
        <v>34340</v>
      </c>
      <c r="L17" s="52">
        <v>39150</v>
      </c>
      <c r="M17" s="51">
        <v>1.3407</v>
      </c>
      <c r="N17" s="51">
        <v>1.1463000000000001</v>
      </c>
      <c r="O17" s="50">
        <v>113.96</v>
      </c>
      <c r="P17" s="43">
        <v>29201.16</v>
      </c>
      <c r="Q17" s="43">
        <v>28183.72</v>
      </c>
      <c r="R17" s="49">
        <f t="shared" si="3"/>
        <v>34153.362993980627</v>
      </c>
      <c r="S17" s="48">
        <v>1.3411999999999999</v>
      </c>
    </row>
    <row r="18" spans="2:19" x14ac:dyDescent="0.2">
      <c r="B18" s="47">
        <v>44512</v>
      </c>
      <c r="C18" s="46">
        <v>39200</v>
      </c>
      <c r="D18" s="45">
        <v>39250</v>
      </c>
      <c r="E18" s="44">
        <f t="shared" si="0"/>
        <v>39225</v>
      </c>
      <c r="F18" s="46">
        <v>37895</v>
      </c>
      <c r="G18" s="45">
        <v>37900</v>
      </c>
      <c r="H18" s="44">
        <f t="shared" si="1"/>
        <v>37897.5</v>
      </c>
      <c r="I18" s="46">
        <v>34390</v>
      </c>
      <c r="J18" s="45">
        <v>34440</v>
      </c>
      <c r="K18" s="44">
        <f t="shared" si="2"/>
        <v>34415</v>
      </c>
      <c r="L18" s="52">
        <v>39250</v>
      </c>
      <c r="M18" s="51">
        <v>1.3393999999999999</v>
      </c>
      <c r="N18" s="51">
        <v>1.1448</v>
      </c>
      <c r="O18" s="50">
        <v>114</v>
      </c>
      <c r="P18" s="43">
        <v>29304.17</v>
      </c>
      <c r="Q18" s="43">
        <v>28285.69</v>
      </c>
      <c r="R18" s="49">
        <f t="shared" si="3"/>
        <v>34285.464709993008</v>
      </c>
      <c r="S18" s="48">
        <v>1.3399000000000001</v>
      </c>
    </row>
    <row r="19" spans="2:19" x14ac:dyDescent="0.2">
      <c r="B19" s="47">
        <v>44515</v>
      </c>
      <c r="C19" s="46">
        <v>38945</v>
      </c>
      <c r="D19" s="45">
        <v>38950</v>
      </c>
      <c r="E19" s="44">
        <f t="shared" si="0"/>
        <v>38947.5</v>
      </c>
      <c r="F19" s="46">
        <v>37750</v>
      </c>
      <c r="G19" s="45">
        <v>37800</v>
      </c>
      <c r="H19" s="44">
        <f t="shared" si="1"/>
        <v>37775</v>
      </c>
      <c r="I19" s="46">
        <v>33515</v>
      </c>
      <c r="J19" s="45">
        <v>33565</v>
      </c>
      <c r="K19" s="44">
        <f t="shared" si="2"/>
        <v>33540</v>
      </c>
      <c r="L19" s="52">
        <v>38950</v>
      </c>
      <c r="M19" s="51">
        <v>1.3432999999999999</v>
      </c>
      <c r="N19" s="51">
        <v>1.1440999999999999</v>
      </c>
      <c r="O19" s="50">
        <v>113.89</v>
      </c>
      <c r="P19" s="43">
        <v>28995.759999999998</v>
      </c>
      <c r="Q19" s="43">
        <v>28129.19</v>
      </c>
      <c r="R19" s="49">
        <f t="shared" si="3"/>
        <v>34044.226903242728</v>
      </c>
      <c r="S19" s="48">
        <v>1.3438000000000001</v>
      </c>
    </row>
    <row r="20" spans="2:19" x14ac:dyDescent="0.2">
      <c r="B20" s="47">
        <v>44516</v>
      </c>
      <c r="C20" s="46">
        <v>38895</v>
      </c>
      <c r="D20" s="45">
        <v>38900</v>
      </c>
      <c r="E20" s="44">
        <f t="shared" si="0"/>
        <v>38897.5</v>
      </c>
      <c r="F20" s="46">
        <v>37450</v>
      </c>
      <c r="G20" s="45">
        <v>37455</v>
      </c>
      <c r="H20" s="44">
        <f t="shared" si="1"/>
        <v>37452.5</v>
      </c>
      <c r="I20" s="46">
        <v>33755</v>
      </c>
      <c r="J20" s="45">
        <v>33805</v>
      </c>
      <c r="K20" s="44">
        <f t="shared" si="2"/>
        <v>33780</v>
      </c>
      <c r="L20" s="52">
        <v>38900</v>
      </c>
      <c r="M20" s="51">
        <v>1.3447</v>
      </c>
      <c r="N20" s="51">
        <v>1.1362000000000001</v>
      </c>
      <c r="O20" s="50">
        <v>114.33</v>
      </c>
      <c r="P20" s="43">
        <v>28928.39</v>
      </c>
      <c r="Q20" s="43">
        <v>27841.37</v>
      </c>
      <c r="R20" s="49">
        <f t="shared" si="3"/>
        <v>34236.93011793698</v>
      </c>
      <c r="S20" s="48">
        <v>1.3452999999999999</v>
      </c>
    </row>
    <row r="21" spans="2:19" x14ac:dyDescent="0.2">
      <c r="B21" s="47">
        <v>44517</v>
      </c>
      <c r="C21" s="46">
        <v>39000</v>
      </c>
      <c r="D21" s="45">
        <v>39100</v>
      </c>
      <c r="E21" s="44">
        <f t="shared" si="0"/>
        <v>39050</v>
      </c>
      <c r="F21" s="46">
        <v>37800</v>
      </c>
      <c r="G21" s="45">
        <v>37850</v>
      </c>
      <c r="H21" s="44">
        <f t="shared" si="1"/>
        <v>37825</v>
      </c>
      <c r="I21" s="46">
        <v>34235</v>
      </c>
      <c r="J21" s="45">
        <v>34285</v>
      </c>
      <c r="K21" s="44">
        <f t="shared" si="2"/>
        <v>34260</v>
      </c>
      <c r="L21" s="52">
        <v>39100</v>
      </c>
      <c r="M21" s="51">
        <v>1.3454999999999999</v>
      </c>
      <c r="N21" s="51">
        <v>1.1316999999999999</v>
      </c>
      <c r="O21" s="50">
        <v>114.71</v>
      </c>
      <c r="P21" s="43">
        <v>29059.83</v>
      </c>
      <c r="Q21" s="43">
        <v>28118.27</v>
      </c>
      <c r="R21" s="49">
        <f t="shared" si="3"/>
        <v>34549.792347795352</v>
      </c>
      <c r="S21" s="48">
        <v>1.3461000000000001</v>
      </c>
    </row>
    <row r="22" spans="2:19" x14ac:dyDescent="0.2">
      <c r="B22" s="47">
        <v>44518</v>
      </c>
      <c r="C22" s="46">
        <v>39675</v>
      </c>
      <c r="D22" s="45">
        <v>39700</v>
      </c>
      <c r="E22" s="44">
        <f t="shared" si="0"/>
        <v>39687.5</v>
      </c>
      <c r="F22" s="46">
        <v>38500</v>
      </c>
      <c r="G22" s="45">
        <v>38505</v>
      </c>
      <c r="H22" s="44">
        <f t="shared" si="1"/>
        <v>38502.5</v>
      </c>
      <c r="I22" s="46">
        <v>34940</v>
      </c>
      <c r="J22" s="45">
        <v>34990</v>
      </c>
      <c r="K22" s="44">
        <f t="shared" si="2"/>
        <v>34965</v>
      </c>
      <c r="L22" s="52">
        <v>39700</v>
      </c>
      <c r="M22" s="51">
        <v>1.3478000000000001</v>
      </c>
      <c r="N22" s="51">
        <v>1.1339999999999999</v>
      </c>
      <c r="O22" s="50">
        <v>114.18</v>
      </c>
      <c r="P22" s="43">
        <v>29455.41</v>
      </c>
      <c r="Q22" s="43">
        <v>28556.07</v>
      </c>
      <c r="R22" s="49">
        <f t="shared" si="3"/>
        <v>35008.818342151681</v>
      </c>
      <c r="S22" s="48">
        <v>1.3484</v>
      </c>
    </row>
    <row r="23" spans="2:19" x14ac:dyDescent="0.2">
      <c r="B23" s="47">
        <v>44519</v>
      </c>
      <c r="C23" s="46">
        <v>39700</v>
      </c>
      <c r="D23" s="45">
        <v>39750</v>
      </c>
      <c r="E23" s="44">
        <f t="shared" si="0"/>
        <v>39725</v>
      </c>
      <c r="F23" s="46">
        <v>38400</v>
      </c>
      <c r="G23" s="45">
        <v>38500</v>
      </c>
      <c r="H23" s="44">
        <f t="shared" si="1"/>
        <v>38450</v>
      </c>
      <c r="I23" s="46">
        <v>34975</v>
      </c>
      <c r="J23" s="45">
        <v>35025</v>
      </c>
      <c r="K23" s="44">
        <f t="shared" si="2"/>
        <v>35000</v>
      </c>
      <c r="L23" s="52">
        <v>39750</v>
      </c>
      <c r="M23" s="51">
        <v>1.3420000000000001</v>
      </c>
      <c r="N23" s="51">
        <v>1.1256999999999999</v>
      </c>
      <c r="O23" s="50">
        <v>113.77</v>
      </c>
      <c r="P23" s="43">
        <v>29619.97</v>
      </c>
      <c r="Q23" s="43">
        <v>28673.57</v>
      </c>
      <c r="R23" s="49">
        <f t="shared" si="3"/>
        <v>35311.361819312428</v>
      </c>
      <c r="S23" s="48">
        <v>1.3427</v>
      </c>
    </row>
    <row r="24" spans="2:19" x14ac:dyDescent="0.2">
      <c r="B24" s="47">
        <v>44522</v>
      </c>
      <c r="C24" s="46">
        <v>39750</v>
      </c>
      <c r="D24" s="45">
        <v>39800</v>
      </c>
      <c r="E24" s="44">
        <f t="shared" si="0"/>
        <v>39775</v>
      </c>
      <c r="F24" s="46">
        <v>38400</v>
      </c>
      <c r="G24" s="45">
        <v>38450</v>
      </c>
      <c r="H24" s="44">
        <f t="shared" si="1"/>
        <v>38425</v>
      </c>
      <c r="I24" s="46">
        <v>34925</v>
      </c>
      <c r="J24" s="45">
        <v>34975</v>
      </c>
      <c r="K24" s="44">
        <f t="shared" si="2"/>
        <v>34950</v>
      </c>
      <c r="L24" s="52">
        <v>39800</v>
      </c>
      <c r="M24" s="51">
        <v>1.3445</v>
      </c>
      <c r="N24" s="51">
        <v>1.1276999999999999</v>
      </c>
      <c r="O24" s="50">
        <v>114.14</v>
      </c>
      <c r="P24" s="43">
        <v>29602.080000000002</v>
      </c>
      <c r="Q24" s="43">
        <v>28583.11</v>
      </c>
      <c r="R24" s="49">
        <f t="shared" si="3"/>
        <v>35293.074399219651</v>
      </c>
      <c r="S24" s="48">
        <v>1.3452</v>
      </c>
    </row>
    <row r="25" spans="2:19" x14ac:dyDescent="0.2">
      <c r="B25" s="47">
        <v>44523</v>
      </c>
      <c r="C25" s="46">
        <v>40150</v>
      </c>
      <c r="D25" s="45">
        <v>40200</v>
      </c>
      <c r="E25" s="44">
        <f t="shared" si="0"/>
        <v>40175</v>
      </c>
      <c r="F25" s="46">
        <v>38755</v>
      </c>
      <c r="G25" s="45">
        <v>38760</v>
      </c>
      <c r="H25" s="44">
        <f t="shared" si="1"/>
        <v>38757.5</v>
      </c>
      <c r="I25" s="46">
        <v>35345</v>
      </c>
      <c r="J25" s="45">
        <v>35395</v>
      </c>
      <c r="K25" s="44">
        <f t="shared" si="2"/>
        <v>35370</v>
      </c>
      <c r="L25" s="52">
        <v>40200</v>
      </c>
      <c r="M25" s="51">
        <v>1.3348</v>
      </c>
      <c r="N25" s="51">
        <v>1.1241000000000001</v>
      </c>
      <c r="O25" s="50">
        <v>115.02</v>
      </c>
      <c r="P25" s="43">
        <v>30116.87</v>
      </c>
      <c r="Q25" s="43">
        <v>29020.66</v>
      </c>
      <c r="R25" s="49">
        <f t="shared" si="3"/>
        <v>35761.942887643447</v>
      </c>
      <c r="S25" s="48">
        <v>1.3355999999999999</v>
      </c>
    </row>
    <row r="26" spans="2:19" x14ac:dyDescent="0.2">
      <c r="B26" s="47">
        <v>44524</v>
      </c>
      <c r="C26" s="46">
        <v>40225</v>
      </c>
      <c r="D26" s="45">
        <v>40250</v>
      </c>
      <c r="E26" s="44">
        <f t="shared" si="0"/>
        <v>40237.5</v>
      </c>
      <c r="F26" s="46">
        <v>39150</v>
      </c>
      <c r="G26" s="45">
        <v>39200</v>
      </c>
      <c r="H26" s="44">
        <f t="shared" si="1"/>
        <v>39175</v>
      </c>
      <c r="I26" s="46">
        <v>35825</v>
      </c>
      <c r="J26" s="45">
        <v>35875</v>
      </c>
      <c r="K26" s="44">
        <f t="shared" si="2"/>
        <v>35850</v>
      </c>
      <c r="L26" s="52">
        <v>40250</v>
      </c>
      <c r="M26" s="51">
        <v>1.3351</v>
      </c>
      <c r="N26" s="51">
        <v>1.1208</v>
      </c>
      <c r="O26" s="50">
        <v>115.13</v>
      </c>
      <c r="P26" s="43">
        <v>30147.55</v>
      </c>
      <c r="Q26" s="43">
        <v>29343.51</v>
      </c>
      <c r="R26" s="49">
        <f t="shared" si="3"/>
        <v>35911.848679514631</v>
      </c>
      <c r="S26" s="48">
        <v>1.3359000000000001</v>
      </c>
    </row>
    <row r="27" spans="2:19" x14ac:dyDescent="0.2">
      <c r="B27" s="47">
        <v>44525</v>
      </c>
      <c r="C27" s="46">
        <v>40900</v>
      </c>
      <c r="D27" s="45">
        <v>41000</v>
      </c>
      <c r="E27" s="44">
        <f t="shared" si="0"/>
        <v>40950</v>
      </c>
      <c r="F27" s="46">
        <v>39750</v>
      </c>
      <c r="G27" s="45">
        <v>39755</v>
      </c>
      <c r="H27" s="44">
        <f t="shared" si="1"/>
        <v>39752.5</v>
      </c>
      <c r="I27" s="46">
        <v>36420</v>
      </c>
      <c r="J27" s="45">
        <v>36470</v>
      </c>
      <c r="K27" s="44">
        <f t="shared" si="2"/>
        <v>36445</v>
      </c>
      <c r="L27" s="52">
        <v>41000</v>
      </c>
      <c r="M27" s="51">
        <v>1.3314999999999999</v>
      </c>
      <c r="N27" s="51">
        <v>1.1215999999999999</v>
      </c>
      <c r="O27" s="50">
        <v>115.33</v>
      </c>
      <c r="P27" s="43">
        <v>30792.34</v>
      </c>
      <c r="Q27" s="43">
        <v>29839.38</v>
      </c>
      <c r="R27" s="49">
        <f t="shared" si="3"/>
        <v>36554.921540656207</v>
      </c>
      <c r="S27" s="48">
        <v>1.3323</v>
      </c>
    </row>
    <row r="28" spans="2:19" x14ac:dyDescent="0.2">
      <c r="B28" s="47">
        <v>44526</v>
      </c>
      <c r="C28" s="46">
        <v>40225</v>
      </c>
      <c r="D28" s="45">
        <v>40275</v>
      </c>
      <c r="E28" s="44">
        <f t="shared" si="0"/>
        <v>40250</v>
      </c>
      <c r="F28" s="46">
        <v>39150</v>
      </c>
      <c r="G28" s="45">
        <v>39200</v>
      </c>
      <c r="H28" s="44">
        <f t="shared" si="1"/>
        <v>39175</v>
      </c>
      <c r="I28" s="46">
        <v>36000</v>
      </c>
      <c r="J28" s="45">
        <v>36050</v>
      </c>
      <c r="K28" s="44">
        <f t="shared" si="2"/>
        <v>36025</v>
      </c>
      <c r="L28" s="52">
        <v>40275</v>
      </c>
      <c r="M28" s="51">
        <v>1.3341000000000001</v>
      </c>
      <c r="N28" s="51">
        <v>1.1292</v>
      </c>
      <c r="O28" s="50">
        <v>114.01</v>
      </c>
      <c r="P28" s="43">
        <v>30188.89</v>
      </c>
      <c r="Q28" s="43">
        <v>29363.3</v>
      </c>
      <c r="R28" s="49">
        <f t="shared" si="3"/>
        <v>35666.843783209355</v>
      </c>
      <c r="S28" s="48">
        <v>1.335</v>
      </c>
    </row>
    <row r="29" spans="2:19" x14ac:dyDescent="0.2">
      <c r="B29" s="47">
        <v>44529</v>
      </c>
      <c r="C29" s="46">
        <v>40400</v>
      </c>
      <c r="D29" s="45">
        <v>40450</v>
      </c>
      <c r="E29" s="44">
        <f t="shared" si="0"/>
        <v>40425</v>
      </c>
      <c r="F29" s="46">
        <v>39400</v>
      </c>
      <c r="G29" s="45">
        <v>39450</v>
      </c>
      <c r="H29" s="44">
        <f t="shared" si="1"/>
        <v>39425</v>
      </c>
      <c r="I29" s="46">
        <v>36230</v>
      </c>
      <c r="J29" s="45">
        <v>36280</v>
      </c>
      <c r="K29" s="44">
        <f t="shared" si="2"/>
        <v>36255</v>
      </c>
      <c r="L29" s="52">
        <v>40450</v>
      </c>
      <c r="M29" s="51">
        <v>1.3334999999999999</v>
      </c>
      <c r="N29" s="51">
        <v>1.1279999999999999</v>
      </c>
      <c r="O29" s="50">
        <v>113.62</v>
      </c>
      <c r="P29" s="43">
        <v>30333.71</v>
      </c>
      <c r="Q29" s="43">
        <v>29563.85</v>
      </c>
      <c r="R29" s="49">
        <f t="shared" si="3"/>
        <v>35859.929078014189</v>
      </c>
      <c r="S29" s="48">
        <v>1.3344</v>
      </c>
    </row>
    <row r="30" spans="2:19" x14ac:dyDescent="0.2">
      <c r="B30" s="47">
        <v>44530</v>
      </c>
      <c r="C30" s="46">
        <v>40240</v>
      </c>
      <c r="D30" s="45">
        <v>40245</v>
      </c>
      <c r="E30" s="44">
        <f t="shared" si="0"/>
        <v>40242.5</v>
      </c>
      <c r="F30" s="46">
        <v>39225</v>
      </c>
      <c r="G30" s="45">
        <v>39250</v>
      </c>
      <c r="H30" s="44">
        <f t="shared" si="1"/>
        <v>39237.5</v>
      </c>
      <c r="I30" s="46">
        <v>36375</v>
      </c>
      <c r="J30" s="45">
        <v>36425</v>
      </c>
      <c r="K30" s="44">
        <f t="shared" si="2"/>
        <v>36400</v>
      </c>
      <c r="L30" s="52">
        <v>40245</v>
      </c>
      <c r="M30" s="51">
        <v>1.3337000000000001</v>
      </c>
      <c r="N30" s="51">
        <v>1.1355</v>
      </c>
      <c r="O30" s="50">
        <v>112.95</v>
      </c>
      <c r="P30" s="43">
        <v>30175.45</v>
      </c>
      <c r="Q30" s="43">
        <v>29214.74</v>
      </c>
      <c r="R30" s="49">
        <f t="shared" si="3"/>
        <v>35442.536327608985</v>
      </c>
      <c r="S30" s="48">
        <v>1.3434999999999999</v>
      </c>
    </row>
    <row r="31" spans="2:19" s="10" customFormat="1" x14ac:dyDescent="0.2">
      <c r="B31" s="42" t="s">
        <v>11</v>
      </c>
      <c r="C31" s="41">
        <f>ROUND(AVERAGE(C9:C30),2)</f>
        <v>39281.589999999997</v>
      </c>
      <c r="D31" s="40">
        <f>ROUND(AVERAGE(D9:D30),2)</f>
        <v>39332.730000000003</v>
      </c>
      <c r="E31" s="39">
        <f>ROUND(AVERAGE(C31:D31),2)</f>
        <v>39307.160000000003</v>
      </c>
      <c r="F31" s="41">
        <f>ROUND(AVERAGE(F9:F30),2)</f>
        <v>37996.36</v>
      </c>
      <c r="G31" s="40">
        <f>ROUND(AVERAGE(G9:G30),2)</f>
        <v>38042.050000000003</v>
      </c>
      <c r="H31" s="39">
        <f>ROUND(AVERAGE(F31:G31),2)</f>
        <v>38019.21</v>
      </c>
      <c r="I31" s="41">
        <f>ROUND(AVERAGE(I9:I30),2)</f>
        <v>34448.86</v>
      </c>
      <c r="J31" s="40">
        <f>ROUND(AVERAGE(J9:J30),2)</f>
        <v>34498.86</v>
      </c>
      <c r="K31" s="39">
        <f>ROUND(AVERAGE(I31:J31),2)</f>
        <v>34473.86</v>
      </c>
      <c r="L31" s="38">
        <f>ROUND(AVERAGE(L9:L30),2)</f>
        <v>39332.730000000003</v>
      </c>
      <c r="M31" s="37">
        <f>ROUND(AVERAGE(M9:M30),4)</f>
        <v>1.3459000000000001</v>
      </c>
      <c r="N31" s="36">
        <f>ROUND(AVERAGE(N9:N30),4)</f>
        <v>1.1412</v>
      </c>
      <c r="O31" s="175">
        <f>ROUND(AVERAGE(O9:O30),2)</f>
        <v>114.02</v>
      </c>
      <c r="P31" s="35">
        <f>AVERAGE(P9:P30)</f>
        <v>29228.944999999996</v>
      </c>
      <c r="Q31" s="35">
        <f>AVERAGE(Q9:Q30)</f>
        <v>28249.253636363635</v>
      </c>
      <c r="R31" s="35">
        <f>AVERAGE(R9:R30)</f>
        <v>34479.932926799956</v>
      </c>
      <c r="S31" s="34">
        <f>AVERAGE(S9:S30)</f>
        <v>1.3469363636363634</v>
      </c>
    </row>
    <row r="32" spans="2:19" s="5" customFormat="1" x14ac:dyDescent="0.2">
      <c r="B32" s="33" t="s">
        <v>12</v>
      </c>
      <c r="C32" s="32">
        <f t="shared" ref="C32:S32" si="4">MAX(C9:C30)</f>
        <v>40900</v>
      </c>
      <c r="D32" s="31">
        <f t="shared" si="4"/>
        <v>41000</v>
      </c>
      <c r="E32" s="30">
        <f t="shared" si="4"/>
        <v>40950</v>
      </c>
      <c r="F32" s="32">
        <f t="shared" si="4"/>
        <v>39750</v>
      </c>
      <c r="G32" s="31">
        <f t="shared" si="4"/>
        <v>39755</v>
      </c>
      <c r="H32" s="30">
        <f t="shared" si="4"/>
        <v>39752.5</v>
      </c>
      <c r="I32" s="32">
        <f t="shared" si="4"/>
        <v>36420</v>
      </c>
      <c r="J32" s="31">
        <f t="shared" si="4"/>
        <v>36470</v>
      </c>
      <c r="K32" s="30">
        <f t="shared" si="4"/>
        <v>36445</v>
      </c>
      <c r="L32" s="29">
        <f t="shared" si="4"/>
        <v>41000</v>
      </c>
      <c r="M32" s="28">
        <f t="shared" si="4"/>
        <v>1.3686</v>
      </c>
      <c r="N32" s="27">
        <f t="shared" si="4"/>
        <v>1.1607000000000001</v>
      </c>
      <c r="O32" s="26">
        <f t="shared" si="4"/>
        <v>115.33</v>
      </c>
      <c r="P32" s="25">
        <f t="shared" si="4"/>
        <v>30792.34</v>
      </c>
      <c r="Q32" s="25">
        <f t="shared" si="4"/>
        <v>29839.38</v>
      </c>
      <c r="R32" s="25">
        <f t="shared" si="4"/>
        <v>36554.921540656207</v>
      </c>
      <c r="S32" s="24">
        <f t="shared" si="4"/>
        <v>1.3689</v>
      </c>
    </row>
    <row r="33" spans="2:19" s="5" customFormat="1" ht="13.5" thickBot="1" x14ac:dyDescent="0.25">
      <c r="B33" s="23" t="s">
        <v>13</v>
      </c>
      <c r="C33" s="22">
        <f t="shared" ref="C33:S33" si="5">MIN(C9:C30)</f>
        <v>38200</v>
      </c>
      <c r="D33" s="21">
        <f t="shared" si="5"/>
        <v>38300</v>
      </c>
      <c r="E33" s="20">
        <f t="shared" si="5"/>
        <v>38250</v>
      </c>
      <c r="F33" s="22">
        <f t="shared" si="5"/>
        <v>36500</v>
      </c>
      <c r="G33" s="21">
        <f t="shared" si="5"/>
        <v>36600</v>
      </c>
      <c r="H33" s="20">
        <f t="shared" si="5"/>
        <v>36550</v>
      </c>
      <c r="I33" s="22">
        <f t="shared" si="5"/>
        <v>32410</v>
      </c>
      <c r="J33" s="21">
        <f t="shared" si="5"/>
        <v>32460</v>
      </c>
      <c r="K33" s="20">
        <f t="shared" si="5"/>
        <v>32435</v>
      </c>
      <c r="L33" s="19">
        <f t="shared" si="5"/>
        <v>38300</v>
      </c>
      <c r="M33" s="18">
        <f t="shared" si="5"/>
        <v>1.3314999999999999</v>
      </c>
      <c r="N33" s="17">
        <f t="shared" si="5"/>
        <v>1.1208</v>
      </c>
      <c r="O33" s="16">
        <f t="shared" si="5"/>
        <v>112.95</v>
      </c>
      <c r="P33" s="15">
        <f t="shared" si="5"/>
        <v>28109.22</v>
      </c>
      <c r="Q33" s="15">
        <f t="shared" si="5"/>
        <v>26736.799999999999</v>
      </c>
      <c r="R33" s="15">
        <f t="shared" si="5"/>
        <v>33083.484104419746</v>
      </c>
      <c r="S33" s="14">
        <f t="shared" si="5"/>
        <v>1.3323</v>
      </c>
    </row>
    <row r="35" spans="2:19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25</v>
      </c>
    </row>
    <row r="6" spans="1:25" ht="13.5" thickBot="1" x14ac:dyDescent="0.25">
      <c r="B6" s="1">
        <v>44501</v>
      </c>
    </row>
    <row r="7" spans="1:25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24</v>
      </c>
      <c r="J7" s="180"/>
      <c r="K7" s="181"/>
      <c r="L7" s="179" t="s">
        <v>23</v>
      </c>
      <c r="M7" s="180"/>
      <c r="N7" s="181"/>
      <c r="O7" s="179" t="s">
        <v>22</v>
      </c>
      <c r="P7" s="180"/>
      <c r="Q7" s="181"/>
      <c r="R7" s="182" t="s">
        <v>4</v>
      </c>
      <c r="S7" s="184" t="s">
        <v>21</v>
      </c>
      <c r="T7" s="185"/>
      <c r="U7" s="186"/>
      <c r="V7" s="187" t="s">
        <v>5</v>
      </c>
      <c r="W7" s="188"/>
      <c r="X7" s="11" t="s">
        <v>18</v>
      </c>
      <c r="Y7" s="182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83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83" t="s">
        <v>20</v>
      </c>
    </row>
    <row r="9" spans="1:25" x14ac:dyDescent="0.2">
      <c r="B9" s="47">
        <v>44501</v>
      </c>
      <c r="C9" s="46">
        <v>19640</v>
      </c>
      <c r="D9" s="45">
        <v>19650</v>
      </c>
      <c r="E9" s="44">
        <f t="shared" ref="E9:E30" si="0">AVERAGE(C9:D9)</f>
        <v>19645</v>
      </c>
      <c r="F9" s="46">
        <v>19460</v>
      </c>
      <c r="G9" s="45">
        <v>19470</v>
      </c>
      <c r="H9" s="44">
        <f t="shared" ref="H9:H30" si="1">AVERAGE(F9:G9)</f>
        <v>19465</v>
      </c>
      <c r="I9" s="46">
        <v>19120</v>
      </c>
      <c r="J9" s="45">
        <v>19170</v>
      </c>
      <c r="K9" s="44">
        <f t="shared" ref="K9:K30" si="2">AVERAGE(I9:J9)</f>
        <v>19145</v>
      </c>
      <c r="L9" s="46">
        <v>18970</v>
      </c>
      <c r="M9" s="45">
        <v>19020</v>
      </c>
      <c r="N9" s="44">
        <f t="shared" ref="N9:N30" si="3">AVERAGE(L9:M9)</f>
        <v>18995</v>
      </c>
      <c r="O9" s="46">
        <v>18895</v>
      </c>
      <c r="P9" s="45">
        <v>18945</v>
      </c>
      <c r="Q9" s="44">
        <f t="shared" ref="Q9:Q30" si="4">AVERAGE(O9:P9)</f>
        <v>18920</v>
      </c>
      <c r="R9" s="52">
        <v>19650</v>
      </c>
      <c r="S9" s="51">
        <v>1.3686</v>
      </c>
      <c r="T9" s="53">
        <v>1.1577999999999999</v>
      </c>
      <c r="U9" s="50">
        <v>114.18</v>
      </c>
      <c r="V9" s="43">
        <v>14357.74</v>
      </c>
      <c r="W9" s="43">
        <v>14223.1</v>
      </c>
      <c r="X9" s="49">
        <f t="shared" ref="X9:X30" si="5">R9/T9</f>
        <v>16971.843150803248</v>
      </c>
      <c r="Y9" s="48">
        <v>1.3689</v>
      </c>
    </row>
    <row r="10" spans="1:25" x14ac:dyDescent="0.2">
      <c r="B10" s="47">
        <v>44502</v>
      </c>
      <c r="C10" s="46">
        <v>19820</v>
      </c>
      <c r="D10" s="45">
        <v>19825</v>
      </c>
      <c r="E10" s="44">
        <f t="shared" si="0"/>
        <v>19822.5</v>
      </c>
      <c r="F10" s="46">
        <v>19670</v>
      </c>
      <c r="G10" s="45">
        <v>19680</v>
      </c>
      <c r="H10" s="44">
        <f t="shared" si="1"/>
        <v>19675</v>
      </c>
      <c r="I10" s="46">
        <v>19335</v>
      </c>
      <c r="J10" s="45">
        <v>19385</v>
      </c>
      <c r="K10" s="44">
        <f t="shared" si="2"/>
        <v>19360</v>
      </c>
      <c r="L10" s="46">
        <v>19185</v>
      </c>
      <c r="M10" s="45">
        <v>19235</v>
      </c>
      <c r="N10" s="44">
        <f t="shared" si="3"/>
        <v>19210</v>
      </c>
      <c r="O10" s="46">
        <v>19110</v>
      </c>
      <c r="P10" s="45">
        <v>19160</v>
      </c>
      <c r="Q10" s="44">
        <f t="shared" si="4"/>
        <v>19135</v>
      </c>
      <c r="R10" s="52">
        <v>19825</v>
      </c>
      <c r="S10" s="51">
        <v>1.3661000000000001</v>
      </c>
      <c r="T10" s="51">
        <v>1.1607000000000001</v>
      </c>
      <c r="U10" s="50">
        <v>113.78</v>
      </c>
      <c r="V10" s="43">
        <v>14512.11</v>
      </c>
      <c r="W10" s="43">
        <v>14403.86</v>
      </c>
      <c r="X10" s="49">
        <f t="shared" si="5"/>
        <v>17080.210217971911</v>
      </c>
      <c r="Y10" s="48">
        <v>1.3663000000000001</v>
      </c>
    </row>
    <row r="11" spans="1:25" x14ac:dyDescent="0.2">
      <c r="B11" s="47">
        <v>44503</v>
      </c>
      <c r="C11" s="46">
        <v>19775</v>
      </c>
      <c r="D11" s="45">
        <v>19780</v>
      </c>
      <c r="E11" s="44">
        <f t="shared" si="0"/>
        <v>19777.5</v>
      </c>
      <c r="F11" s="46">
        <v>19690</v>
      </c>
      <c r="G11" s="45">
        <v>19700</v>
      </c>
      <c r="H11" s="44">
        <f t="shared" si="1"/>
        <v>19695</v>
      </c>
      <c r="I11" s="46">
        <v>19375</v>
      </c>
      <c r="J11" s="45">
        <v>19425</v>
      </c>
      <c r="K11" s="44">
        <f t="shared" si="2"/>
        <v>19400</v>
      </c>
      <c r="L11" s="46">
        <v>19225</v>
      </c>
      <c r="M11" s="45">
        <v>19275</v>
      </c>
      <c r="N11" s="44">
        <f t="shared" si="3"/>
        <v>19250</v>
      </c>
      <c r="O11" s="46">
        <v>19150</v>
      </c>
      <c r="P11" s="45">
        <v>19200</v>
      </c>
      <c r="Q11" s="44">
        <f t="shared" si="4"/>
        <v>19175</v>
      </c>
      <c r="R11" s="52">
        <v>19780</v>
      </c>
      <c r="S11" s="51">
        <v>1.3658999999999999</v>
      </c>
      <c r="T11" s="51">
        <v>1.1584000000000001</v>
      </c>
      <c r="U11" s="50">
        <v>113.89</v>
      </c>
      <c r="V11" s="43">
        <v>14481.29</v>
      </c>
      <c r="W11" s="43">
        <v>14421.67</v>
      </c>
      <c r="X11" s="49">
        <f t="shared" si="5"/>
        <v>17075.276243093922</v>
      </c>
      <c r="Y11" s="48">
        <v>1.3660000000000001</v>
      </c>
    </row>
    <row r="12" spans="1:25" x14ac:dyDescent="0.2">
      <c r="B12" s="47">
        <v>44504</v>
      </c>
      <c r="C12" s="46">
        <v>19570</v>
      </c>
      <c r="D12" s="45">
        <v>19590</v>
      </c>
      <c r="E12" s="44">
        <f t="shared" si="0"/>
        <v>19580</v>
      </c>
      <c r="F12" s="46">
        <v>19430</v>
      </c>
      <c r="G12" s="45">
        <v>19450</v>
      </c>
      <c r="H12" s="44">
        <f t="shared" si="1"/>
        <v>19440</v>
      </c>
      <c r="I12" s="46">
        <v>19115</v>
      </c>
      <c r="J12" s="45">
        <v>19165</v>
      </c>
      <c r="K12" s="44">
        <f t="shared" si="2"/>
        <v>19140</v>
      </c>
      <c r="L12" s="46">
        <v>18945</v>
      </c>
      <c r="M12" s="45">
        <v>18995</v>
      </c>
      <c r="N12" s="44">
        <f t="shared" si="3"/>
        <v>18970</v>
      </c>
      <c r="O12" s="46">
        <v>18870</v>
      </c>
      <c r="P12" s="45">
        <v>18920</v>
      </c>
      <c r="Q12" s="44">
        <f t="shared" si="4"/>
        <v>18895</v>
      </c>
      <c r="R12" s="52">
        <v>19590</v>
      </c>
      <c r="S12" s="51">
        <v>1.3546</v>
      </c>
      <c r="T12" s="51">
        <v>1.1563000000000001</v>
      </c>
      <c r="U12" s="50">
        <v>113.92</v>
      </c>
      <c r="V12" s="43">
        <v>14461.83</v>
      </c>
      <c r="W12" s="43">
        <v>14352.13</v>
      </c>
      <c r="X12" s="49">
        <f t="shared" si="5"/>
        <v>16941.970076969643</v>
      </c>
      <c r="Y12" s="48">
        <v>1.3552</v>
      </c>
    </row>
    <row r="13" spans="1:25" x14ac:dyDescent="0.2">
      <c r="B13" s="47">
        <v>44505</v>
      </c>
      <c r="C13" s="46">
        <v>19250</v>
      </c>
      <c r="D13" s="45">
        <v>19270</v>
      </c>
      <c r="E13" s="44">
        <f t="shared" si="0"/>
        <v>19260</v>
      </c>
      <c r="F13" s="46">
        <v>19200</v>
      </c>
      <c r="G13" s="45">
        <v>19225</v>
      </c>
      <c r="H13" s="44">
        <f t="shared" si="1"/>
        <v>19212.5</v>
      </c>
      <c r="I13" s="46">
        <v>18930</v>
      </c>
      <c r="J13" s="45">
        <v>18980</v>
      </c>
      <c r="K13" s="44">
        <f t="shared" si="2"/>
        <v>18955</v>
      </c>
      <c r="L13" s="46">
        <v>18770</v>
      </c>
      <c r="M13" s="45">
        <v>18820</v>
      </c>
      <c r="N13" s="44">
        <f t="shared" si="3"/>
        <v>18795</v>
      </c>
      <c r="O13" s="46">
        <v>18695</v>
      </c>
      <c r="P13" s="45">
        <v>18745</v>
      </c>
      <c r="Q13" s="44">
        <f t="shared" si="4"/>
        <v>18720</v>
      </c>
      <c r="R13" s="52">
        <v>19270</v>
      </c>
      <c r="S13" s="51">
        <v>1.3446</v>
      </c>
      <c r="T13" s="51">
        <v>1.1515</v>
      </c>
      <c r="U13" s="50">
        <v>113.92</v>
      </c>
      <c r="V13" s="43">
        <v>14331.4</v>
      </c>
      <c r="W13" s="43">
        <v>14292.62</v>
      </c>
      <c r="X13" s="49">
        <f t="shared" si="5"/>
        <v>16734.693877551021</v>
      </c>
      <c r="Y13" s="48">
        <v>1.3451</v>
      </c>
    </row>
    <row r="14" spans="1:25" x14ac:dyDescent="0.2">
      <c r="B14" s="47">
        <v>44508</v>
      </c>
      <c r="C14" s="46">
        <v>19600</v>
      </c>
      <c r="D14" s="45">
        <v>19625</v>
      </c>
      <c r="E14" s="44">
        <f t="shared" si="0"/>
        <v>19612.5</v>
      </c>
      <c r="F14" s="46">
        <v>19550</v>
      </c>
      <c r="G14" s="45">
        <v>19575</v>
      </c>
      <c r="H14" s="44">
        <f t="shared" si="1"/>
        <v>19562.5</v>
      </c>
      <c r="I14" s="46">
        <v>19250</v>
      </c>
      <c r="J14" s="45">
        <v>19300</v>
      </c>
      <c r="K14" s="44">
        <f t="shared" si="2"/>
        <v>19275</v>
      </c>
      <c r="L14" s="46">
        <v>19090</v>
      </c>
      <c r="M14" s="45">
        <v>19140</v>
      </c>
      <c r="N14" s="44">
        <f t="shared" si="3"/>
        <v>19115</v>
      </c>
      <c r="O14" s="46">
        <v>19015</v>
      </c>
      <c r="P14" s="45">
        <v>19065</v>
      </c>
      <c r="Q14" s="44">
        <f t="shared" si="4"/>
        <v>19040</v>
      </c>
      <c r="R14" s="52">
        <v>19625</v>
      </c>
      <c r="S14" s="51">
        <v>1.353</v>
      </c>
      <c r="T14" s="51">
        <v>1.1577</v>
      </c>
      <c r="U14" s="50">
        <v>113.44</v>
      </c>
      <c r="V14" s="43">
        <v>14504.8</v>
      </c>
      <c r="W14" s="43">
        <v>14462.5</v>
      </c>
      <c r="X14" s="49">
        <f t="shared" si="5"/>
        <v>16951.714606547466</v>
      </c>
      <c r="Y14" s="48">
        <v>1.3534999999999999</v>
      </c>
    </row>
    <row r="15" spans="1:25" x14ac:dyDescent="0.2">
      <c r="B15" s="47">
        <v>44509</v>
      </c>
      <c r="C15" s="46">
        <v>19710</v>
      </c>
      <c r="D15" s="45">
        <v>19720</v>
      </c>
      <c r="E15" s="44">
        <f t="shared" si="0"/>
        <v>19715</v>
      </c>
      <c r="F15" s="46">
        <v>19625</v>
      </c>
      <c r="G15" s="45">
        <v>19635</v>
      </c>
      <c r="H15" s="44">
        <f t="shared" si="1"/>
        <v>19630</v>
      </c>
      <c r="I15" s="46">
        <v>19300</v>
      </c>
      <c r="J15" s="45">
        <v>19350</v>
      </c>
      <c r="K15" s="44">
        <f t="shared" si="2"/>
        <v>19325</v>
      </c>
      <c r="L15" s="46">
        <v>19135</v>
      </c>
      <c r="M15" s="45">
        <v>19185</v>
      </c>
      <c r="N15" s="44">
        <f t="shared" si="3"/>
        <v>19160</v>
      </c>
      <c r="O15" s="46">
        <v>19060</v>
      </c>
      <c r="P15" s="45">
        <v>19110</v>
      </c>
      <c r="Q15" s="44">
        <f t="shared" si="4"/>
        <v>19085</v>
      </c>
      <c r="R15" s="52">
        <v>19720</v>
      </c>
      <c r="S15" s="51">
        <v>1.3564000000000001</v>
      </c>
      <c r="T15" s="51">
        <v>1.1573</v>
      </c>
      <c r="U15" s="50">
        <v>113.07</v>
      </c>
      <c r="V15" s="43">
        <v>14538.48</v>
      </c>
      <c r="W15" s="43">
        <v>14470.48</v>
      </c>
      <c r="X15" s="49">
        <f t="shared" si="5"/>
        <v>17039.661280566837</v>
      </c>
      <c r="Y15" s="48">
        <v>1.3569</v>
      </c>
    </row>
    <row r="16" spans="1:25" x14ac:dyDescent="0.2">
      <c r="B16" s="47">
        <v>44510</v>
      </c>
      <c r="C16" s="46">
        <v>19630</v>
      </c>
      <c r="D16" s="45">
        <v>19635</v>
      </c>
      <c r="E16" s="44">
        <f t="shared" si="0"/>
        <v>19632.5</v>
      </c>
      <c r="F16" s="46">
        <v>19500</v>
      </c>
      <c r="G16" s="45">
        <v>19550</v>
      </c>
      <c r="H16" s="44">
        <f t="shared" si="1"/>
        <v>19525</v>
      </c>
      <c r="I16" s="46">
        <v>19170</v>
      </c>
      <c r="J16" s="45">
        <v>19220</v>
      </c>
      <c r="K16" s="44">
        <f t="shared" si="2"/>
        <v>19195</v>
      </c>
      <c r="L16" s="46">
        <v>19010</v>
      </c>
      <c r="M16" s="45">
        <v>19060</v>
      </c>
      <c r="N16" s="44">
        <f t="shared" si="3"/>
        <v>19035</v>
      </c>
      <c r="O16" s="46">
        <v>18930</v>
      </c>
      <c r="P16" s="45">
        <v>18980</v>
      </c>
      <c r="Q16" s="44">
        <f t="shared" si="4"/>
        <v>18955</v>
      </c>
      <c r="R16" s="52">
        <v>19635</v>
      </c>
      <c r="S16" s="51">
        <v>1.3509</v>
      </c>
      <c r="T16" s="51">
        <v>1.1558999999999999</v>
      </c>
      <c r="U16" s="50">
        <v>113.27</v>
      </c>
      <c r="V16" s="43">
        <v>14534.75</v>
      </c>
      <c r="W16" s="43">
        <v>14466.48</v>
      </c>
      <c r="X16" s="49">
        <f t="shared" si="5"/>
        <v>16986.763560861666</v>
      </c>
      <c r="Y16" s="48">
        <v>1.3513999999999999</v>
      </c>
    </row>
    <row r="17" spans="2:25" x14ac:dyDescent="0.2">
      <c r="B17" s="47">
        <v>44511</v>
      </c>
      <c r="C17" s="46">
        <v>19845</v>
      </c>
      <c r="D17" s="45">
        <v>19850</v>
      </c>
      <c r="E17" s="44">
        <f t="shared" si="0"/>
        <v>19847.5</v>
      </c>
      <c r="F17" s="46">
        <v>19710</v>
      </c>
      <c r="G17" s="45">
        <v>19715</v>
      </c>
      <c r="H17" s="44">
        <f t="shared" si="1"/>
        <v>19712.5</v>
      </c>
      <c r="I17" s="46">
        <v>19345</v>
      </c>
      <c r="J17" s="45">
        <v>19395</v>
      </c>
      <c r="K17" s="44">
        <f t="shared" si="2"/>
        <v>19370</v>
      </c>
      <c r="L17" s="46">
        <v>19170</v>
      </c>
      <c r="M17" s="45">
        <v>19220</v>
      </c>
      <c r="N17" s="44">
        <f t="shared" si="3"/>
        <v>19195</v>
      </c>
      <c r="O17" s="46">
        <v>19095</v>
      </c>
      <c r="P17" s="45">
        <v>19145</v>
      </c>
      <c r="Q17" s="44">
        <f t="shared" si="4"/>
        <v>19120</v>
      </c>
      <c r="R17" s="52">
        <v>19850</v>
      </c>
      <c r="S17" s="51">
        <v>1.3407</v>
      </c>
      <c r="T17" s="51">
        <v>1.1463000000000001</v>
      </c>
      <c r="U17" s="50">
        <v>113.96</v>
      </c>
      <c r="V17" s="43">
        <v>14805.7</v>
      </c>
      <c r="W17" s="43">
        <v>14699.52</v>
      </c>
      <c r="X17" s="49">
        <f t="shared" si="5"/>
        <v>17316.58379132862</v>
      </c>
      <c r="Y17" s="48">
        <v>1.3411999999999999</v>
      </c>
    </row>
    <row r="18" spans="2:25" x14ac:dyDescent="0.2">
      <c r="B18" s="47">
        <v>44512</v>
      </c>
      <c r="C18" s="46">
        <v>19945</v>
      </c>
      <c r="D18" s="45">
        <v>19950</v>
      </c>
      <c r="E18" s="44">
        <f t="shared" si="0"/>
        <v>19947.5</v>
      </c>
      <c r="F18" s="46">
        <v>19725</v>
      </c>
      <c r="G18" s="45">
        <v>19750</v>
      </c>
      <c r="H18" s="44">
        <f t="shared" si="1"/>
        <v>19737.5</v>
      </c>
      <c r="I18" s="46">
        <v>19375</v>
      </c>
      <c r="J18" s="45">
        <v>19425</v>
      </c>
      <c r="K18" s="44">
        <f t="shared" si="2"/>
        <v>19400</v>
      </c>
      <c r="L18" s="46">
        <v>19205</v>
      </c>
      <c r="M18" s="45">
        <v>19255</v>
      </c>
      <c r="N18" s="44">
        <f t="shared" si="3"/>
        <v>19230</v>
      </c>
      <c r="O18" s="46">
        <v>19155</v>
      </c>
      <c r="P18" s="45">
        <v>19205</v>
      </c>
      <c r="Q18" s="44">
        <f t="shared" si="4"/>
        <v>19180</v>
      </c>
      <c r="R18" s="52">
        <v>19950</v>
      </c>
      <c r="S18" s="51">
        <v>1.3393999999999999</v>
      </c>
      <c r="T18" s="51">
        <v>1.1448</v>
      </c>
      <c r="U18" s="50">
        <v>114</v>
      </c>
      <c r="V18" s="43">
        <v>14894.73</v>
      </c>
      <c r="W18" s="43">
        <v>14739.91</v>
      </c>
      <c r="X18" s="49">
        <f t="shared" si="5"/>
        <v>17426.624737945491</v>
      </c>
      <c r="Y18" s="48">
        <v>1.3399000000000001</v>
      </c>
    </row>
    <row r="19" spans="2:25" x14ac:dyDescent="0.2">
      <c r="B19" s="47">
        <v>44515</v>
      </c>
      <c r="C19" s="46">
        <v>19925</v>
      </c>
      <c r="D19" s="45">
        <v>19950</v>
      </c>
      <c r="E19" s="44">
        <f t="shared" si="0"/>
        <v>19937.5</v>
      </c>
      <c r="F19" s="46">
        <v>19750</v>
      </c>
      <c r="G19" s="45">
        <v>19800</v>
      </c>
      <c r="H19" s="44">
        <f t="shared" si="1"/>
        <v>19775</v>
      </c>
      <c r="I19" s="46">
        <v>19340</v>
      </c>
      <c r="J19" s="45">
        <v>19390</v>
      </c>
      <c r="K19" s="44">
        <f t="shared" si="2"/>
        <v>19365</v>
      </c>
      <c r="L19" s="46">
        <v>19120</v>
      </c>
      <c r="M19" s="45">
        <v>19170</v>
      </c>
      <c r="N19" s="44">
        <f t="shared" si="3"/>
        <v>19145</v>
      </c>
      <c r="O19" s="46">
        <v>19005</v>
      </c>
      <c r="P19" s="45">
        <v>19055</v>
      </c>
      <c r="Q19" s="44">
        <f t="shared" si="4"/>
        <v>19030</v>
      </c>
      <c r="R19" s="52">
        <v>19950</v>
      </c>
      <c r="S19" s="51">
        <v>1.3432999999999999</v>
      </c>
      <c r="T19" s="51">
        <v>1.1440999999999999</v>
      </c>
      <c r="U19" s="50">
        <v>113.89</v>
      </c>
      <c r="V19" s="43">
        <v>14851.49</v>
      </c>
      <c r="W19" s="43">
        <v>14734.34</v>
      </c>
      <c r="X19" s="49">
        <f t="shared" si="5"/>
        <v>17437.286950441397</v>
      </c>
      <c r="Y19" s="48">
        <v>1.3438000000000001</v>
      </c>
    </row>
    <row r="20" spans="2:25" x14ac:dyDescent="0.2">
      <c r="B20" s="47">
        <v>44516</v>
      </c>
      <c r="C20" s="46">
        <v>19650</v>
      </c>
      <c r="D20" s="45">
        <v>19675</v>
      </c>
      <c r="E20" s="44">
        <f t="shared" si="0"/>
        <v>19662.5</v>
      </c>
      <c r="F20" s="46">
        <v>19525</v>
      </c>
      <c r="G20" s="45">
        <v>19550</v>
      </c>
      <c r="H20" s="44">
        <f t="shared" si="1"/>
        <v>19537.5</v>
      </c>
      <c r="I20" s="46">
        <v>19110</v>
      </c>
      <c r="J20" s="45">
        <v>19160</v>
      </c>
      <c r="K20" s="44">
        <f t="shared" si="2"/>
        <v>19135</v>
      </c>
      <c r="L20" s="46">
        <v>18910</v>
      </c>
      <c r="M20" s="45">
        <v>18960</v>
      </c>
      <c r="N20" s="44">
        <f t="shared" si="3"/>
        <v>18935</v>
      </c>
      <c r="O20" s="46">
        <v>18795</v>
      </c>
      <c r="P20" s="45">
        <v>18845</v>
      </c>
      <c r="Q20" s="44">
        <f t="shared" si="4"/>
        <v>18820</v>
      </c>
      <c r="R20" s="52">
        <v>19675</v>
      </c>
      <c r="S20" s="51">
        <v>1.3447</v>
      </c>
      <c r="T20" s="51">
        <v>1.1362000000000001</v>
      </c>
      <c r="U20" s="50">
        <v>114.33</v>
      </c>
      <c r="V20" s="43">
        <v>14631.52</v>
      </c>
      <c r="W20" s="43">
        <v>14532.07</v>
      </c>
      <c r="X20" s="49">
        <f t="shared" si="5"/>
        <v>17316.493575074808</v>
      </c>
      <c r="Y20" s="48">
        <v>1.3452999999999999</v>
      </c>
    </row>
    <row r="21" spans="2:25" x14ac:dyDescent="0.2">
      <c r="B21" s="47">
        <v>44517</v>
      </c>
      <c r="C21" s="46">
        <v>19570</v>
      </c>
      <c r="D21" s="45">
        <v>19575</v>
      </c>
      <c r="E21" s="44">
        <f t="shared" si="0"/>
        <v>19572.5</v>
      </c>
      <c r="F21" s="46">
        <v>19450</v>
      </c>
      <c r="G21" s="45">
        <v>19460</v>
      </c>
      <c r="H21" s="44">
        <f t="shared" si="1"/>
        <v>19455</v>
      </c>
      <c r="I21" s="46">
        <v>19110</v>
      </c>
      <c r="J21" s="45">
        <v>19160</v>
      </c>
      <c r="K21" s="44">
        <f t="shared" si="2"/>
        <v>19135</v>
      </c>
      <c r="L21" s="46">
        <v>18910</v>
      </c>
      <c r="M21" s="45">
        <v>18960</v>
      </c>
      <c r="N21" s="44">
        <f t="shared" si="3"/>
        <v>18935</v>
      </c>
      <c r="O21" s="46">
        <v>18795</v>
      </c>
      <c r="P21" s="45">
        <v>18845</v>
      </c>
      <c r="Q21" s="44">
        <f t="shared" si="4"/>
        <v>18820</v>
      </c>
      <c r="R21" s="52">
        <v>19575</v>
      </c>
      <c r="S21" s="51">
        <v>1.3454999999999999</v>
      </c>
      <c r="T21" s="51">
        <v>1.1316999999999999</v>
      </c>
      <c r="U21" s="50">
        <v>114.71</v>
      </c>
      <c r="V21" s="43">
        <v>14548.49</v>
      </c>
      <c r="W21" s="43">
        <v>14456.58</v>
      </c>
      <c r="X21" s="49">
        <f t="shared" si="5"/>
        <v>17296.986833966599</v>
      </c>
      <c r="Y21" s="48">
        <v>1.3461000000000001</v>
      </c>
    </row>
    <row r="22" spans="2:25" x14ac:dyDescent="0.2">
      <c r="B22" s="47">
        <v>44518</v>
      </c>
      <c r="C22" s="46">
        <v>19290</v>
      </c>
      <c r="D22" s="45">
        <v>19295</v>
      </c>
      <c r="E22" s="44">
        <f t="shared" si="0"/>
        <v>19292.5</v>
      </c>
      <c r="F22" s="46">
        <v>19175</v>
      </c>
      <c r="G22" s="45">
        <v>19200</v>
      </c>
      <c r="H22" s="44">
        <f t="shared" si="1"/>
        <v>19187.5</v>
      </c>
      <c r="I22" s="46">
        <v>18890</v>
      </c>
      <c r="J22" s="45">
        <v>18940</v>
      </c>
      <c r="K22" s="44">
        <f t="shared" si="2"/>
        <v>18915</v>
      </c>
      <c r="L22" s="46">
        <v>18695</v>
      </c>
      <c r="M22" s="45">
        <v>18745</v>
      </c>
      <c r="N22" s="44">
        <f t="shared" si="3"/>
        <v>18720</v>
      </c>
      <c r="O22" s="46">
        <v>18580</v>
      </c>
      <c r="P22" s="45">
        <v>18630</v>
      </c>
      <c r="Q22" s="44">
        <f t="shared" si="4"/>
        <v>18605</v>
      </c>
      <c r="R22" s="52">
        <v>19295</v>
      </c>
      <c r="S22" s="51">
        <v>1.3478000000000001</v>
      </c>
      <c r="T22" s="51">
        <v>1.1339999999999999</v>
      </c>
      <c r="U22" s="50">
        <v>114.18</v>
      </c>
      <c r="V22" s="43">
        <v>14315.92</v>
      </c>
      <c r="W22" s="43">
        <v>14239.1</v>
      </c>
      <c r="X22" s="49">
        <f t="shared" si="5"/>
        <v>17014.99118165785</v>
      </c>
      <c r="Y22" s="48">
        <v>1.3484</v>
      </c>
    </row>
    <row r="23" spans="2:25" x14ac:dyDescent="0.2">
      <c r="B23" s="47">
        <v>44519</v>
      </c>
      <c r="C23" s="46">
        <v>19975</v>
      </c>
      <c r="D23" s="45">
        <v>19980</v>
      </c>
      <c r="E23" s="44">
        <f t="shared" si="0"/>
        <v>19977.5</v>
      </c>
      <c r="F23" s="46">
        <v>19830</v>
      </c>
      <c r="G23" s="45">
        <v>19835</v>
      </c>
      <c r="H23" s="44">
        <f t="shared" si="1"/>
        <v>19832.5</v>
      </c>
      <c r="I23" s="46">
        <v>19450</v>
      </c>
      <c r="J23" s="45">
        <v>19500</v>
      </c>
      <c r="K23" s="44">
        <f t="shared" si="2"/>
        <v>19475</v>
      </c>
      <c r="L23" s="46">
        <v>19240</v>
      </c>
      <c r="M23" s="45">
        <v>19290</v>
      </c>
      <c r="N23" s="44">
        <f t="shared" si="3"/>
        <v>19265</v>
      </c>
      <c r="O23" s="46">
        <v>19125</v>
      </c>
      <c r="P23" s="45">
        <v>19175</v>
      </c>
      <c r="Q23" s="44">
        <f t="shared" si="4"/>
        <v>19150</v>
      </c>
      <c r="R23" s="52">
        <v>19980</v>
      </c>
      <c r="S23" s="51">
        <v>1.3420000000000001</v>
      </c>
      <c r="T23" s="51">
        <v>1.1256999999999999</v>
      </c>
      <c r="U23" s="50">
        <v>113.77</v>
      </c>
      <c r="V23" s="43">
        <v>14888.23</v>
      </c>
      <c r="W23" s="43">
        <v>14772.47</v>
      </c>
      <c r="X23" s="49">
        <f t="shared" si="5"/>
        <v>17748.956205027986</v>
      </c>
      <c r="Y23" s="48">
        <v>1.3427</v>
      </c>
    </row>
    <row r="24" spans="2:25" x14ac:dyDescent="0.2">
      <c r="B24" s="47">
        <v>44522</v>
      </c>
      <c r="C24" s="46">
        <v>20260</v>
      </c>
      <c r="D24" s="45">
        <v>20270</v>
      </c>
      <c r="E24" s="44">
        <f t="shared" si="0"/>
        <v>20265</v>
      </c>
      <c r="F24" s="46">
        <v>20075</v>
      </c>
      <c r="G24" s="45">
        <v>20125</v>
      </c>
      <c r="H24" s="44">
        <f t="shared" si="1"/>
        <v>20100</v>
      </c>
      <c r="I24" s="46">
        <v>19705</v>
      </c>
      <c r="J24" s="45">
        <v>19755</v>
      </c>
      <c r="K24" s="44">
        <f t="shared" si="2"/>
        <v>19730</v>
      </c>
      <c r="L24" s="46">
        <v>19505</v>
      </c>
      <c r="M24" s="45">
        <v>19555</v>
      </c>
      <c r="N24" s="44">
        <f t="shared" si="3"/>
        <v>19530</v>
      </c>
      <c r="O24" s="46">
        <v>19390</v>
      </c>
      <c r="P24" s="45">
        <v>19440</v>
      </c>
      <c r="Q24" s="44">
        <f t="shared" si="4"/>
        <v>19415</v>
      </c>
      <c r="R24" s="52">
        <v>20270</v>
      </c>
      <c r="S24" s="51">
        <v>1.3445</v>
      </c>
      <c r="T24" s="51">
        <v>1.1276999999999999</v>
      </c>
      <c r="U24" s="50">
        <v>114.14</v>
      </c>
      <c r="V24" s="43">
        <v>15076.24</v>
      </c>
      <c r="W24" s="43">
        <v>14960.6</v>
      </c>
      <c r="X24" s="49">
        <f t="shared" si="5"/>
        <v>17974.638645029707</v>
      </c>
      <c r="Y24" s="48">
        <v>1.3452</v>
      </c>
    </row>
    <row r="25" spans="2:25" x14ac:dyDescent="0.2">
      <c r="B25" s="47">
        <v>44523</v>
      </c>
      <c r="C25" s="46">
        <v>20570</v>
      </c>
      <c r="D25" s="45">
        <v>20590</v>
      </c>
      <c r="E25" s="44">
        <f t="shared" si="0"/>
        <v>20580</v>
      </c>
      <c r="F25" s="46">
        <v>20420</v>
      </c>
      <c r="G25" s="45">
        <v>20425</v>
      </c>
      <c r="H25" s="44">
        <f t="shared" si="1"/>
        <v>20422.5</v>
      </c>
      <c r="I25" s="46">
        <v>19940</v>
      </c>
      <c r="J25" s="45">
        <v>19990</v>
      </c>
      <c r="K25" s="44">
        <f t="shared" si="2"/>
        <v>19965</v>
      </c>
      <c r="L25" s="46">
        <v>19720</v>
      </c>
      <c r="M25" s="45">
        <v>19770</v>
      </c>
      <c r="N25" s="44">
        <f t="shared" si="3"/>
        <v>19745</v>
      </c>
      <c r="O25" s="46">
        <v>19590</v>
      </c>
      <c r="P25" s="45">
        <v>19640</v>
      </c>
      <c r="Q25" s="44">
        <f t="shared" si="4"/>
        <v>19615</v>
      </c>
      <c r="R25" s="52">
        <v>20590</v>
      </c>
      <c r="S25" s="51">
        <v>1.3348</v>
      </c>
      <c r="T25" s="51">
        <v>1.1241000000000001</v>
      </c>
      <c r="U25" s="50">
        <v>115.02</v>
      </c>
      <c r="V25" s="43">
        <v>15425.53</v>
      </c>
      <c r="W25" s="43">
        <v>15292.75</v>
      </c>
      <c r="X25" s="49">
        <f t="shared" si="5"/>
        <v>18316.875722800462</v>
      </c>
      <c r="Y25" s="48">
        <v>1.3355999999999999</v>
      </c>
    </row>
    <row r="26" spans="2:25" x14ac:dyDescent="0.2">
      <c r="B26" s="47">
        <v>44524</v>
      </c>
      <c r="C26" s="46">
        <v>21125</v>
      </c>
      <c r="D26" s="45">
        <v>21135</v>
      </c>
      <c r="E26" s="44">
        <f t="shared" si="0"/>
        <v>21130</v>
      </c>
      <c r="F26" s="46">
        <v>21000</v>
      </c>
      <c r="G26" s="45">
        <v>21050</v>
      </c>
      <c r="H26" s="44">
        <f t="shared" si="1"/>
        <v>21025</v>
      </c>
      <c r="I26" s="46">
        <v>20450</v>
      </c>
      <c r="J26" s="45">
        <v>20500</v>
      </c>
      <c r="K26" s="44">
        <f t="shared" si="2"/>
        <v>20475</v>
      </c>
      <c r="L26" s="46">
        <v>20180</v>
      </c>
      <c r="M26" s="45">
        <v>20230</v>
      </c>
      <c r="N26" s="44">
        <f t="shared" si="3"/>
        <v>20205</v>
      </c>
      <c r="O26" s="46">
        <v>20050</v>
      </c>
      <c r="P26" s="45">
        <v>20100</v>
      </c>
      <c r="Q26" s="44">
        <f t="shared" si="4"/>
        <v>20075</v>
      </c>
      <c r="R26" s="52">
        <v>21135</v>
      </c>
      <c r="S26" s="51">
        <v>1.3351</v>
      </c>
      <c r="T26" s="51">
        <v>1.1208</v>
      </c>
      <c r="U26" s="50">
        <v>115.13</v>
      </c>
      <c r="V26" s="43">
        <v>15830.27</v>
      </c>
      <c r="W26" s="43">
        <v>15757.17</v>
      </c>
      <c r="X26" s="49">
        <f t="shared" si="5"/>
        <v>18857.066381156317</v>
      </c>
      <c r="Y26" s="48">
        <v>1.3359000000000001</v>
      </c>
    </row>
    <row r="27" spans="2:25" x14ac:dyDescent="0.2">
      <c r="B27" s="47">
        <v>44525</v>
      </c>
      <c r="C27" s="46">
        <v>21050</v>
      </c>
      <c r="D27" s="45">
        <v>21075</v>
      </c>
      <c r="E27" s="44">
        <f t="shared" si="0"/>
        <v>21062.5</v>
      </c>
      <c r="F27" s="46">
        <v>20825</v>
      </c>
      <c r="G27" s="45">
        <v>20850</v>
      </c>
      <c r="H27" s="44">
        <f t="shared" si="1"/>
        <v>20837.5</v>
      </c>
      <c r="I27" s="46">
        <v>20250</v>
      </c>
      <c r="J27" s="45">
        <v>20300</v>
      </c>
      <c r="K27" s="44">
        <f t="shared" si="2"/>
        <v>20275</v>
      </c>
      <c r="L27" s="46">
        <v>20000</v>
      </c>
      <c r="M27" s="45">
        <v>20050</v>
      </c>
      <c r="N27" s="44">
        <f t="shared" si="3"/>
        <v>20025</v>
      </c>
      <c r="O27" s="46">
        <v>19850</v>
      </c>
      <c r="P27" s="45">
        <v>19900</v>
      </c>
      <c r="Q27" s="44">
        <f t="shared" si="4"/>
        <v>19875</v>
      </c>
      <c r="R27" s="52">
        <v>21075</v>
      </c>
      <c r="S27" s="51">
        <v>1.3314999999999999</v>
      </c>
      <c r="T27" s="51">
        <v>1.1215999999999999</v>
      </c>
      <c r="U27" s="50">
        <v>115.33</v>
      </c>
      <c r="V27" s="43">
        <v>15828.01</v>
      </c>
      <c r="W27" s="43">
        <v>15649.63</v>
      </c>
      <c r="X27" s="49">
        <f t="shared" si="5"/>
        <v>18790.121255349502</v>
      </c>
      <c r="Y27" s="48">
        <v>1.3323</v>
      </c>
    </row>
    <row r="28" spans="2:25" x14ac:dyDescent="0.2">
      <c r="B28" s="47">
        <v>44526</v>
      </c>
      <c r="C28" s="46">
        <v>20230</v>
      </c>
      <c r="D28" s="45">
        <v>20235</v>
      </c>
      <c r="E28" s="44">
        <f t="shared" si="0"/>
        <v>20232.5</v>
      </c>
      <c r="F28" s="46">
        <v>20050</v>
      </c>
      <c r="G28" s="45">
        <v>20075</v>
      </c>
      <c r="H28" s="44">
        <f t="shared" si="1"/>
        <v>20062.5</v>
      </c>
      <c r="I28" s="46">
        <v>19550</v>
      </c>
      <c r="J28" s="45">
        <v>19600</v>
      </c>
      <c r="K28" s="44">
        <f t="shared" si="2"/>
        <v>19575</v>
      </c>
      <c r="L28" s="46">
        <v>19310</v>
      </c>
      <c r="M28" s="45">
        <v>19360</v>
      </c>
      <c r="N28" s="44">
        <f t="shared" si="3"/>
        <v>19335</v>
      </c>
      <c r="O28" s="46">
        <v>19160</v>
      </c>
      <c r="P28" s="45">
        <v>19210</v>
      </c>
      <c r="Q28" s="44">
        <f t="shared" si="4"/>
        <v>19185</v>
      </c>
      <c r="R28" s="52">
        <v>20235</v>
      </c>
      <c r="S28" s="51">
        <v>1.3341000000000001</v>
      </c>
      <c r="T28" s="51">
        <v>1.1292</v>
      </c>
      <c r="U28" s="50">
        <v>114.01</v>
      </c>
      <c r="V28" s="43">
        <v>15167.53</v>
      </c>
      <c r="W28" s="43">
        <v>15037.45</v>
      </c>
      <c r="X28" s="49">
        <f t="shared" si="5"/>
        <v>17919.766206163655</v>
      </c>
      <c r="Y28" s="48">
        <v>1.335</v>
      </c>
    </row>
    <row r="29" spans="2:25" x14ac:dyDescent="0.2">
      <c r="B29" s="47">
        <v>44529</v>
      </c>
      <c r="C29" s="46">
        <v>20325</v>
      </c>
      <c r="D29" s="45">
        <v>20350</v>
      </c>
      <c r="E29" s="44">
        <f t="shared" si="0"/>
        <v>20337.5</v>
      </c>
      <c r="F29" s="46">
        <v>20125</v>
      </c>
      <c r="G29" s="45">
        <v>20150</v>
      </c>
      <c r="H29" s="44">
        <f t="shared" si="1"/>
        <v>20137.5</v>
      </c>
      <c r="I29" s="46">
        <v>19640</v>
      </c>
      <c r="J29" s="45">
        <v>19690</v>
      </c>
      <c r="K29" s="44">
        <f t="shared" si="2"/>
        <v>19665</v>
      </c>
      <c r="L29" s="46">
        <v>19440</v>
      </c>
      <c r="M29" s="45">
        <v>19490</v>
      </c>
      <c r="N29" s="44">
        <f t="shared" si="3"/>
        <v>19465</v>
      </c>
      <c r="O29" s="46">
        <v>19290</v>
      </c>
      <c r="P29" s="45">
        <v>19340</v>
      </c>
      <c r="Q29" s="44">
        <f t="shared" si="4"/>
        <v>19315</v>
      </c>
      <c r="R29" s="52">
        <v>20350</v>
      </c>
      <c r="S29" s="51">
        <v>1.3334999999999999</v>
      </c>
      <c r="T29" s="51">
        <v>1.1279999999999999</v>
      </c>
      <c r="U29" s="50">
        <v>113.62</v>
      </c>
      <c r="V29" s="43">
        <v>15260.59</v>
      </c>
      <c r="W29" s="43">
        <v>15100.42</v>
      </c>
      <c r="X29" s="49">
        <f t="shared" si="5"/>
        <v>18040.780141843974</v>
      </c>
      <c r="Y29" s="48">
        <v>1.3344</v>
      </c>
    </row>
    <row r="30" spans="2:25" x14ac:dyDescent="0.2">
      <c r="B30" s="47">
        <v>44530</v>
      </c>
      <c r="C30" s="46">
        <v>20180</v>
      </c>
      <c r="D30" s="45">
        <v>20190</v>
      </c>
      <c r="E30" s="44">
        <f t="shared" si="0"/>
        <v>20185</v>
      </c>
      <c r="F30" s="46">
        <v>20100</v>
      </c>
      <c r="G30" s="45">
        <v>20125</v>
      </c>
      <c r="H30" s="44">
        <f t="shared" si="1"/>
        <v>20112.5</v>
      </c>
      <c r="I30" s="46">
        <v>19670</v>
      </c>
      <c r="J30" s="45">
        <v>19720</v>
      </c>
      <c r="K30" s="44">
        <f t="shared" si="2"/>
        <v>19695</v>
      </c>
      <c r="L30" s="46">
        <v>19470</v>
      </c>
      <c r="M30" s="45">
        <v>19520</v>
      </c>
      <c r="N30" s="44">
        <f t="shared" si="3"/>
        <v>19495</v>
      </c>
      <c r="O30" s="46">
        <v>19320</v>
      </c>
      <c r="P30" s="45">
        <v>19370</v>
      </c>
      <c r="Q30" s="44">
        <f t="shared" si="4"/>
        <v>19345</v>
      </c>
      <c r="R30" s="52">
        <v>20190</v>
      </c>
      <c r="S30" s="51">
        <v>1.3337000000000001</v>
      </c>
      <c r="T30" s="51">
        <v>1.1355</v>
      </c>
      <c r="U30" s="50">
        <v>112.95</v>
      </c>
      <c r="V30" s="43">
        <v>15138.34</v>
      </c>
      <c r="W30" s="43">
        <v>14979.53</v>
      </c>
      <c r="X30" s="49">
        <f t="shared" si="5"/>
        <v>17780.713342140029</v>
      </c>
      <c r="Y30" s="48">
        <v>1.3434999999999999</v>
      </c>
    </row>
    <row r="31" spans="2:25" s="10" customFormat="1" x14ac:dyDescent="0.2">
      <c r="B31" s="42" t="s">
        <v>11</v>
      </c>
      <c r="C31" s="41">
        <f>ROUND(AVERAGE(C9:C30),2)</f>
        <v>19951.59</v>
      </c>
      <c r="D31" s="40">
        <f>ROUND(AVERAGE(D9:D30),2)</f>
        <v>19964.32</v>
      </c>
      <c r="E31" s="39">
        <f>ROUND(AVERAGE(C31:D31),2)</f>
        <v>19957.96</v>
      </c>
      <c r="F31" s="41">
        <f>ROUND(AVERAGE(F9:F30),2)</f>
        <v>19812.95</v>
      </c>
      <c r="G31" s="40">
        <f>ROUND(AVERAGE(G9:G30),2)</f>
        <v>19836.14</v>
      </c>
      <c r="H31" s="39">
        <f>ROUND(AVERAGE(F31:G31),2)</f>
        <v>19824.55</v>
      </c>
      <c r="I31" s="41">
        <f>ROUND(AVERAGE(I9:I30),2)</f>
        <v>19428.18</v>
      </c>
      <c r="J31" s="40">
        <f>ROUND(AVERAGE(J9:J30),2)</f>
        <v>19478.18</v>
      </c>
      <c r="K31" s="39">
        <f>ROUND(AVERAGE(I31:J31),2)</f>
        <v>19453.18</v>
      </c>
      <c r="L31" s="41">
        <f>ROUND(AVERAGE(L9:L30),2)</f>
        <v>19236.59</v>
      </c>
      <c r="M31" s="40">
        <f>ROUND(AVERAGE(M9:M30),2)</f>
        <v>19286.59</v>
      </c>
      <c r="N31" s="39">
        <f>ROUND(AVERAGE(L31:M31),2)</f>
        <v>19261.59</v>
      </c>
      <c r="O31" s="41">
        <f>ROUND(AVERAGE(O9:O30),2)</f>
        <v>19132.95</v>
      </c>
      <c r="P31" s="40">
        <f>ROUND(AVERAGE(P9:P30),2)</f>
        <v>19182.95</v>
      </c>
      <c r="Q31" s="39">
        <f>ROUND(AVERAGE(O31:P31),2)</f>
        <v>19157.95</v>
      </c>
      <c r="R31" s="38">
        <f>ROUND(AVERAGE(R9:R30),2)</f>
        <v>19964.32</v>
      </c>
      <c r="S31" s="37">
        <f>ROUND(AVERAGE(S9:S30),4)</f>
        <v>1.3459000000000001</v>
      </c>
      <c r="T31" s="36">
        <f>ROUND(AVERAGE(T9:T30),4)</f>
        <v>1.1412</v>
      </c>
      <c r="U31" s="175">
        <f>ROUND(AVERAGE(U9:U30),2)</f>
        <v>114.02</v>
      </c>
      <c r="V31" s="35">
        <f>AVERAGE(V9:V30)</f>
        <v>14835.681363636366</v>
      </c>
      <c r="W31" s="35">
        <f>AVERAGE(W9:W30)</f>
        <v>14729.29</v>
      </c>
      <c r="X31" s="35">
        <f>AVERAGE(X9:X30)</f>
        <v>17500.909908376911</v>
      </c>
      <c r="Y31" s="34">
        <f>AVERAGE(Y9:Y30)</f>
        <v>1.3469363636363634</v>
      </c>
    </row>
    <row r="32" spans="2:25" s="5" customFormat="1" x14ac:dyDescent="0.2">
      <c r="B32" s="33" t="s">
        <v>12</v>
      </c>
      <c r="C32" s="32">
        <f t="shared" ref="C32:Y32" si="6">MAX(C9:C30)</f>
        <v>21125</v>
      </c>
      <c r="D32" s="31">
        <f t="shared" si="6"/>
        <v>21135</v>
      </c>
      <c r="E32" s="30">
        <f t="shared" si="6"/>
        <v>21130</v>
      </c>
      <c r="F32" s="32">
        <f t="shared" si="6"/>
        <v>21000</v>
      </c>
      <c r="G32" s="31">
        <f t="shared" si="6"/>
        <v>21050</v>
      </c>
      <c r="H32" s="30">
        <f t="shared" si="6"/>
        <v>21025</v>
      </c>
      <c r="I32" s="32">
        <f t="shared" si="6"/>
        <v>20450</v>
      </c>
      <c r="J32" s="31">
        <f t="shared" si="6"/>
        <v>20500</v>
      </c>
      <c r="K32" s="30">
        <f t="shared" si="6"/>
        <v>20475</v>
      </c>
      <c r="L32" s="32">
        <f t="shared" si="6"/>
        <v>20180</v>
      </c>
      <c r="M32" s="31">
        <f t="shared" si="6"/>
        <v>20230</v>
      </c>
      <c r="N32" s="30">
        <f t="shared" si="6"/>
        <v>20205</v>
      </c>
      <c r="O32" s="32">
        <f t="shared" si="6"/>
        <v>20050</v>
      </c>
      <c r="P32" s="31">
        <f t="shared" si="6"/>
        <v>20100</v>
      </c>
      <c r="Q32" s="30">
        <f t="shared" si="6"/>
        <v>20075</v>
      </c>
      <c r="R32" s="29">
        <f t="shared" si="6"/>
        <v>21135</v>
      </c>
      <c r="S32" s="28">
        <f t="shared" si="6"/>
        <v>1.3686</v>
      </c>
      <c r="T32" s="27">
        <f t="shared" si="6"/>
        <v>1.1607000000000001</v>
      </c>
      <c r="U32" s="26">
        <f t="shared" si="6"/>
        <v>115.33</v>
      </c>
      <c r="V32" s="25">
        <f t="shared" si="6"/>
        <v>15830.27</v>
      </c>
      <c r="W32" s="25">
        <f t="shared" si="6"/>
        <v>15757.17</v>
      </c>
      <c r="X32" s="25">
        <f t="shared" si="6"/>
        <v>18857.066381156317</v>
      </c>
      <c r="Y32" s="24">
        <f t="shared" si="6"/>
        <v>1.3689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19250</v>
      </c>
      <c r="D33" s="21">
        <f t="shared" si="7"/>
        <v>19270</v>
      </c>
      <c r="E33" s="20">
        <f t="shared" si="7"/>
        <v>19260</v>
      </c>
      <c r="F33" s="22">
        <f t="shared" si="7"/>
        <v>19175</v>
      </c>
      <c r="G33" s="21">
        <f t="shared" si="7"/>
        <v>19200</v>
      </c>
      <c r="H33" s="20">
        <f t="shared" si="7"/>
        <v>19187.5</v>
      </c>
      <c r="I33" s="22">
        <f t="shared" si="7"/>
        <v>18890</v>
      </c>
      <c r="J33" s="21">
        <f t="shared" si="7"/>
        <v>18940</v>
      </c>
      <c r="K33" s="20">
        <f t="shared" si="7"/>
        <v>18915</v>
      </c>
      <c r="L33" s="22">
        <f t="shared" si="7"/>
        <v>18695</v>
      </c>
      <c r="M33" s="21">
        <f t="shared" si="7"/>
        <v>18745</v>
      </c>
      <c r="N33" s="20">
        <f t="shared" si="7"/>
        <v>18720</v>
      </c>
      <c r="O33" s="22">
        <f t="shared" si="7"/>
        <v>18580</v>
      </c>
      <c r="P33" s="21">
        <f t="shared" si="7"/>
        <v>18630</v>
      </c>
      <c r="Q33" s="20">
        <f t="shared" si="7"/>
        <v>18605</v>
      </c>
      <c r="R33" s="19">
        <f t="shared" si="7"/>
        <v>19270</v>
      </c>
      <c r="S33" s="18">
        <f t="shared" si="7"/>
        <v>1.3314999999999999</v>
      </c>
      <c r="T33" s="17">
        <f t="shared" si="7"/>
        <v>1.1208</v>
      </c>
      <c r="U33" s="16">
        <f t="shared" si="7"/>
        <v>112.95</v>
      </c>
      <c r="V33" s="15">
        <f t="shared" si="7"/>
        <v>14315.92</v>
      </c>
      <c r="W33" s="15">
        <f t="shared" si="7"/>
        <v>14223.1</v>
      </c>
      <c r="X33" s="15">
        <f t="shared" si="7"/>
        <v>16734.693877551021</v>
      </c>
      <c r="Y33" s="14">
        <f t="shared" si="7"/>
        <v>1.3323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33</v>
      </c>
    </row>
    <row r="6" spans="1:19" ht="13.5" thickBot="1" x14ac:dyDescent="0.25">
      <c r="B6" s="1">
        <v>44501</v>
      </c>
    </row>
    <row r="7" spans="1:19" ht="13.5" thickBot="1" x14ac:dyDescent="0.25">
      <c r="B7" s="60"/>
      <c r="C7" s="176" t="s">
        <v>0</v>
      </c>
      <c r="D7" s="177"/>
      <c r="E7" s="178"/>
      <c r="F7" s="176" t="s">
        <v>2</v>
      </c>
      <c r="G7" s="177"/>
      <c r="H7" s="178"/>
      <c r="I7" s="179" t="s">
        <v>3</v>
      </c>
      <c r="J7" s="180"/>
      <c r="K7" s="181"/>
      <c r="L7" s="182" t="s">
        <v>4</v>
      </c>
      <c r="M7" s="184" t="s">
        <v>21</v>
      </c>
      <c r="N7" s="185"/>
      <c r="O7" s="186"/>
      <c r="P7" s="187" t="s">
        <v>5</v>
      </c>
      <c r="Q7" s="188"/>
      <c r="R7" s="11" t="s">
        <v>18</v>
      </c>
      <c r="S7" s="182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83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83" t="s">
        <v>20</v>
      </c>
    </row>
    <row r="9" spans="1:19" x14ac:dyDescent="0.2">
      <c r="B9" s="47">
        <v>44501</v>
      </c>
      <c r="C9" s="46">
        <v>55745</v>
      </c>
      <c r="D9" s="45">
        <v>56245</v>
      </c>
      <c r="E9" s="44">
        <f t="shared" ref="E9:E30" si="0">AVERAGE(C9:D9)</f>
        <v>55995</v>
      </c>
      <c r="F9" s="46">
        <v>56045</v>
      </c>
      <c r="G9" s="45">
        <v>56545</v>
      </c>
      <c r="H9" s="44">
        <f t="shared" ref="H9:H30" si="1">AVERAGE(F9:G9)</f>
        <v>56295</v>
      </c>
      <c r="I9" s="46">
        <v>57675</v>
      </c>
      <c r="J9" s="45">
        <v>58675</v>
      </c>
      <c r="K9" s="44">
        <f t="shared" ref="K9:K30" si="2">AVERAGE(I9:J9)</f>
        <v>58175</v>
      </c>
      <c r="L9" s="52">
        <v>56245</v>
      </c>
      <c r="M9" s="51">
        <v>1.3686</v>
      </c>
      <c r="N9" s="53">
        <v>1.1577999999999999</v>
      </c>
      <c r="O9" s="50">
        <v>114.18</v>
      </c>
      <c r="P9" s="43">
        <v>41096.74</v>
      </c>
      <c r="Q9" s="43">
        <v>41306.89</v>
      </c>
      <c r="R9" s="49">
        <f t="shared" ref="R9:R30" si="3">L9/N9</f>
        <v>48579.201934703749</v>
      </c>
      <c r="S9" s="48">
        <v>1.3689</v>
      </c>
    </row>
    <row r="10" spans="1:19" x14ac:dyDescent="0.2">
      <c r="B10" s="47">
        <v>44502</v>
      </c>
      <c r="C10" s="46">
        <v>55740</v>
      </c>
      <c r="D10" s="45">
        <v>56240</v>
      </c>
      <c r="E10" s="44">
        <f t="shared" si="0"/>
        <v>55990</v>
      </c>
      <c r="F10" s="46">
        <v>56045</v>
      </c>
      <c r="G10" s="45">
        <v>56545</v>
      </c>
      <c r="H10" s="44">
        <f t="shared" si="1"/>
        <v>56295</v>
      </c>
      <c r="I10" s="46">
        <v>57670</v>
      </c>
      <c r="J10" s="45">
        <v>58670</v>
      </c>
      <c r="K10" s="44">
        <f t="shared" si="2"/>
        <v>58170</v>
      </c>
      <c r="L10" s="52">
        <v>56240</v>
      </c>
      <c r="M10" s="51">
        <v>1.3661000000000001</v>
      </c>
      <c r="N10" s="51">
        <v>1.1607000000000001</v>
      </c>
      <c r="O10" s="50">
        <v>113.78</v>
      </c>
      <c r="P10" s="43">
        <v>41168.29</v>
      </c>
      <c r="Q10" s="43">
        <v>41385.49</v>
      </c>
      <c r="R10" s="49">
        <f t="shared" si="3"/>
        <v>48453.519427931416</v>
      </c>
      <c r="S10" s="48">
        <v>1.3663000000000001</v>
      </c>
    </row>
    <row r="11" spans="1:19" x14ac:dyDescent="0.2">
      <c r="B11" s="47">
        <v>44503</v>
      </c>
      <c r="C11" s="46">
        <v>55745</v>
      </c>
      <c r="D11" s="45">
        <v>56245</v>
      </c>
      <c r="E11" s="44">
        <f t="shared" si="0"/>
        <v>55995</v>
      </c>
      <c r="F11" s="46">
        <v>56045</v>
      </c>
      <c r="G11" s="45">
        <v>56545</v>
      </c>
      <c r="H11" s="44">
        <f t="shared" si="1"/>
        <v>56295</v>
      </c>
      <c r="I11" s="46">
        <v>57665</v>
      </c>
      <c r="J11" s="45">
        <v>58665</v>
      </c>
      <c r="K11" s="44">
        <f t="shared" si="2"/>
        <v>58165</v>
      </c>
      <c r="L11" s="52">
        <v>56245</v>
      </c>
      <c r="M11" s="51">
        <v>1.3658999999999999</v>
      </c>
      <c r="N11" s="51">
        <v>1.1584000000000001</v>
      </c>
      <c r="O11" s="50">
        <v>113.89</v>
      </c>
      <c r="P11" s="43">
        <v>41177.980000000003</v>
      </c>
      <c r="Q11" s="43">
        <v>41394.58</v>
      </c>
      <c r="R11" s="49">
        <f t="shared" si="3"/>
        <v>48554.040055248617</v>
      </c>
      <c r="S11" s="48">
        <v>1.3660000000000001</v>
      </c>
    </row>
    <row r="12" spans="1:19" x14ac:dyDescent="0.2">
      <c r="B12" s="47">
        <v>44504</v>
      </c>
      <c r="C12" s="46">
        <v>57710</v>
      </c>
      <c r="D12" s="45">
        <v>58210</v>
      </c>
      <c r="E12" s="44">
        <f t="shared" si="0"/>
        <v>57960</v>
      </c>
      <c r="F12" s="46">
        <v>58000</v>
      </c>
      <c r="G12" s="45">
        <v>58500</v>
      </c>
      <c r="H12" s="44">
        <f t="shared" si="1"/>
        <v>58250</v>
      </c>
      <c r="I12" s="46">
        <v>59615</v>
      </c>
      <c r="J12" s="45">
        <v>60615</v>
      </c>
      <c r="K12" s="44">
        <f t="shared" si="2"/>
        <v>60115</v>
      </c>
      <c r="L12" s="52">
        <v>58210</v>
      </c>
      <c r="M12" s="51">
        <v>1.3546</v>
      </c>
      <c r="N12" s="51">
        <v>1.1563000000000001</v>
      </c>
      <c r="O12" s="50">
        <v>113.92</v>
      </c>
      <c r="P12" s="43">
        <v>42972.1</v>
      </c>
      <c r="Q12" s="43">
        <v>43167.06</v>
      </c>
      <c r="R12" s="49">
        <f t="shared" si="3"/>
        <v>50341.606849433534</v>
      </c>
      <c r="S12" s="48">
        <v>1.3552</v>
      </c>
    </row>
    <row r="13" spans="1:19" x14ac:dyDescent="0.2">
      <c r="B13" s="47">
        <v>44505</v>
      </c>
      <c r="C13" s="46">
        <v>58715</v>
      </c>
      <c r="D13" s="45">
        <v>59215</v>
      </c>
      <c r="E13" s="44">
        <f t="shared" si="0"/>
        <v>58965</v>
      </c>
      <c r="F13" s="46">
        <v>59000</v>
      </c>
      <c r="G13" s="45">
        <v>59500</v>
      </c>
      <c r="H13" s="44">
        <f t="shared" si="1"/>
        <v>59250</v>
      </c>
      <c r="I13" s="46">
        <v>60615</v>
      </c>
      <c r="J13" s="45">
        <v>61615</v>
      </c>
      <c r="K13" s="44">
        <f t="shared" si="2"/>
        <v>61115</v>
      </c>
      <c r="L13" s="52">
        <v>59215</v>
      </c>
      <c r="M13" s="51">
        <v>1.3446</v>
      </c>
      <c r="N13" s="51">
        <v>1.1515</v>
      </c>
      <c r="O13" s="50">
        <v>113.92</v>
      </c>
      <c r="P13" s="43">
        <v>44039.12</v>
      </c>
      <c r="Q13" s="43">
        <v>44234.63</v>
      </c>
      <c r="R13" s="49">
        <f t="shared" si="3"/>
        <v>51424.22926617456</v>
      </c>
      <c r="S13" s="48">
        <v>1.3451</v>
      </c>
    </row>
    <row r="14" spans="1:19" x14ac:dyDescent="0.2">
      <c r="B14" s="47">
        <v>44508</v>
      </c>
      <c r="C14" s="46">
        <v>58700</v>
      </c>
      <c r="D14" s="45">
        <v>59200</v>
      </c>
      <c r="E14" s="44">
        <f t="shared" si="0"/>
        <v>58950</v>
      </c>
      <c r="F14" s="46">
        <v>59000</v>
      </c>
      <c r="G14" s="45">
        <v>59500</v>
      </c>
      <c r="H14" s="44">
        <f t="shared" si="1"/>
        <v>59250</v>
      </c>
      <c r="I14" s="46">
        <v>60595</v>
      </c>
      <c r="J14" s="45">
        <v>61595</v>
      </c>
      <c r="K14" s="44">
        <f t="shared" si="2"/>
        <v>61095</v>
      </c>
      <c r="L14" s="52">
        <v>59200</v>
      </c>
      <c r="M14" s="51">
        <v>1.353</v>
      </c>
      <c r="N14" s="51">
        <v>1.1577</v>
      </c>
      <c r="O14" s="50">
        <v>113.44</v>
      </c>
      <c r="P14" s="43">
        <v>43754.62</v>
      </c>
      <c r="Q14" s="43">
        <v>43960.1</v>
      </c>
      <c r="R14" s="49">
        <f t="shared" si="3"/>
        <v>51135.872851343185</v>
      </c>
      <c r="S14" s="48">
        <v>1.3534999999999999</v>
      </c>
    </row>
    <row r="15" spans="1:19" x14ac:dyDescent="0.2">
      <c r="B15" s="47">
        <v>44509</v>
      </c>
      <c r="C15" s="46">
        <v>58705</v>
      </c>
      <c r="D15" s="45">
        <v>59205</v>
      </c>
      <c r="E15" s="44">
        <f t="shared" si="0"/>
        <v>58955</v>
      </c>
      <c r="F15" s="46">
        <v>59000</v>
      </c>
      <c r="G15" s="45">
        <v>59500</v>
      </c>
      <c r="H15" s="44">
        <f t="shared" si="1"/>
        <v>59250</v>
      </c>
      <c r="I15" s="46">
        <v>60585</v>
      </c>
      <c r="J15" s="45">
        <v>61585</v>
      </c>
      <c r="K15" s="44">
        <f t="shared" si="2"/>
        <v>61085</v>
      </c>
      <c r="L15" s="52">
        <v>59205</v>
      </c>
      <c r="M15" s="51">
        <v>1.3564000000000001</v>
      </c>
      <c r="N15" s="51">
        <v>1.1573</v>
      </c>
      <c r="O15" s="50">
        <v>113.07</v>
      </c>
      <c r="P15" s="43">
        <v>43648.63</v>
      </c>
      <c r="Q15" s="43">
        <v>43849.95</v>
      </c>
      <c r="R15" s="49">
        <f t="shared" si="3"/>
        <v>51157.867450099373</v>
      </c>
      <c r="S15" s="48">
        <v>1.3569</v>
      </c>
    </row>
    <row r="16" spans="1:19" x14ac:dyDescent="0.2">
      <c r="B16" s="47">
        <v>44510</v>
      </c>
      <c r="C16" s="46">
        <v>58700</v>
      </c>
      <c r="D16" s="45">
        <v>59200</v>
      </c>
      <c r="E16" s="44">
        <f t="shared" si="0"/>
        <v>58950</v>
      </c>
      <c r="F16" s="46">
        <v>59000</v>
      </c>
      <c r="G16" s="45">
        <v>59500</v>
      </c>
      <c r="H16" s="44">
        <f t="shared" si="1"/>
        <v>59250</v>
      </c>
      <c r="I16" s="46">
        <v>60580</v>
      </c>
      <c r="J16" s="45">
        <v>61580</v>
      </c>
      <c r="K16" s="44">
        <f t="shared" si="2"/>
        <v>61080</v>
      </c>
      <c r="L16" s="52">
        <v>59200</v>
      </c>
      <c r="M16" s="51">
        <v>1.3509</v>
      </c>
      <c r="N16" s="51">
        <v>1.1558999999999999</v>
      </c>
      <c r="O16" s="50">
        <v>113.27</v>
      </c>
      <c r="P16" s="43">
        <v>43822.64</v>
      </c>
      <c r="Q16" s="43">
        <v>44028.41</v>
      </c>
      <c r="R16" s="49">
        <f t="shared" si="3"/>
        <v>51215.503071199935</v>
      </c>
      <c r="S16" s="48">
        <v>1.3513999999999999</v>
      </c>
    </row>
    <row r="17" spans="2:19" x14ac:dyDescent="0.2">
      <c r="B17" s="47">
        <v>44511</v>
      </c>
      <c r="C17" s="46">
        <v>58710</v>
      </c>
      <c r="D17" s="45">
        <v>59210</v>
      </c>
      <c r="E17" s="44">
        <f t="shared" si="0"/>
        <v>58960</v>
      </c>
      <c r="F17" s="46">
        <v>59000</v>
      </c>
      <c r="G17" s="45">
        <v>59500</v>
      </c>
      <c r="H17" s="44">
        <f t="shared" si="1"/>
        <v>59250</v>
      </c>
      <c r="I17" s="46">
        <v>60825</v>
      </c>
      <c r="J17" s="45">
        <v>61825</v>
      </c>
      <c r="K17" s="44">
        <f t="shared" si="2"/>
        <v>61325</v>
      </c>
      <c r="L17" s="52">
        <v>59210</v>
      </c>
      <c r="M17" s="51">
        <v>1.3407</v>
      </c>
      <c r="N17" s="51">
        <v>1.1463000000000001</v>
      </c>
      <c r="O17" s="50">
        <v>113.96</v>
      </c>
      <c r="P17" s="43">
        <v>44163.5</v>
      </c>
      <c r="Q17" s="43">
        <v>44363.26</v>
      </c>
      <c r="R17" s="49">
        <f t="shared" si="3"/>
        <v>51653.144900985775</v>
      </c>
      <c r="S17" s="48">
        <v>1.3411999999999999</v>
      </c>
    </row>
    <row r="18" spans="2:19" x14ac:dyDescent="0.2">
      <c r="B18" s="47">
        <v>44512</v>
      </c>
      <c r="C18" s="46">
        <v>58715</v>
      </c>
      <c r="D18" s="45">
        <v>59215</v>
      </c>
      <c r="E18" s="44">
        <f t="shared" si="0"/>
        <v>58965</v>
      </c>
      <c r="F18" s="46">
        <v>59000</v>
      </c>
      <c r="G18" s="45">
        <v>59500</v>
      </c>
      <c r="H18" s="44">
        <f t="shared" si="1"/>
        <v>59250</v>
      </c>
      <c r="I18" s="46">
        <v>60575</v>
      </c>
      <c r="J18" s="45">
        <v>61575</v>
      </c>
      <c r="K18" s="44">
        <f t="shared" si="2"/>
        <v>61075</v>
      </c>
      <c r="L18" s="52">
        <v>59215</v>
      </c>
      <c r="M18" s="51">
        <v>1.3393999999999999</v>
      </c>
      <c r="N18" s="51">
        <v>1.1448</v>
      </c>
      <c r="O18" s="50">
        <v>114</v>
      </c>
      <c r="P18" s="43">
        <v>44210.09</v>
      </c>
      <c r="Q18" s="43">
        <v>44406.3</v>
      </c>
      <c r="R18" s="49">
        <f t="shared" si="3"/>
        <v>51725.192173305382</v>
      </c>
      <c r="S18" s="48">
        <v>1.3399000000000001</v>
      </c>
    </row>
    <row r="19" spans="2:19" x14ac:dyDescent="0.2">
      <c r="B19" s="47">
        <v>44515</v>
      </c>
      <c r="C19" s="46">
        <v>58700</v>
      </c>
      <c r="D19" s="45">
        <v>59200</v>
      </c>
      <c r="E19" s="44">
        <f t="shared" si="0"/>
        <v>58950</v>
      </c>
      <c r="F19" s="46">
        <v>59000</v>
      </c>
      <c r="G19" s="45">
        <v>59500</v>
      </c>
      <c r="H19" s="44">
        <f t="shared" si="1"/>
        <v>59250</v>
      </c>
      <c r="I19" s="46">
        <v>60555</v>
      </c>
      <c r="J19" s="45">
        <v>61555</v>
      </c>
      <c r="K19" s="44">
        <f t="shared" si="2"/>
        <v>61055</v>
      </c>
      <c r="L19" s="52">
        <v>59200</v>
      </c>
      <c r="M19" s="51">
        <v>1.3432999999999999</v>
      </c>
      <c r="N19" s="51">
        <v>1.1440999999999999</v>
      </c>
      <c r="O19" s="50">
        <v>113.89</v>
      </c>
      <c r="P19" s="43">
        <v>44070.57</v>
      </c>
      <c r="Q19" s="43">
        <v>44277.42</v>
      </c>
      <c r="R19" s="49">
        <f t="shared" si="3"/>
        <v>51743.728695044141</v>
      </c>
      <c r="S19" s="48">
        <v>1.3438000000000001</v>
      </c>
    </row>
    <row r="20" spans="2:19" x14ac:dyDescent="0.2">
      <c r="B20" s="47">
        <v>44516</v>
      </c>
      <c r="C20" s="46">
        <v>58700</v>
      </c>
      <c r="D20" s="45">
        <v>59200</v>
      </c>
      <c r="E20" s="44">
        <f t="shared" si="0"/>
        <v>58950</v>
      </c>
      <c r="F20" s="46">
        <v>59000</v>
      </c>
      <c r="G20" s="45">
        <v>59500</v>
      </c>
      <c r="H20" s="44">
        <f t="shared" si="1"/>
        <v>59250</v>
      </c>
      <c r="I20" s="46">
        <v>60550</v>
      </c>
      <c r="J20" s="45">
        <v>61550</v>
      </c>
      <c r="K20" s="44">
        <f t="shared" si="2"/>
        <v>61050</v>
      </c>
      <c r="L20" s="52">
        <v>59200</v>
      </c>
      <c r="M20" s="51">
        <v>1.3447</v>
      </c>
      <c r="N20" s="51">
        <v>1.1362000000000001</v>
      </c>
      <c r="O20" s="50">
        <v>114.33</v>
      </c>
      <c r="P20" s="43">
        <v>44024.69</v>
      </c>
      <c r="Q20" s="43">
        <v>44228.05</v>
      </c>
      <c r="R20" s="49">
        <f t="shared" si="3"/>
        <v>52103.50290441823</v>
      </c>
      <c r="S20" s="48">
        <v>1.3452999999999999</v>
      </c>
    </row>
    <row r="21" spans="2:19" x14ac:dyDescent="0.2">
      <c r="B21" s="47">
        <v>44517</v>
      </c>
      <c r="C21" s="46">
        <v>60700</v>
      </c>
      <c r="D21" s="45">
        <v>61200</v>
      </c>
      <c r="E21" s="44">
        <f t="shared" si="0"/>
        <v>60950</v>
      </c>
      <c r="F21" s="46">
        <v>61000</v>
      </c>
      <c r="G21" s="45">
        <v>61500</v>
      </c>
      <c r="H21" s="44">
        <f t="shared" si="1"/>
        <v>61250</v>
      </c>
      <c r="I21" s="46">
        <v>62545</v>
      </c>
      <c r="J21" s="45">
        <v>63545</v>
      </c>
      <c r="K21" s="44">
        <f t="shared" si="2"/>
        <v>63045</v>
      </c>
      <c r="L21" s="52">
        <v>61200</v>
      </c>
      <c r="M21" s="51">
        <v>1.3454999999999999</v>
      </c>
      <c r="N21" s="51">
        <v>1.1316999999999999</v>
      </c>
      <c r="O21" s="50">
        <v>114.71</v>
      </c>
      <c r="P21" s="43">
        <v>45484.95</v>
      </c>
      <c r="Q21" s="43">
        <v>45687.54</v>
      </c>
      <c r="R21" s="49">
        <f t="shared" si="3"/>
        <v>54077.935848723166</v>
      </c>
      <c r="S21" s="48">
        <v>1.3461000000000001</v>
      </c>
    </row>
    <row r="22" spans="2:19" x14ac:dyDescent="0.2">
      <c r="B22" s="47">
        <v>44518</v>
      </c>
      <c r="C22" s="46">
        <v>60755</v>
      </c>
      <c r="D22" s="45">
        <v>61255</v>
      </c>
      <c r="E22" s="44">
        <f t="shared" si="0"/>
        <v>61005</v>
      </c>
      <c r="F22" s="46">
        <v>61050</v>
      </c>
      <c r="G22" s="45">
        <v>61550</v>
      </c>
      <c r="H22" s="44">
        <f t="shared" si="1"/>
        <v>61300</v>
      </c>
      <c r="I22" s="46">
        <v>62590</v>
      </c>
      <c r="J22" s="45">
        <v>63590</v>
      </c>
      <c r="K22" s="44">
        <f t="shared" si="2"/>
        <v>63090</v>
      </c>
      <c r="L22" s="52">
        <v>61255</v>
      </c>
      <c r="M22" s="51">
        <v>1.3478000000000001</v>
      </c>
      <c r="N22" s="51">
        <v>1.1339999999999999</v>
      </c>
      <c r="O22" s="50">
        <v>114.18</v>
      </c>
      <c r="P22" s="43">
        <v>45448.14</v>
      </c>
      <c r="Q22" s="43">
        <v>45646.69</v>
      </c>
      <c r="R22" s="49">
        <f t="shared" si="3"/>
        <v>54016.754850088189</v>
      </c>
      <c r="S22" s="48">
        <v>1.3484</v>
      </c>
    </row>
    <row r="23" spans="2:19" x14ac:dyDescent="0.2">
      <c r="B23" s="47">
        <v>44519</v>
      </c>
      <c r="C23" s="46">
        <v>60760</v>
      </c>
      <c r="D23" s="45">
        <v>61260</v>
      </c>
      <c r="E23" s="44">
        <f t="shared" si="0"/>
        <v>61010</v>
      </c>
      <c r="F23" s="46">
        <v>61050</v>
      </c>
      <c r="G23" s="45">
        <v>61550</v>
      </c>
      <c r="H23" s="44">
        <f t="shared" si="1"/>
        <v>61300</v>
      </c>
      <c r="I23" s="46">
        <v>62590</v>
      </c>
      <c r="J23" s="45">
        <v>63590</v>
      </c>
      <c r="K23" s="44">
        <f t="shared" si="2"/>
        <v>63090</v>
      </c>
      <c r="L23" s="52">
        <v>61260</v>
      </c>
      <c r="M23" s="51">
        <v>1.3420000000000001</v>
      </c>
      <c r="N23" s="51">
        <v>1.1256999999999999</v>
      </c>
      <c r="O23" s="50">
        <v>113.77</v>
      </c>
      <c r="P23" s="43">
        <v>45648.29</v>
      </c>
      <c r="Q23" s="43">
        <v>45840.47</v>
      </c>
      <c r="R23" s="49">
        <f t="shared" si="3"/>
        <v>54419.472328329044</v>
      </c>
      <c r="S23" s="48">
        <v>1.3427</v>
      </c>
    </row>
    <row r="24" spans="2:19" x14ac:dyDescent="0.2">
      <c r="B24" s="47">
        <v>44522</v>
      </c>
      <c r="C24" s="46">
        <v>60740</v>
      </c>
      <c r="D24" s="45">
        <v>61240</v>
      </c>
      <c r="E24" s="44">
        <f t="shared" si="0"/>
        <v>60990</v>
      </c>
      <c r="F24" s="46">
        <v>61050</v>
      </c>
      <c r="G24" s="45">
        <v>61550</v>
      </c>
      <c r="H24" s="44">
        <f t="shared" si="1"/>
        <v>61300</v>
      </c>
      <c r="I24" s="46">
        <v>62570</v>
      </c>
      <c r="J24" s="45">
        <v>63570</v>
      </c>
      <c r="K24" s="44">
        <f t="shared" si="2"/>
        <v>63070</v>
      </c>
      <c r="L24" s="52">
        <v>61240</v>
      </c>
      <c r="M24" s="51">
        <v>1.3445</v>
      </c>
      <c r="N24" s="51">
        <v>1.1276999999999999</v>
      </c>
      <c r="O24" s="50">
        <v>114.14</v>
      </c>
      <c r="P24" s="43">
        <v>45548.53</v>
      </c>
      <c r="Q24" s="43">
        <v>45755.28</v>
      </c>
      <c r="R24" s="49">
        <f t="shared" si="3"/>
        <v>54305.223020306825</v>
      </c>
      <c r="S24" s="48">
        <v>1.3452</v>
      </c>
    </row>
    <row r="25" spans="2:19" x14ac:dyDescent="0.2">
      <c r="B25" s="47">
        <v>44523</v>
      </c>
      <c r="C25" s="46">
        <v>61690</v>
      </c>
      <c r="D25" s="45">
        <v>62190</v>
      </c>
      <c r="E25" s="44">
        <f t="shared" si="0"/>
        <v>61940</v>
      </c>
      <c r="F25" s="46">
        <v>62000</v>
      </c>
      <c r="G25" s="45">
        <v>62500</v>
      </c>
      <c r="H25" s="44">
        <f t="shared" si="1"/>
        <v>62250</v>
      </c>
      <c r="I25" s="46">
        <v>63515</v>
      </c>
      <c r="J25" s="45">
        <v>64515</v>
      </c>
      <c r="K25" s="44">
        <f t="shared" si="2"/>
        <v>64015</v>
      </c>
      <c r="L25" s="52">
        <v>62190</v>
      </c>
      <c r="M25" s="51">
        <v>1.3348</v>
      </c>
      <c r="N25" s="51">
        <v>1.1241000000000001</v>
      </c>
      <c r="O25" s="50">
        <v>115.02</v>
      </c>
      <c r="P25" s="43">
        <v>46591.25</v>
      </c>
      <c r="Q25" s="43">
        <v>46795.45</v>
      </c>
      <c r="R25" s="49">
        <f t="shared" si="3"/>
        <v>55324.259407526013</v>
      </c>
      <c r="S25" s="48">
        <v>1.3355999999999999</v>
      </c>
    </row>
    <row r="26" spans="2:19" x14ac:dyDescent="0.2">
      <c r="B26" s="47">
        <v>44524</v>
      </c>
      <c r="C26" s="46">
        <v>62345</v>
      </c>
      <c r="D26" s="45">
        <v>62845</v>
      </c>
      <c r="E26" s="44">
        <f t="shared" si="0"/>
        <v>62595</v>
      </c>
      <c r="F26" s="46">
        <v>62655</v>
      </c>
      <c r="G26" s="45">
        <v>63155</v>
      </c>
      <c r="H26" s="44">
        <f t="shared" si="1"/>
        <v>62905</v>
      </c>
      <c r="I26" s="46">
        <v>64160</v>
      </c>
      <c r="J26" s="45">
        <v>65160</v>
      </c>
      <c r="K26" s="44">
        <f t="shared" si="2"/>
        <v>64660</v>
      </c>
      <c r="L26" s="52">
        <v>62845</v>
      </c>
      <c r="M26" s="51">
        <v>1.3351</v>
      </c>
      <c r="N26" s="51">
        <v>1.1208</v>
      </c>
      <c r="O26" s="50">
        <v>115.13</v>
      </c>
      <c r="P26" s="43">
        <v>47071.38</v>
      </c>
      <c r="Q26" s="43">
        <v>47275.25</v>
      </c>
      <c r="R26" s="49">
        <f t="shared" si="3"/>
        <v>56071.556031406137</v>
      </c>
      <c r="S26" s="48">
        <v>1.3359000000000001</v>
      </c>
    </row>
    <row r="27" spans="2:19" x14ac:dyDescent="0.2">
      <c r="B27" s="47">
        <v>44525</v>
      </c>
      <c r="C27" s="46">
        <v>62350</v>
      </c>
      <c r="D27" s="45">
        <v>62850</v>
      </c>
      <c r="E27" s="44">
        <f t="shared" si="0"/>
        <v>62600</v>
      </c>
      <c r="F27" s="46">
        <v>62655</v>
      </c>
      <c r="G27" s="45">
        <v>63155</v>
      </c>
      <c r="H27" s="44">
        <f t="shared" si="1"/>
        <v>62905</v>
      </c>
      <c r="I27" s="46">
        <v>64155</v>
      </c>
      <c r="J27" s="45">
        <v>65155</v>
      </c>
      <c r="K27" s="44">
        <f t="shared" si="2"/>
        <v>64655</v>
      </c>
      <c r="L27" s="52">
        <v>62850</v>
      </c>
      <c r="M27" s="51">
        <v>1.3314999999999999</v>
      </c>
      <c r="N27" s="51">
        <v>1.1215999999999999</v>
      </c>
      <c r="O27" s="50">
        <v>115.33</v>
      </c>
      <c r="P27" s="43">
        <v>47202.400000000001</v>
      </c>
      <c r="Q27" s="43">
        <v>47402.99</v>
      </c>
      <c r="R27" s="49">
        <f t="shared" si="3"/>
        <v>56036.01997146933</v>
      </c>
      <c r="S27" s="48">
        <v>1.3323</v>
      </c>
    </row>
    <row r="28" spans="2:19" x14ac:dyDescent="0.2">
      <c r="B28" s="47">
        <v>44526</v>
      </c>
      <c r="C28" s="46">
        <v>62350</v>
      </c>
      <c r="D28" s="45">
        <v>62850</v>
      </c>
      <c r="E28" s="44">
        <f t="shared" si="0"/>
        <v>62600</v>
      </c>
      <c r="F28" s="46">
        <v>62655</v>
      </c>
      <c r="G28" s="45">
        <v>63155</v>
      </c>
      <c r="H28" s="44">
        <f t="shared" si="1"/>
        <v>62905</v>
      </c>
      <c r="I28" s="46">
        <v>64155</v>
      </c>
      <c r="J28" s="45">
        <v>65155</v>
      </c>
      <c r="K28" s="44">
        <f t="shared" si="2"/>
        <v>64655</v>
      </c>
      <c r="L28" s="52">
        <v>62850</v>
      </c>
      <c r="M28" s="51">
        <v>1.3341000000000001</v>
      </c>
      <c r="N28" s="51">
        <v>1.1292</v>
      </c>
      <c r="O28" s="50">
        <v>114.01</v>
      </c>
      <c r="P28" s="43">
        <v>47110.41</v>
      </c>
      <c r="Q28" s="43">
        <v>47307.12</v>
      </c>
      <c r="R28" s="49">
        <f t="shared" si="3"/>
        <v>55658.873538788524</v>
      </c>
      <c r="S28" s="48">
        <v>1.335</v>
      </c>
    </row>
    <row r="29" spans="2:19" x14ac:dyDescent="0.2">
      <c r="B29" s="47">
        <v>44529</v>
      </c>
      <c r="C29" s="46">
        <v>62340</v>
      </c>
      <c r="D29" s="45">
        <v>62840</v>
      </c>
      <c r="E29" s="44">
        <f t="shared" si="0"/>
        <v>62590</v>
      </c>
      <c r="F29" s="46">
        <v>62655</v>
      </c>
      <c r="G29" s="45">
        <v>63155</v>
      </c>
      <c r="H29" s="44">
        <f t="shared" si="1"/>
        <v>62905</v>
      </c>
      <c r="I29" s="46">
        <v>64140</v>
      </c>
      <c r="J29" s="45">
        <v>65140</v>
      </c>
      <c r="K29" s="44">
        <f t="shared" si="2"/>
        <v>64640</v>
      </c>
      <c r="L29" s="52">
        <v>62840</v>
      </c>
      <c r="M29" s="51">
        <v>1.3334999999999999</v>
      </c>
      <c r="N29" s="51">
        <v>1.1279999999999999</v>
      </c>
      <c r="O29" s="50">
        <v>113.62</v>
      </c>
      <c r="P29" s="43">
        <v>47124.11</v>
      </c>
      <c r="Q29" s="43">
        <v>47328.39</v>
      </c>
      <c r="R29" s="49">
        <f t="shared" si="3"/>
        <v>55709.219858156037</v>
      </c>
      <c r="S29" s="48">
        <v>1.3344</v>
      </c>
    </row>
    <row r="30" spans="2:19" x14ac:dyDescent="0.2">
      <c r="B30" s="47">
        <v>44530</v>
      </c>
      <c r="C30" s="46">
        <v>63690</v>
      </c>
      <c r="D30" s="45">
        <v>64190</v>
      </c>
      <c r="E30" s="44">
        <f t="shared" si="0"/>
        <v>63940</v>
      </c>
      <c r="F30" s="46">
        <v>64000</v>
      </c>
      <c r="G30" s="45">
        <v>64500</v>
      </c>
      <c r="H30" s="44">
        <f t="shared" si="1"/>
        <v>64250</v>
      </c>
      <c r="I30" s="46">
        <v>65485</v>
      </c>
      <c r="J30" s="45">
        <v>66485</v>
      </c>
      <c r="K30" s="44">
        <f t="shared" si="2"/>
        <v>65985</v>
      </c>
      <c r="L30" s="52">
        <v>64190</v>
      </c>
      <c r="M30" s="51">
        <v>1.3337000000000001</v>
      </c>
      <c r="N30" s="51">
        <v>1.1355</v>
      </c>
      <c r="O30" s="50">
        <v>112.95</v>
      </c>
      <c r="P30" s="43">
        <v>48129.26</v>
      </c>
      <c r="Q30" s="43">
        <v>48008.93</v>
      </c>
      <c r="R30" s="49">
        <f t="shared" si="3"/>
        <v>56530.162923822107</v>
      </c>
      <c r="S30" s="48">
        <v>1.3434999999999999</v>
      </c>
    </row>
    <row r="31" spans="2:19" s="10" customFormat="1" x14ac:dyDescent="0.2">
      <c r="B31" s="42" t="s">
        <v>11</v>
      </c>
      <c r="C31" s="41">
        <f>ROUND(AVERAGE(C9:C30),2)</f>
        <v>59650.23</v>
      </c>
      <c r="D31" s="40">
        <f>ROUND(AVERAGE(D9:D30),2)</f>
        <v>60150.23</v>
      </c>
      <c r="E31" s="39">
        <f>ROUND(AVERAGE(C31:D31),2)</f>
        <v>59900.23</v>
      </c>
      <c r="F31" s="41">
        <f>ROUND(AVERAGE(F9:F30),2)</f>
        <v>59950.23</v>
      </c>
      <c r="G31" s="40">
        <f>ROUND(AVERAGE(G9:G30),2)</f>
        <v>60450.23</v>
      </c>
      <c r="H31" s="39">
        <f>ROUND(AVERAGE(F31:G31),2)</f>
        <v>60200.23</v>
      </c>
      <c r="I31" s="41">
        <f>ROUND(AVERAGE(I9:I30),2)</f>
        <v>61518.64</v>
      </c>
      <c r="J31" s="40">
        <f>ROUND(AVERAGE(J9:J30),2)</f>
        <v>62518.64</v>
      </c>
      <c r="K31" s="39">
        <f>ROUND(AVERAGE(I31:J31),2)</f>
        <v>62018.64</v>
      </c>
      <c r="L31" s="38">
        <f>ROUND(AVERAGE(L9:L30),2)</f>
        <v>60150.23</v>
      </c>
      <c r="M31" s="37">
        <f>ROUND(AVERAGE(M9:M30),4)</f>
        <v>1.3459000000000001</v>
      </c>
      <c r="N31" s="36">
        <f>ROUND(AVERAGE(N9:N30),4)</f>
        <v>1.1412</v>
      </c>
      <c r="O31" s="175">
        <f>ROUND(AVERAGE(O9:O30),2)</f>
        <v>114.02</v>
      </c>
      <c r="P31" s="35">
        <f>AVERAGE(P9:P30)</f>
        <v>44704.895000000004</v>
      </c>
      <c r="Q31" s="35">
        <f>AVERAGE(Q9:Q30)</f>
        <v>44893.193181818177</v>
      </c>
      <c r="R31" s="35">
        <f>AVERAGE(R9:R30)</f>
        <v>52738.040334477417</v>
      </c>
      <c r="S31" s="34">
        <f>AVERAGE(S9:S30)</f>
        <v>1.3469363636363634</v>
      </c>
    </row>
    <row r="32" spans="2:19" s="5" customFormat="1" x14ac:dyDescent="0.2">
      <c r="B32" s="33" t="s">
        <v>12</v>
      </c>
      <c r="C32" s="32">
        <f t="shared" ref="C32:S32" si="4">MAX(C9:C30)</f>
        <v>63690</v>
      </c>
      <c r="D32" s="31">
        <f t="shared" si="4"/>
        <v>64190</v>
      </c>
      <c r="E32" s="30">
        <f t="shared" si="4"/>
        <v>63940</v>
      </c>
      <c r="F32" s="32">
        <f t="shared" si="4"/>
        <v>64000</v>
      </c>
      <c r="G32" s="31">
        <f t="shared" si="4"/>
        <v>64500</v>
      </c>
      <c r="H32" s="30">
        <f t="shared" si="4"/>
        <v>64250</v>
      </c>
      <c r="I32" s="32">
        <f t="shared" si="4"/>
        <v>65485</v>
      </c>
      <c r="J32" s="31">
        <f t="shared" si="4"/>
        <v>66485</v>
      </c>
      <c r="K32" s="30">
        <f t="shared" si="4"/>
        <v>65985</v>
      </c>
      <c r="L32" s="29">
        <f t="shared" si="4"/>
        <v>64190</v>
      </c>
      <c r="M32" s="28">
        <f t="shared" si="4"/>
        <v>1.3686</v>
      </c>
      <c r="N32" s="27">
        <f t="shared" si="4"/>
        <v>1.1607000000000001</v>
      </c>
      <c r="O32" s="26">
        <f t="shared" si="4"/>
        <v>115.33</v>
      </c>
      <c r="P32" s="25">
        <f t="shared" si="4"/>
        <v>48129.26</v>
      </c>
      <c r="Q32" s="25">
        <f t="shared" si="4"/>
        <v>48008.93</v>
      </c>
      <c r="R32" s="25">
        <f t="shared" si="4"/>
        <v>56530.162923822107</v>
      </c>
      <c r="S32" s="24">
        <f t="shared" si="4"/>
        <v>1.3689</v>
      </c>
    </row>
    <row r="33" spans="2:19" s="5" customFormat="1" ht="13.5" thickBot="1" x14ac:dyDescent="0.25">
      <c r="B33" s="23" t="s">
        <v>13</v>
      </c>
      <c r="C33" s="22">
        <f t="shared" ref="C33:S33" si="5">MIN(C9:C30)</f>
        <v>55740</v>
      </c>
      <c r="D33" s="21">
        <f t="shared" si="5"/>
        <v>56240</v>
      </c>
      <c r="E33" s="20">
        <f t="shared" si="5"/>
        <v>55990</v>
      </c>
      <c r="F33" s="22">
        <f t="shared" si="5"/>
        <v>56045</v>
      </c>
      <c r="G33" s="21">
        <f t="shared" si="5"/>
        <v>56545</v>
      </c>
      <c r="H33" s="20">
        <f t="shared" si="5"/>
        <v>56295</v>
      </c>
      <c r="I33" s="22">
        <f t="shared" si="5"/>
        <v>57665</v>
      </c>
      <c r="J33" s="21">
        <f t="shared" si="5"/>
        <v>58665</v>
      </c>
      <c r="K33" s="20">
        <f t="shared" si="5"/>
        <v>58165</v>
      </c>
      <c r="L33" s="19">
        <f t="shared" si="5"/>
        <v>56240</v>
      </c>
      <c r="M33" s="18">
        <f t="shared" si="5"/>
        <v>1.3314999999999999</v>
      </c>
      <c r="N33" s="17">
        <f t="shared" si="5"/>
        <v>1.1208</v>
      </c>
      <c r="O33" s="16">
        <f t="shared" si="5"/>
        <v>112.95</v>
      </c>
      <c r="P33" s="15">
        <f t="shared" si="5"/>
        <v>41096.74</v>
      </c>
      <c r="Q33" s="15">
        <f t="shared" si="5"/>
        <v>41306.89</v>
      </c>
      <c r="R33" s="15">
        <f t="shared" si="5"/>
        <v>48453.519427931416</v>
      </c>
      <c r="S33" s="14">
        <f t="shared" si="5"/>
        <v>1.3323</v>
      </c>
    </row>
    <row r="35" spans="2:19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keywords>DocumentClassification=LME_Public</cp:keywords>
  <cp:lastModifiedBy>%username%</cp:lastModifiedBy>
  <cp:lastPrinted>2011-08-25T10:07:39Z</cp:lastPrinted>
  <dcterms:created xsi:type="dcterms:W3CDTF">2012-05-31T12:49:12Z</dcterms:created>
  <dcterms:modified xsi:type="dcterms:W3CDTF">2021-11-30T13:27:14Z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f65cac99-0ba3-4ba5-8f40-e4749512c168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