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376" yWindow="720" windowWidth="25908" windowHeight="11208" tabRatio="993" activeTab="9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62913"/>
</workbook>
</file>

<file path=xl/calcChain.xml><?xml version="1.0" encoding="utf-8"?>
<calcChain xmlns="http://schemas.openxmlformats.org/spreadsheetml/2006/main">
  <c r="C19" i="13" l="1"/>
  <c r="C18" i="13"/>
  <c r="C17" i="13"/>
  <c r="D11" i="13"/>
  <c r="J29" i="12"/>
  <c r="G29" i="12"/>
  <c r="D29" i="12"/>
  <c r="J28" i="12"/>
  <c r="G28" i="12"/>
  <c r="D28" i="12"/>
  <c r="J27" i="12"/>
  <c r="E11" i="13" s="1"/>
  <c r="G27" i="12"/>
  <c r="D27" i="12"/>
  <c r="C11" i="13" s="1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0" i="10"/>
  <c r="Q30" i="10"/>
  <c r="P30" i="10"/>
  <c r="O30" i="10"/>
  <c r="N30" i="10"/>
  <c r="M30" i="10"/>
  <c r="L30" i="10"/>
  <c r="J30" i="10"/>
  <c r="I30" i="10"/>
  <c r="H30" i="10"/>
  <c r="G30" i="10"/>
  <c r="F30" i="10"/>
  <c r="D30" i="10"/>
  <c r="C30" i="10"/>
  <c r="S29" i="10"/>
  <c r="Q29" i="10"/>
  <c r="P29" i="10"/>
  <c r="O29" i="10"/>
  <c r="N29" i="10"/>
  <c r="M29" i="10"/>
  <c r="L29" i="10"/>
  <c r="J29" i="10"/>
  <c r="I29" i="10"/>
  <c r="H29" i="10"/>
  <c r="G29" i="10"/>
  <c r="F29" i="10"/>
  <c r="E29" i="10"/>
  <c r="D29" i="10"/>
  <c r="C29" i="10"/>
  <c r="S28" i="10"/>
  <c r="Q28" i="10"/>
  <c r="P28" i="10"/>
  <c r="O28" i="10"/>
  <c r="N28" i="10"/>
  <c r="M28" i="10"/>
  <c r="L28" i="10"/>
  <c r="J28" i="10"/>
  <c r="I28" i="10"/>
  <c r="K28" i="10" s="1"/>
  <c r="G28" i="10"/>
  <c r="F28" i="10"/>
  <c r="H28" i="10" s="1"/>
  <c r="E28" i="10"/>
  <c r="D28" i="10"/>
  <c r="C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R9" i="10"/>
  <c r="R30" i="10" s="1"/>
  <c r="K9" i="10"/>
  <c r="H9" i="10"/>
  <c r="E9" i="10"/>
  <c r="E30" i="10" s="1"/>
  <c r="Y30" i="8"/>
  <c r="W30" i="8"/>
  <c r="V30" i="8"/>
  <c r="U30" i="8"/>
  <c r="T30" i="8"/>
  <c r="S30" i="8"/>
  <c r="R30" i="8"/>
  <c r="P30" i="8"/>
  <c r="O30" i="8"/>
  <c r="M30" i="8"/>
  <c r="L30" i="8"/>
  <c r="J30" i="8"/>
  <c r="I30" i="8"/>
  <c r="G30" i="8"/>
  <c r="F30" i="8"/>
  <c r="D30" i="8"/>
  <c r="C30" i="8"/>
  <c r="Y29" i="8"/>
  <c r="W29" i="8"/>
  <c r="V29" i="8"/>
  <c r="U29" i="8"/>
  <c r="T29" i="8"/>
  <c r="S29" i="8"/>
  <c r="R29" i="8"/>
  <c r="P29" i="8"/>
  <c r="O29" i="8"/>
  <c r="M29" i="8"/>
  <c r="L29" i="8"/>
  <c r="J29" i="8"/>
  <c r="I29" i="8"/>
  <c r="G29" i="8"/>
  <c r="F29" i="8"/>
  <c r="D29" i="8"/>
  <c r="C29" i="8"/>
  <c r="Y28" i="8"/>
  <c r="W28" i="8"/>
  <c r="V28" i="8"/>
  <c r="U28" i="8"/>
  <c r="T28" i="8"/>
  <c r="S28" i="8"/>
  <c r="R28" i="8"/>
  <c r="Q28" i="8"/>
  <c r="P28" i="8"/>
  <c r="O28" i="8"/>
  <c r="M28" i="8"/>
  <c r="N28" i="8" s="1"/>
  <c r="L28" i="8"/>
  <c r="J28" i="8"/>
  <c r="I28" i="8"/>
  <c r="G28" i="8"/>
  <c r="F28" i="8"/>
  <c r="H28" i="8" s="1"/>
  <c r="E28" i="8"/>
  <c r="D28" i="8"/>
  <c r="C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N29" i="8" s="1"/>
  <c r="K10" i="8"/>
  <c r="K30" i="8" s="1"/>
  <c r="H10" i="8"/>
  <c r="E10" i="8"/>
  <c r="X9" i="8"/>
  <c r="Q9" i="8"/>
  <c r="N9" i="8"/>
  <c r="K9" i="8"/>
  <c r="H9" i="8"/>
  <c r="H29" i="8" s="1"/>
  <c r="E9" i="8"/>
  <c r="S30" i="7"/>
  <c r="Q30" i="7"/>
  <c r="P30" i="7"/>
  <c r="O30" i="7"/>
  <c r="N30" i="7"/>
  <c r="M30" i="7"/>
  <c r="L30" i="7"/>
  <c r="J30" i="7"/>
  <c r="I30" i="7"/>
  <c r="H30" i="7"/>
  <c r="G30" i="7"/>
  <c r="F30" i="7"/>
  <c r="D30" i="7"/>
  <c r="C30" i="7"/>
  <c r="S29" i="7"/>
  <c r="Q29" i="7"/>
  <c r="P29" i="7"/>
  <c r="O29" i="7"/>
  <c r="N29" i="7"/>
  <c r="M29" i="7"/>
  <c r="L29" i="7"/>
  <c r="K29" i="7"/>
  <c r="J29" i="7"/>
  <c r="I29" i="7"/>
  <c r="G29" i="7"/>
  <c r="F29" i="7"/>
  <c r="D29" i="7"/>
  <c r="C29" i="7"/>
  <c r="S28" i="7"/>
  <c r="Q28" i="7"/>
  <c r="P28" i="7"/>
  <c r="O28" i="7"/>
  <c r="N28" i="7"/>
  <c r="M28" i="7"/>
  <c r="L28" i="7"/>
  <c r="K28" i="7"/>
  <c r="J28" i="7"/>
  <c r="I28" i="7"/>
  <c r="G28" i="7"/>
  <c r="F28" i="7"/>
  <c r="H28" i="7" s="1"/>
  <c r="D28" i="7"/>
  <c r="C28" i="7"/>
  <c r="E28" i="7" s="1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R30" i="7" s="1"/>
  <c r="K9" i="7"/>
  <c r="K30" i="7" s="1"/>
  <c r="H9" i="7"/>
  <c r="H29" i="7" s="1"/>
  <c r="E9" i="7"/>
  <c r="E30" i="7" s="1"/>
  <c r="Y30" i="6"/>
  <c r="W30" i="6"/>
  <c r="V30" i="6"/>
  <c r="U30" i="6"/>
  <c r="T30" i="6"/>
  <c r="S30" i="6"/>
  <c r="R30" i="6"/>
  <c r="P30" i="6"/>
  <c r="O30" i="6"/>
  <c r="M30" i="6"/>
  <c r="L30" i="6"/>
  <c r="J30" i="6"/>
  <c r="I30" i="6"/>
  <c r="G30" i="6"/>
  <c r="F30" i="6"/>
  <c r="E30" i="6"/>
  <c r="D30" i="6"/>
  <c r="C30" i="6"/>
  <c r="Y29" i="6"/>
  <c r="X29" i="6"/>
  <c r="W29" i="6"/>
  <c r="V29" i="6"/>
  <c r="U29" i="6"/>
  <c r="T29" i="6"/>
  <c r="S29" i="6"/>
  <c r="R29" i="6"/>
  <c r="P29" i="6"/>
  <c r="O29" i="6"/>
  <c r="M29" i="6"/>
  <c r="L29" i="6"/>
  <c r="J29" i="6"/>
  <c r="I29" i="6"/>
  <c r="G29" i="6"/>
  <c r="F29" i="6"/>
  <c r="D29" i="6"/>
  <c r="C29" i="6"/>
  <c r="Y28" i="6"/>
  <c r="W28" i="6"/>
  <c r="V28" i="6"/>
  <c r="U28" i="6"/>
  <c r="T28" i="6"/>
  <c r="S28" i="6"/>
  <c r="R28" i="6"/>
  <c r="P28" i="6"/>
  <c r="O28" i="6"/>
  <c r="M28" i="6"/>
  <c r="L28" i="6"/>
  <c r="N28" i="6" s="1"/>
  <c r="K28" i="6"/>
  <c r="J28" i="6"/>
  <c r="I28" i="6"/>
  <c r="G28" i="6"/>
  <c r="H28" i="6" s="1"/>
  <c r="F28" i="6"/>
  <c r="D28" i="6"/>
  <c r="C28" i="6"/>
  <c r="E28" i="6" s="1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X28" i="6" s="1"/>
  <c r="Q10" i="6"/>
  <c r="Q30" i="6" s="1"/>
  <c r="N10" i="6"/>
  <c r="K10" i="6"/>
  <c r="H10" i="6"/>
  <c r="H29" i="6" s="1"/>
  <c r="E10" i="6"/>
  <c r="E29" i="6" s="1"/>
  <c r="X9" i="6"/>
  <c r="X30" i="6" s="1"/>
  <c r="Q9" i="6"/>
  <c r="N9" i="6"/>
  <c r="N29" i="6" s="1"/>
  <c r="K9" i="6"/>
  <c r="H9" i="6"/>
  <c r="H30" i="6" s="1"/>
  <c r="E9" i="6"/>
  <c r="Y30" i="5"/>
  <c r="X30" i="5"/>
  <c r="W30" i="5"/>
  <c r="V30" i="5"/>
  <c r="U30" i="5"/>
  <c r="T30" i="5"/>
  <c r="S30" i="5"/>
  <c r="R30" i="5"/>
  <c r="Q30" i="5"/>
  <c r="P30" i="5"/>
  <c r="O30" i="5"/>
  <c r="M30" i="5"/>
  <c r="L30" i="5"/>
  <c r="J30" i="5"/>
  <c r="I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P29" i="5"/>
  <c r="O29" i="5"/>
  <c r="M29" i="5"/>
  <c r="L29" i="5"/>
  <c r="K29" i="5"/>
  <c r="J29" i="5"/>
  <c r="I29" i="5"/>
  <c r="G29" i="5"/>
  <c r="F29" i="5"/>
  <c r="D29" i="5"/>
  <c r="C29" i="5"/>
  <c r="Y28" i="5"/>
  <c r="W28" i="5"/>
  <c r="V28" i="5"/>
  <c r="U28" i="5"/>
  <c r="T28" i="5"/>
  <c r="S28" i="5"/>
  <c r="R28" i="5"/>
  <c r="P28" i="5"/>
  <c r="O28" i="5"/>
  <c r="Q28" i="5" s="1"/>
  <c r="N28" i="5"/>
  <c r="M28" i="5"/>
  <c r="L28" i="5"/>
  <c r="J28" i="5"/>
  <c r="K28" i="5" s="1"/>
  <c r="I28" i="5"/>
  <c r="G28" i="5"/>
  <c r="F28" i="5"/>
  <c r="H28" i="5" s="1"/>
  <c r="D28" i="5"/>
  <c r="C28" i="5"/>
  <c r="E28" i="5" s="1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Q29" i="5" s="1"/>
  <c r="N10" i="5"/>
  <c r="K10" i="5"/>
  <c r="H10" i="5"/>
  <c r="E10" i="5"/>
  <c r="E29" i="5" s="1"/>
  <c r="X9" i="5"/>
  <c r="X28" i="5" s="1"/>
  <c r="Q9" i="5"/>
  <c r="N9" i="5"/>
  <c r="N29" i="5" s="1"/>
  <c r="K9" i="5"/>
  <c r="K30" i="5" s="1"/>
  <c r="H9" i="5"/>
  <c r="H30" i="5" s="1"/>
  <c r="E9" i="5"/>
  <c r="Y30" i="4"/>
  <c r="W30" i="4"/>
  <c r="V30" i="4"/>
  <c r="U30" i="4"/>
  <c r="T30" i="4"/>
  <c r="S30" i="4"/>
  <c r="R30" i="4"/>
  <c r="P30" i="4"/>
  <c r="O30" i="4"/>
  <c r="M30" i="4"/>
  <c r="L30" i="4"/>
  <c r="J30" i="4"/>
  <c r="I30" i="4"/>
  <c r="G30" i="4"/>
  <c r="F30" i="4"/>
  <c r="D30" i="4"/>
  <c r="C30" i="4"/>
  <c r="Y29" i="4"/>
  <c r="W29" i="4"/>
  <c r="V29" i="4"/>
  <c r="U29" i="4"/>
  <c r="T29" i="4"/>
  <c r="S29" i="4"/>
  <c r="R29" i="4"/>
  <c r="P29" i="4"/>
  <c r="O29" i="4"/>
  <c r="M29" i="4"/>
  <c r="L29" i="4"/>
  <c r="J29" i="4"/>
  <c r="I29" i="4"/>
  <c r="G29" i="4"/>
  <c r="F29" i="4"/>
  <c r="D29" i="4"/>
  <c r="C29" i="4"/>
  <c r="Y28" i="4"/>
  <c r="W28" i="4"/>
  <c r="V28" i="4"/>
  <c r="U28" i="4"/>
  <c r="T28" i="4"/>
  <c r="S28" i="4"/>
  <c r="R28" i="4"/>
  <c r="Q28" i="4"/>
  <c r="P28" i="4"/>
  <c r="O28" i="4"/>
  <c r="M28" i="4"/>
  <c r="N28" i="4" s="1"/>
  <c r="L28" i="4"/>
  <c r="J28" i="4"/>
  <c r="I28" i="4"/>
  <c r="G28" i="4"/>
  <c r="F28" i="4"/>
  <c r="H28" i="4" s="1"/>
  <c r="E28" i="4"/>
  <c r="D28" i="4"/>
  <c r="C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N29" i="4" s="1"/>
  <c r="K10" i="4"/>
  <c r="K29" i="4" s="1"/>
  <c r="H10" i="4"/>
  <c r="E10" i="4"/>
  <c r="X9" i="4"/>
  <c r="Q9" i="4"/>
  <c r="N9" i="4"/>
  <c r="K9" i="4"/>
  <c r="H9" i="4"/>
  <c r="H29" i="4" s="1"/>
  <c r="E9" i="4"/>
  <c r="S30" i="3"/>
  <c r="Q30" i="3"/>
  <c r="P30" i="3"/>
  <c r="O30" i="3"/>
  <c r="N30" i="3"/>
  <c r="M30" i="3"/>
  <c r="L30" i="3"/>
  <c r="J30" i="3"/>
  <c r="I30" i="3"/>
  <c r="H30" i="3"/>
  <c r="G30" i="3"/>
  <c r="F30" i="3"/>
  <c r="D30" i="3"/>
  <c r="C30" i="3"/>
  <c r="S29" i="3"/>
  <c r="Q29" i="3"/>
  <c r="P29" i="3"/>
  <c r="O29" i="3"/>
  <c r="N29" i="3"/>
  <c r="M29" i="3"/>
  <c r="L29" i="3"/>
  <c r="K29" i="3"/>
  <c r="J29" i="3"/>
  <c r="I29" i="3"/>
  <c r="G29" i="3"/>
  <c r="F29" i="3"/>
  <c r="D29" i="3"/>
  <c r="C29" i="3"/>
  <c r="S28" i="3"/>
  <c r="Q28" i="3"/>
  <c r="P28" i="3"/>
  <c r="O28" i="3"/>
  <c r="N28" i="3"/>
  <c r="M28" i="3"/>
  <c r="L28" i="3"/>
  <c r="K28" i="3"/>
  <c r="J28" i="3"/>
  <c r="I28" i="3"/>
  <c r="G28" i="3"/>
  <c r="F28" i="3"/>
  <c r="H28" i="3" s="1"/>
  <c r="D28" i="3"/>
  <c r="C28" i="3"/>
  <c r="E28" i="3" s="1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R30" i="3" s="1"/>
  <c r="K9" i="3"/>
  <c r="K30" i="3" s="1"/>
  <c r="H9" i="3"/>
  <c r="H29" i="3" s="1"/>
  <c r="E9" i="3"/>
  <c r="E30" i="3" s="1"/>
  <c r="S30" i="2"/>
  <c r="Q30" i="2"/>
  <c r="P30" i="2"/>
  <c r="O30" i="2"/>
  <c r="N30" i="2"/>
  <c r="M30" i="2"/>
  <c r="L30" i="2"/>
  <c r="K30" i="2"/>
  <c r="J30" i="2"/>
  <c r="I30" i="2"/>
  <c r="H30" i="2"/>
  <c r="G30" i="2"/>
  <c r="F30" i="2"/>
  <c r="D30" i="2"/>
  <c r="C30" i="2"/>
  <c r="S29" i="2"/>
  <c r="Q29" i="2"/>
  <c r="P29" i="2"/>
  <c r="O29" i="2"/>
  <c r="N29" i="2"/>
  <c r="M29" i="2"/>
  <c r="L29" i="2"/>
  <c r="J29" i="2"/>
  <c r="I29" i="2"/>
  <c r="H29" i="2"/>
  <c r="G29" i="2"/>
  <c r="F29" i="2"/>
  <c r="E29" i="2"/>
  <c r="D29" i="2"/>
  <c r="C29" i="2"/>
  <c r="S28" i="2"/>
  <c r="Q28" i="2"/>
  <c r="P28" i="2"/>
  <c r="O28" i="2"/>
  <c r="N28" i="2"/>
  <c r="M28" i="2"/>
  <c r="L28" i="2"/>
  <c r="J28" i="2"/>
  <c r="I28" i="2"/>
  <c r="K28" i="2" s="1"/>
  <c r="G28" i="2"/>
  <c r="F28" i="2"/>
  <c r="H28" i="2" s="1"/>
  <c r="E28" i="2"/>
  <c r="D28" i="2"/>
  <c r="C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K9" i="2"/>
  <c r="K29" i="2" s="1"/>
  <c r="H9" i="2"/>
  <c r="E9" i="2"/>
  <c r="E30" i="2" s="1"/>
  <c r="Y30" i="1"/>
  <c r="W30" i="1"/>
  <c r="V30" i="1"/>
  <c r="U30" i="1"/>
  <c r="T30" i="1"/>
  <c r="S30" i="1"/>
  <c r="R30" i="1"/>
  <c r="Q30" i="1"/>
  <c r="P30" i="1"/>
  <c r="O30" i="1"/>
  <c r="M30" i="1"/>
  <c r="L30" i="1"/>
  <c r="J30" i="1"/>
  <c r="I30" i="1"/>
  <c r="G30" i="1"/>
  <c r="F30" i="1"/>
  <c r="D30" i="1"/>
  <c r="C30" i="1"/>
  <c r="Y29" i="1"/>
  <c r="W29" i="1"/>
  <c r="V29" i="1"/>
  <c r="U29" i="1"/>
  <c r="T29" i="1"/>
  <c r="S29" i="1"/>
  <c r="R29" i="1"/>
  <c r="P29" i="1"/>
  <c r="O29" i="1"/>
  <c r="M29" i="1"/>
  <c r="L29" i="1"/>
  <c r="J29" i="1"/>
  <c r="I29" i="1"/>
  <c r="G29" i="1"/>
  <c r="F29" i="1"/>
  <c r="D29" i="1"/>
  <c r="C29" i="1"/>
  <c r="Y28" i="1"/>
  <c r="W28" i="1"/>
  <c r="V28" i="1"/>
  <c r="U28" i="1"/>
  <c r="T28" i="1"/>
  <c r="S28" i="1"/>
  <c r="R28" i="1"/>
  <c r="P28" i="1"/>
  <c r="O28" i="1"/>
  <c r="Q28" i="1" s="1"/>
  <c r="N28" i="1"/>
  <c r="M28" i="1"/>
  <c r="L28" i="1"/>
  <c r="J28" i="1"/>
  <c r="K28" i="1" s="1"/>
  <c r="I28" i="1"/>
  <c r="G28" i="1"/>
  <c r="F28" i="1"/>
  <c r="D28" i="1"/>
  <c r="C28" i="1"/>
  <c r="E28" i="1" s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Q29" i="1" s="1"/>
  <c r="N10" i="1"/>
  <c r="K10" i="1"/>
  <c r="H10" i="1"/>
  <c r="E10" i="1"/>
  <c r="E29" i="1" s="1"/>
  <c r="X9" i="1"/>
  <c r="X28" i="1" s="1"/>
  <c r="Q9" i="1"/>
  <c r="N9" i="1"/>
  <c r="K9" i="1"/>
  <c r="K30" i="1" s="1"/>
  <c r="H9" i="1"/>
  <c r="H29" i="1" s="1"/>
  <c r="E9" i="1"/>
  <c r="R30" i="2" l="1"/>
  <c r="R29" i="2"/>
  <c r="Q29" i="4"/>
  <c r="Q30" i="4"/>
  <c r="K30" i="4"/>
  <c r="E29" i="8"/>
  <c r="E30" i="8"/>
  <c r="K29" i="8"/>
  <c r="K29" i="10"/>
  <c r="H30" i="1"/>
  <c r="X28" i="4"/>
  <c r="X29" i="4"/>
  <c r="H30" i="4"/>
  <c r="K29" i="6"/>
  <c r="K30" i="6"/>
  <c r="Q29" i="6"/>
  <c r="X28" i="8"/>
  <c r="X29" i="8"/>
  <c r="H30" i="8"/>
  <c r="N29" i="1"/>
  <c r="X29" i="1"/>
  <c r="E30" i="1"/>
  <c r="R28" i="2"/>
  <c r="H29" i="5"/>
  <c r="K30" i="10"/>
  <c r="E29" i="4"/>
  <c r="E30" i="4"/>
  <c r="Q29" i="8"/>
  <c r="Q30" i="8"/>
  <c r="H28" i="1"/>
  <c r="K29" i="1"/>
  <c r="X30" i="1"/>
  <c r="R28" i="3"/>
  <c r="E29" i="3"/>
  <c r="R29" i="3"/>
  <c r="N30" i="4"/>
  <c r="K28" i="4"/>
  <c r="X30" i="4"/>
  <c r="Q28" i="6"/>
  <c r="N30" i="6"/>
  <c r="R28" i="7"/>
  <c r="E29" i="7"/>
  <c r="R29" i="7"/>
  <c r="N30" i="8"/>
  <c r="K28" i="8"/>
  <c r="X30" i="8"/>
  <c r="R28" i="10"/>
  <c r="N30" i="1"/>
  <c r="N30" i="5"/>
  <c r="R29" i="10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<sst xmlns="http://schemas.openxmlformats.org/spreadsheetml/2006/main" count="429" uniqueCount="99">
  <si>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</si>
  <si>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</si>
  <si>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</si>
  <si>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</si>
  <si>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</si>
  <si>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</si>
  <si>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</si>
  <si>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</si>
  <si>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</si>
  <si>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</si>
  <si>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</si>
  <si>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</si>
  <si>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</si>
  <si>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</si>
  <si>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</si>
  <si>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</si>
  <si>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</si>
  <si>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</si>
  <si>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</si>
  <si>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</si>
  <si>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</si>
  <si>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</si>
  <si>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</si>
  <si>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</si>
  <si>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</si>
  <si>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</si>
  <si>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</si>
  <si>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</si>
  <si>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</si>
  <si>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</si>
  <si>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</si>
  <si>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</si>
  <si>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</si>
  <si>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</si>
  <si>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</si>
  <si>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</si>
  <si>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</si>
  <si>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</si>
  <si>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</si>
  <si>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</si>
  <si>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</si>
  <si>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</si>
  <si>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</si>
  <si>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</si>
  <si>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</si>
  <si>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</si>
  <si>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</si>
  <si>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</si>
  <si>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</si>
  <si>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</si>
  <si>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</si>
  <si>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</si>
  <si>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</si>
  <si>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</si>
  <si>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</si>
  <si>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</si>
  <si>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</si>
  <si>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</si>
  <si>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</si>
  <si>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</si>
  <si>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</si>
  <si>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</si>
  <si>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</si>
  <si>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</si>
  <si>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</si>
  <si>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</si>
  <si>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</si>
  <si>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</si>
  <si>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</si>
  <si>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</si>
  <si>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</si>
  <si>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</si>
  <si>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</si>
  <si>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</si>
  <si>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</si>
  <si>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</si>
  <si>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</si>
  <si>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</si>
  <si>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</si>
  <si>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</si>
  <si>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</si>
  <si>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</si>
  <si>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</si>
  <si>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</si>
  <si>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</si>
  <si>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</si>
  <si>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</si>
  <si>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</si>
  <si>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</si>
  <si>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</si>
  <si>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</si>
  <si>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</si>
  <si>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</si>
  <si>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</si>
  <si>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</si>
  <si>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MAY 2021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</si>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</sst>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7" fontId="6" fillId="0" borderId="0" xfId="0" applyNumberFormat="1" applyFont="1" applyBorder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5" fontId="5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Fill="1" applyProtection="1"/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center"/>
    </xf>
    <xf numFmtId="168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/>
    </xf>
    <xf numFmtId="168" fontId="4" fillId="0" borderId="20" xfId="0" applyNumberFormat="1" applyFont="1" applyFill="1" applyBorder="1" applyAlignment="1" applyProtection="1">
      <alignment horizontal="center"/>
    </xf>
    <xf numFmtId="168" fontId="4" fillId="0" borderId="7" xfId="0" applyNumberFormat="1" applyFont="1" applyFill="1" applyBorder="1" applyAlignment="1" applyProtection="1">
      <alignment horizontal="center"/>
    </xf>
    <xf numFmtId="170" fontId="4" fillId="0" borderId="9" xfId="0" applyNumberFormat="1" applyFont="1" applyFill="1" applyBorder="1" applyAlignment="1" applyProtection="1">
      <alignment horizontal="center"/>
    </xf>
    <xf numFmtId="170" fontId="4" fillId="0" borderId="19" xfId="0" applyNumberFormat="1" applyFont="1" applyBorder="1" applyAlignment="1" applyProtection="1">
      <alignment horizontal="center"/>
    </xf>
    <xf numFmtId="170" fontId="4" fillId="0" borderId="8" xfId="0" applyNumberFormat="1" applyFont="1" applyBorder="1" applyAlignment="1" applyProtection="1">
      <alignment horizontal="center"/>
    </xf>
    <xf numFmtId="170" fontId="4" fillId="0" borderId="6" xfId="0" applyNumberFormat="1" applyFont="1" applyBorder="1" applyAlignment="1" applyProtection="1">
      <alignment horizontal="center"/>
    </xf>
    <xf numFmtId="165" fontId="6" fillId="0" borderId="6" xfId="0" applyNumberFormat="1" applyFont="1" applyBorder="1" applyAlignment="1" applyProtection="1">
      <alignment horizontal="center"/>
    </xf>
    <xf numFmtId="168" fontId="4" fillId="0" borderId="12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>
      <alignment horizontal="center"/>
    </xf>
    <xf numFmtId="168" fontId="4" fillId="0" borderId="18" xfId="0" applyNumberFormat="1" applyFont="1" applyFill="1" applyBorder="1" applyAlignment="1" applyProtection="1">
      <alignment horizontal="center"/>
    </xf>
    <xf numFmtId="168" fontId="4" fillId="0" borderId="2" xfId="0" applyNumberFormat="1" applyFont="1" applyFill="1" applyBorder="1" applyAlignment="1" applyProtection="1">
      <alignment horizontal="center"/>
    </xf>
    <xf numFmtId="170" fontId="4" fillId="0" borderId="11" xfId="0" applyNumberFormat="1" applyFont="1" applyFill="1" applyBorder="1" applyAlignment="1" applyProtection="1">
      <alignment horizontal="center"/>
    </xf>
    <xf numFmtId="170" fontId="4" fillId="0" borderId="12" xfId="0" applyNumberFormat="1" applyFont="1" applyBorder="1" applyAlignment="1" applyProtection="1">
      <alignment horizontal="center"/>
    </xf>
    <xf numFmtId="170" fontId="4" fillId="0" borderId="18" xfId="0" applyNumberFormat="1" applyFont="1" applyBorder="1" applyAlignment="1" applyProtection="1">
      <alignment horizontal="center"/>
    </xf>
    <xf numFmtId="170" fontId="4" fillId="0" borderId="17" xfId="0" applyNumberFormat="1" applyFont="1" applyBorder="1" applyAlignment="1" applyProtection="1">
      <alignment horizontal="center"/>
    </xf>
    <xf numFmtId="165" fontId="6" fillId="0" borderId="10" xfId="0" applyNumberFormat="1" applyFont="1" applyBorder="1" applyAlignment="1" applyProtection="1">
      <alignment horizontal="center"/>
    </xf>
    <xf numFmtId="168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168" fontId="4" fillId="0" borderId="15" xfId="0" applyNumberFormat="1" applyFont="1" applyFill="1" applyBorder="1" applyAlignment="1" applyProtection="1">
      <alignment horizontal="center"/>
    </xf>
    <xf numFmtId="168" fontId="4" fillId="0" borderId="21" xfId="0" applyNumberFormat="1" applyFont="1" applyFill="1" applyBorder="1" applyAlignment="1" applyProtection="1">
      <alignment horizontal="center"/>
    </xf>
    <xf numFmtId="170" fontId="4" fillId="0" borderId="16" xfId="0" applyNumberFormat="1" applyFont="1" applyFill="1" applyBorder="1" applyAlignment="1" applyProtection="1">
      <alignment horizontal="center"/>
    </xf>
    <xf numFmtId="170" fontId="4" fillId="0" borderId="14" xfId="0" applyNumberFormat="1" applyFont="1" applyBorder="1" applyAlignment="1" applyProtection="1">
      <alignment horizontal="center"/>
    </xf>
    <xf numFmtId="170" fontId="4" fillId="0" borderId="13" xfId="0" applyNumberFormat="1" applyFont="1" applyBorder="1" applyAlignment="1" applyProtection="1">
      <alignment horizontal="center"/>
    </xf>
    <xf numFmtId="170" fontId="4" fillId="0" borderId="4" xfId="0" applyNumberFormat="1" applyFont="1" applyBorder="1" applyAlignment="1" applyProtection="1">
      <alignment horizontal="center"/>
    </xf>
    <xf numFmtId="165" fontId="6" fillId="0" borderId="4" xfId="0" applyNumberFormat="1" applyFont="1" applyBorder="1" applyAlignment="1" applyProtection="1">
      <alignment horizontal="center"/>
    </xf>
    <xf numFmtId="4" fontId="8" fillId="0" borderId="11" xfId="0" applyNumberFormat="1" applyFont="1" applyFill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Border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168" fontId="8" fillId="0" borderId="0" xfId="0" applyNumberFormat="1" applyFont="1" applyFill="1" applyBorder="1" applyAlignment="1" applyProtection="1">
      <alignment horizontal="center"/>
      <protection locked="0"/>
    </xf>
    <xf numFmtId="167" fontId="8" fillId="0" borderId="11" xfId="0" applyNumberFormat="1" applyFont="1" applyFill="1" applyBorder="1" applyAlignment="1">
      <alignment horizontal="center"/>
    </xf>
    <xf numFmtId="168" fontId="8" fillId="0" borderId="1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 applyBorder="1"/>
    <xf numFmtId="166" fontId="2" fillId="0" borderId="19" xfId="0" applyNumberFormat="1" applyFont="1" applyBorder="1" applyAlignment="1" applyProtection="1">
      <alignment horizontal="right"/>
    </xf>
    <xf numFmtId="165" fontId="1" fillId="0" borderId="24" xfId="0" applyNumberFormat="1" applyFont="1" applyBorder="1" applyAlignment="1" applyProtection="1">
      <alignment horizontal="center"/>
    </xf>
    <xf numFmtId="166" fontId="2" fillId="0" borderId="12" xfId="0" applyNumberFormat="1" applyFont="1" applyBorder="1" applyAlignment="1" applyProtection="1">
      <alignment horizontal="right"/>
    </xf>
    <xf numFmtId="165" fontId="1" fillId="0" borderId="17" xfId="0" applyNumberFormat="1" applyFont="1" applyBorder="1" applyAlignment="1" applyProtection="1">
      <alignment horizontal="center"/>
    </xf>
    <xf numFmtId="166" fontId="2" fillId="0" borderId="14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 applyProtection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0" fontId="6" fillId="0" borderId="0" xfId="0" applyFont="1" applyBorder="1"/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Border="1"/>
    <xf numFmtId="0" fontId="0" fillId="2" borderId="0" xfId="0" applyFill="1" applyBorder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 applyBorder="1"/>
    <xf numFmtId="172" fontId="2" fillId="2" borderId="0" xfId="0" applyNumberFormat="1" applyFont="1" applyFill="1" applyBorder="1" applyAlignment="1">
      <alignment horizontal="left"/>
    </xf>
    <xf numFmtId="168" fontId="2" fillId="2" borderId="43" xfId="0" applyNumberFormat="1" applyFont="1" applyFill="1" applyBorder="1" applyAlignment="1"/>
    <xf numFmtId="2" fontId="2" fillId="2" borderId="43" xfId="0" applyNumberFormat="1" applyFont="1" applyFill="1" applyBorder="1" applyAlignment="1"/>
    <xf numFmtId="175" fontId="2" fillId="2" borderId="43" xfId="0" applyNumberFormat="1" applyFont="1" applyFill="1" applyBorder="1" applyAlignment="1"/>
    <xf numFmtId="0" fontId="2" fillId="2" borderId="43" xfId="0" applyFont="1" applyFill="1" applyBorder="1" applyAlignment="1"/>
    <xf numFmtId="0" fontId="6" fillId="2" borderId="43" xfId="0" applyFont="1" applyFill="1" applyBorder="1" applyAlignment="1"/>
    <xf numFmtId="0" fontId="13" fillId="2" borderId="43" xfId="0" applyFont="1" applyFill="1" applyBorder="1" applyAlignment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17" fontId="6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2" borderId="0" xfId="0" applyFont="1" applyFill="1" applyBorder="1"/>
    <xf numFmtId="0" fontId="6" fillId="2" borderId="0" xfId="0" applyFont="1" applyFill="1" applyBorder="1" applyAlignment="1"/>
    <xf numFmtId="177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2" fontId="8" fillId="0" borderId="14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/>
    <xf numFmtId="0" fontId="0" fillId="0" borderId="44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3"/>
  <sheetViews>
    <sheetView workbookViewId="0">
      <pane ySplit="8" topLeftCell="A9" activePane="bottomLeft" state="frozen"/>
      <selection activeCell="C46" sqref="C46"/>
      <selection pane="bottomLeft" activeCell="C28" sqref="C28:C30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32</v>
      </c>
    </row>
    <row r="6" spans="1:25" ht="13.8" thickBot="1" x14ac:dyDescent="0.3">
      <c r="B6" s="1">
        <v>44320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44320</v>
      </c>
      <c r="C9" s="46">
        <v>9961</v>
      </c>
      <c r="D9" s="45">
        <v>9961</v>
      </c>
      <c r="E9" s="44">
        <f t="shared" ref="E9:E27" si="0">AVERAGE(C9:D9)</f>
        <v>9961</v>
      </c>
      <c r="F9" s="46">
        <v>9958.5</v>
      </c>
      <c r="G9" s="45">
        <v>9958.5</v>
      </c>
      <c r="H9" s="44">
        <f t="shared" ref="H9:H27" si="1">AVERAGE(F9:G9)</f>
        <v>9958.5</v>
      </c>
      <c r="I9" s="46">
        <v>9755</v>
      </c>
      <c r="J9" s="45">
        <v>9755</v>
      </c>
      <c r="K9" s="44">
        <f t="shared" ref="K9:K27" si="2">AVERAGE(I9:J9)</f>
        <v>9755</v>
      </c>
      <c r="L9" s="46">
        <v>9580</v>
      </c>
      <c r="M9" s="45">
        <v>9580</v>
      </c>
      <c r="N9" s="44">
        <f t="shared" ref="N9:N27" si="3">AVERAGE(L9:M9)</f>
        <v>9580</v>
      </c>
      <c r="O9" s="46">
        <v>9360</v>
      </c>
      <c r="P9" s="45">
        <v>9360</v>
      </c>
      <c r="Q9" s="44">
        <f t="shared" ref="Q9:Q27" si="4">AVERAGE(O9:P9)</f>
        <v>9360</v>
      </c>
      <c r="R9" s="52">
        <v>9961</v>
      </c>
      <c r="S9" s="51">
        <v>1.3864000000000001</v>
      </c>
      <c r="T9" s="53">
        <v>1.2020999999999999</v>
      </c>
      <c r="U9" s="50">
        <v>109.3</v>
      </c>
      <c r="V9" s="43">
        <v>7184.8</v>
      </c>
      <c r="W9" s="43">
        <v>7181.44</v>
      </c>
      <c r="X9" s="49">
        <f t="shared" ref="X9:X27" si="5">R9/T9</f>
        <v>8286.3322518925215</v>
      </c>
      <c r="Y9" s="48">
        <v>1.3867</v>
      </c>
    </row>
    <row r="10" spans="1:25" x14ac:dyDescent="0.25">
      <c r="B10" s="47">
        <v>44321</v>
      </c>
      <c r="C10" s="46">
        <v>9991.5</v>
      </c>
      <c r="D10" s="45">
        <v>9991.5</v>
      </c>
      <c r="E10" s="44">
        <f t="shared" si="0"/>
        <v>9991.5</v>
      </c>
      <c r="F10" s="46">
        <v>9990.5</v>
      </c>
      <c r="G10" s="45">
        <v>9990.5</v>
      </c>
      <c r="H10" s="44">
        <f t="shared" si="1"/>
        <v>9990.5</v>
      </c>
      <c r="I10" s="46">
        <v>9793.5</v>
      </c>
      <c r="J10" s="45">
        <v>9793.5</v>
      </c>
      <c r="K10" s="44">
        <f t="shared" si="2"/>
        <v>9793.5</v>
      </c>
      <c r="L10" s="46">
        <v>9618.5</v>
      </c>
      <c r="M10" s="45">
        <v>9618.5</v>
      </c>
      <c r="N10" s="44">
        <f t="shared" si="3"/>
        <v>9618.5</v>
      </c>
      <c r="O10" s="46">
        <v>9408.5</v>
      </c>
      <c r="P10" s="45">
        <v>9408.5</v>
      </c>
      <c r="Q10" s="44">
        <f t="shared" si="4"/>
        <v>9408.5</v>
      </c>
      <c r="R10" s="52">
        <v>9991.5</v>
      </c>
      <c r="S10" s="51">
        <v>1.3907</v>
      </c>
      <c r="T10" s="51">
        <v>1.2010000000000001</v>
      </c>
      <c r="U10" s="50">
        <v>109.34</v>
      </c>
      <c r="V10" s="43">
        <v>7184.51</v>
      </c>
      <c r="W10" s="43">
        <v>7182.24</v>
      </c>
      <c r="X10" s="49">
        <f t="shared" si="5"/>
        <v>8319.3172356369687</v>
      </c>
      <c r="Y10" s="48">
        <v>1.391</v>
      </c>
    </row>
    <row r="11" spans="1:25" x14ac:dyDescent="0.25">
      <c r="B11" s="47">
        <v>44322</v>
      </c>
      <c r="C11" s="46">
        <v>10025.5</v>
      </c>
      <c r="D11" s="45">
        <v>10025.5</v>
      </c>
      <c r="E11" s="44">
        <f t="shared" si="0"/>
        <v>10025.5</v>
      </c>
      <c r="F11" s="46">
        <v>10028</v>
      </c>
      <c r="G11" s="45">
        <v>10028</v>
      </c>
      <c r="H11" s="44">
        <f t="shared" si="1"/>
        <v>10028</v>
      </c>
      <c r="I11" s="46">
        <v>9839</v>
      </c>
      <c r="J11" s="45">
        <v>9839</v>
      </c>
      <c r="K11" s="44">
        <f t="shared" si="2"/>
        <v>9839</v>
      </c>
      <c r="L11" s="46">
        <v>9649</v>
      </c>
      <c r="M11" s="45">
        <v>9649</v>
      </c>
      <c r="N11" s="44">
        <f t="shared" si="3"/>
        <v>9649</v>
      </c>
      <c r="O11" s="46">
        <v>9429</v>
      </c>
      <c r="P11" s="45">
        <v>9429</v>
      </c>
      <c r="Q11" s="44">
        <f t="shared" si="4"/>
        <v>9429</v>
      </c>
      <c r="R11" s="52">
        <v>10025.5</v>
      </c>
      <c r="S11" s="51">
        <v>1.3916999999999999</v>
      </c>
      <c r="T11" s="51">
        <v>1.2053</v>
      </c>
      <c r="U11" s="50">
        <v>109.17</v>
      </c>
      <c r="V11" s="43">
        <v>7203.78</v>
      </c>
      <c r="W11" s="43">
        <v>7204.02</v>
      </c>
      <c r="X11" s="49">
        <f t="shared" si="5"/>
        <v>8317.84617937443</v>
      </c>
      <c r="Y11" s="48">
        <v>1.3919999999999999</v>
      </c>
    </row>
    <row r="12" spans="1:25" x14ac:dyDescent="0.25">
      <c r="B12" s="47">
        <v>44323</v>
      </c>
      <c r="C12" s="46">
        <v>10361</v>
      </c>
      <c r="D12" s="45">
        <v>10361</v>
      </c>
      <c r="E12" s="44">
        <f t="shared" si="0"/>
        <v>10361</v>
      </c>
      <c r="F12" s="46">
        <v>10356</v>
      </c>
      <c r="G12" s="45">
        <v>10356</v>
      </c>
      <c r="H12" s="44">
        <f t="shared" si="1"/>
        <v>10356</v>
      </c>
      <c r="I12" s="46">
        <v>10112.5</v>
      </c>
      <c r="J12" s="45">
        <v>10112.5</v>
      </c>
      <c r="K12" s="44">
        <f t="shared" si="2"/>
        <v>10112.5</v>
      </c>
      <c r="L12" s="46">
        <v>9902.5</v>
      </c>
      <c r="M12" s="45">
        <v>9902.5</v>
      </c>
      <c r="N12" s="44">
        <f t="shared" si="3"/>
        <v>9902.5</v>
      </c>
      <c r="O12" s="46">
        <v>9682.5</v>
      </c>
      <c r="P12" s="45">
        <v>9682.5</v>
      </c>
      <c r="Q12" s="44">
        <f t="shared" si="4"/>
        <v>9682.5</v>
      </c>
      <c r="R12" s="52">
        <v>10361</v>
      </c>
      <c r="S12" s="51">
        <v>1.3900999999999999</v>
      </c>
      <c r="T12" s="51">
        <v>1.2065999999999999</v>
      </c>
      <c r="U12" s="50">
        <v>109.21</v>
      </c>
      <c r="V12" s="43">
        <v>7453.42</v>
      </c>
      <c r="W12" s="43">
        <v>7448.22</v>
      </c>
      <c r="X12" s="49">
        <f t="shared" si="5"/>
        <v>8586.938504889773</v>
      </c>
      <c r="Y12" s="48">
        <v>1.3904000000000001</v>
      </c>
    </row>
    <row r="13" spans="1:25" x14ac:dyDescent="0.25">
      <c r="B13" s="47">
        <v>44326</v>
      </c>
      <c r="C13" s="46">
        <v>10724.5</v>
      </c>
      <c r="D13" s="45">
        <v>10724.5</v>
      </c>
      <c r="E13" s="44">
        <f t="shared" si="0"/>
        <v>10724.5</v>
      </c>
      <c r="F13" s="46">
        <v>10720</v>
      </c>
      <c r="G13" s="45">
        <v>10720</v>
      </c>
      <c r="H13" s="44">
        <f t="shared" si="1"/>
        <v>10720</v>
      </c>
      <c r="I13" s="46">
        <v>10480</v>
      </c>
      <c r="J13" s="45">
        <v>10480</v>
      </c>
      <c r="K13" s="44">
        <f t="shared" si="2"/>
        <v>10480</v>
      </c>
      <c r="L13" s="46">
        <v>10260</v>
      </c>
      <c r="M13" s="45">
        <v>10260</v>
      </c>
      <c r="N13" s="44">
        <f t="shared" si="3"/>
        <v>10260</v>
      </c>
      <c r="O13" s="46">
        <v>10040</v>
      </c>
      <c r="P13" s="45">
        <v>10040</v>
      </c>
      <c r="Q13" s="44">
        <f t="shared" si="4"/>
        <v>10040</v>
      </c>
      <c r="R13" s="52">
        <v>10724.5</v>
      </c>
      <c r="S13" s="51">
        <v>1.411</v>
      </c>
      <c r="T13" s="51">
        <v>1.2163999999999999</v>
      </c>
      <c r="U13" s="50">
        <v>108.8</v>
      </c>
      <c r="V13" s="43">
        <v>7600.64</v>
      </c>
      <c r="W13" s="43">
        <v>7595.83</v>
      </c>
      <c r="X13" s="49">
        <f t="shared" si="5"/>
        <v>8816.5899375205536</v>
      </c>
      <c r="Y13" s="48">
        <v>1.4113</v>
      </c>
    </row>
    <row r="14" spans="1:25" x14ac:dyDescent="0.25">
      <c r="B14" s="47">
        <v>44327</v>
      </c>
      <c r="C14" s="46">
        <v>10528</v>
      </c>
      <c r="D14" s="45">
        <v>10528</v>
      </c>
      <c r="E14" s="44">
        <f t="shared" si="0"/>
        <v>10528</v>
      </c>
      <c r="F14" s="46">
        <v>10533.5</v>
      </c>
      <c r="G14" s="45">
        <v>10533.5</v>
      </c>
      <c r="H14" s="44">
        <f t="shared" si="1"/>
        <v>10533.5</v>
      </c>
      <c r="I14" s="46">
        <v>10323</v>
      </c>
      <c r="J14" s="45">
        <v>10323</v>
      </c>
      <c r="K14" s="44">
        <f t="shared" si="2"/>
        <v>10323</v>
      </c>
      <c r="L14" s="46">
        <v>10123</v>
      </c>
      <c r="M14" s="45">
        <v>10123</v>
      </c>
      <c r="N14" s="44">
        <f t="shared" si="3"/>
        <v>10123</v>
      </c>
      <c r="O14" s="46">
        <v>9903</v>
      </c>
      <c r="P14" s="45">
        <v>9903</v>
      </c>
      <c r="Q14" s="44">
        <f t="shared" si="4"/>
        <v>9903</v>
      </c>
      <c r="R14" s="52">
        <v>10528</v>
      </c>
      <c r="S14" s="51">
        <v>1.4146000000000001</v>
      </c>
      <c r="T14" s="51">
        <v>1.2168000000000001</v>
      </c>
      <c r="U14" s="50">
        <v>108.6</v>
      </c>
      <c r="V14" s="43">
        <v>7442.39</v>
      </c>
      <c r="W14" s="43">
        <v>7444.7</v>
      </c>
      <c r="X14" s="49">
        <f t="shared" si="5"/>
        <v>8652.2024983563442</v>
      </c>
      <c r="Y14" s="48">
        <v>1.4149</v>
      </c>
    </row>
    <row r="15" spans="1:25" x14ac:dyDescent="0.25">
      <c r="B15" s="47">
        <v>44328</v>
      </c>
      <c r="C15" s="46">
        <v>10537</v>
      </c>
      <c r="D15" s="45">
        <v>10537</v>
      </c>
      <c r="E15" s="44">
        <f t="shared" si="0"/>
        <v>10537</v>
      </c>
      <c r="F15" s="46">
        <v>10546</v>
      </c>
      <c r="G15" s="45">
        <v>10546</v>
      </c>
      <c r="H15" s="44">
        <f t="shared" si="1"/>
        <v>10546</v>
      </c>
      <c r="I15" s="46">
        <v>10375.5</v>
      </c>
      <c r="J15" s="45">
        <v>10375.5</v>
      </c>
      <c r="K15" s="44">
        <f t="shared" si="2"/>
        <v>10375.5</v>
      </c>
      <c r="L15" s="46">
        <v>10195.5</v>
      </c>
      <c r="M15" s="45">
        <v>10195.5</v>
      </c>
      <c r="N15" s="44">
        <f t="shared" si="3"/>
        <v>10195.5</v>
      </c>
      <c r="O15" s="46">
        <v>9980.5</v>
      </c>
      <c r="P15" s="45">
        <v>9980.5</v>
      </c>
      <c r="Q15" s="44">
        <f t="shared" si="4"/>
        <v>9980.5</v>
      </c>
      <c r="R15" s="52">
        <v>10537</v>
      </c>
      <c r="S15" s="51">
        <v>1.4131</v>
      </c>
      <c r="T15" s="51">
        <v>1.212</v>
      </c>
      <c r="U15" s="50">
        <v>108.76</v>
      </c>
      <c r="V15" s="43">
        <v>7456.66</v>
      </c>
      <c r="W15" s="43">
        <v>7461.44</v>
      </c>
      <c r="X15" s="49">
        <f t="shared" si="5"/>
        <v>8693.8943894389449</v>
      </c>
      <c r="Y15" s="48">
        <v>1.4134</v>
      </c>
    </row>
    <row r="16" spans="1:25" x14ac:dyDescent="0.25">
      <c r="B16" s="47">
        <v>44329</v>
      </c>
      <c r="C16" s="46">
        <v>10253.5</v>
      </c>
      <c r="D16" s="45">
        <v>10253.5</v>
      </c>
      <c r="E16" s="44">
        <f t="shared" si="0"/>
        <v>10253.5</v>
      </c>
      <c r="F16" s="46">
        <v>10260.5</v>
      </c>
      <c r="G16" s="45">
        <v>10260.5</v>
      </c>
      <c r="H16" s="44">
        <f t="shared" si="1"/>
        <v>10260.5</v>
      </c>
      <c r="I16" s="46">
        <v>10106.5</v>
      </c>
      <c r="J16" s="45">
        <v>10106.5</v>
      </c>
      <c r="K16" s="44">
        <f t="shared" si="2"/>
        <v>10106.5</v>
      </c>
      <c r="L16" s="46">
        <v>9926.5</v>
      </c>
      <c r="M16" s="45">
        <v>9926.5</v>
      </c>
      <c r="N16" s="44">
        <f t="shared" si="3"/>
        <v>9926.5</v>
      </c>
      <c r="O16" s="46">
        <v>9711.5</v>
      </c>
      <c r="P16" s="45">
        <v>9711.5</v>
      </c>
      <c r="Q16" s="44">
        <f t="shared" si="4"/>
        <v>9711.5</v>
      </c>
      <c r="R16" s="52">
        <v>10253.5</v>
      </c>
      <c r="S16" s="51">
        <v>1.4028</v>
      </c>
      <c r="T16" s="51">
        <v>1.2079</v>
      </c>
      <c r="U16" s="50">
        <v>109.62</v>
      </c>
      <c r="V16" s="43">
        <v>7309.31</v>
      </c>
      <c r="W16" s="43">
        <v>7313.26</v>
      </c>
      <c r="X16" s="49">
        <f t="shared" si="5"/>
        <v>8488.6993956453352</v>
      </c>
      <c r="Y16" s="48">
        <v>1.403</v>
      </c>
    </row>
    <row r="17" spans="2:25" x14ac:dyDescent="0.25">
      <c r="B17" s="47">
        <v>44330</v>
      </c>
      <c r="C17" s="46">
        <v>10212</v>
      </c>
      <c r="D17" s="45">
        <v>10212</v>
      </c>
      <c r="E17" s="44">
        <f t="shared" si="0"/>
        <v>10212</v>
      </c>
      <c r="F17" s="46">
        <v>10239.5</v>
      </c>
      <c r="G17" s="45">
        <v>10239.5</v>
      </c>
      <c r="H17" s="44">
        <f t="shared" si="1"/>
        <v>10239.5</v>
      </c>
      <c r="I17" s="46">
        <v>10130.5</v>
      </c>
      <c r="J17" s="45">
        <v>10130.5</v>
      </c>
      <c r="K17" s="44">
        <f t="shared" si="2"/>
        <v>10130.5</v>
      </c>
      <c r="L17" s="46">
        <v>9970.5</v>
      </c>
      <c r="M17" s="45">
        <v>9970.5</v>
      </c>
      <c r="N17" s="44">
        <f t="shared" si="3"/>
        <v>9970.5</v>
      </c>
      <c r="O17" s="46">
        <v>9770.5</v>
      </c>
      <c r="P17" s="45">
        <v>9770.5</v>
      </c>
      <c r="Q17" s="44">
        <f t="shared" si="4"/>
        <v>9770.5</v>
      </c>
      <c r="R17" s="52">
        <v>10212</v>
      </c>
      <c r="S17" s="51">
        <v>1.4078999999999999</v>
      </c>
      <c r="T17" s="51">
        <v>1.212</v>
      </c>
      <c r="U17" s="50">
        <v>109.32</v>
      </c>
      <c r="V17" s="43">
        <v>7253.36</v>
      </c>
      <c r="W17" s="43">
        <v>7271.86</v>
      </c>
      <c r="X17" s="49">
        <f t="shared" si="5"/>
        <v>8425.7425742574251</v>
      </c>
      <c r="Y17" s="48">
        <v>1.4080999999999999</v>
      </c>
    </row>
    <row r="18" spans="2:25" x14ac:dyDescent="0.25">
      <c r="B18" s="47">
        <v>44333</v>
      </c>
      <c r="C18" s="46">
        <v>10257</v>
      </c>
      <c r="D18" s="45">
        <v>10257</v>
      </c>
      <c r="E18" s="44">
        <f t="shared" si="0"/>
        <v>10257</v>
      </c>
      <c r="F18" s="46">
        <v>10283.5</v>
      </c>
      <c r="G18" s="45">
        <v>10283.5</v>
      </c>
      <c r="H18" s="44">
        <f t="shared" si="1"/>
        <v>10283.5</v>
      </c>
      <c r="I18" s="46">
        <v>10179</v>
      </c>
      <c r="J18" s="45">
        <v>10179</v>
      </c>
      <c r="K18" s="44">
        <f t="shared" si="2"/>
        <v>10179</v>
      </c>
      <c r="L18" s="46">
        <v>10029</v>
      </c>
      <c r="M18" s="45">
        <v>10029</v>
      </c>
      <c r="N18" s="44">
        <f t="shared" si="3"/>
        <v>10029</v>
      </c>
      <c r="O18" s="46">
        <v>9834</v>
      </c>
      <c r="P18" s="45">
        <v>9834</v>
      </c>
      <c r="Q18" s="44">
        <f t="shared" si="4"/>
        <v>9834</v>
      </c>
      <c r="R18" s="52">
        <v>10257</v>
      </c>
      <c r="S18" s="51">
        <v>1.4092</v>
      </c>
      <c r="T18" s="51">
        <v>1.2146999999999999</v>
      </c>
      <c r="U18" s="50">
        <v>109.21</v>
      </c>
      <c r="V18" s="43">
        <v>7278.6</v>
      </c>
      <c r="W18" s="43">
        <v>7296.37</v>
      </c>
      <c r="X18" s="49">
        <f t="shared" si="5"/>
        <v>8444.0602617930363</v>
      </c>
      <c r="Y18" s="48">
        <v>1.4094</v>
      </c>
    </row>
    <row r="19" spans="2:25" x14ac:dyDescent="0.25">
      <c r="B19" s="47">
        <v>44334</v>
      </c>
      <c r="C19" s="46">
        <v>10465</v>
      </c>
      <c r="D19" s="45">
        <v>10465</v>
      </c>
      <c r="E19" s="44">
        <f t="shared" si="0"/>
        <v>10465</v>
      </c>
      <c r="F19" s="46">
        <v>10496.5</v>
      </c>
      <c r="G19" s="45">
        <v>10496.5</v>
      </c>
      <c r="H19" s="44">
        <f t="shared" si="1"/>
        <v>10496.5</v>
      </c>
      <c r="I19" s="46">
        <v>10353.5</v>
      </c>
      <c r="J19" s="45">
        <v>10353.5</v>
      </c>
      <c r="K19" s="44">
        <f t="shared" si="2"/>
        <v>10353.5</v>
      </c>
      <c r="L19" s="46">
        <v>10196.5</v>
      </c>
      <c r="M19" s="45">
        <v>10196.5</v>
      </c>
      <c r="N19" s="44">
        <f t="shared" si="3"/>
        <v>10196.5</v>
      </c>
      <c r="O19" s="46">
        <v>10001.5</v>
      </c>
      <c r="P19" s="45">
        <v>10001.5</v>
      </c>
      <c r="Q19" s="44">
        <f t="shared" si="4"/>
        <v>10001.5</v>
      </c>
      <c r="R19" s="52">
        <v>10465</v>
      </c>
      <c r="S19" s="51">
        <v>1.4204000000000001</v>
      </c>
      <c r="T19" s="51">
        <v>1.2218</v>
      </c>
      <c r="U19" s="50">
        <v>108.96</v>
      </c>
      <c r="V19" s="43">
        <v>7367.64</v>
      </c>
      <c r="W19" s="43">
        <v>7388.78</v>
      </c>
      <c r="X19" s="49">
        <f t="shared" si="5"/>
        <v>8565.2316254706166</v>
      </c>
      <c r="Y19" s="48">
        <v>1.4206000000000001</v>
      </c>
    </row>
    <row r="20" spans="2:25" x14ac:dyDescent="0.25">
      <c r="B20" s="47">
        <v>44335</v>
      </c>
      <c r="C20" s="46">
        <v>10114.5</v>
      </c>
      <c r="D20" s="45">
        <v>10114.5</v>
      </c>
      <c r="E20" s="44">
        <f t="shared" si="0"/>
        <v>10114.5</v>
      </c>
      <c r="F20" s="46">
        <v>10138</v>
      </c>
      <c r="G20" s="45">
        <v>10138</v>
      </c>
      <c r="H20" s="44">
        <f t="shared" si="1"/>
        <v>10138</v>
      </c>
      <c r="I20" s="46">
        <v>10038.5</v>
      </c>
      <c r="J20" s="45">
        <v>10038.5</v>
      </c>
      <c r="K20" s="44">
        <f t="shared" si="2"/>
        <v>10038.5</v>
      </c>
      <c r="L20" s="46">
        <v>9863.5</v>
      </c>
      <c r="M20" s="45">
        <v>9863.5</v>
      </c>
      <c r="N20" s="44">
        <f t="shared" si="3"/>
        <v>9863.5</v>
      </c>
      <c r="O20" s="46">
        <v>9668.5</v>
      </c>
      <c r="P20" s="45">
        <v>9668.5</v>
      </c>
      <c r="Q20" s="44">
        <f t="shared" si="4"/>
        <v>9668.5</v>
      </c>
      <c r="R20" s="52">
        <v>10114.5</v>
      </c>
      <c r="S20" s="51">
        <v>1.4157</v>
      </c>
      <c r="T20" s="51">
        <v>1.2206999999999999</v>
      </c>
      <c r="U20" s="50">
        <v>109.19</v>
      </c>
      <c r="V20" s="43">
        <v>7144.52</v>
      </c>
      <c r="W20" s="43">
        <v>7160.11</v>
      </c>
      <c r="X20" s="49">
        <f t="shared" si="5"/>
        <v>8285.8196116982072</v>
      </c>
      <c r="Y20" s="48">
        <v>1.4158999999999999</v>
      </c>
    </row>
    <row r="21" spans="2:25" x14ac:dyDescent="0.25">
      <c r="B21" s="47">
        <v>44336</v>
      </c>
      <c r="C21" s="46">
        <v>10086</v>
      </c>
      <c r="D21" s="45">
        <v>10086</v>
      </c>
      <c r="E21" s="44">
        <f t="shared" si="0"/>
        <v>10086</v>
      </c>
      <c r="F21" s="46">
        <v>10104</v>
      </c>
      <c r="G21" s="45">
        <v>10104</v>
      </c>
      <c r="H21" s="44">
        <f t="shared" si="1"/>
        <v>10104</v>
      </c>
      <c r="I21" s="46">
        <v>10012</v>
      </c>
      <c r="J21" s="45">
        <v>10012</v>
      </c>
      <c r="K21" s="44">
        <f t="shared" si="2"/>
        <v>10012</v>
      </c>
      <c r="L21" s="46">
        <v>9832</v>
      </c>
      <c r="M21" s="45">
        <v>9832</v>
      </c>
      <c r="N21" s="44">
        <f t="shared" si="3"/>
        <v>9832</v>
      </c>
      <c r="O21" s="46">
        <v>9637</v>
      </c>
      <c r="P21" s="45">
        <v>9637</v>
      </c>
      <c r="Q21" s="44">
        <f t="shared" si="4"/>
        <v>9637</v>
      </c>
      <c r="R21" s="52">
        <v>10086</v>
      </c>
      <c r="S21" s="51">
        <v>1.4128000000000001</v>
      </c>
      <c r="T21" s="51">
        <v>1.2202999999999999</v>
      </c>
      <c r="U21" s="50">
        <v>108.92</v>
      </c>
      <c r="V21" s="43">
        <v>7139.01</v>
      </c>
      <c r="W21" s="43">
        <v>7150.74</v>
      </c>
      <c r="X21" s="49">
        <f t="shared" si="5"/>
        <v>8265.1806932721465</v>
      </c>
      <c r="Y21" s="48">
        <v>1.413</v>
      </c>
    </row>
    <row r="22" spans="2:25" x14ac:dyDescent="0.25">
      <c r="B22" s="47">
        <v>44337</v>
      </c>
      <c r="C22" s="46">
        <v>10011</v>
      </c>
      <c r="D22" s="45">
        <v>10011</v>
      </c>
      <c r="E22" s="44">
        <f t="shared" si="0"/>
        <v>10011</v>
      </c>
      <c r="F22" s="46">
        <v>10027.5</v>
      </c>
      <c r="G22" s="45">
        <v>10027.5</v>
      </c>
      <c r="H22" s="44">
        <f t="shared" si="1"/>
        <v>10027.5</v>
      </c>
      <c r="I22" s="46">
        <v>9927.5</v>
      </c>
      <c r="J22" s="45">
        <v>9927.5</v>
      </c>
      <c r="K22" s="44">
        <f t="shared" si="2"/>
        <v>9927.5</v>
      </c>
      <c r="L22" s="46">
        <v>9747.5</v>
      </c>
      <c r="M22" s="45">
        <v>9747.5</v>
      </c>
      <c r="N22" s="44">
        <f t="shared" si="3"/>
        <v>9747.5</v>
      </c>
      <c r="O22" s="46">
        <v>9552.5</v>
      </c>
      <c r="P22" s="45">
        <v>9552.5</v>
      </c>
      <c r="Q22" s="44">
        <f t="shared" si="4"/>
        <v>9552.5</v>
      </c>
      <c r="R22" s="52">
        <v>10011</v>
      </c>
      <c r="S22" s="51">
        <v>1.4189000000000001</v>
      </c>
      <c r="T22" s="51">
        <v>1.2185999999999999</v>
      </c>
      <c r="U22" s="50">
        <v>108.83</v>
      </c>
      <c r="V22" s="43">
        <v>7055.47</v>
      </c>
      <c r="W22" s="43">
        <v>7066.1</v>
      </c>
      <c r="X22" s="49">
        <f t="shared" si="5"/>
        <v>8215.1649433776474</v>
      </c>
      <c r="Y22" s="48">
        <v>1.4191</v>
      </c>
    </row>
    <row r="23" spans="2:25" x14ac:dyDescent="0.25">
      <c r="B23" s="47">
        <v>44340</v>
      </c>
      <c r="C23" s="46">
        <v>9868</v>
      </c>
      <c r="D23" s="45">
        <v>9868</v>
      </c>
      <c r="E23" s="44">
        <f t="shared" si="0"/>
        <v>9868</v>
      </c>
      <c r="F23" s="46">
        <v>9884</v>
      </c>
      <c r="G23" s="45">
        <v>9884</v>
      </c>
      <c r="H23" s="44">
        <f t="shared" si="1"/>
        <v>9884</v>
      </c>
      <c r="I23" s="46">
        <v>9790.5</v>
      </c>
      <c r="J23" s="45">
        <v>9790.5</v>
      </c>
      <c r="K23" s="44">
        <f t="shared" si="2"/>
        <v>9790.5</v>
      </c>
      <c r="L23" s="46">
        <v>9620.5</v>
      </c>
      <c r="M23" s="45">
        <v>9620.5</v>
      </c>
      <c r="N23" s="44">
        <f t="shared" si="3"/>
        <v>9620.5</v>
      </c>
      <c r="O23" s="46">
        <v>9425.5</v>
      </c>
      <c r="P23" s="45">
        <v>9425.5</v>
      </c>
      <c r="Q23" s="44">
        <f t="shared" si="4"/>
        <v>9425.5</v>
      </c>
      <c r="R23" s="52">
        <v>9868</v>
      </c>
      <c r="S23" s="51">
        <v>1.4125000000000001</v>
      </c>
      <c r="T23" s="51">
        <v>1.2210000000000001</v>
      </c>
      <c r="U23" s="50">
        <v>108.93</v>
      </c>
      <c r="V23" s="43">
        <v>6986.19</v>
      </c>
      <c r="W23" s="43">
        <v>6996.53</v>
      </c>
      <c r="X23" s="49">
        <f t="shared" si="5"/>
        <v>8081.9000819000812</v>
      </c>
      <c r="Y23" s="48">
        <v>1.4127000000000001</v>
      </c>
    </row>
    <row r="24" spans="2:25" x14ac:dyDescent="0.25">
      <c r="B24" s="47">
        <v>44341</v>
      </c>
      <c r="C24" s="46">
        <v>9943</v>
      </c>
      <c r="D24" s="45">
        <v>9943</v>
      </c>
      <c r="E24" s="44">
        <f t="shared" si="0"/>
        <v>9943</v>
      </c>
      <c r="F24" s="46">
        <v>9961</v>
      </c>
      <c r="G24" s="45">
        <v>9961</v>
      </c>
      <c r="H24" s="44">
        <f t="shared" si="1"/>
        <v>9961</v>
      </c>
      <c r="I24" s="46">
        <v>9867</v>
      </c>
      <c r="J24" s="45">
        <v>9867</v>
      </c>
      <c r="K24" s="44">
        <f t="shared" si="2"/>
        <v>9867</v>
      </c>
      <c r="L24" s="46">
        <v>9717</v>
      </c>
      <c r="M24" s="45">
        <v>9717</v>
      </c>
      <c r="N24" s="44">
        <f t="shared" si="3"/>
        <v>9717</v>
      </c>
      <c r="O24" s="46">
        <v>9527</v>
      </c>
      <c r="P24" s="45">
        <v>9527</v>
      </c>
      <c r="Q24" s="44">
        <f t="shared" si="4"/>
        <v>9527</v>
      </c>
      <c r="R24" s="52">
        <v>9943</v>
      </c>
      <c r="S24" s="51">
        <v>1.4165000000000001</v>
      </c>
      <c r="T24" s="51">
        <v>1.2256</v>
      </c>
      <c r="U24" s="50">
        <v>108.87</v>
      </c>
      <c r="V24" s="43">
        <v>7019.41</v>
      </c>
      <c r="W24" s="43">
        <v>7031.13</v>
      </c>
      <c r="X24" s="49">
        <f t="shared" si="5"/>
        <v>8112.7610966057437</v>
      </c>
      <c r="Y24" s="48">
        <v>1.4167000000000001</v>
      </c>
    </row>
    <row r="25" spans="2:25" x14ac:dyDescent="0.25">
      <c r="B25" s="47">
        <v>44342</v>
      </c>
      <c r="C25" s="46">
        <v>9965</v>
      </c>
      <c r="D25" s="45">
        <v>9965</v>
      </c>
      <c r="E25" s="44">
        <f t="shared" si="0"/>
        <v>9965</v>
      </c>
      <c r="F25" s="46">
        <v>9978.5</v>
      </c>
      <c r="G25" s="45">
        <v>9978.5</v>
      </c>
      <c r="H25" s="44">
        <f t="shared" si="1"/>
        <v>9978.5</v>
      </c>
      <c r="I25" s="46">
        <v>9882.5</v>
      </c>
      <c r="J25" s="45">
        <v>9882.5</v>
      </c>
      <c r="K25" s="44">
        <f t="shared" si="2"/>
        <v>9882.5</v>
      </c>
      <c r="L25" s="46">
        <v>9732.5</v>
      </c>
      <c r="M25" s="45">
        <v>9732.5</v>
      </c>
      <c r="N25" s="44">
        <f t="shared" si="3"/>
        <v>9732.5</v>
      </c>
      <c r="O25" s="46">
        <v>9542.5</v>
      </c>
      <c r="P25" s="45">
        <v>9542.5</v>
      </c>
      <c r="Q25" s="44">
        <f t="shared" si="4"/>
        <v>9542.5</v>
      </c>
      <c r="R25" s="52">
        <v>9965</v>
      </c>
      <c r="S25" s="51">
        <v>1.4155</v>
      </c>
      <c r="T25" s="51">
        <v>1.2226999999999999</v>
      </c>
      <c r="U25" s="50">
        <v>108.91</v>
      </c>
      <c r="V25" s="43">
        <v>7039.92</v>
      </c>
      <c r="W25" s="43">
        <v>7048.46</v>
      </c>
      <c r="X25" s="49">
        <f t="shared" si="5"/>
        <v>8149.9959106894585</v>
      </c>
      <c r="Y25" s="48">
        <v>1.4157</v>
      </c>
    </row>
    <row r="26" spans="2:25" x14ac:dyDescent="0.25">
      <c r="B26" s="47">
        <v>44343</v>
      </c>
      <c r="C26" s="46">
        <v>10032.5</v>
      </c>
      <c r="D26" s="45">
        <v>10032.5</v>
      </c>
      <c r="E26" s="44">
        <f t="shared" si="0"/>
        <v>10032.5</v>
      </c>
      <c r="F26" s="46">
        <v>10048.5</v>
      </c>
      <c r="G26" s="45">
        <v>10048.5</v>
      </c>
      <c r="H26" s="44">
        <f t="shared" si="1"/>
        <v>10048.5</v>
      </c>
      <c r="I26" s="46">
        <v>9955.5</v>
      </c>
      <c r="J26" s="45">
        <v>9955.5</v>
      </c>
      <c r="K26" s="44">
        <f t="shared" si="2"/>
        <v>9955.5</v>
      </c>
      <c r="L26" s="46">
        <v>9815.5</v>
      </c>
      <c r="M26" s="45">
        <v>9815.5</v>
      </c>
      <c r="N26" s="44">
        <f t="shared" si="3"/>
        <v>9815.5</v>
      </c>
      <c r="O26" s="46">
        <v>9635.5</v>
      </c>
      <c r="P26" s="45">
        <v>9635.5</v>
      </c>
      <c r="Q26" s="44">
        <f t="shared" si="4"/>
        <v>9635.5</v>
      </c>
      <c r="R26" s="52">
        <v>10032.5</v>
      </c>
      <c r="S26" s="51">
        <v>1.4173</v>
      </c>
      <c r="T26" s="51">
        <v>1.2196</v>
      </c>
      <c r="U26" s="50">
        <v>109.23</v>
      </c>
      <c r="V26" s="43">
        <v>7078.6</v>
      </c>
      <c r="W26" s="43">
        <v>7089.39</v>
      </c>
      <c r="X26" s="49">
        <f t="shared" si="5"/>
        <v>8226.0577238438837</v>
      </c>
      <c r="Y26" s="48">
        <v>1.4174</v>
      </c>
    </row>
    <row r="27" spans="2:25" x14ac:dyDescent="0.25">
      <c r="B27" s="47">
        <v>44344</v>
      </c>
      <c r="C27" s="46">
        <v>10159.5</v>
      </c>
      <c r="D27" s="45">
        <v>10159.5</v>
      </c>
      <c r="E27" s="44">
        <f t="shared" si="0"/>
        <v>10159.5</v>
      </c>
      <c r="F27" s="46">
        <v>10171</v>
      </c>
      <c r="G27" s="45">
        <v>10171</v>
      </c>
      <c r="H27" s="44">
        <f t="shared" si="1"/>
        <v>10171</v>
      </c>
      <c r="I27" s="46">
        <v>10087</v>
      </c>
      <c r="J27" s="45">
        <v>10087</v>
      </c>
      <c r="K27" s="44">
        <f t="shared" si="2"/>
        <v>10087</v>
      </c>
      <c r="L27" s="46">
        <v>9937</v>
      </c>
      <c r="M27" s="45">
        <v>9937</v>
      </c>
      <c r="N27" s="44">
        <f t="shared" si="3"/>
        <v>9937</v>
      </c>
      <c r="O27" s="46">
        <v>9737</v>
      </c>
      <c r="P27" s="45">
        <v>9737</v>
      </c>
      <c r="Q27" s="44">
        <f t="shared" si="4"/>
        <v>9737</v>
      </c>
      <c r="R27" s="52">
        <v>10159.5</v>
      </c>
      <c r="S27" s="51">
        <v>1.4162999999999999</v>
      </c>
      <c r="T27" s="51">
        <v>1.2158</v>
      </c>
      <c r="U27" s="50">
        <v>110.05</v>
      </c>
      <c r="V27" s="43">
        <v>7173.27</v>
      </c>
      <c r="W27" s="43">
        <v>7180.88</v>
      </c>
      <c r="X27" s="49">
        <f t="shared" si="5"/>
        <v>8356.2263530185883</v>
      </c>
      <c r="Y27" s="48">
        <v>1.4164000000000001</v>
      </c>
    </row>
    <row r="28" spans="2:25" s="10" customFormat="1" x14ac:dyDescent="0.25">
      <c r="B28" s="42" t="s">
        <v>11</v>
      </c>
      <c r="C28" s="41">
        <f>ROUND(AVERAGE(C9:C27),2)</f>
        <v>10183.969999999999</v>
      </c>
      <c r="D28" s="40">
        <f>ROUND(AVERAGE(D9:D27),2)</f>
        <v>10183.969999999999</v>
      </c>
      <c r="E28" s="39">
        <f>ROUND(AVERAGE(C28:D28),2)</f>
        <v>10183.969999999999</v>
      </c>
      <c r="F28" s="41">
        <f>ROUND(AVERAGE(F9:F27),2)</f>
        <v>10196.049999999999</v>
      </c>
      <c r="G28" s="40">
        <f>ROUND(AVERAGE(G9:G27),2)</f>
        <v>10196.049999999999</v>
      </c>
      <c r="H28" s="39">
        <f>ROUND(AVERAGE(F28:G28),2)</f>
        <v>10196.049999999999</v>
      </c>
      <c r="I28" s="41">
        <f>ROUND(AVERAGE(I9:I27),2)</f>
        <v>10053.08</v>
      </c>
      <c r="J28" s="40">
        <f>ROUND(AVERAGE(J9:J27),2)</f>
        <v>10053.08</v>
      </c>
      <c r="K28" s="39">
        <f>ROUND(AVERAGE(I28:J28),2)</f>
        <v>10053.08</v>
      </c>
      <c r="L28" s="41">
        <f>ROUND(AVERAGE(L9:L27),2)</f>
        <v>9879.82</v>
      </c>
      <c r="M28" s="40">
        <f>ROUND(AVERAGE(M9:M27),2)</f>
        <v>9879.82</v>
      </c>
      <c r="N28" s="39">
        <f>ROUND(AVERAGE(L28:M28),2)</f>
        <v>9879.82</v>
      </c>
      <c r="O28" s="41">
        <f>ROUND(AVERAGE(O9:O27),2)</f>
        <v>9676.1299999999992</v>
      </c>
      <c r="P28" s="40">
        <f>ROUND(AVERAGE(P9:P27),2)</f>
        <v>9676.1299999999992</v>
      </c>
      <c r="Q28" s="39">
        <f>ROUND(AVERAGE(O28:P28),2)</f>
        <v>9676.1299999999992</v>
      </c>
      <c r="R28" s="38">
        <f>ROUND(AVERAGE(R9:R27),2)</f>
        <v>10183.969999999999</v>
      </c>
      <c r="S28" s="37">
        <f>ROUND(AVERAGE(S9:S27),4)</f>
        <v>1.4086000000000001</v>
      </c>
      <c r="T28" s="36">
        <f>ROUND(AVERAGE(T9:T27),4)</f>
        <v>1.2148000000000001</v>
      </c>
      <c r="U28" s="175">
        <f>ROUND(AVERAGE(U9:U27),2)</f>
        <v>109.12</v>
      </c>
      <c r="V28" s="35">
        <f>AVERAGE(V9:V27)</f>
        <v>7230.0789473684208</v>
      </c>
      <c r="W28" s="35">
        <f>AVERAGE(W9:W27)</f>
        <v>7237.4473684210525</v>
      </c>
      <c r="X28" s="35">
        <f>AVERAGE(X9:X27)</f>
        <v>8383.6821720358803</v>
      </c>
      <c r="Y28" s="34">
        <f>AVERAGE(Y9:Y27)</f>
        <v>1.4088263157894738</v>
      </c>
    </row>
    <row r="29" spans="2:25" s="5" customFormat="1" x14ac:dyDescent="0.25">
      <c r="B29" s="33" t="s">
        <v>12</v>
      </c>
      <c r="C29" s="32">
        <f t="shared" ref="C29:Y29" si="6">MAX(C9:C27)</f>
        <v>10724.5</v>
      </c>
      <c r="D29" s="31">
        <f t="shared" si="6"/>
        <v>10724.5</v>
      </c>
      <c r="E29" s="30">
        <f t="shared" si="6"/>
        <v>10724.5</v>
      </c>
      <c r="F29" s="32">
        <f t="shared" si="6"/>
        <v>10720</v>
      </c>
      <c r="G29" s="31">
        <f t="shared" si="6"/>
        <v>10720</v>
      </c>
      <c r="H29" s="30">
        <f t="shared" si="6"/>
        <v>10720</v>
      </c>
      <c r="I29" s="32">
        <f t="shared" si="6"/>
        <v>10480</v>
      </c>
      <c r="J29" s="31">
        <f t="shared" si="6"/>
        <v>10480</v>
      </c>
      <c r="K29" s="30">
        <f t="shared" si="6"/>
        <v>10480</v>
      </c>
      <c r="L29" s="32">
        <f t="shared" si="6"/>
        <v>10260</v>
      </c>
      <c r="M29" s="31">
        <f t="shared" si="6"/>
        <v>10260</v>
      </c>
      <c r="N29" s="30">
        <f t="shared" si="6"/>
        <v>10260</v>
      </c>
      <c r="O29" s="32">
        <f t="shared" si="6"/>
        <v>10040</v>
      </c>
      <c r="P29" s="31">
        <f t="shared" si="6"/>
        <v>10040</v>
      </c>
      <c r="Q29" s="30">
        <f t="shared" si="6"/>
        <v>10040</v>
      </c>
      <c r="R29" s="29">
        <f t="shared" si="6"/>
        <v>10724.5</v>
      </c>
      <c r="S29" s="28">
        <f t="shared" si="6"/>
        <v>1.4204000000000001</v>
      </c>
      <c r="T29" s="27">
        <f t="shared" si="6"/>
        <v>1.2256</v>
      </c>
      <c r="U29" s="26">
        <f t="shared" si="6"/>
        <v>110.05</v>
      </c>
      <c r="V29" s="25">
        <f t="shared" si="6"/>
        <v>7600.64</v>
      </c>
      <c r="W29" s="25">
        <f t="shared" si="6"/>
        <v>7595.83</v>
      </c>
      <c r="X29" s="25">
        <f t="shared" si="6"/>
        <v>8816.5899375205536</v>
      </c>
      <c r="Y29" s="24">
        <f t="shared" si="6"/>
        <v>1.4206000000000001</v>
      </c>
    </row>
    <row r="30" spans="2:25" s="5" customFormat="1" ht="13.8" thickBot="1" x14ac:dyDescent="0.3">
      <c r="B30" s="23" t="s">
        <v>13</v>
      </c>
      <c r="C30" s="22">
        <f t="shared" ref="C30:Y30" si="7">MIN(C9:C27)</f>
        <v>9868</v>
      </c>
      <c r="D30" s="21">
        <f t="shared" si="7"/>
        <v>9868</v>
      </c>
      <c r="E30" s="20">
        <f t="shared" si="7"/>
        <v>9868</v>
      </c>
      <c r="F30" s="22">
        <f t="shared" si="7"/>
        <v>9884</v>
      </c>
      <c r="G30" s="21">
        <f t="shared" si="7"/>
        <v>9884</v>
      </c>
      <c r="H30" s="20">
        <f t="shared" si="7"/>
        <v>9884</v>
      </c>
      <c r="I30" s="22">
        <f t="shared" si="7"/>
        <v>9755</v>
      </c>
      <c r="J30" s="21">
        <f t="shared" si="7"/>
        <v>9755</v>
      </c>
      <c r="K30" s="20">
        <f t="shared" si="7"/>
        <v>9755</v>
      </c>
      <c r="L30" s="22">
        <f t="shared" si="7"/>
        <v>9580</v>
      </c>
      <c r="M30" s="21">
        <f t="shared" si="7"/>
        <v>9580</v>
      </c>
      <c r="N30" s="20">
        <f t="shared" si="7"/>
        <v>9580</v>
      </c>
      <c r="O30" s="22">
        <f t="shared" si="7"/>
        <v>9360</v>
      </c>
      <c r="P30" s="21">
        <f t="shared" si="7"/>
        <v>9360</v>
      </c>
      <c r="Q30" s="20">
        <f t="shared" si="7"/>
        <v>9360</v>
      </c>
      <c r="R30" s="19">
        <f t="shared" si="7"/>
        <v>9868</v>
      </c>
      <c r="S30" s="18">
        <f t="shared" si="7"/>
        <v>1.3864000000000001</v>
      </c>
      <c r="T30" s="17">
        <f t="shared" si="7"/>
        <v>1.2010000000000001</v>
      </c>
      <c r="U30" s="16">
        <f t="shared" si="7"/>
        <v>108.6</v>
      </c>
      <c r="V30" s="15">
        <f t="shared" si="7"/>
        <v>6986.19</v>
      </c>
      <c r="W30" s="15">
        <f t="shared" si="7"/>
        <v>6996.53</v>
      </c>
      <c r="X30" s="15">
        <f t="shared" si="7"/>
        <v>8081.9000819000812</v>
      </c>
      <c r="Y30" s="14">
        <f t="shared" si="7"/>
        <v>1.3867</v>
      </c>
    </row>
    <row r="32" spans="2:25" x14ac:dyDescent="0.25">
      <c r="B32" s="7" t="s">
        <v>14</v>
      </c>
      <c r="C32" s="9"/>
      <c r="D32" s="9"/>
      <c r="E32" s="8"/>
      <c r="F32" s="9"/>
      <c r="G32" s="9"/>
      <c r="H32" s="8"/>
      <c r="I32" s="9"/>
      <c r="J32" s="9"/>
      <c r="K32" s="8"/>
      <c r="L32" s="9"/>
      <c r="M32" s="9"/>
      <c r="N32" s="8"/>
    </row>
    <row r="33" spans="2:14" x14ac:dyDescent="0.25">
      <c r="B33" s="7" t="s">
        <v>15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tabSelected="1" workbookViewId="0">
      <selection activeCell="D38" sqref="D38"/>
    </sheetView>
  </sheetViews>
  <sheetFormatPr baseColWidth="10" defaultColWidth="8.88671875" defaultRowHeight="13.2" x14ac:dyDescent="0.25"/>
  <cols>
    <col min="3" max="3" width="12.109375" customWidth="1"/>
    <col min="4" max="4" width="19.6640625" customWidth="1"/>
    <col min="6" max="6" width="12.109375" customWidth="1"/>
    <col min="7" max="7" width="19.6640625" customWidth="1"/>
    <col min="9" max="9" width="12.109375" customWidth="1"/>
    <col min="10" max="10" width="19.6640625" customWidth="1"/>
  </cols>
  <sheetData>
    <row r="2" spans="2:10" x14ac:dyDescent="0.25">
      <c r="B2" s="76" t="s">
        <v>39</v>
      </c>
    </row>
    <row r="3" spans="2:10" ht="13.8" thickBot="1" x14ac:dyDescent="0.3"/>
    <row r="4" spans="2:10" x14ac:dyDescent="0.25">
      <c r="C4" s="189" t="s">
        <v>38</v>
      </c>
      <c r="D4" s="190"/>
      <c r="F4" s="189" t="s">
        <v>37</v>
      </c>
      <c r="G4" s="190"/>
      <c r="I4" s="189" t="s">
        <v>36</v>
      </c>
      <c r="J4" s="190"/>
    </row>
    <row r="5" spans="2:10" x14ac:dyDescent="0.25">
      <c r="C5" s="75">
        <v>44344</v>
      </c>
      <c r="D5" s="74"/>
      <c r="F5" s="75">
        <v>44344</v>
      </c>
      <c r="G5" s="74"/>
      <c r="I5" s="75">
        <v>44344</v>
      </c>
      <c r="J5" s="74"/>
    </row>
    <row r="6" spans="2:10" x14ac:dyDescent="0.25">
      <c r="C6" s="73"/>
      <c r="D6" s="72" t="s">
        <v>35</v>
      </c>
      <c r="F6" s="73"/>
      <c r="G6" s="72" t="s">
        <v>35</v>
      </c>
      <c r="I6" s="73"/>
      <c r="J6" s="72" t="s">
        <v>35</v>
      </c>
    </row>
    <row r="7" spans="2:10" x14ac:dyDescent="0.25">
      <c r="C7" s="71"/>
      <c r="D7" s="70"/>
      <c r="F7" s="71"/>
      <c r="G7" s="70"/>
      <c r="I7" s="71"/>
      <c r="J7" s="70"/>
    </row>
    <row r="8" spans="2:10" x14ac:dyDescent="0.25">
      <c r="C8" s="69">
        <v>44320</v>
      </c>
      <c r="D8" s="68">
        <v>9907.7199999999993</v>
      </c>
      <c r="F8" s="69">
        <f t="shared" ref="F8:F26" si="0">C8</f>
        <v>44320</v>
      </c>
      <c r="G8" s="68">
        <v>2435.7199999999998</v>
      </c>
      <c r="I8" s="69">
        <f t="shared" ref="I8:I26" si="1">C8</f>
        <v>44320</v>
      </c>
      <c r="J8" s="68">
        <v>2949.28</v>
      </c>
    </row>
    <row r="9" spans="2:10" x14ac:dyDescent="0.25">
      <c r="C9" s="69">
        <v>44321</v>
      </c>
      <c r="D9" s="68">
        <v>9996</v>
      </c>
      <c r="F9" s="69">
        <f t="shared" si="0"/>
        <v>44321</v>
      </c>
      <c r="G9" s="68">
        <v>2440.61</v>
      </c>
      <c r="I9" s="69">
        <f t="shared" si="1"/>
        <v>44321</v>
      </c>
      <c r="J9" s="68">
        <v>2976.16</v>
      </c>
    </row>
    <row r="10" spans="2:10" x14ac:dyDescent="0.25">
      <c r="C10" s="69">
        <v>44322</v>
      </c>
      <c r="D10" s="68">
        <v>10011.67</v>
      </c>
      <c r="F10" s="69">
        <f t="shared" si="0"/>
        <v>44322</v>
      </c>
      <c r="G10" s="68">
        <v>2470.77</v>
      </c>
      <c r="I10" s="69">
        <f t="shared" si="1"/>
        <v>44322</v>
      </c>
      <c r="J10" s="68">
        <v>2931.81</v>
      </c>
    </row>
    <row r="11" spans="2:10" x14ac:dyDescent="0.25">
      <c r="C11" s="69">
        <v>44323</v>
      </c>
      <c r="D11" s="68">
        <v>10247.18</v>
      </c>
      <c r="F11" s="69">
        <f t="shared" si="0"/>
        <v>44323</v>
      </c>
      <c r="G11" s="68">
        <v>2543.81</v>
      </c>
      <c r="I11" s="69">
        <f t="shared" si="1"/>
        <v>44323</v>
      </c>
      <c r="J11" s="68">
        <v>2968.99</v>
      </c>
    </row>
    <row r="12" spans="2:10" x14ac:dyDescent="0.25">
      <c r="C12" s="69">
        <v>44326</v>
      </c>
      <c r="D12" s="68">
        <v>10704.81</v>
      </c>
      <c r="F12" s="69">
        <f t="shared" si="0"/>
        <v>44326</v>
      </c>
      <c r="G12" s="68">
        <v>2597.87</v>
      </c>
      <c r="I12" s="69">
        <f t="shared" si="1"/>
        <v>44326</v>
      </c>
      <c r="J12" s="68">
        <v>3038.17</v>
      </c>
    </row>
    <row r="13" spans="2:10" x14ac:dyDescent="0.25">
      <c r="C13" s="69">
        <v>44327</v>
      </c>
      <c r="D13" s="68">
        <v>10454.540000000001</v>
      </c>
      <c r="F13" s="69">
        <f t="shared" si="0"/>
        <v>44327</v>
      </c>
      <c r="G13" s="68">
        <v>2557.6799999999998</v>
      </c>
      <c r="I13" s="69">
        <f t="shared" si="1"/>
        <v>44327</v>
      </c>
      <c r="J13" s="68">
        <v>3009.5</v>
      </c>
    </row>
    <row r="14" spans="2:10" x14ac:dyDescent="0.25">
      <c r="C14" s="69">
        <v>44328</v>
      </c>
      <c r="D14" s="68">
        <v>10603.6</v>
      </c>
      <c r="F14" s="69">
        <f t="shared" si="0"/>
        <v>44328</v>
      </c>
      <c r="G14" s="68">
        <v>2542.44</v>
      </c>
      <c r="I14" s="69">
        <f t="shared" si="1"/>
        <v>44328</v>
      </c>
      <c r="J14" s="68">
        <v>3012.83</v>
      </c>
    </row>
    <row r="15" spans="2:10" x14ac:dyDescent="0.25">
      <c r="C15" s="69">
        <v>44329</v>
      </c>
      <c r="D15" s="68">
        <v>10455.33</v>
      </c>
      <c r="F15" s="69">
        <f t="shared" si="0"/>
        <v>44329</v>
      </c>
      <c r="G15" s="68">
        <v>2488</v>
      </c>
      <c r="I15" s="69">
        <f t="shared" si="1"/>
        <v>44329</v>
      </c>
      <c r="J15" s="68">
        <v>2942.85</v>
      </c>
    </row>
    <row r="16" spans="2:10" x14ac:dyDescent="0.25">
      <c r="C16" s="69">
        <v>44330</v>
      </c>
      <c r="D16" s="68">
        <v>10278.209999999999</v>
      </c>
      <c r="F16" s="69">
        <f t="shared" si="0"/>
        <v>44330</v>
      </c>
      <c r="G16" s="68">
        <v>2441.6999999999998</v>
      </c>
      <c r="I16" s="69">
        <f t="shared" si="1"/>
        <v>44330</v>
      </c>
      <c r="J16" s="68">
        <v>2923.71</v>
      </c>
    </row>
    <row r="17" spans="2:10" x14ac:dyDescent="0.25">
      <c r="C17" s="69">
        <v>44333</v>
      </c>
      <c r="D17" s="68">
        <v>10290.280000000001</v>
      </c>
      <c r="F17" s="69">
        <f t="shared" si="0"/>
        <v>44333</v>
      </c>
      <c r="G17" s="68">
        <v>2476.65</v>
      </c>
      <c r="I17" s="69">
        <f t="shared" si="1"/>
        <v>44333</v>
      </c>
      <c r="J17" s="68">
        <v>2966.11</v>
      </c>
    </row>
    <row r="18" spans="2:10" x14ac:dyDescent="0.25">
      <c r="C18" s="69">
        <v>44334</v>
      </c>
      <c r="D18" s="68">
        <v>10520.01</v>
      </c>
      <c r="F18" s="69">
        <f t="shared" si="0"/>
        <v>44334</v>
      </c>
      <c r="G18" s="68">
        <v>2503.8200000000002</v>
      </c>
      <c r="I18" s="69">
        <f t="shared" si="1"/>
        <v>44334</v>
      </c>
      <c r="J18" s="68">
        <v>3078.98</v>
      </c>
    </row>
    <row r="19" spans="2:10" x14ac:dyDescent="0.25">
      <c r="C19" s="69">
        <v>44335</v>
      </c>
      <c r="D19" s="68">
        <v>10262.33</v>
      </c>
      <c r="F19" s="69">
        <f t="shared" si="0"/>
        <v>44335</v>
      </c>
      <c r="G19" s="68">
        <v>2449.17</v>
      </c>
      <c r="I19" s="69">
        <f t="shared" si="1"/>
        <v>44335</v>
      </c>
      <c r="J19" s="68">
        <v>3021.13</v>
      </c>
    </row>
    <row r="20" spans="2:10" x14ac:dyDescent="0.25">
      <c r="C20" s="69">
        <v>44336</v>
      </c>
      <c r="D20" s="68">
        <v>10137.61</v>
      </c>
      <c r="F20" s="69">
        <f t="shared" si="0"/>
        <v>44336</v>
      </c>
      <c r="G20" s="68">
        <v>2426.0300000000002</v>
      </c>
      <c r="I20" s="69">
        <f t="shared" si="1"/>
        <v>44336</v>
      </c>
      <c r="J20" s="68">
        <v>2978.34</v>
      </c>
    </row>
    <row r="21" spans="2:10" x14ac:dyDescent="0.25">
      <c r="C21" s="69">
        <v>44337</v>
      </c>
      <c r="D21" s="68">
        <v>9924.07</v>
      </c>
      <c r="F21" s="69">
        <f t="shared" si="0"/>
        <v>44337</v>
      </c>
      <c r="G21" s="68">
        <v>2364.85</v>
      </c>
      <c r="I21" s="69">
        <f t="shared" si="1"/>
        <v>44337</v>
      </c>
      <c r="J21" s="68">
        <v>2965.43</v>
      </c>
    </row>
    <row r="22" spans="2:10" x14ac:dyDescent="0.25">
      <c r="C22" s="69">
        <v>44340</v>
      </c>
      <c r="D22" s="68">
        <v>9857.73</v>
      </c>
      <c r="F22" s="69">
        <f t="shared" si="0"/>
        <v>44340</v>
      </c>
      <c r="G22" s="68">
        <v>2330.4499999999998</v>
      </c>
      <c r="I22" s="69">
        <f t="shared" si="1"/>
        <v>44340</v>
      </c>
      <c r="J22" s="68">
        <v>2928.95</v>
      </c>
    </row>
    <row r="23" spans="2:10" x14ac:dyDescent="0.25">
      <c r="C23" s="69">
        <v>44341</v>
      </c>
      <c r="D23" s="68">
        <v>10007.99</v>
      </c>
      <c r="F23" s="69">
        <f t="shared" si="0"/>
        <v>44341</v>
      </c>
      <c r="G23" s="68">
        <v>2382.5</v>
      </c>
      <c r="I23" s="69">
        <f t="shared" si="1"/>
        <v>44341</v>
      </c>
      <c r="J23" s="68">
        <v>2943.51</v>
      </c>
    </row>
    <row r="24" spans="2:10" x14ac:dyDescent="0.25">
      <c r="C24" s="69">
        <v>44342</v>
      </c>
      <c r="D24" s="68">
        <v>9968.89</v>
      </c>
      <c r="F24" s="69">
        <f t="shared" si="0"/>
        <v>44342</v>
      </c>
      <c r="G24" s="68">
        <v>2376.4299999999998</v>
      </c>
      <c r="I24" s="69">
        <f t="shared" si="1"/>
        <v>44342</v>
      </c>
      <c r="J24" s="68">
        <v>2982.79</v>
      </c>
    </row>
    <row r="25" spans="2:10" x14ac:dyDescent="0.25">
      <c r="C25" s="69">
        <v>44343</v>
      </c>
      <c r="D25" s="68">
        <v>10014.44</v>
      </c>
      <c r="F25" s="69">
        <f t="shared" si="0"/>
        <v>44343</v>
      </c>
      <c r="G25" s="68">
        <v>2423.14</v>
      </c>
      <c r="I25" s="69">
        <f t="shared" si="1"/>
        <v>44343</v>
      </c>
      <c r="J25" s="68">
        <v>3015.79</v>
      </c>
    </row>
    <row r="26" spans="2:10" ht="13.8" thickBot="1" x14ac:dyDescent="0.3">
      <c r="C26" s="69">
        <v>44344</v>
      </c>
      <c r="D26" s="68">
        <v>10198.379999999999</v>
      </c>
      <c r="F26" s="69">
        <f t="shared" si="0"/>
        <v>44344</v>
      </c>
      <c r="G26" s="68">
        <v>2460.66</v>
      </c>
      <c r="I26" s="69">
        <f t="shared" si="1"/>
        <v>44344</v>
      </c>
      <c r="J26" s="68">
        <v>3072.59</v>
      </c>
    </row>
    <row r="27" spans="2:10" x14ac:dyDescent="0.25">
      <c r="B27" s="5"/>
      <c r="C27" s="67" t="s">
        <v>11</v>
      </c>
      <c r="D27" s="66">
        <f>ROUND(AVERAGE(D8:D26),2)</f>
        <v>10202.15</v>
      </c>
      <c r="F27" s="67" t="s">
        <v>11</v>
      </c>
      <c r="G27" s="66">
        <f>ROUND(AVERAGE(G8:G26),2)</f>
        <v>2458.54</v>
      </c>
      <c r="I27" s="67" t="s">
        <v>11</v>
      </c>
      <c r="J27" s="66">
        <f>ROUND(AVERAGE(J8:J26),2)</f>
        <v>2984.57</v>
      </c>
    </row>
    <row r="28" spans="2:10" x14ac:dyDescent="0.25">
      <c r="B28" s="5"/>
      <c r="C28" s="65" t="s">
        <v>12</v>
      </c>
      <c r="D28" s="64">
        <f>MAX(D8:D26)</f>
        <v>10704.81</v>
      </c>
      <c r="F28" s="65" t="s">
        <v>12</v>
      </c>
      <c r="G28" s="64">
        <f>MAX(G8:G26)</f>
        <v>2597.87</v>
      </c>
      <c r="I28" s="65" t="s">
        <v>12</v>
      </c>
      <c r="J28" s="64">
        <f>MAX(J8:J26)</f>
        <v>3078.98</v>
      </c>
    </row>
    <row r="29" spans="2:10" x14ac:dyDescent="0.25">
      <c r="B29" s="5"/>
      <c r="C29" s="63" t="s">
        <v>13</v>
      </c>
      <c r="D29" s="62">
        <f>MIN(D8:D26)</f>
        <v>9857.73</v>
      </c>
      <c r="F29" s="63" t="s">
        <v>13</v>
      </c>
      <c r="G29" s="62">
        <f>MIN(G8:G26)</f>
        <v>2330.4499999999998</v>
      </c>
      <c r="I29" s="63" t="s">
        <v>13</v>
      </c>
      <c r="J29" s="62">
        <f>MIN(J8:J26)</f>
        <v>2923.71</v>
      </c>
    </row>
    <row r="32" spans="2:10" x14ac:dyDescent="0.25">
      <c r="B32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5"/>
  <sheetViews>
    <sheetView workbookViewId="0"/>
  </sheetViews>
  <sheetFormatPr baseColWidth="10" defaultColWidth="9.109375" defaultRowHeight="13.2" x14ac:dyDescent="0.25"/>
  <cols>
    <col min="1" max="1" width="9.109375" style="135"/>
    <col min="2" max="2" width="15.5546875" style="135" customWidth="1"/>
    <col min="3" max="10" width="12.6640625" style="135" customWidth="1"/>
    <col min="11" max="16384" width="9.109375" style="135"/>
  </cols>
  <sheetData>
    <row r="3" spans="2:9" ht="15.6" x14ac:dyDescent="0.3">
      <c r="B3" s="174" t="s">
        <v>94</v>
      </c>
      <c r="C3" s="147"/>
      <c r="D3" s="173"/>
      <c r="G3" s="159"/>
      <c r="H3" s="159"/>
      <c r="I3" s="172"/>
    </row>
    <row r="4" spans="2:9" x14ac:dyDescent="0.25">
      <c r="B4" s="171" t="s">
        <v>93</v>
      </c>
      <c r="C4" s="170"/>
      <c r="D4" s="169"/>
      <c r="G4" s="168"/>
      <c r="H4" s="167"/>
      <c r="I4" s="159"/>
    </row>
    <row r="5" spans="2:9" x14ac:dyDescent="0.25">
      <c r="B5" s="166" t="s">
        <v>95</v>
      </c>
      <c r="C5" s="147"/>
      <c r="D5" s="165"/>
      <c r="G5" s="164"/>
      <c r="H5" s="159"/>
      <c r="I5" s="147"/>
    </row>
    <row r="6" spans="2:9" x14ac:dyDescent="0.25">
      <c r="B6" s="147"/>
      <c r="C6" s="147"/>
      <c r="D6" s="147"/>
      <c r="E6" s="147"/>
      <c r="F6" s="147"/>
      <c r="G6" s="147"/>
      <c r="H6" s="147"/>
      <c r="I6" s="147"/>
    </row>
    <row r="7" spans="2:9" x14ac:dyDescent="0.25">
      <c r="B7" s="158"/>
      <c r="C7" s="163" t="s">
        <v>92</v>
      </c>
      <c r="D7" s="163" t="s">
        <v>92</v>
      </c>
      <c r="E7" s="163" t="s">
        <v>92</v>
      </c>
    </row>
    <row r="8" spans="2:9" x14ac:dyDescent="0.25">
      <c r="B8" s="161"/>
      <c r="C8" s="162" t="s">
        <v>55</v>
      </c>
      <c r="D8" s="162" t="s">
        <v>82</v>
      </c>
      <c r="E8" s="162" t="s">
        <v>80</v>
      </c>
    </row>
    <row r="9" spans="2:9" x14ac:dyDescent="0.25">
      <c r="B9" s="161"/>
      <c r="C9" s="160" t="s">
        <v>79</v>
      </c>
      <c r="D9" s="160" t="s">
        <v>79</v>
      </c>
      <c r="E9" s="160" t="s">
        <v>79</v>
      </c>
    </row>
    <row r="10" spans="2:9" x14ac:dyDescent="0.25">
      <c r="B10" s="158"/>
      <c r="C10" s="157"/>
      <c r="D10" s="157"/>
      <c r="E10" s="157"/>
    </row>
    <row r="11" spans="2:9" x14ac:dyDescent="0.25">
      <c r="B11" s="156" t="s">
        <v>91</v>
      </c>
      <c r="C11" s="155">
        <f>ABR!D27</f>
        <v>10202.15</v>
      </c>
      <c r="D11" s="155">
        <f>ABR!G27</f>
        <v>2458.54</v>
      </c>
      <c r="E11" s="155">
        <f>ABR!J27</f>
        <v>2984.57</v>
      </c>
    </row>
    <row r="15" spans="2:9" x14ac:dyDescent="0.25">
      <c r="B15" s="153" t="s">
        <v>48</v>
      </c>
      <c r="C15" s="154"/>
    </row>
    <row r="16" spans="2:9" x14ac:dyDescent="0.25">
      <c r="B16" s="153" t="s">
        <v>46</v>
      </c>
      <c r="C16" s="152"/>
    </row>
    <row r="17" spans="2:9" x14ac:dyDescent="0.25">
      <c r="B17" s="151" t="s">
        <v>10</v>
      </c>
      <c r="C17" s="149">
        <f>'Averages Inc. Euro Eq'!F66</f>
        <v>1.4086000000000001</v>
      </c>
    </row>
    <row r="18" spans="2:9" x14ac:dyDescent="0.25">
      <c r="B18" s="151" t="s">
        <v>43</v>
      </c>
      <c r="C18" s="150">
        <f>'Averages Inc. Euro Eq'!F67</f>
        <v>109.12</v>
      </c>
    </row>
    <row r="19" spans="2:9" x14ac:dyDescent="0.25">
      <c r="B19" s="151" t="s">
        <v>41</v>
      </c>
      <c r="C19" s="149">
        <f>'Averages Inc. Euro Eq'!F68</f>
        <v>1.2148000000000001</v>
      </c>
    </row>
    <row r="21" spans="2:9" x14ac:dyDescent="0.25">
      <c r="B21" s="148" t="s">
        <v>40</v>
      </c>
    </row>
    <row r="24" spans="2:9" x14ac:dyDescent="0.25">
      <c r="B24" s="146" t="s">
        <v>14</v>
      </c>
      <c r="C24" s="145"/>
      <c r="D24" s="144"/>
      <c r="E24" s="143"/>
      <c r="F24" s="142"/>
      <c r="G24" s="141"/>
      <c r="H24" s="140"/>
      <c r="I24" s="139"/>
    </row>
    <row r="25" spans="2:9" x14ac:dyDescent="0.25">
      <c r="B25" s="138" t="s">
        <v>96</v>
      </c>
      <c r="C25" s="137"/>
      <c r="D25" s="137"/>
      <c r="E25" s="137"/>
      <c r="F25" s="137"/>
      <c r="G25" s="137"/>
      <c r="H25" s="137"/>
      <c r="I25" s="136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71"/>
  <sheetViews>
    <sheetView workbookViewId="0"/>
  </sheetViews>
  <sheetFormatPr baseColWidth="10" defaultColWidth="8.88671875" defaultRowHeight="13.2" x14ac:dyDescent="0.25"/>
  <cols>
    <col min="2" max="2" width="27.33203125" customWidth="1"/>
    <col min="3" max="17" width="16.33203125" customWidth="1"/>
  </cols>
  <sheetData>
    <row r="5" spans="2:13" ht="15.6" x14ac:dyDescent="0.3">
      <c r="B5" s="134"/>
      <c r="C5" s="2"/>
      <c r="D5" s="133"/>
      <c r="F5" s="132" t="s">
        <v>90</v>
      </c>
      <c r="G5" s="128"/>
      <c r="H5" s="128"/>
      <c r="I5" s="131"/>
    </row>
    <row r="6" spans="2:13" x14ac:dyDescent="0.25">
      <c r="B6" s="130"/>
      <c r="C6" s="130"/>
      <c r="D6" s="76"/>
      <c r="F6" s="129" t="s">
        <v>89</v>
      </c>
      <c r="G6" s="128"/>
      <c r="H6" s="127"/>
      <c r="I6" s="119"/>
    </row>
    <row r="7" spans="2:13" x14ac:dyDescent="0.25">
      <c r="B7" s="2"/>
      <c r="C7" s="2"/>
      <c r="D7" s="126"/>
      <c r="F7" s="106" t="s">
        <v>95</v>
      </c>
      <c r="G7" s="125"/>
      <c r="H7" s="119"/>
      <c r="I7" s="2"/>
    </row>
    <row r="8" spans="2:13" ht="13.8" thickBot="1" x14ac:dyDescent="0.3"/>
    <row r="9" spans="2:13" x14ac:dyDescent="0.25">
      <c r="B9" s="124"/>
      <c r="C9" s="123" t="s">
        <v>88</v>
      </c>
      <c r="D9" s="122" t="s">
        <v>82</v>
      </c>
      <c r="E9" s="122" t="s">
        <v>55</v>
      </c>
      <c r="F9" s="122" t="s">
        <v>54</v>
      </c>
      <c r="G9" s="122" t="s">
        <v>53</v>
      </c>
      <c r="H9" s="122" t="s">
        <v>52</v>
      </c>
      <c r="I9" s="122" t="s">
        <v>87</v>
      </c>
      <c r="J9" s="122" t="s">
        <v>86</v>
      </c>
      <c r="K9" s="122" t="s">
        <v>85</v>
      </c>
      <c r="L9" s="122" t="s">
        <v>84</v>
      </c>
      <c r="M9" s="121" t="s">
        <v>83</v>
      </c>
    </row>
    <row r="10" spans="2:13" x14ac:dyDescent="0.25">
      <c r="B10" s="118"/>
      <c r="C10" s="120" t="s">
        <v>82</v>
      </c>
      <c r="D10" s="119" t="s">
        <v>81</v>
      </c>
      <c r="E10" s="119"/>
      <c r="F10" s="119"/>
      <c r="G10" s="119"/>
      <c r="H10" s="119"/>
      <c r="I10" s="119"/>
      <c r="J10" s="119"/>
      <c r="K10" s="119"/>
      <c r="L10" s="119"/>
      <c r="M10" s="3"/>
    </row>
    <row r="11" spans="2:13" x14ac:dyDescent="0.25">
      <c r="B11" s="118"/>
      <c r="C11" s="117" t="s">
        <v>79</v>
      </c>
      <c r="D11" s="117" t="s">
        <v>79</v>
      </c>
      <c r="E11" s="117" t="s">
        <v>79</v>
      </c>
      <c r="F11" s="117" t="s">
        <v>79</v>
      </c>
      <c r="G11" s="117" t="s">
        <v>79</v>
      </c>
      <c r="H11" s="117" t="s">
        <v>79</v>
      </c>
      <c r="I11" s="117" t="s">
        <v>79</v>
      </c>
      <c r="J11" s="117" t="s">
        <v>79</v>
      </c>
      <c r="K11" s="117" t="s">
        <v>79</v>
      </c>
      <c r="L11" s="117" t="s">
        <v>79</v>
      </c>
      <c r="M11" s="116" t="s">
        <v>79</v>
      </c>
    </row>
    <row r="12" spans="2:13" x14ac:dyDescent="0.25">
      <c r="B12" s="9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3"/>
    </row>
    <row r="13" spans="2:13" x14ac:dyDescent="0.25">
      <c r="B13" s="114" t="s">
        <v>78</v>
      </c>
      <c r="C13" s="113">
        <v>2433.84</v>
      </c>
      <c r="D13" s="113">
        <v>2081.08</v>
      </c>
      <c r="E13" s="113">
        <v>10183.969999999999</v>
      </c>
      <c r="F13" s="113">
        <v>2185.92</v>
      </c>
      <c r="G13" s="113">
        <v>17605.740000000002</v>
      </c>
      <c r="H13" s="113">
        <v>32524.26</v>
      </c>
      <c r="I13" s="113">
        <v>2970.29</v>
      </c>
      <c r="J13" s="113">
        <v>2318.6799999999998</v>
      </c>
      <c r="K13" s="113">
        <v>0.5</v>
      </c>
      <c r="L13" s="113">
        <v>44248.160000000003</v>
      </c>
      <c r="M13" s="112">
        <v>0.5</v>
      </c>
    </row>
    <row r="14" spans="2:13" x14ac:dyDescent="0.25">
      <c r="B14" s="99" t="s">
        <v>77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"/>
    </row>
    <row r="15" spans="2:13" x14ac:dyDescent="0.25">
      <c r="B15" s="114" t="s">
        <v>76</v>
      </c>
      <c r="C15" s="113">
        <v>2433.84</v>
      </c>
      <c r="D15" s="113">
        <v>2081.08</v>
      </c>
      <c r="E15" s="113">
        <v>10183.969999999999</v>
      </c>
      <c r="F15" s="113">
        <v>2185.92</v>
      </c>
      <c r="G15" s="113">
        <v>17605.740000000002</v>
      </c>
      <c r="H15" s="113">
        <v>32524.26</v>
      </c>
      <c r="I15" s="113">
        <v>2970.29</v>
      </c>
      <c r="J15" s="113">
        <v>2318.6799999999998</v>
      </c>
      <c r="K15" s="113">
        <v>1</v>
      </c>
      <c r="L15" s="113">
        <v>44248.160000000003</v>
      </c>
      <c r="M15" s="112">
        <v>1</v>
      </c>
    </row>
    <row r="16" spans="2:13" x14ac:dyDescent="0.25">
      <c r="B16" s="99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"/>
    </row>
    <row r="17" spans="2:13" x14ac:dyDescent="0.25">
      <c r="B17" s="114" t="s">
        <v>75</v>
      </c>
      <c r="C17" s="113">
        <v>2433.84</v>
      </c>
      <c r="D17" s="113">
        <v>2081.08</v>
      </c>
      <c r="E17" s="113">
        <v>10183.969999999999</v>
      </c>
      <c r="F17" s="113">
        <v>2185.92</v>
      </c>
      <c r="G17" s="113">
        <v>17605.740000000002</v>
      </c>
      <c r="H17" s="113">
        <v>32524.26</v>
      </c>
      <c r="I17" s="113">
        <v>2970.29</v>
      </c>
      <c r="J17" s="113">
        <v>2318.6799999999998</v>
      </c>
      <c r="K17" s="113">
        <v>0.75</v>
      </c>
      <c r="L17" s="113">
        <v>44248.160000000003</v>
      </c>
      <c r="M17" s="112">
        <v>0.75</v>
      </c>
    </row>
    <row r="18" spans="2:13" x14ac:dyDescent="0.25">
      <c r="B18" s="9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3"/>
    </row>
    <row r="19" spans="2:13" x14ac:dyDescent="0.25">
      <c r="B19" s="114" t="s">
        <v>97</v>
      </c>
      <c r="C19" s="113">
        <v>2453.71</v>
      </c>
      <c r="D19" s="113">
        <v>2035.79</v>
      </c>
      <c r="E19" s="113">
        <v>10196.049999999999</v>
      </c>
      <c r="F19" s="113">
        <v>2194.5</v>
      </c>
      <c r="G19" s="113">
        <v>17634.53</v>
      </c>
      <c r="H19" s="113">
        <v>29735.89</v>
      </c>
      <c r="I19" s="113">
        <v>2985.5</v>
      </c>
      <c r="J19" s="113">
        <v>2316.11</v>
      </c>
      <c r="K19" s="113">
        <v>0.5</v>
      </c>
      <c r="L19" s="113">
        <v>44251.05</v>
      </c>
      <c r="M19" s="112">
        <v>0.5</v>
      </c>
    </row>
    <row r="20" spans="2:13" x14ac:dyDescent="0.25">
      <c r="B20" s="9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"/>
    </row>
    <row r="21" spans="2:13" x14ac:dyDescent="0.25">
      <c r="B21" s="114" t="s">
        <v>74</v>
      </c>
      <c r="C21" s="113">
        <v>2453.71</v>
      </c>
      <c r="D21" s="113">
        <v>2035.79</v>
      </c>
      <c r="E21" s="113">
        <v>10196.049999999999</v>
      </c>
      <c r="F21" s="113">
        <v>2194.5</v>
      </c>
      <c r="G21" s="113">
        <v>17634.53</v>
      </c>
      <c r="H21" s="113">
        <v>29735.89</v>
      </c>
      <c r="I21" s="113">
        <v>2985.5</v>
      </c>
      <c r="J21" s="113">
        <v>2316.11</v>
      </c>
      <c r="K21" s="113">
        <v>1</v>
      </c>
      <c r="L21" s="113">
        <v>44251.05</v>
      </c>
      <c r="M21" s="112">
        <v>1</v>
      </c>
    </row>
    <row r="22" spans="2:13" x14ac:dyDescent="0.25">
      <c r="B22" s="99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3"/>
    </row>
    <row r="23" spans="2:13" x14ac:dyDescent="0.25">
      <c r="B23" s="114" t="s">
        <v>73</v>
      </c>
      <c r="C23" s="113">
        <v>2453.71</v>
      </c>
      <c r="D23" s="113">
        <v>2035.79</v>
      </c>
      <c r="E23" s="113">
        <v>10196.049999999999</v>
      </c>
      <c r="F23" s="113">
        <v>2194.5</v>
      </c>
      <c r="G23" s="113">
        <v>17634.53</v>
      </c>
      <c r="H23" s="113">
        <v>29735.89</v>
      </c>
      <c r="I23" s="113">
        <v>2985.5</v>
      </c>
      <c r="J23" s="113">
        <v>2316.11</v>
      </c>
      <c r="K23" s="113">
        <v>0.75</v>
      </c>
      <c r="L23" s="113">
        <v>44251.05</v>
      </c>
      <c r="M23" s="112">
        <v>0.75</v>
      </c>
    </row>
    <row r="24" spans="2:13" x14ac:dyDescent="0.25">
      <c r="B24" s="99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3"/>
    </row>
    <row r="25" spans="2:13" x14ac:dyDescent="0.25">
      <c r="B25" s="114" t="s">
        <v>72</v>
      </c>
      <c r="C25" s="113">
        <v>2447.9699999999998</v>
      </c>
      <c r="D25" s="113">
        <v>2035</v>
      </c>
      <c r="E25" s="113">
        <v>10053.08</v>
      </c>
      <c r="F25" s="113">
        <v>2235.11</v>
      </c>
      <c r="G25" s="113">
        <v>17770.53</v>
      </c>
      <c r="H25" s="113"/>
      <c r="I25" s="113">
        <v>2981.11</v>
      </c>
      <c r="J25" s="113">
        <v>2337.16</v>
      </c>
      <c r="K25" s="113"/>
      <c r="L25" s="113"/>
      <c r="M25" s="112"/>
    </row>
    <row r="26" spans="2:13" x14ac:dyDescent="0.25">
      <c r="B26" s="9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3"/>
    </row>
    <row r="27" spans="2:13" x14ac:dyDescent="0.25">
      <c r="B27" s="114" t="s">
        <v>71</v>
      </c>
      <c r="C27" s="113">
        <v>2447.9699999999998</v>
      </c>
      <c r="D27" s="113">
        <v>2035</v>
      </c>
      <c r="E27" s="113">
        <v>10053.08</v>
      </c>
      <c r="F27" s="113">
        <v>2235.11</v>
      </c>
      <c r="G27" s="113">
        <v>17770.53</v>
      </c>
      <c r="H27" s="113"/>
      <c r="I27" s="113">
        <v>2981.11</v>
      </c>
      <c r="J27" s="113">
        <v>2337.16</v>
      </c>
      <c r="K27" s="113"/>
      <c r="L27" s="113"/>
      <c r="M27" s="112"/>
    </row>
    <row r="28" spans="2:13" x14ac:dyDescent="0.25">
      <c r="B28" s="99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3"/>
    </row>
    <row r="29" spans="2:13" x14ac:dyDescent="0.25">
      <c r="B29" s="114" t="s">
        <v>70</v>
      </c>
      <c r="C29" s="113">
        <v>2447.9699999999998</v>
      </c>
      <c r="D29" s="113">
        <v>2035</v>
      </c>
      <c r="E29" s="113">
        <v>10053.08</v>
      </c>
      <c r="F29" s="113">
        <v>2235.11</v>
      </c>
      <c r="G29" s="113">
        <v>17770.53</v>
      </c>
      <c r="H29" s="113"/>
      <c r="I29" s="113">
        <v>2981.11</v>
      </c>
      <c r="J29" s="113">
        <v>2337.16</v>
      </c>
      <c r="K29" s="113"/>
      <c r="L29" s="113"/>
      <c r="M29" s="112"/>
    </row>
    <row r="30" spans="2:13" x14ac:dyDescent="0.25">
      <c r="B30" s="9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3"/>
    </row>
    <row r="31" spans="2:13" x14ac:dyDescent="0.25">
      <c r="B31" s="114" t="s">
        <v>98</v>
      </c>
      <c r="C31" s="113">
        <v>2428</v>
      </c>
      <c r="D31" s="113"/>
      <c r="E31" s="113">
        <v>9879.82</v>
      </c>
      <c r="F31" s="113">
        <v>2259.11</v>
      </c>
      <c r="G31" s="113">
        <v>17886.580000000002</v>
      </c>
      <c r="H31" s="113"/>
      <c r="I31" s="113">
        <v>2938.21</v>
      </c>
      <c r="J31" s="113"/>
      <c r="K31" s="113"/>
      <c r="L31" s="113"/>
      <c r="M31" s="112"/>
    </row>
    <row r="32" spans="2:13" x14ac:dyDescent="0.25">
      <c r="B32" s="99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"/>
    </row>
    <row r="33" spans="2:13" x14ac:dyDescent="0.25">
      <c r="B33" s="114" t="s">
        <v>69</v>
      </c>
      <c r="C33" s="113">
        <v>2428</v>
      </c>
      <c r="D33" s="113"/>
      <c r="E33" s="113">
        <v>9879.82</v>
      </c>
      <c r="F33" s="113">
        <v>2259.11</v>
      </c>
      <c r="G33" s="113">
        <v>17886.580000000002</v>
      </c>
      <c r="H33" s="113"/>
      <c r="I33" s="113">
        <v>2938.21</v>
      </c>
      <c r="J33" s="113"/>
      <c r="K33" s="113"/>
      <c r="L33" s="113"/>
      <c r="M33" s="112"/>
    </row>
    <row r="34" spans="2:13" x14ac:dyDescent="0.25">
      <c r="B34" s="99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"/>
    </row>
    <row r="35" spans="2:13" x14ac:dyDescent="0.25">
      <c r="B35" s="114" t="s">
        <v>68</v>
      </c>
      <c r="C35" s="113">
        <v>2428</v>
      </c>
      <c r="D35" s="113"/>
      <c r="E35" s="113">
        <v>9879.82</v>
      </c>
      <c r="F35" s="113">
        <v>2259.11</v>
      </c>
      <c r="G35" s="113">
        <v>17886.580000000002</v>
      </c>
      <c r="H35" s="113"/>
      <c r="I35" s="113">
        <v>2938.21</v>
      </c>
      <c r="J35" s="113"/>
      <c r="K35" s="113"/>
      <c r="L35" s="113"/>
      <c r="M35" s="112"/>
    </row>
    <row r="36" spans="2:13" x14ac:dyDescent="0.25">
      <c r="B36" s="9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3"/>
    </row>
    <row r="37" spans="2:13" x14ac:dyDescent="0.25">
      <c r="B37" s="114" t="s">
        <v>67</v>
      </c>
      <c r="C37" s="113">
        <v>2412.34</v>
      </c>
      <c r="D37" s="113"/>
      <c r="E37" s="113">
        <v>9676.1299999999992</v>
      </c>
      <c r="F37" s="113">
        <v>2286.11</v>
      </c>
      <c r="G37" s="113">
        <v>17994.740000000002</v>
      </c>
      <c r="H37" s="113"/>
      <c r="I37" s="113">
        <v>2917.66</v>
      </c>
      <c r="J37" s="113"/>
      <c r="K37" s="113"/>
      <c r="L37" s="113"/>
      <c r="M37" s="112"/>
    </row>
    <row r="38" spans="2:13" x14ac:dyDescent="0.25">
      <c r="B38" s="99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"/>
    </row>
    <row r="39" spans="2:13" x14ac:dyDescent="0.25">
      <c r="B39" s="114" t="s">
        <v>66</v>
      </c>
      <c r="C39" s="113">
        <v>2412.34</v>
      </c>
      <c r="D39" s="113"/>
      <c r="E39" s="113">
        <v>9676.1299999999992</v>
      </c>
      <c r="F39" s="113">
        <v>2286.11</v>
      </c>
      <c r="G39" s="113">
        <v>17994.740000000002</v>
      </c>
      <c r="H39" s="113"/>
      <c r="I39" s="113">
        <v>2917.66</v>
      </c>
      <c r="J39" s="113"/>
      <c r="K39" s="113"/>
      <c r="L39" s="113"/>
      <c r="M39" s="112"/>
    </row>
    <row r="40" spans="2:13" x14ac:dyDescent="0.25">
      <c r="B40" s="99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3"/>
    </row>
    <row r="41" spans="2:13" x14ac:dyDescent="0.25">
      <c r="B41" s="114" t="s">
        <v>65</v>
      </c>
      <c r="C41" s="113">
        <v>2412.34</v>
      </c>
      <c r="D41" s="113"/>
      <c r="E41" s="113">
        <v>9676.1299999999992</v>
      </c>
      <c r="F41" s="113">
        <v>2286.11</v>
      </c>
      <c r="G41" s="113">
        <v>17994.740000000002</v>
      </c>
      <c r="H41" s="113"/>
      <c r="I41" s="113">
        <v>2917.66</v>
      </c>
      <c r="J41" s="113"/>
      <c r="K41" s="113"/>
      <c r="L41" s="113"/>
      <c r="M41" s="112"/>
    </row>
    <row r="42" spans="2:13" x14ac:dyDescent="0.25">
      <c r="B42" s="99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3"/>
    </row>
    <row r="43" spans="2:13" x14ac:dyDescent="0.25">
      <c r="B43" s="114" t="s">
        <v>64</v>
      </c>
      <c r="C43" s="113"/>
      <c r="D43" s="113"/>
      <c r="E43" s="113"/>
      <c r="F43" s="113"/>
      <c r="G43" s="113"/>
      <c r="H43" s="113">
        <v>26407.79</v>
      </c>
      <c r="I43" s="113"/>
      <c r="J43" s="113"/>
      <c r="K43" s="113">
        <v>0.5</v>
      </c>
      <c r="L43" s="113">
        <v>45901.05</v>
      </c>
      <c r="M43" s="112">
        <v>0.5</v>
      </c>
    </row>
    <row r="44" spans="2:13" x14ac:dyDescent="0.25">
      <c r="B44" s="9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3"/>
    </row>
    <row r="45" spans="2:13" x14ac:dyDescent="0.25">
      <c r="B45" s="114" t="s">
        <v>63</v>
      </c>
      <c r="C45" s="113"/>
      <c r="D45" s="113"/>
      <c r="E45" s="113"/>
      <c r="F45" s="113"/>
      <c r="G45" s="113"/>
      <c r="H45" s="113">
        <v>26407.79</v>
      </c>
      <c r="I45" s="113"/>
      <c r="J45" s="113"/>
      <c r="K45" s="113">
        <v>1</v>
      </c>
      <c r="L45" s="113">
        <v>45901.05</v>
      </c>
      <c r="M45" s="112">
        <v>1</v>
      </c>
    </row>
    <row r="46" spans="2:13" x14ac:dyDescent="0.25">
      <c r="B46" s="9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3"/>
    </row>
    <row r="47" spans="2:13" x14ac:dyDescent="0.25">
      <c r="B47" s="111" t="s">
        <v>62</v>
      </c>
      <c r="C47" s="110"/>
      <c r="D47" s="110"/>
      <c r="E47" s="110"/>
      <c r="F47" s="110"/>
      <c r="G47" s="110"/>
      <c r="H47" s="110">
        <v>26407.79</v>
      </c>
      <c r="I47" s="110"/>
      <c r="J47" s="110"/>
      <c r="K47" s="110">
        <v>0.75</v>
      </c>
      <c r="L47" s="110">
        <v>45901.05</v>
      </c>
      <c r="M47" s="109">
        <v>0.75</v>
      </c>
    </row>
    <row r="49" spans="2:5" x14ac:dyDescent="0.25">
      <c r="B49" s="108" t="s">
        <v>61</v>
      </c>
    </row>
    <row r="50" spans="2:5" x14ac:dyDescent="0.25">
      <c r="B50" s="107" t="s">
        <v>95</v>
      </c>
    </row>
    <row r="52" spans="2:5" x14ac:dyDescent="0.25">
      <c r="B52" s="105" t="s">
        <v>60</v>
      </c>
      <c r="C52" s="104" t="s">
        <v>59</v>
      </c>
    </row>
    <row r="53" spans="2:5" x14ac:dyDescent="0.25">
      <c r="B53" s="103"/>
      <c r="C53" s="102" t="s">
        <v>58</v>
      </c>
    </row>
    <row r="54" spans="2:5" x14ac:dyDescent="0.25">
      <c r="B54" s="100" t="s">
        <v>57</v>
      </c>
      <c r="C54" s="101">
        <v>2003.72</v>
      </c>
    </row>
    <row r="55" spans="2:5" x14ac:dyDescent="0.25">
      <c r="B55" s="100" t="s">
        <v>56</v>
      </c>
      <c r="C55" s="101">
        <v>1713.02</v>
      </c>
    </row>
    <row r="56" spans="2:5" x14ac:dyDescent="0.25">
      <c r="B56" s="100" t="s">
        <v>55</v>
      </c>
      <c r="C56" s="101">
        <v>8383.68</v>
      </c>
    </row>
    <row r="57" spans="2:5" x14ac:dyDescent="0.25">
      <c r="B57" s="100" t="s">
        <v>54</v>
      </c>
      <c r="C57" s="101">
        <v>1799.48</v>
      </c>
    </row>
    <row r="58" spans="2:5" x14ac:dyDescent="0.25">
      <c r="B58" s="100" t="s">
        <v>53</v>
      </c>
      <c r="C58" s="101">
        <v>14494.29</v>
      </c>
    </row>
    <row r="59" spans="2:5" x14ac:dyDescent="0.25">
      <c r="B59" s="100" t="s">
        <v>52</v>
      </c>
      <c r="C59" s="101">
        <v>26775.89</v>
      </c>
    </row>
    <row r="60" spans="2:5" x14ac:dyDescent="0.25">
      <c r="B60" s="100" t="s">
        <v>51</v>
      </c>
      <c r="C60" s="101">
        <v>2445.12</v>
      </c>
    </row>
    <row r="61" spans="2:5" x14ac:dyDescent="0.25">
      <c r="B61" s="98" t="s">
        <v>50</v>
      </c>
      <c r="C61" s="97">
        <v>1908.64</v>
      </c>
    </row>
    <row r="63" spans="2:5" x14ac:dyDescent="0.25">
      <c r="B63" s="89" t="s">
        <v>49</v>
      </c>
    </row>
    <row r="64" spans="2:5" x14ac:dyDescent="0.25">
      <c r="E64" s="96" t="s">
        <v>48</v>
      </c>
    </row>
    <row r="65" spans="2:9" x14ac:dyDescent="0.25">
      <c r="B65" s="93" t="s">
        <v>47</v>
      </c>
      <c r="D65" s="92">
        <v>7230.08</v>
      </c>
      <c r="E65" s="96" t="s">
        <v>46</v>
      </c>
    </row>
    <row r="66" spans="2:9" x14ac:dyDescent="0.25">
      <c r="B66" s="93" t="s">
        <v>45</v>
      </c>
      <c r="D66" s="92">
        <v>7237.45</v>
      </c>
      <c r="E66" s="95" t="s">
        <v>10</v>
      </c>
      <c r="F66" s="90">
        <v>1.4086000000000001</v>
      </c>
    </row>
    <row r="67" spans="2:9" x14ac:dyDescent="0.25">
      <c r="B67" s="93" t="s">
        <v>44</v>
      </c>
      <c r="D67" s="92">
        <v>1551.89</v>
      </c>
      <c r="E67" s="95" t="s">
        <v>43</v>
      </c>
      <c r="F67" s="94">
        <v>109.12</v>
      </c>
    </row>
    <row r="68" spans="2:9" x14ac:dyDescent="0.25">
      <c r="B68" s="93" t="s">
        <v>42</v>
      </c>
      <c r="D68" s="92">
        <v>1557.76</v>
      </c>
      <c r="E68" s="91" t="s">
        <v>41</v>
      </c>
      <c r="F68" s="90">
        <v>1.2148000000000001</v>
      </c>
    </row>
    <row r="69" spans="2:9" x14ac:dyDescent="0.25">
      <c r="H69" s="88" t="s">
        <v>40</v>
      </c>
    </row>
    <row r="70" spans="2:9" x14ac:dyDescent="0.25">
      <c r="B70" s="87" t="s">
        <v>14</v>
      </c>
      <c r="C70" s="86"/>
      <c r="D70" s="85"/>
      <c r="E70" s="84"/>
      <c r="F70" s="83"/>
      <c r="G70" s="82"/>
      <c r="H70" s="81"/>
      <c r="I70" s="80"/>
    </row>
    <row r="71" spans="2:9" x14ac:dyDescent="0.25">
      <c r="B71" s="79" t="s">
        <v>96</v>
      </c>
      <c r="C71" s="78"/>
      <c r="D71" s="78"/>
      <c r="E71" s="78"/>
      <c r="F71" s="78"/>
      <c r="G71" s="78"/>
      <c r="H71" s="78"/>
      <c r="I71" s="77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31</v>
      </c>
    </row>
    <row r="6" spans="1:19" ht="13.8" thickBot="1" x14ac:dyDescent="0.3">
      <c r="B6" s="1">
        <v>44320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44320</v>
      </c>
      <c r="C9" s="46">
        <v>1896</v>
      </c>
      <c r="D9" s="45">
        <v>1896</v>
      </c>
      <c r="E9" s="44">
        <f t="shared" ref="E9:E27" si="0">AVERAGE(C9:D9)</f>
        <v>1896</v>
      </c>
      <c r="F9" s="46">
        <v>1890</v>
      </c>
      <c r="G9" s="45">
        <v>1890</v>
      </c>
      <c r="H9" s="44">
        <f t="shared" ref="H9:H27" si="1">AVERAGE(F9:G9)</f>
        <v>1890</v>
      </c>
      <c r="I9" s="46">
        <v>1887.5</v>
      </c>
      <c r="J9" s="45">
        <v>1887.5</v>
      </c>
      <c r="K9" s="44">
        <f t="shared" ref="K9:K27" si="2">AVERAGE(I9:J9)</f>
        <v>1887.5</v>
      </c>
      <c r="L9" s="52">
        <v>1896</v>
      </c>
      <c r="M9" s="51">
        <v>1.3864000000000001</v>
      </c>
      <c r="N9" s="53">
        <v>1.2020999999999999</v>
      </c>
      <c r="O9" s="50">
        <v>109.3</v>
      </c>
      <c r="P9" s="43">
        <v>1367.57</v>
      </c>
      <c r="Q9" s="43">
        <v>1362.95</v>
      </c>
      <c r="R9" s="49">
        <f t="shared" ref="R9:R27" si="3">L9/N9</f>
        <v>1577.2398302969802</v>
      </c>
      <c r="S9" s="48">
        <v>1.3867</v>
      </c>
    </row>
    <row r="10" spans="1:19" x14ac:dyDescent="0.25">
      <c r="B10" s="47">
        <v>44321</v>
      </c>
      <c r="C10" s="46">
        <v>2036.5</v>
      </c>
      <c r="D10" s="45">
        <v>2036.5</v>
      </c>
      <c r="E10" s="44">
        <f t="shared" si="0"/>
        <v>2036.5</v>
      </c>
      <c r="F10" s="46">
        <v>2030</v>
      </c>
      <c r="G10" s="45">
        <v>2030</v>
      </c>
      <c r="H10" s="44">
        <f t="shared" si="1"/>
        <v>2030</v>
      </c>
      <c r="I10" s="46">
        <v>2027.5</v>
      </c>
      <c r="J10" s="45">
        <v>2027.5</v>
      </c>
      <c r="K10" s="44">
        <f t="shared" si="2"/>
        <v>2027.5</v>
      </c>
      <c r="L10" s="52">
        <v>2036.5</v>
      </c>
      <c r="M10" s="51">
        <v>1.3907</v>
      </c>
      <c r="N10" s="51">
        <v>1.2010000000000001</v>
      </c>
      <c r="O10" s="50">
        <v>109.34</v>
      </c>
      <c r="P10" s="43">
        <v>1464.37</v>
      </c>
      <c r="Q10" s="43">
        <v>1459.38</v>
      </c>
      <c r="R10" s="49">
        <f t="shared" si="3"/>
        <v>1695.670274771024</v>
      </c>
      <c r="S10" s="48">
        <v>1.391</v>
      </c>
    </row>
    <row r="11" spans="1:19" x14ac:dyDescent="0.25">
      <c r="B11" s="47">
        <v>44322</v>
      </c>
      <c r="C11" s="46">
        <v>2037.5</v>
      </c>
      <c r="D11" s="45">
        <v>2037.5</v>
      </c>
      <c r="E11" s="44">
        <f t="shared" si="0"/>
        <v>2037.5</v>
      </c>
      <c r="F11" s="46">
        <v>2030</v>
      </c>
      <c r="G11" s="45">
        <v>2030</v>
      </c>
      <c r="H11" s="44">
        <f t="shared" si="1"/>
        <v>2030</v>
      </c>
      <c r="I11" s="46">
        <v>2028</v>
      </c>
      <c r="J11" s="45">
        <v>2028</v>
      </c>
      <c r="K11" s="44">
        <f t="shared" si="2"/>
        <v>2028</v>
      </c>
      <c r="L11" s="52">
        <v>2037.5</v>
      </c>
      <c r="M11" s="51">
        <v>1.3916999999999999</v>
      </c>
      <c r="N11" s="51">
        <v>1.2053</v>
      </c>
      <c r="O11" s="50">
        <v>109.17</v>
      </c>
      <c r="P11" s="43">
        <v>1464.04</v>
      </c>
      <c r="Q11" s="43">
        <v>1458.33</v>
      </c>
      <c r="R11" s="49">
        <f t="shared" si="3"/>
        <v>1690.4505102464116</v>
      </c>
      <c r="S11" s="48">
        <v>1.3919999999999999</v>
      </c>
    </row>
    <row r="12" spans="1:19" x14ac:dyDescent="0.25">
      <c r="B12" s="47">
        <v>44323</v>
      </c>
      <c r="C12" s="46">
        <v>2038</v>
      </c>
      <c r="D12" s="45">
        <v>2038</v>
      </c>
      <c r="E12" s="44">
        <f t="shared" si="0"/>
        <v>2038</v>
      </c>
      <c r="F12" s="46">
        <v>2030</v>
      </c>
      <c r="G12" s="45">
        <v>2030</v>
      </c>
      <c r="H12" s="44">
        <f t="shared" si="1"/>
        <v>2030</v>
      </c>
      <c r="I12" s="46">
        <v>2028</v>
      </c>
      <c r="J12" s="45">
        <v>2028</v>
      </c>
      <c r="K12" s="44">
        <f t="shared" si="2"/>
        <v>2028</v>
      </c>
      <c r="L12" s="52">
        <v>2038</v>
      </c>
      <c r="M12" s="51">
        <v>1.3900999999999999</v>
      </c>
      <c r="N12" s="51">
        <v>1.2065999999999999</v>
      </c>
      <c r="O12" s="50">
        <v>109.21</v>
      </c>
      <c r="P12" s="43">
        <v>1466.08</v>
      </c>
      <c r="Q12" s="43">
        <v>1460.01</v>
      </c>
      <c r="R12" s="49">
        <f t="shared" si="3"/>
        <v>1689.0435935687055</v>
      </c>
      <c r="S12" s="48">
        <v>1.3904000000000001</v>
      </c>
    </row>
    <row r="13" spans="1:19" x14ac:dyDescent="0.25">
      <c r="B13" s="47">
        <v>44326</v>
      </c>
      <c r="C13" s="46">
        <v>2100.5</v>
      </c>
      <c r="D13" s="45">
        <v>2100.5</v>
      </c>
      <c r="E13" s="44">
        <f t="shared" si="0"/>
        <v>2100.5</v>
      </c>
      <c r="F13" s="46">
        <v>2065</v>
      </c>
      <c r="G13" s="45">
        <v>2065</v>
      </c>
      <c r="H13" s="44">
        <f t="shared" si="1"/>
        <v>2065</v>
      </c>
      <c r="I13" s="46">
        <v>2063.5</v>
      </c>
      <c r="J13" s="45">
        <v>2063.5</v>
      </c>
      <c r="K13" s="44">
        <f t="shared" si="2"/>
        <v>2063.5</v>
      </c>
      <c r="L13" s="52">
        <v>2100.5</v>
      </c>
      <c r="M13" s="51">
        <v>1.411</v>
      </c>
      <c r="N13" s="51">
        <v>1.2163999999999999</v>
      </c>
      <c r="O13" s="50">
        <v>108.8</v>
      </c>
      <c r="P13" s="43">
        <v>1488.66</v>
      </c>
      <c r="Q13" s="43">
        <v>1463.19</v>
      </c>
      <c r="R13" s="49">
        <f t="shared" si="3"/>
        <v>1726.8168365669189</v>
      </c>
      <c r="S13" s="48">
        <v>1.4113</v>
      </c>
    </row>
    <row r="14" spans="1:19" x14ac:dyDescent="0.25">
      <c r="B14" s="47">
        <v>44327</v>
      </c>
      <c r="C14" s="46">
        <v>2109</v>
      </c>
      <c r="D14" s="45">
        <v>2109</v>
      </c>
      <c r="E14" s="44">
        <f t="shared" si="0"/>
        <v>2109</v>
      </c>
      <c r="F14" s="46">
        <v>2065</v>
      </c>
      <c r="G14" s="45">
        <v>2065</v>
      </c>
      <c r="H14" s="44">
        <f t="shared" si="1"/>
        <v>2065</v>
      </c>
      <c r="I14" s="46">
        <v>2063.5</v>
      </c>
      <c r="J14" s="45">
        <v>2063.5</v>
      </c>
      <c r="K14" s="44">
        <f t="shared" si="2"/>
        <v>2063.5</v>
      </c>
      <c r="L14" s="52">
        <v>2109</v>
      </c>
      <c r="M14" s="51">
        <v>1.4146000000000001</v>
      </c>
      <c r="N14" s="51">
        <v>1.2168000000000001</v>
      </c>
      <c r="O14" s="50">
        <v>108.6</v>
      </c>
      <c r="P14" s="43">
        <v>1490.88</v>
      </c>
      <c r="Q14" s="43">
        <v>1459.47</v>
      </c>
      <c r="R14" s="49">
        <f t="shared" si="3"/>
        <v>1733.2347140039446</v>
      </c>
      <c r="S14" s="48">
        <v>1.4149</v>
      </c>
    </row>
    <row r="15" spans="1:19" x14ac:dyDescent="0.25">
      <c r="B15" s="47">
        <v>44328</v>
      </c>
      <c r="C15" s="46">
        <v>2129</v>
      </c>
      <c r="D15" s="45">
        <v>2129</v>
      </c>
      <c r="E15" s="44">
        <f t="shared" si="0"/>
        <v>2129</v>
      </c>
      <c r="F15" s="46">
        <v>2065</v>
      </c>
      <c r="G15" s="45">
        <v>2065</v>
      </c>
      <c r="H15" s="44">
        <f t="shared" si="1"/>
        <v>2065</v>
      </c>
      <c r="I15" s="46">
        <v>2064</v>
      </c>
      <c r="J15" s="45">
        <v>2064</v>
      </c>
      <c r="K15" s="44">
        <f t="shared" si="2"/>
        <v>2064</v>
      </c>
      <c r="L15" s="52">
        <v>2129</v>
      </c>
      <c r="M15" s="51">
        <v>1.4131</v>
      </c>
      <c r="N15" s="51">
        <v>1.212</v>
      </c>
      <c r="O15" s="50">
        <v>108.76</v>
      </c>
      <c r="P15" s="43">
        <v>1506.62</v>
      </c>
      <c r="Q15" s="43">
        <v>1461.02</v>
      </c>
      <c r="R15" s="49">
        <f t="shared" si="3"/>
        <v>1756.6006600660066</v>
      </c>
      <c r="S15" s="48">
        <v>1.4134</v>
      </c>
    </row>
    <row r="16" spans="1:19" x14ac:dyDescent="0.25">
      <c r="B16" s="47">
        <v>44329</v>
      </c>
      <c r="C16" s="46">
        <v>2129.5</v>
      </c>
      <c r="D16" s="45">
        <v>2129.5</v>
      </c>
      <c r="E16" s="44">
        <f t="shared" si="0"/>
        <v>2129.5</v>
      </c>
      <c r="F16" s="46">
        <v>2065</v>
      </c>
      <c r="G16" s="45">
        <v>2065</v>
      </c>
      <c r="H16" s="44">
        <f t="shared" si="1"/>
        <v>2065</v>
      </c>
      <c r="I16" s="46">
        <v>2064</v>
      </c>
      <c r="J16" s="45">
        <v>2064</v>
      </c>
      <c r="K16" s="44">
        <f t="shared" si="2"/>
        <v>2064</v>
      </c>
      <c r="L16" s="52">
        <v>2129.5</v>
      </c>
      <c r="M16" s="51">
        <v>1.4028</v>
      </c>
      <c r="N16" s="51">
        <v>1.2079</v>
      </c>
      <c r="O16" s="50">
        <v>109.62</v>
      </c>
      <c r="P16" s="43">
        <v>1518.04</v>
      </c>
      <c r="Q16" s="43">
        <v>1471.85</v>
      </c>
      <c r="R16" s="49">
        <f t="shared" si="3"/>
        <v>1762.9770676380494</v>
      </c>
      <c r="S16" s="48">
        <v>1.403</v>
      </c>
    </row>
    <row r="17" spans="2:19" x14ac:dyDescent="0.25">
      <c r="B17" s="47">
        <v>44330</v>
      </c>
      <c r="C17" s="46">
        <v>2129.5</v>
      </c>
      <c r="D17" s="45">
        <v>2129.5</v>
      </c>
      <c r="E17" s="44">
        <f t="shared" si="0"/>
        <v>2129.5</v>
      </c>
      <c r="F17" s="46">
        <v>2065</v>
      </c>
      <c r="G17" s="45">
        <v>2065</v>
      </c>
      <c r="H17" s="44">
        <f t="shared" si="1"/>
        <v>2065</v>
      </c>
      <c r="I17" s="46">
        <v>2064</v>
      </c>
      <c r="J17" s="45">
        <v>2064</v>
      </c>
      <c r="K17" s="44">
        <f t="shared" si="2"/>
        <v>2064</v>
      </c>
      <c r="L17" s="52">
        <v>2129.5</v>
      </c>
      <c r="M17" s="51">
        <v>1.4078999999999999</v>
      </c>
      <c r="N17" s="51">
        <v>1.212</v>
      </c>
      <c r="O17" s="50">
        <v>109.32</v>
      </c>
      <c r="P17" s="43">
        <v>1512.54</v>
      </c>
      <c r="Q17" s="43">
        <v>1466.52</v>
      </c>
      <c r="R17" s="49">
        <f t="shared" si="3"/>
        <v>1757.0132013201321</v>
      </c>
      <c r="S17" s="48">
        <v>1.4080999999999999</v>
      </c>
    </row>
    <row r="18" spans="2:19" x14ac:dyDescent="0.25">
      <c r="B18" s="47">
        <v>44333</v>
      </c>
      <c r="C18" s="46">
        <v>1940</v>
      </c>
      <c r="D18" s="45">
        <v>1940</v>
      </c>
      <c r="E18" s="44">
        <f t="shared" si="0"/>
        <v>1940</v>
      </c>
      <c r="F18" s="46">
        <v>1875</v>
      </c>
      <c r="G18" s="45">
        <v>1875</v>
      </c>
      <c r="H18" s="44">
        <f t="shared" si="1"/>
        <v>1875</v>
      </c>
      <c r="I18" s="46">
        <v>1875</v>
      </c>
      <c r="J18" s="45">
        <v>1875</v>
      </c>
      <c r="K18" s="44">
        <f t="shared" si="2"/>
        <v>1875</v>
      </c>
      <c r="L18" s="52">
        <v>1940</v>
      </c>
      <c r="M18" s="51">
        <v>1.4092</v>
      </c>
      <c r="N18" s="51">
        <v>1.2146999999999999</v>
      </c>
      <c r="O18" s="50">
        <v>109.21</v>
      </c>
      <c r="P18" s="43">
        <v>1376.67</v>
      </c>
      <c r="Q18" s="43">
        <v>1330.35</v>
      </c>
      <c r="R18" s="49">
        <f t="shared" si="3"/>
        <v>1597.102165143657</v>
      </c>
      <c r="S18" s="48">
        <v>1.4094</v>
      </c>
    </row>
    <row r="19" spans="2:19" x14ac:dyDescent="0.25">
      <c r="B19" s="47">
        <v>44334</v>
      </c>
      <c r="C19" s="46">
        <v>1938</v>
      </c>
      <c r="D19" s="45">
        <v>1938</v>
      </c>
      <c r="E19" s="44">
        <f t="shared" si="0"/>
        <v>1938</v>
      </c>
      <c r="F19" s="46">
        <v>1875</v>
      </c>
      <c r="G19" s="45">
        <v>1875</v>
      </c>
      <c r="H19" s="44">
        <f t="shared" si="1"/>
        <v>1875</v>
      </c>
      <c r="I19" s="46">
        <v>1875</v>
      </c>
      <c r="J19" s="45">
        <v>1875</v>
      </c>
      <c r="K19" s="44">
        <f t="shared" si="2"/>
        <v>1875</v>
      </c>
      <c r="L19" s="52">
        <v>1938</v>
      </c>
      <c r="M19" s="51">
        <v>1.4204000000000001</v>
      </c>
      <c r="N19" s="51">
        <v>1.2218</v>
      </c>
      <c r="O19" s="50">
        <v>108.96</v>
      </c>
      <c r="P19" s="43">
        <v>1364.4</v>
      </c>
      <c r="Q19" s="43">
        <v>1319.86</v>
      </c>
      <c r="R19" s="49">
        <f t="shared" si="3"/>
        <v>1586.1843182190212</v>
      </c>
      <c r="S19" s="48">
        <v>1.4206000000000001</v>
      </c>
    </row>
    <row r="20" spans="2:19" x14ac:dyDescent="0.25">
      <c r="B20" s="47">
        <v>44335</v>
      </c>
      <c r="C20" s="46">
        <v>2136</v>
      </c>
      <c r="D20" s="45">
        <v>2136</v>
      </c>
      <c r="E20" s="44">
        <f t="shared" si="0"/>
        <v>2136</v>
      </c>
      <c r="F20" s="46">
        <v>2075</v>
      </c>
      <c r="G20" s="45">
        <v>2075</v>
      </c>
      <c r="H20" s="44">
        <f t="shared" si="1"/>
        <v>2075</v>
      </c>
      <c r="I20" s="46">
        <v>2075</v>
      </c>
      <c r="J20" s="45">
        <v>2075</v>
      </c>
      <c r="K20" s="44">
        <f t="shared" si="2"/>
        <v>2075</v>
      </c>
      <c r="L20" s="52">
        <v>2136</v>
      </c>
      <c r="M20" s="51">
        <v>1.4157</v>
      </c>
      <c r="N20" s="51">
        <v>1.2206999999999999</v>
      </c>
      <c r="O20" s="50">
        <v>109.19</v>
      </c>
      <c r="P20" s="43">
        <v>1508.79</v>
      </c>
      <c r="Q20" s="43">
        <v>1465.5</v>
      </c>
      <c r="R20" s="49">
        <f t="shared" si="3"/>
        <v>1749.8156795281398</v>
      </c>
      <c r="S20" s="48">
        <v>1.4158999999999999</v>
      </c>
    </row>
    <row r="21" spans="2:19" x14ac:dyDescent="0.25">
      <c r="B21" s="47">
        <v>44336</v>
      </c>
      <c r="C21" s="46">
        <v>2134</v>
      </c>
      <c r="D21" s="45">
        <v>2134</v>
      </c>
      <c r="E21" s="44">
        <f t="shared" si="0"/>
        <v>2134</v>
      </c>
      <c r="F21" s="46">
        <v>2075</v>
      </c>
      <c r="G21" s="45">
        <v>2075</v>
      </c>
      <c r="H21" s="44">
        <f t="shared" si="1"/>
        <v>2075</v>
      </c>
      <c r="I21" s="46">
        <v>2075</v>
      </c>
      <c r="J21" s="45">
        <v>2075</v>
      </c>
      <c r="K21" s="44">
        <f t="shared" si="2"/>
        <v>2075</v>
      </c>
      <c r="L21" s="52">
        <v>2134</v>
      </c>
      <c r="M21" s="51">
        <v>1.4128000000000001</v>
      </c>
      <c r="N21" s="51">
        <v>1.2202999999999999</v>
      </c>
      <c r="O21" s="50">
        <v>108.92</v>
      </c>
      <c r="P21" s="43">
        <v>1510.48</v>
      </c>
      <c r="Q21" s="43">
        <v>1468.51</v>
      </c>
      <c r="R21" s="49">
        <f t="shared" si="3"/>
        <v>1748.7503073014834</v>
      </c>
      <c r="S21" s="48">
        <v>1.413</v>
      </c>
    </row>
    <row r="22" spans="2:19" x14ac:dyDescent="0.25">
      <c r="B22" s="47">
        <v>44337</v>
      </c>
      <c r="C22" s="46">
        <v>2132</v>
      </c>
      <c r="D22" s="45">
        <v>2132</v>
      </c>
      <c r="E22" s="44">
        <f t="shared" si="0"/>
        <v>2132</v>
      </c>
      <c r="F22" s="46">
        <v>2075</v>
      </c>
      <c r="G22" s="45">
        <v>2075</v>
      </c>
      <c r="H22" s="44">
        <f t="shared" si="1"/>
        <v>2075</v>
      </c>
      <c r="I22" s="46">
        <v>2075</v>
      </c>
      <c r="J22" s="45">
        <v>2075</v>
      </c>
      <c r="K22" s="44">
        <f t="shared" si="2"/>
        <v>2075</v>
      </c>
      <c r="L22" s="52">
        <v>2132</v>
      </c>
      <c r="M22" s="51">
        <v>1.4189000000000001</v>
      </c>
      <c r="N22" s="51">
        <v>1.2185999999999999</v>
      </c>
      <c r="O22" s="50">
        <v>108.83</v>
      </c>
      <c r="P22" s="43">
        <v>1502.57</v>
      </c>
      <c r="Q22" s="43">
        <v>1462.19</v>
      </c>
      <c r="R22" s="49">
        <f t="shared" si="3"/>
        <v>1749.548662399475</v>
      </c>
      <c r="S22" s="48">
        <v>1.4191</v>
      </c>
    </row>
    <row r="23" spans="2:19" x14ac:dyDescent="0.25">
      <c r="B23" s="47">
        <v>44340</v>
      </c>
      <c r="C23" s="46">
        <v>2130</v>
      </c>
      <c r="D23" s="45">
        <v>2130</v>
      </c>
      <c r="E23" s="44">
        <f t="shared" si="0"/>
        <v>2130</v>
      </c>
      <c r="F23" s="46">
        <v>2075</v>
      </c>
      <c r="G23" s="45">
        <v>2075</v>
      </c>
      <c r="H23" s="44">
        <f t="shared" si="1"/>
        <v>2075</v>
      </c>
      <c r="I23" s="46">
        <v>2075</v>
      </c>
      <c r="J23" s="45">
        <v>2075</v>
      </c>
      <c r="K23" s="44">
        <f t="shared" si="2"/>
        <v>2075</v>
      </c>
      <c r="L23" s="52">
        <v>2130</v>
      </c>
      <c r="M23" s="51">
        <v>1.4125000000000001</v>
      </c>
      <c r="N23" s="51">
        <v>1.2210000000000001</v>
      </c>
      <c r="O23" s="50">
        <v>108.93</v>
      </c>
      <c r="P23" s="43">
        <v>1507.96</v>
      </c>
      <c r="Q23" s="43">
        <v>1468.82</v>
      </c>
      <c r="R23" s="49">
        <f t="shared" si="3"/>
        <v>1744.4717444717444</v>
      </c>
      <c r="S23" s="48">
        <v>1.4127000000000001</v>
      </c>
    </row>
    <row r="24" spans="2:19" x14ac:dyDescent="0.25">
      <c r="B24" s="47">
        <v>44341</v>
      </c>
      <c r="C24" s="46">
        <v>2128</v>
      </c>
      <c r="D24" s="45">
        <v>2128</v>
      </c>
      <c r="E24" s="44">
        <f t="shared" si="0"/>
        <v>2128</v>
      </c>
      <c r="F24" s="46">
        <v>2075</v>
      </c>
      <c r="G24" s="45">
        <v>2075</v>
      </c>
      <c r="H24" s="44">
        <f t="shared" si="1"/>
        <v>2075</v>
      </c>
      <c r="I24" s="46">
        <v>2075</v>
      </c>
      <c r="J24" s="45">
        <v>2075</v>
      </c>
      <c r="K24" s="44">
        <f t="shared" si="2"/>
        <v>2075</v>
      </c>
      <c r="L24" s="52">
        <v>2128</v>
      </c>
      <c r="M24" s="51">
        <v>1.4165000000000001</v>
      </c>
      <c r="N24" s="51">
        <v>1.2256</v>
      </c>
      <c r="O24" s="50">
        <v>108.87</v>
      </c>
      <c r="P24" s="43">
        <v>1502.29</v>
      </c>
      <c r="Q24" s="43">
        <v>1464.67</v>
      </c>
      <c r="R24" s="49">
        <f t="shared" si="3"/>
        <v>1736.2924281984333</v>
      </c>
      <c r="S24" s="48">
        <v>1.4167000000000001</v>
      </c>
    </row>
    <row r="25" spans="2:19" x14ac:dyDescent="0.25">
      <c r="B25" s="47">
        <v>44342</v>
      </c>
      <c r="C25" s="46">
        <v>2126</v>
      </c>
      <c r="D25" s="45">
        <v>2126</v>
      </c>
      <c r="E25" s="44">
        <f t="shared" si="0"/>
        <v>2126</v>
      </c>
      <c r="F25" s="46">
        <v>2075</v>
      </c>
      <c r="G25" s="45">
        <v>2075</v>
      </c>
      <c r="H25" s="44">
        <f t="shared" si="1"/>
        <v>2075</v>
      </c>
      <c r="I25" s="46">
        <v>2075</v>
      </c>
      <c r="J25" s="45">
        <v>2075</v>
      </c>
      <c r="K25" s="44">
        <f t="shared" si="2"/>
        <v>2075</v>
      </c>
      <c r="L25" s="52">
        <v>2126</v>
      </c>
      <c r="M25" s="51">
        <v>1.4155</v>
      </c>
      <c r="N25" s="51">
        <v>1.2226999999999999</v>
      </c>
      <c r="O25" s="50">
        <v>108.91</v>
      </c>
      <c r="P25" s="43">
        <v>1501.94</v>
      </c>
      <c r="Q25" s="43">
        <v>1465.71</v>
      </c>
      <c r="R25" s="49">
        <f t="shared" si="3"/>
        <v>1738.7748425615443</v>
      </c>
      <c r="S25" s="48">
        <v>1.4157</v>
      </c>
    </row>
    <row r="26" spans="2:19" x14ac:dyDescent="0.25">
      <c r="B26" s="47">
        <v>44343</v>
      </c>
      <c r="C26" s="46">
        <v>2124</v>
      </c>
      <c r="D26" s="45">
        <v>2124</v>
      </c>
      <c r="E26" s="44">
        <f t="shared" si="0"/>
        <v>2124</v>
      </c>
      <c r="F26" s="46">
        <v>2075</v>
      </c>
      <c r="G26" s="45">
        <v>2075</v>
      </c>
      <c r="H26" s="44">
        <f t="shared" si="1"/>
        <v>2075</v>
      </c>
      <c r="I26" s="46">
        <v>2075</v>
      </c>
      <c r="J26" s="45">
        <v>2075</v>
      </c>
      <c r="K26" s="44">
        <f t="shared" si="2"/>
        <v>2075</v>
      </c>
      <c r="L26" s="52">
        <v>2124</v>
      </c>
      <c r="M26" s="51">
        <v>1.4173</v>
      </c>
      <c r="N26" s="51">
        <v>1.2196</v>
      </c>
      <c r="O26" s="50">
        <v>109.23</v>
      </c>
      <c r="P26" s="43">
        <v>1498.62</v>
      </c>
      <c r="Q26" s="43">
        <v>1463.95</v>
      </c>
      <c r="R26" s="49">
        <f t="shared" si="3"/>
        <v>1741.5546080682191</v>
      </c>
      <c r="S26" s="48">
        <v>1.4174</v>
      </c>
    </row>
    <row r="27" spans="2:19" x14ac:dyDescent="0.25">
      <c r="B27" s="47">
        <v>44344</v>
      </c>
      <c r="C27" s="46">
        <v>2147</v>
      </c>
      <c r="D27" s="45">
        <v>2147</v>
      </c>
      <c r="E27" s="44">
        <f t="shared" si="0"/>
        <v>2147</v>
      </c>
      <c r="F27" s="46">
        <v>2100</v>
      </c>
      <c r="G27" s="45">
        <v>2100</v>
      </c>
      <c r="H27" s="44">
        <f t="shared" si="1"/>
        <v>2100</v>
      </c>
      <c r="I27" s="46">
        <v>2100</v>
      </c>
      <c r="J27" s="45">
        <v>2100</v>
      </c>
      <c r="K27" s="44">
        <f t="shared" si="2"/>
        <v>2100</v>
      </c>
      <c r="L27" s="52">
        <v>2147</v>
      </c>
      <c r="M27" s="51">
        <v>1.4162999999999999</v>
      </c>
      <c r="N27" s="51">
        <v>1.2158</v>
      </c>
      <c r="O27" s="50">
        <v>110.05</v>
      </c>
      <c r="P27" s="43">
        <v>1515.92</v>
      </c>
      <c r="Q27" s="43">
        <v>1482.63</v>
      </c>
      <c r="R27" s="49">
        <f t="shared" si="3"/>
        <v>1765.9154466195098</v>
      </c>
      <c r="S27" s="48">
        <v>1.4164000000000001</v>
      </c>
    </row>
    <row r="28" spans="2:19" s="10" customFormat="1" x14ac:dyDescent="0.25">
      <c r="B28" s="42" t="s">
        <v>11</v>
      </c>
      <c r="C28" s="41">
        <f>ROUND(AVERAGE(C9:C27),2)</f>
        <v>2081.08</v>
      </c>
      <c r="D28" s="40">
        <f>ROUND(AVERAGE(D9:D27),2)</f>
        <v>2081.08</v>
      </c>
      <c r="E28" s="39">
        <f>ROUND(AVERAGE(C28:D28),2)</f>
        <v>2081.08</v>
      </c>
      <c r="F28" s="41">
        <f>ROUND(AVERAGE(F9:F27),2)</f>
        <v>2035.79</v>
      </c>
      <c r="G28" s="40">
        <f>ROUND(AVERAGE(G9:G27),2)</f>
        <v>2035.79</v>
      </c>
      <c r="H28" s="39">
        <f>ROUND(AVERAGE(F28:G28),2)</f>
        <v>2035.79</v>
      </c>
      <c r="I28" s="41">
        <f>ROUND(AVERAGE(I9:I27),2)</f>
        <v>2035</v>
      </c>
      <c r="J28" s="40">
        <f>ROUND(AVERAGE(J9:J27),2)</f>
        <v>2035</v>
      </c>
      <c r="K28" s="39">
        <f>ROUND(AVERAGE(I28:J28),2)</f>
        <v>2035</v>
      </c>
      <c r="L28" s="38">
        <f>ROUND(AVERAGE(L9:L27),2)</f>
        <v>2081.08</v>
      </c>
      <c r="M28" s="37">
        <f>ROUND(AVERAGE(M9:M27),4)</f>
        <v>1.4086000000000001</v>
      </c>
      <c r="N28" s="36">
        <f>ROUND(AVERAGE(N9:N27),4)</f>
        <v>1.2148000000000001</v>
      </c>
      <c r="O28" s="175">
        <f>ROUND(AVERAGE(O9:O27),2)</f>
        <v>109.12</v>
      </c>
      <c r="P28" s="35">
        <f>AVERAGE(P9:P27)</f>
        <v>1477.2863157894735</v>
      </c>
      <c r="Q28" s="35">
        <f>AVERAGE(Q9:Q27)</f>
        <v>1444.9952631578944</v>
      </c>
      <c r="R28" s="35">
        <f>AVERAGE(R9:R27)</f>
        <v>1713.0240468941793</v>
      </c>
      <c r="S28" s="34">
        <f>AVERAGE(S9:S27)</f>
        <v>1.4088263157894738</v>
      </c>
    </row>
    <row r="29" spans="2:19" s="5" customFormat="1" x14ac:dyDescent="0.25">
      <c r="B29" s="33" t="s">
        <v>12</v>
      </c>
      <c r="C29" s="32">
        <f t="shared" ref="C29:S29" si="4">MAX(C9:C27)</f>
        <v>2147</v>
      </c>
      <c r="D29" s="31">
        <f t="shared" si="4"/>
        <v>2147</v>
      </c>
      <c r="E29" s="30">
        <f t="shared" si="4"/>
        <v>2147</v>
      </c>
      <c r="F29" s="32">
        <f t="shared" si="4"/>
        <v>2100</v>
      </c>
      <c r="G29" s="31">
        <f t="shared" si="4"/>
        <v>2100</v>
      </c>
      <c r="H29" s="30">
        <f t="shared" si="4"/>
        <v>2100</v>
      </c>
      <c r="I29" s="32">
        <f t="shared" si="4"/>
        <v>2100</v>
      </c>
      <c r="J29" s="31">
        <f t="shared" si="4"/>
        <v>2100</v>
      </c>
      <c r="K29" s="30">
        <f t="shared" si="4"/>
        <v>2100</v>
      </c>
      <c r="L29" s="29">
        <f t="shared" si="4"/>
        <v>2147</v>
      </c>
      <c r="M29" s="28">
        <f t="shared" si="4"/>
        <v>1.4204000000000001</v>
      </c>
      <c r="N29" s="27">
        <f t="shared" si="4"/>
        <v>1.2256</v>
      </c>
      <c r="O29" s="26">
        <f t="shared" si="4"/>
        <v>110.05</v>
      </c>
      <c r="P29" s="25">
        <f t="shared" si="4"/>
        <v>1518.04</v>
      </c>
      <c r="Q29" s="25">
        <f t="shared" si="4"/>
        <v>1482.63</v>
      </c>
      <c r="R29" s="25">
        <f t="shared" si="4"/>
        <v>1765.9154466195098</v>
      </c>
      <c r="S29" s="24">
        <f t="shared" si="4"/>
        <v>1.4206000000000001</v>
      </c>
    </row>
    <row r="30" spans="2:19" s="5" customFormat="1" ht="13.8" thickBot="1" x14ac:dyDescent="0.3">
      <c r="B30" s="23" t="s">
        <v>13</v>
      </c>
      <c r="C30" s="22">
        <f t="shared" ref="C30:S30" si="5">MIN(C9:C27)</f>
        <v>1896</v>
      </c>
      <c r="D30" s="21">
        <f t="shared" si="5"/>
        <v>1896</v>
      </c>
      <c r="E30" s="20">
        <f t="shared" si="5"/>
        <v>1896</v>
      </c>
      <c r="F30" s="22">
        <f t="shared" si="5"/>
        <v>1875</v>
      </c>
      <c r="G30" s="21">
        <f t="shared" si="5"/>
        <v>1875</v>
      </c>
      <c r="H30" s="20">
        <f t="shared" si="5"/>
        <v>1875</v>
      </c>
      <c r="I30" s="22">
        <f t="shared" si="5"/>
        <v>1875</v>
      </c>
      <c r="J30" s="21">
        <f t="shared" si="5"/>
        <v>1875</v>
      </c>
      <c r="K30" s="20">
        <f t="shared" si="5"/>
        <v>1875</v>
      </c>
      <c r="L30" s="19">
        <f t="shared" si="5"/>
        <v>1896</v>
      </c>
      <c r="M30" s="18">
        <f t="shared" si="5"/>
        <v>1.3864000000000001</v>
      </c>
      <c r="N30" s="17">
        <f t="shared" si="5"/>
        <v>1.2010000000000001</v>
      </c>
      <c r="O30" s="16">
        <f t="shared" si="5"/>
        <v>108.6</v>
      </c>
      <c r="P30" s="15">
        <f t="shared" si="5"/>
        <v>1364.4</v>
      </c>
      <c r="Q30" s="15">
        <f t="shared" si="5"/>
        <v>1319.86</v>
      </c>
      <c r="R30" s="15">
        <f t="shared" si="5"/>
        <v>1577.2398302969802</v>
      </c>
      <c r="S30" s="14">
        <f t="shared" si="5"/>
        <v>1.3867</v>
      </c>
    </row>
    <row r="32" spans="2:19" x14ac:dyDescent="0.25">
      <c r="B32" s="7" t="s">
        <v>14</v>
      </c>
      <c r="C32" s="9"/>
      <c r="D32" s="9"/>
      <c r="E32" s="8"/>
      <c r="F32" s="9"/>
      <c r="G32" s="9"/>
      <c r="H32" s="8"/>
      <c r="I32" s="9"/>
      <c r="J32" s="9"/>
      <c r="K32" s="8"/>
      <c r="L32" s="9"/>
      <c r="M32" s="9"/>
      <c r="N32" s="8"/>
    </row>
    <row r="33" spans="2:14" x14ac:dyDescent="0.25">
      <c r="B33" s="7" t="s">
        <v>15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30</v>
      </c>
    </row>
    <row r="6" spans="1:19" ht="13.8" thickBot="1" x14ac:dyDescent="0.3">
      <c r="B6" s="1">
        <v>44320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44320</v>
      </c>
      <c r="C9" s="46">
        <v>2231.5</v>
      </c>
      <c r="D9" s="45">
        <v>2231.5</v>
      </c>
      <c r="E9" s="44">
        <f t="shared" ref="E9:E27" si="0">AVERAGE(C9:D9)</f>
        <v>2231.5</v>
      </c>
      <c r="F9" s="46">
        <v>2225</v>
      </c>
      <c r="G9" s="45">
        <v>2225</v>
      </c>
      <c r="H9" s="44">
        <f t="shared" ref="H9:H27" si="1">AVERAGE(F9:G9)</f>
        <v>2225</v>
      </c>
      <c r="I9" s="46">
        <v>2249</v>
      </c>
      <c r="J9" s="45">
        <v>2249</v>
      </c>
      <c r="K9" s="44">
        <f t="shared" ref="K9:K27" si="2">AVERAGE(I9:J9)</f>
        <v>2249</v>
      </c>
      <c r="L9" s="52">
        <v>2231.5</v>
      </c>
      <c r="M9" s="51">
        <v>1.3864000000000001</v>
      </c>
      <c r="N9" s="53">
        <v>1.2020999999999999</v>
      </c>
      <c r="O9" s="50">
        <v>109.3</v>
      </c>
      <c r="P9" s="43">
        <v>1609.56</v>
      </c>
      <c r="Q9" s="43">
        <v>1604.53</v>
      </c>
      <c r="R9" s="49">
        <f t="shared" ref="R9:R27" si="3">L9/N9</f>
        <v>1856.3347475251644</v>
      </c>
      <c r="S9" s="48">
        <v>1.3867</v>
      </c>
    </row>
    <row r="10" spans="1:19" x14ac:dyDescent="0.25">
      <c r="B10" s="47">
        <v>44321</v>
      </c>
      <c r="C10" s="46">
        <v>2236.5</v>
      </c>
      <c r="D10" s="45">
        <v>2236.5</v>
      </c>
      <c r="E10" s="44">
        <f t="shared" si="0"/>
        <v>2236.5</v>
      </c>
      <c r="F10" s="46">
        <v>2230</v>
      </c>
      <c r="G10" s="45">
        <v>2230</v>
      </c>
      <c r="H10" s="44">
        <f t="shared" si="1"/>
        <v>2230</v>
      </c>
      <c r="I10" s="46">
        <v>2254</v>
      </c>
      <c r="J10" s="45">
        <v>2254</v>
      </c>
      <c r="K10" s="44">
        <f t="shared" si="2"/>
        <v>2254</v>
      </c>
      <c r="L10" s="52">
        <v>2236.5</v>
      </c>
      <c r="M10" s="51">
        <v>1.3907</v>
      </c>
      <c r="N10" s="51">
        <v>1.2010000000000001</v>
      </c>
      <c r="O10" s="50">
        <v>109.34</v>
      </c>
      <c r="P10" s="43">
        <v>1608.18</v>
      </c>
      <c r="Q10" s="43">
        <v>1603.16</v>
      </c>
      <c r="R10" s="49">
        <f t="shared" si="3"/>
        <v>1862.1981681931723</v>
      </c>
      <c r="S10" s="48">
        <v>1.391</v>
      </c>
    </row>
    <row r="11" spans="1:19" x14ac:dyDescent="0.25">
      <c r="B11" s="47">
        <v>44322</v>
      </c>
      <c r="C11" s="46">
        <v>2257.5</v>
      </c>
      <c r="D11" s="45">
        <v>2257.5</v>
      </c>
      <c r="E11" s="44">
        <f t="shared" si="0"/>
        <v>2257.5</v>
      </c>
      <c r="F11" s="46">
        <v>2250</v>
      </c>
      <c r="G11" s="45">
        <v>2250</v>
      </c>
      <c r="H11" s="44">
        <f t="shared" si="1"/>
        <v>2250</v>
      </c>
      <c r="I11" s="46">
        <v>2274</v>
      </c>
      <c r="J11" s="45">
        <v>2274</v>
      </c>
      <c r="K11" s="44">
        <f t="shared" si="2"/>
        <v>2274</v>
      </c>
      <c r="L11" s="52">
        <v>2257.5</v>
      </c>
      <c r="M11" s="51">
        <v>1.3916999999999999</v>
      </c>
      <c r="N11" s="51">
        <v>1.2053</v>
      </c>
      <c r="O11" s="50">
        <v>109.17</v>
      </c>
      <c r="P11" s="43">
        <v>1622.12</v>
      </c>
      <c r="Q11" s="43">
        <v>1616.38</v>
      </c>
      <c r="R11" s="49">
        <f t="shared" si="3"/>
        <v>1872.9776819049198</v>
      </c>
      <c r="S11" s="48">
        <v>1.3919999999999999</v>
      </c>
    </row>
    <row r="12" spans="1:19" x14ac:dyDescent="0.25">
      <c r="B12" s="47">
        <v>44323</v>
      </c>
      <c r="C12" s="46">
        <v>2273</v>
      </c>
      <c r="D12" s="45">
        <v>2273</v>
      </c>
      <c r="E12" s="44">
        <f t="shared" si="0"/>
        <v>2273</v>
      </c>
      <c r="F12" s="46">
        <v>2265</v>
      </c>
      <c r="G12" s="45">
        <v>2265</v>
      </c>
      <c r="H12" s="44">
        <f t="shared" si="1"/>
        <v>2265</v>
      </c>
      <c r="I12" s="46">
        <v>2289</v>
      </c>
      <c r="J12" s="45">
        <v>2289</v>
      </c>
      <c r="K12" s="44">
        <f t="shared" si="2"/>
        <v>2289</v>
      </c>
      <c r="L12" s="52">
        <v>2273</v>
      </c>
      <c r="M12" s="51">
        <v>1.3900999999999999</v>
      </c>
      <c r="N12" s="51">
        <v>1.2065999999999999</v>
      </c>
      <c r="O12" s="50">
        <v>109.21</v>
      </c>
      <c r="P12" s="43">
        <v>1635.13</v>
      </c>
      <c r="Q12" s="43">
        <v>1629.03</v>
      </c>
      <c r="R12" s="49">
        <f t="shared" si="3"/>
        <v>1883.8057351234877</v>
      </c>
      <c r="S12" s="48">
        <v>1.3904000000000001</v>
      </c>
    </row>
    <row r="13" spans="1:19" x14ac:dyDescent="0.25">
      <c r="B13" s="47">
        <v>44326</v>
      </c>
      <c r="C13" s="46">
        <v>2358</v>
      </c>
      <c r="D13" s="45">
        <v>2358</v>
      </c>
      <c r="E13" s="44">
        <f t="shared" si="0"/>
        <v>2358</v>
      </c>
      <c r="F13" s="46">
        <v>2350</v>
      </c>
      <c r="G13" s="45">
        <v>2350</v>
      </c>
      <c r="H13" s="44">
        <f t="shared" si="1"/>
        <v>2350</v>
      </c>
      <c r="I13" s="46">
        <v>2374</v>
      </c>
      <c r="J13" s="45">
        <v>2374</v>
      </c>
      <c r="K13" s="44">
        <f t="shared" si="2"/>
        <v>2374</v>
      </c>
      <c r="L13" s="52">
        <v>2358</v>
      </c>
      <c r="M13" s="51">
        <v>1.411</v>
      </c>
      <c r="N13" s="51">
        <v>1.2163999999999999</v>
      </c>
      <c r="O13" s="50">
        <v>108.8</v>
      </c>
      <c r="P13" s="43">
        <v>1671.16</v>
      </c>
      <c r="Q13" s="43">
        <v>1665.13</v>
      </c>
      <c r="R13" s="49">
        <f t="shared" si="3"/>
        <v>1938.5070700427493</v>
      </c>
      <c r="S13" s="48">
        <v>1.4113</v>
      </c>
    </row>
    <row r="14" spans="1:19" x14ac:dyDescent="0.25">
      <c r="B14" s="47">
        <v>44327</v>
      </c>
      <c r="C14" s="46">
        <v>2313.5</v>
      </c>
      <c r="D14" s="45">
        <v>2313.5</v>
      </c>
      <c r="E14" s="44">
        <f t="shared" si="0"/>
        <v>2313.5</v>
      </c>
      <c r="F14" s="46">
        <v>2305</v>
      </c>
      <c r="G14" s="45">
        <v>2305</v>
      </c>
      <c r="H14" s="44">
        <f t="shared" si="1"/>
        <v>2305</v>
      </c>
      <c r="I14" s="46">
        <v>2329</v>
      </c>
      <c r="J14" s="45">
        <v>2329</v>
      </c>
      <c r="K14" s="44">
        <f t="shared" si="2"/>
        <v>2329</v>
      </c>
      <c r="L14" s="52">
        <v>2313.5</v>
      </c>
      <c r="M14" s="51">
        <v>1.4146000000000001</v>
      </c>
      <c r="N14" s="51">
        <v>1.2168000000000001</v>
      </c>
      <c r="O14" s="50">
        <v>108.6</v>
      </c>
      <c r="P14" s="43">
        <v>1635.44</v>
      </c>
      <c r="Q14" s="43">
        <v>1629.09</v>
      </c>
      <c r="R14" s="49">
        <f t="shared" si="3"/>
        <v>1901.2984878369491</v>
      </c>
      <c r="S14" s="48">
        <v>1.4149</v>
      </c>
    </row>
    <row r="15" spans="1:19" x14ac:dyDescent="0.25">
      <c r="B15" s="47">
        <v>44328</v>
      </c>
      <c r="C15" s="46">
        <v>2358.5</v>
      </c>
      <c r="D15" s="45">
        <v>2358.5</v>
      </c>
      <c r="E15" s="44">
        <f t="shared" si="0"/>
        <v>2358.5</v>
      </c>
      <c r="F15" s="46">
        <v>2350</v>
      </c>
      <c r="G15" s="45">
        <v>2350</v>
      </c>
      <c r="H15" s="44">
        <f t="shared" si="1"/>
        <v>2350</v>
      </c>
      <c r="I15" s="46">
        <v>2374</v>
      </c>
      <c r="J15" s="45">
        <v>2374</v>
      </c>
      <c r="K15" s="44">
        <f t="shared" si="2"/>
        <v>2374</v>
      </c>
      <c r="L15" s="52">
        <v>2358.5</v>
      </c>
      <c r="M15" s="51">
        <v>1.4131</v>
      </c>
      <c r="N15" s="51">
        <v>1.212</v>
      </c>
      <c r="O15" s="50">
        <v>108.76</v>
      </c>
      <c r="P15" s="43">
        <v>1669.03</v>
      </c>
      <c r="Q15" s="43">
        <v>1662.66</v>
      </c>
      <c r="R15" s="49">
        <f t="shared" si="3"/>
        <v>1945.9570957095709</v>
      </c>
      <c r="S15" s="48">
        <v>1.4134</v>
      </c>
    </row>
    <row r="16" spans="1:19" x14ac:dyDescent="0.25">
      <c r="B16" s="47">
        <v>44329</v>
      </c>
      <c r="C16" s="46">
        <v>2314.5</v>
      </c>
      <c r="D16" s="45">
        <v>2314.5</v>
      </c>
      <c r="E16" s="44">
        <f t="shared" si="0"/>
        <v>2314.5</v>
      </c>
      <c r="F16" s="46">
        <v>2305</v>
      </c>
      <c r="G16" s="45">
        <v>2305</v>
      </c>
      <c r="H16" s="44">
        <f t="shared" si="1"/>
        <v>2305</v>
      </c>
      <c r="I16" s="46">
        <v>2324</v>
      </c>
      <c r="J16" s="45">
        <v>2324</v>
      </c>
      <c r="K16" s="44">
        <f t="shared" si="2"/>
        <v>2324</v>
      </c>
      <c r="L16" s="52">
        <v>2314.5</v>
      </c>
      <c r="M16" s="51">
        <v>1.4028</v>
      </c>
      <c r="N16" s="51">
        <v>1.2079</v>
      </c>
      <c r="O16" s="50">
        <v>109.62</v>
      </c>
      <c r="P16" s="43">
        <v>1649.91</v>
      </c>
      <c r="Q16" s="43">
        <v>1642.91</v>
      </c>
      <c r="R16" s="49">
        <f t="shared" si="3"/>
        <v>1916.1354416756355</v>
      </c>
      <c r="S16" s="48">
        <v>1.403</v>
      </c>
    </row>
    <row r="17" spans="2:19" x14ac:dyDescent="0.25">
      <c r="B17" s="47">
        <v>44330</v>
      </c>
      <c r="C17" s="46">
        <v>2360</v>
      </c>
      <c r="D17" s="45">
        <v>2360</v>
      </c>
      <c r="E17" s="44">
        <f t="shared" si="0"/>
        <v>2360</v>
      </c>
      <c r="F17" s="46">
        <v>2360</v>
      </c>
      <c r="G17" s="45">
        <v>2360</v>
      </c>
      <c r="H17" s="44">
        <f t="shared" si="1"/>
        <v>2360</v>
      </c>
      <c r="I17" s="46">
        <v>2379</v>
      </c>
      <c r="J17" s="45">
        <v>2379</v>
      </c>
      <c r="K17" s="44">
        <f t="shared" si="2"/>
        <v>2379</v>
      </c>
      <c r="L17" s="52">
        <v>2360</v>
      </c>
      <c r="M17" s="51">
        <v>1.4078999999999999</v>
      </c>
      <c r="N17" s="51">
        <v>1.212</v>
      </c>
      <c r="O17" s="50">
        <v>109.32</v>
      </c>
      <c r="P17" s="43">
        <v>1676.26</v>
      </c>
      <c r="Q17" s="43">
        <v>1676.02</v>
      </c>
      <c r="R17" s="49">
        <f t="shared" si="3"/>
        <v>1947.1947194719473</v>
      </c>
      <c r="S17" s="48">
        <v>1.4080999999999999</v>
      </c>
    </row>
    <row r="18" spans="2:19" x14ac:dyDescent="0.25">
      <c r="B18" s="47">
        <v>44333</v>
      </c>
      <c r="C18" s="46">
        <v>2336</v>
      </c>
      <c r="D18" s="45">
        <v>2336</v>
      </c>
      <c r="E18" s="44">
        <f t="shared" si="0"/>
        <v>2336</v>
      </c>
      <c r="F18" s="46">
        <v>2336</v>
      </c>
      <c r="G18" s="45">
        <v>2336</v>
      </c>
      <c r="H18" s="44">
        <f t="shared" si="1"/>
        <v>2336</v>
      </c>
      <c r="I18" s="46">
        <v>2355</v>
      </c>
      <c r="J18" s="45">
        <v>2355</v>
      </c>
      <c r="K18" s="44">
        <f t="shared" si="2"/>
        <v>2355</v>
      </c>
      <c r="L18" s="52">
        <v>2336</v>
      </c>
      <c r="M18" s="51">
        <v>1.4092</v>
      </c>
      <c r="N18" s="51">
        <v>1.2146999999999999</v>
      </c>
      <c r="O18" s="50">
        <v>109.21</v>
      </c>
      <c r="P18" s="43">
        <v>1657.68</v>
      </c>
      <c r="Q18" s="43">
        <v>1657.44</v>
      </c>
      <c r="R18" s="49">
        <f t="shared" si="3"/>
        <v>1923.1085864822592</v>
      </c>
      <c r="S18" s="48">
        <v>1.4094</v>
      </c>
    </row>
    <row r="19" spans="2:19" x14ac:dyDescent="0.25">
      <c r="B19" s="47">
        <v>44334</v>
      </c>
      <c r="C19" s="46">
        <v>2360</v>
      </c>
      <c r="D19" s="45">
        <v>2360</v>
      </c>
      <c r="E19" s="44">
        <f t="shared" si="0"/>
        <v>2360</v>
      </c>
      <c r="F19" s="46">
        <v>2360</v>
      </c>
      <c r="G19" s="45">
        <v>2360</v>
      </c>
      <c r="H19" s="44">
        <f t="shared" si="1"/>
        <v>2360</v>
      </c>
      <c r="I19" s="46">
        <v>2379</v>
      </c>
      <c r="J19" s="45">
        <v>2379</v>
      </c>
      <c r="K19" s="44">
        <f t="shared" si="2"/>
        <v>2379</v>
      </c>
      <c r="L19" s="52">
        <v>2360</v>
      </c>
      <c r="M19" s="51">
        <v>1.4204000000000001</v>
      </c>
      <c r="N19" s="51">
        <v>1.2218</v>
      </c>
      <c r="O19" s="50">
        <v>108.96</v>
      </c>
      <c r="P19" s="43">
        <v>1661.5</v>
      </c>
      <c r="Q19" s="43">
        <v>1661.27</v>
      </c>
      <c r="R19" s="49">
        <f t="shared" si="3"/>
        <v>1931.5763627434933</v>
      </c>
      <c r="S19" s="48">
        <v>1.4206000000000001</v>
      </c>
    </row>
    <row r="20" spans="2:19" x14ac:dyDescent="0.25">
      <c r="B20" s="47">
        <v>44335</v>
      </c>
      <c r="C20" s="46">
        <v>2360</v>
      </c>
      <c r="D20" s="45">
        <v>2360</v>
      </c>
      <c r="E20" s="44">
        <f t="shared" si="0"/>
        <v>2360</v>
      </c>
      <c r="F20" s="46">
        <v>2360</v>
      </c>
      <c r="G20" s="45">
        <v>2360</v>
      </c>
      <c r="H20" s="44">
        <f t="shared" si="1"/>
        <v>2360</v>
      </c>
      <c r="I20" s="46">
        <v>2379</v>
      </c>
      <c r="J20" s="45">
        <v>2379</v>
      </c>
      <c r="K20" s="44">
        <f t="shared" si="2"/>
        <v>2379</v>
      </c>
      <c r="L20" s="52">
        <v>2360</v>
      </c>
      <c r="M20" s="51">
        <v>1.4157</v>
      </c>
      <c r="N20" s="51">
        <v>1.2206999999999999</v>
      </c>
      <c r="O20" s="50">
        <v>109.19</v>
      </c>
      <c r="P20" s="43">
        <v>1667.02</v>
      </c>
      <c r="Q20" s="43">
        <v>1666.78</v>
      </c>
      <c r="R20" s="49">
        <f t="shared" si="3"/>
        <v>1933.3169492913903</v>
      </c>
      <c r="S20" s="48">
        <v>1.4158999999999999</v>
      </c>
    </row>
    <row r="21" spans="2:19" x14ac:dyDescent="0.25">
      <c r="B21" s="47">
        <v>44336</v>
      </c>
      <c r="C21" s="46">
        <v>2330</v>
      </c>
      <c r="D21" s="45">
        <v>2330</v>
      </c>
      <c r="E21" s="44">
        <f t="shared" si="0"/>
        <v>2330</v>
      </c>
      <c r="F21" s="46">
        <v>2330</v>
      </c>
      <c r="G21" s="45">
        <v>2330</v>
      </c>
      <c r="H21" s="44">
        <f t="shared" si="1"/>
        <v>2330</v>
      </c>
      <c r="I21" s="46">
        <v>2349</v>
      </c>
      <c r="J21" s="45">
        <v>2349</v>
      </c>
      <c r="K21" s="44">
        <f t="shared" si="2"/>
        <v>2349</v>
      </c>
      <c r="L21" s="52">
        <v>2330</v>
      </c>
      <c r="M21" s="51">
        <v>1.4128000000000001</v>
      </c>
      <c r="N21" s="51">
        <v>1.2202999999999999</v>
      </c>
      <c r="O21" s="50">
        <v>108.92</v>
      </c>
      <c r="P21" s="43">
        <v>1649.21</v>
      </c>
      <c r="Q21" s="43">
        <v>1648.97</v>
      </c>
      <c r="R21" s="49">
        <f t="shared" si="3"/>
        <v>1909.3665492092109</v>
      </c>
      <c r="S21" s="48">
        <v>1.413</v>
      </c>
    </row>
    <row r="22" spans="2:19" x14ac:dyDescent="0.25">
      <c r="B22" s="47">
        <v>44337</v>
      </c>
      <c r="C22" s="46">
        <v>2330</v>
      </c>
      <c r="D22" s="45">
        <v>2330</v>
      </c>
      <c r="E22" s="44">
        <f t="shared" si="0"/>
        <v>2330</v>
      </c>
      <c r="F22" s="46">
        <v>2330</v>
      </c>
      <c r="G22" s="45">
        <v>2330</v>
      </c>
      <c r="H22" s="44">
        <f t="shared" si="1"/>
        <v>2330</v>
      </c>
      <c r="I22" s="46">
        <v>2349</v>
      </c>
      <c r="J22" s="45">
        <v>2349</v>
      </c>
      <c r="K22" s="44">
        <f t="shared" si="2"/>
        <v>2349</v>
      </c>
      <c r="L22" s="52">
        <v>2330</v>
      </c>
      <c r="M22" s="51">
        <v>1.4189000000000001</v>
      </c>
      <c r="N22" s="51">
        <v>1.2185999999999999</v>
      </c>
      <c r="O22" s="50">
        <v>108.83</v>
      </c>
      <c r="P22" s="43">
        <v>1642.12</v>
      </c>
      <c r="Q22" s="43">
        <v>1641.89</v>
      </c>
      <c r="R22" s="49">
        <f t="shared" si="3"/>
        <v>1912.0301985885444</v>
      </c>
      <c r="S22" s="48">
        <v>1.4191</v>
      </c>
    </row>
    <row r="23" spans="2:19" x14ac:dyDescent="0.25">
      <c r="B23" s="47">
        <v>44340</v>
      </c>
      <c r="C23" s="46">
        <v>2330</v>
      </c>
      <c r="D23" s="45">
        <v>2330</v>
      </c>
      <c r="E23" s="44">
        <f t="shared" si="0"/>
        <v>2330</v>
      </c>
      <c r="F23" s="46">
        <v>2330</v>
      </c>
      <c r="G23" s="45">
        <v>2330</v>
      </c>
      <c r="H23" s="44">
        <f t="shared" si="1"/>
        <v>2330</v>
      </c>
      <c r="I23" s="46">
        <v>2349</v>
      </c>
      <c r="J23" s="45">
        <v>2349</v>
      </c>
      <c r="K23" s="44">
        <f t="shared" si="2"/>
        <v>2349</v>
      </c>
      <c r="L23" s="52">
        <v>2330</v>
      </c>
      <c r="M23" s="51">
        <v>1.4125000000000001</v>
      </c>
      <c r="N23" s="51">
        <v>1.2210000000000001</v>
      </c>
      <c r="O23" s="50">
        <v>108.93</v>
      </c>
      <c r="P23" s="43">
        <v>1649.56</v>
      </c>
      <c r="Q23" s="43">
        <v>1649.32</v>
      </c>
      <c r="R23" s="49">
        <f t="shared" si="3"/>
        <v>1908.2719082719082</v>
      </c>
      <c r="S23" s="48">
        <v>1.4127000000000001</v>
      </c>
    </row>
    <row r="24" spans="2:19" x14ac:dyDescent="0.25">
      <c r="B24" s="47">
        <v>44341</v>
      </c>
      <c r="C24" s="46">
        <v>2330</v>
      </c>
      <c r="D24" s="45">
        <v>2330</v>
      </c>
      <c r="E24" s="44">
        <f t="shared" si="0"/>
        <v>2330</v>
      </c>
      <c r="F24" s="46">
        <v>2330</v>
      </c>
      <c r="G24" s="45">
        <v>2330</v>
      </c>
      <c r="H24" s="44">
        <f t="shared" si="1"/>
        <v>2330</v>
      </c>
      <c r="I24" s="46">
        <v>2349</v>
      </c>
      <c r="J24" s="45">
        <v>2349</v>
      </c>
      <c r="K24" s="44">
        <f t="shared" si="2"/>
        <v>2349</v>
      </c>
      <c r="L24" s="52">
        <v>2330</v>
      </c>
      <c r="M24" s="51">
        <v>1.4165000000000001</v>
      </c>
      <c r="N24" s="51">
        <v>1.2256</v>
      </c>
      <c r="O24" s="50">
        <v>108.87</v>
      </c>
      <c r="P24" s="43">
        <v>1644.9</v>
      </c>
      <c r="Q24" s="43">
        <v>1644.67</v>
      </c>
      <c r="R24" s="49">
        <f t="shared" si="3"/>
        <v>1901.1096605744126</v>
      </c>
      <c r="S24" s="48">
        <v>1.4167000000000001</v>
      </c>
    </row>
    <row r="25" spans="2:19" x14ac:dyDescent="0.25">
      <c r="B25" s="47">
        <v>44342</v>
      </c>
      <c r="C25" s="46">
        <v>2330</v>
      </c>
      <c r="D25" s="45">
        <v>2330</v>
      </c>
      <c r="E25" s="44">
        <f t="shared" si="0"/>
        <v>2330</v>
      </c>
      <c r="F25" s="46">
        <v>2330</v>
      </c>
      <c r="G25" s="45">
        <v>2330</v>
      </c>
      <c r="H25" s="44">
        <f t="shared" si="1"/>
        <v>2330</v>
      </c>
      <c r="I25" s="46">
        <v>2349</v>
      </c>
      <c r="J25" s="45">
        <v>2349</v>
      </c>
      <c r="K25" s="44">
        <f t="shared" si="2"/>
        <v>2349</v>
      </c>
      <c r="L25" s="52">
        <v>2330</v>
      </c>
      <c r="M25" s="51">
        <v>1.4155</v>
      </c>
      <c r="N25" s="51">
        <v>1.2226999999999999</v>
      </c>
      <c r="O25" s="50">
        <v>108.91</v>
      </c>
      <c r="P25" s="43">
        <v>1646.06</v>
      </c>
      <c r="Q25" s="43">
        <v>1645.83</v>
      </c>
      <c r="R25" s="49">
        <f t="shared" si="3"/>
        <v>1905.6187126850414</v>
      </c>
      <c r="S25" s="48">
        <v>1.4157</v>
      </c>
    </row>
    <row r="26" spans="2:19" x14ac:dyDescent="0.25">
      <c r="B26" s="47">
        <v>44343</v>
      </c>
      <c r="C26" s="46">
        <v>2323</v>
      </c>
      <c r="D26" s="45">
        <v>2323</v>
      </c>
      <c r="E26" s="44">
        <f t="shared" si="0"/>
        <v>2323</v>
      </c>
      <c r="F26" s="46">
        <v>2330</v>
      </c>
      <c r="G26" s="45">
        <v>2330</v>
      </c>
      <c r="H26" s="44">
        <f t="shared" si="1"/>
        <v>2330</v>
      </c>
      <c r="I26" s="46">
        <v>2351</v>
      </c>
      <c r="J26" s="45">
        <v>2351</v>
      </c>
      <c r="K26" s="44">
        <f t="shared" si="2"/>
        <v>2351</v>
      </c>
      <c r="L26" s="52">
        <v>2323</v>
      </c>
      <c r="M26" s="51">
        <v>1.4173</v>
      </c>
      <c r="N26" s="51">
        <v>1.2196</v>
      </c>
      <c r="O26" s="50">
        <v>109.23</v>
      </c>
      <c r="P26" s="43">
        <v>1639.03</v>
      </c>
      <c r="Q26" s="43">
        <v>1643.85</v>
      </c>
      <c r="R26" s="49">
        <f t="shared" si="3"/>
        <v>1904.7228599540833</v>
      </c>
      <c r="S26" s="48">
        <v>1.4174</v>
      </c>
    </row>
    <row r="27" spans="2:19" x14ac:dyDescent="0.25">
      <c r="B27" s="47">
        <v>44344</v>
      </c>
      <c r="C27" s="46">
        <v>2323</v>
      </c>
      <c r="D27" s="45">
        <v>2323</v>
      </c>
      <c r="E27" s="44">
        <f t="shared" si="0"/>
        <v>2323</v>
      </c>
      <c r="F27" s="46">
        <v>2330</v>
      </c>
      <c r="G27" s="45">
        <v>2330</v>
      </c>
      <c r="H27" s="44">
        <f t="shared" si="1"/>
        <v>2330</v>
      </c>
      <c r="I27" s="46">
        <v>2351</v>
      </c>
      <c r="J27" s="45">
        <v>2351</v>
      </c>
      <c r="K27" s="44">
        <f t="shared" si="2"/>
        <v>2351</v>
      </c>
      <c r="L27" s="52">
        <v>2323</v>
      </c>
      <c r="M27" s="51">
        <v>1.4162999999999999</v>
      </c>
      <c r="N27" s="51">
        <v>1.2158</v>
      </c>
      <c r="O27" s="50">
        <v>110.05</v>
      </c>
      <c r="P27" s="43">
        <v>1640.19</v>
      </c>
      <c r="Q27" s="43">
        <v>1645.02</v>
      </c>
      <c r="R27" s="49">
        <f t="shared" si="3"/>
        <v>1910.6760980424413</v>
      </c>
      <c r="S27" s="48">
        <v>1.4164000000000001</v>
      </c>
    </row>
    <row r="28" spans="2:19" s="10" customFormat="1" x14ac:dyDescent="0.25">
      <c r="B28" s="42" t="s">
        <v>11</v>
      </c>
      <c r="C28" s="41">
        <f>ROUND(AVERAGE(C9:C27),2)</f>
        <v>2318.6799999999998</v>
      </c>
      <c r="D28" s="40">
        <f>ROUND(AVERAGE(D9:D27),2)</f>
        <v>2318.6799999999998</v>
      </c>
      <c r="E28" s="39">
        <f>ROUND(AVERAGE(C28:D28),2)</f>
        <v>2318.6799999999998</v>
      </c>
      <c r="F28" s="41">
        <f>ROUND(AVERAGE(F9:F27),2)</f>
        <v>2316.11</v>
      </c>
      <c r="G28" s="40">
        <f>ROUND(AVERAGE(G9:G27),2)</f>
        <v>2316.11</v>
      </c>
      <c r="H28" s="39">
        <f>ROUND(AVERAGE(F28:G28),2)</f>
        <v>2316.11</v>
      </c>
      <c r="I28" s="41">
        <f>ROUND(AVERAGE(I9:I27),2)</f>
        <v>2337.16</v>
      </c>
      <c r="J28" s="40">
        <f>ROUND(AVERAGE(J9:J27),2)</f>
        <v>2337.16</v>
      </c>
      <c r="K28" s="39">
        <f>ROUND(AVERAGE(I28:J28),2)</f>
        <v>2337.16</v>
      </c>
      <c r="L28" s="38">
        <f>ROUND(AVERAGE(L9:L27),2)</f>
        <v>2318.6799999999998</v>
      </c>
      <c r="M28" s="37">
        <f>ROUND(AVERAGE(M9:M27),4)</f>
        <v>1.4086000000000001</v>
      </c>
      <c r="N28" s="36">
        <f>ROUND(AVERAGE(N9:N27),4)</f>
        <v>1.2148000000000001</v>
      </c>
      <c r="O28" s="175">
        <f>ROUND(AVERAGE(O9:O27),2)</f>
        <v>109.12</v>
      </c>
      <c r="P28" s="35">
        <f>AVERAGE(P9:P27)</f>
        <v>1646.0031578947369</v>
      </c>
      <c r="Q28" s="35">
        <f>AVERAGE(Q9:Q27)</f>
        <v>1643.8921052631579</v>
      </c>
      <c r="R28" s="35">
        <f>AVERAGE(R9:R27)</f>
        <v>1908.642475438231</v>
      </c>
      <c r="S28" s="34">
        <f>AVERAGE(S9:S27)</f>
        <v>1.4088263157894738</v>
      </c>
    </row>
    <row r="29" spans="2:19" s="5" customFormat="1" x14ac:dyDescent="0.25">
      <c r="B29" s="33" t="s">
        <v>12</v>
      </c>
      <c r="C29" s="32">
        <f t="shared" ref="C29:S29" si="4">MAX(C9:C27)</f>
        <v>2360</v>
      </c>
      <c r="D29" s="31">
        <f t="shared" si="4"/>
        <v>2360</v>
      </c>
      <c r="E29" s="30">
        <f t="shared" si="4"/>
        <v>2360</v>
      </c>
      <c r="F29" s="32">
        <f t="shared" si="4"/>
        <v>2360</v>
      </c>
      <c r="G29" s="31">
        <f t="shared" si="4"/>
        <v>2360</v>
      </c>
      <c r="H29" s="30">
        <f t="shared" si="4"/>
        <v>2360</v>
      </c>
      <c r="I29" s="32">
        <f t="shared" si="4"/>
        <v>2379</v>
      </c>
      <c r="J29" s="31">
        <f t="shared" si="4"/>
        <v>2379</v>
      </c>
      <c r="K29" s="30">
        <f t="shared" si="4"/>
        <v>2379</v>
      </c>
      <c r="L29" s="29">
        <f t="shared" si="4"/>
        <v>2360</v>
      </c>
      <c r="M29" s="28">
        <f t="shared" si="4"/>
        <v>1.4204000000000001</v>
      </c>
      <c r="N29" s="27">
        <f t="shared" si="4"/>
        <v>1.2256</v>
      </c>
      <c r="O29" s="26">
        <f t="shared" si="4"/>
        <v>110.05</v>
      </c>
      <c r="P29" s="25">
        <f t="shared" si="4"/>
        <v>1676.26</v>
      </c>
      <c r="Q29" s="25">
        <f t="shared" si="4"/>
        <v>1676.02</v>
      </c>
      <c r="R29" s="25">
        <f t="shared" si="4"/>
        <v>1947.1947194719473</v>
      </c>
      <c r="S29" s="24">
        <f t="shared" si="4"/>
        <v>1.4206000000000001</v>
      </c>
    </row>
    <row r="30" spans="2:19" s="5" customFormat="1" ht="13.8" thickBot="1" x14ac:dyDescent="0.3">
      <c r="B30" s="23" t="s">
        <v>13</v>
      </c>
      <c r="C30" s="22">
        <f t="shared" ref="C30:S30" si="5">MIN(C9:C27)</f>
        <v>2231.5</v>
      </c>
      <c r="D30" s="21">
        <f t="shared" si="5"/>
        <v>2231.5</v>
      </c>
      <c r="E30" s="20">
        <f t="shared" si="5"/>
        <v>2231.5</v>
      </c>
      <c r="F30" s="22">
        <f t="shared" si="5"/>
        <v>2225</v>
      </c>
      <c r="G30" s="21">
        <f t="shared" si="5"/>
        <v>2225</v>
      </c>
      <c r="H30" s="20">
        <f t="shared" si="5"/>
        <v>2225</v>
      </c>
      <c r="I30" s="22">
        <f t="shared" si="5"/>
        <v>2249</v>
      </c>
      <c r="J30" s="21">
        <f t="shared" si="5"/>
        <v>2249</v>
      </c>
      <c r="K30" s="20">
        <f t="shared" si="5"/>
        <v>2249</v>
      </c>
      <c r="L30" s="19">
        <f t="shared" si="5"/>
        <v>2231.5</v>
      </c>
      <c r="M30" s="18">
        <f t="shared" si="5"/>
        <v>1.3864000000000001</v>
      </c>
      <c r="N30" s="17">
        <f t="shared" si="5"/>
        <v>1.2010000000000001</v>
      </c>
      <c r="O30" s="16">
        <f t="shared" si="5"/>
        <v>108.6</v>
      </c>
      <c r="P30" s="15">
        <f t="shared" si="5"/>
        <v>1608.18</v>
      </c>
      <c r="Q30" s="15">
        <f t="shared" si="5"/>
        <v>1603.16</v>
      </c>
      <c r="R30" s="15">
        <f t="shared" si="5"/>
        <v>1856.3347475251644</v>
      </c>
      <c r="S30" s="14">
        <f t="shared" si="5"/>
        <v>1.3867</v>
      </c>
    </row>
    <row r="32" spans="2:19" x14ac:dyDescent="0.25">
      <c r="B32" s="7" t="s">
        <v>14</v>
      </c>
      <c r="C32" s="9"/>
      <c r="D32" s="9"/>
      <c r="E32" s="8"/>
      <c r="F32" s="9"/>
      <c r="G32" s="9"/>
      <c r="H32" s="8"/>
      <c r="I32" s="9"/>
      <c r="J32" s="9"/>
      <c r="K32" s="8"/>
      <c r="L32" s="9"/>
      <c r="M32" s="9"/>
      <c r="N32" s="8"/>
    </row>
    <row r="33" spans="2:14" x14ac:dyDescent="0.25">
      <c r="B33" s="7" t="s">
        <v>15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26</v>
      </c>
    </row>
    <row r="6" spans="1:25" ht="13.8" thickBot="1" x14ac:dyDescent="0.3">
      <c r="B6" s="1">
        <v>44320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44320</v>
      </c>
      <c r="C9" s="46">
        <v>2434.5</v>
      </c>
      <c r="D9" s="45">
        <v>2434.5</v>
      </c>
      <c r="E9" s="44">
        <f t="shared" ref="E9:E27" si="0">AVERAGE(C9:D9)</f>
        <v>2434.5</v>
      </c>
      <c r="F9" s="46">
        <v>2428</v>
      </c>
      <c r="G9" s="45">
        <v>2428</v>
      </c>
      <c r="H9" s="44">
        <f t="shared" ref="H9:H27" si="1">AVERAGE(F9:G9)</f>
        <v>2428</v>
      </c>
      <c r="I9" s="46">
        <v>2420.5</v>
      </c>
      <c r="J9" s="45">
        <v>2420.5</v>
      </c>
      <c r="K9" s="44">
        <f t="shared" ref="K9:K27" si="2">AVERAGE(I9:J9)</f>
        <v>2420.5</v>
      </c>
      <c r="L9" s="46">
        <v>2410.5</v>
      </c>
      <c r="M9" s="45">
        <v>2410.5</v>
      </c>
      <c r="N9" s="44">
        <f t="shared" ref="N9:N27" si="3">AVERAGE(L9:M9)</f>
        <v>2410.5</v>
      </c>
      <c r="O9" s="46">
        <v>2400.5</v>
      </c>
      <c r="P9" s="45">
        <v>2400.5</v>
      </c>
      <c r="Q9" s="44">
        <f t="shared" ref="Q9:Q27" si="4">AVERAGE(O9:P9)</f>
        <v>2400.5</v>
      </c>
      <c r="R9" s="52">
        <v>2434.5</v>
      </c>
      <c r="S9" s="51">
        <v>1.3864000000000001</v>
      </c>
      <c r="T9" s="53">
        <v>1.2020999999999999</v>
      </c>
      <c r="U9" s="50">
        <v>109.3</v>
      </c>
      <c r="V9" s="43">
        <v>1755.99</v>
      </c>
      <c r="W9" s="43">
        <v>1750.92</v>
      </c>
      <c r="X9" s="49">
        <f t="shared" ref="X9:X27" si="5">R9/T9</f>
        <v>2025.2058896930373</v>
      </c>
      <c r="Y9" s="48">
        <v>1.3867</v>
      </c>
    </row>
    <row r="10" spans="1:25" x14ac:dyDescent="0.25">
      <c r="B10" s="47">
        <v>44321</v>
      </c>
      <c r="C10" s="46">
        <v>2446</v>
      </c>
      <c r="D10" s="45">
        <v>2446</v>
      </c>
      <c r="E10" s="44">
        <f t="shared" si="0"/>
        <v>2446</v>
      </c>
      <c r="F10" s="46">
        <v>2439.5</v>
      </c>
      <c r="G10" s="45">
        <v>2439.5</v>
      </c>
      <c r="H10" s="44">
        <f t="shared" si="1"/>
        <v>2439.5</v>
      </c>
      <c r="I10" s="46">
        <v>2428</v>
      </c>
      <c r="J10" s="45">
        <v>2428</v>
      </c>
      <c r="K10" s="44">
        <f t="shared" si="2"/>
        <v>2428</v>
      </c>
      <c r="L10" s="46">
        <v>2414</v>
      </c>
      <c r="M10" s="45">
        <v>2414</v>
      </c>
      <c r="N10" s="44">
        <f t="shared" si="3"/>
        <v>2414</v>
      </c>
      <c r="O10" s="46">
        <v>2404</v>
      </c>
      <c r="P10" s="45">
        <v>2404</v>
      </c>
      <c r="Q10" s="44">
        <f t="shared" si="4"/>
        <v>2404</v>
      </c>
      <c r="R10" s="52">
        <v>2446</v>
      </c>
      <c r="S10" s="51">
        <v>1.3907</v>
      </c>
      <c r="T10" s="51">
        <v>1.2010000000000001</v>
      </c>
      <c r="U10" s="50">
        <v>109.34</v>
      </c>
      <c r="V10" s="43">
        <v>1758.83</v>
      </c>
      <c r="W10" s="43">
        <v>1753.77</v>
      </c>
      <c r="X10" s="49">
        <f t="shared" si="5"/>
        <v>2036.6361365528726</v>
      </c>
      <c r="Y10" s="48">
        <v>1.391</v>
      </c>
    </row>
    <row r="11" spans="1:25" x14ac:dyDescent="0.25">
      <c r="B11" s="47">
        <v>44322</v>
      </c>
      <c r="C11" s="46">
        <v>2476.5</v>
      </c>
      <c r="D11" s="45">
        <v>2476.5</v>
      </c>
      <c r="E11" s="44">
        <f t="shared" si="0"/>
        <v>2476.5</v>
      </c>
      <c r="F11" s="46">
        <v>2476</v>
      </c>
      <c r="G11" s="45">
        <v>2476</v>
      </c>
      <c r="H11" s="44">
        <f t="shared" si="1"/>
        <v>2476</v>
      </c>
      <c r="I11" s="46">
        <v>2454</v>
      </c>
      <c r="J11" s="45">
        <v>2454</v>
      </c>
      <c r="K11" s="44">
        <f t="shared" si="2"/>
        <v>2454</v>
      </c>
      <c r="L11" s="46">
        <v>2433</v>
      </c>
      <c r="M11" s="45">
        <v>2433</v>
      </c>
      <c r="N11" s="44">
        <f t="shared" si="3"/>
        <v>2433</v>
      </c>
      <c r="O11" s="46">
        <v>2415</v>
      </c>
      <c r="P11" s="45">
        <v>2415</v>
      </c>
      <c r="Q11" s="44">
        <f t="shared" si="4"/>
        <v>2415</v>
      </c>
      <c r="R11" s="52">
        <v>2476.5</v>
      </c>
      <c r="S11" s="51">
        <v>1.3916999999999999</v>
      </c>
      <c r="T11" s="51">
        <v>1.2053</v>
      </c>
      <c r="U11" s="50">
        <v>109.17</v>
      </c>
      <c r="V11" s="43">
        <v>1779.48</v>
      </c>
      <c r="W11" s="43">
        <v>1778.74</v>
      </c>
      <c r="X11" s="49">
        <f t="shared" si="5"/>
        <v>2054.675184601344</v>
      </c>
      <c r="Y11" s="48">
        <v>1.3919999999999999</v>
      </c>
    </row>
    <row r="12" spans="1:25" x14ac:dyDescent="0.25">
      <c r="B12" s="47">
        <v>44323</v>
      </c>
      <c r="C12" s="46">
        <v>2518.5</v>
      </c>
      <c r="D12" s="45">
        <v>2518.5</v>
      </c>
      <c r="E12" s="44">
        <f t="shared" si="0"/>
        <v>2518.5</v>
      </c>
      <c r="F12" s="46">
        <v>2523.5</v>
      </c>
      <c r="G12" s="45">
        <v>2523.5</v>
      </c>
      <c r="H12" s="44">
        <f t="shared" si="1"/>
        <v>2523.5</v>
      </c>
      <c r="I12" s="46">
        <v>2503</v>
      </c>
      <c r="J12" s="45">
        <v>2503</v>
      </c>
      <c r="K12" s="44">
        <f t="shared" si="2"/>
        <v>2503</v>
      </c>
      <c r="L12" s="46">
        <v>2481</v>
      </c>
      <c r="M12" s="45">
        <v>2481</v>
      </c>
      <c r="N12" s="44">
        <f t="shared" si="3"/>
        <v>2481</v>
      </c>
      <c r="O12" s="46">
        <v>2461</v>
      </c>
      <c r="P12" s="45">
        <v>2461</v>
      </c>
      <c r="Q12" s="44">
        <f t="shared" si="4"/>
        <v>2461</v>
      </c>
      <c r="R12" s="52">
        <v>2518.5</v>
      </c>
      <c r="S12" s="51">
        <v>1.3900999999999999</v>
      </c>
      <c r="T12" s="51">
        <v>1.2065999999999999</v>
      </c>
      <c r="U12" s="50">
        <v>109.21</v>
      </c>
      <c r="V12" s="43">
        <v>1811.74</v>
      </c>
      <c r="W12" s="43">
        <v>1814.95</v>
      </c>
      <c r="X12" s="49">
        <f t="shared" si="5"/>
        <v>2087.2700149179514</v>
      </c>
      <c r="Y12" s="48">
        <v>1.3904000000000001</v>
      </c>
    </row>
    <row r="13" spans="1:25" x14ac:dyDescent="0.25">
      <c r="B13" s="47">
        <v>44326</v>
      </c>
      <c r="C13" s="46">
        <v>2565</v>
      </c>
      <c r="D13" s="45">
        <v>2565</v>
      </c>
      <c r="E13" s="44">
        <f t="shared" si="0"/>
        <v>2565</v>
      </c>
      <c r="F13" s="46">
        <v>2577</v>
      </c>
      <c r="G13" s="45">
        <v>2577</v>
      </c>
      <c r="H13" s="44">
        <f t="shared" si="1"/>
        <v>2577</v>
      </c>
      <c r="I13" s="46">
        <v>2550</v>
      </c>
      <c r="J13" s="45">
        <v>2550</v>
      </c>
      <c r="K13" s="44">
        <f t="shared" si="2"/>
        <v>2550</v>
      </c>
      <c r="L13" s="46">
        <v>2525</v>
      </c>
      <c r="M13" s="45">
        <v>2525</v>
      </c>
      <c r="N13" s="44">
        <f t="shared" si="3"/>
        <v>2525</v>
      </c>
      <c r="O13" s="46">
        <v>2500</v>
      </c>
      <c r="P13" s="45">
        <v>2500</v>
      </c>
      <c r="Q13" s="44">
        <f t="shared" si="4"/>
        <v>2500</v>
      </c>
      <c r="R13" s="52">
        <v>2565</v>
      </c>
      <c r="S13" s="51">
        <v>1.411</v>
      </c>
      <c r="T13" s="51">
        <v>1.2163999999999999</v>
      </c>
      <c r="U13" s="50">
        <v>108.8</v>
      </c>
      <c r="V13" s="43">
        <v>1817.86</v>
      </c>
      <c r="W13" s="43">
        <v>1825.98</v>
      </c>
      <c r="X13" s="49">
        <f t="shared" si="5"/>
        <v>2108.6813548174946</v>
      </c>
      <c r="Y13" s="48">
        <v>1.4113</v>
      </c>
    </row>
    <row r="14" spans="1:25" x14ac:dyDescent="0.25">
      <c r="B14" s="47">
        <v>44327</v>
      </c>
      <c r="C14" s="46">
        <v>2549.5</v>
      </c>
      <c r="D14" s="45">
        <v>2549.5</v>
      </c>
      <c r="E14" s="44">
        <f t="shared" si="0"/>
        <v>2549.5</v>
      </c>
      <c r="F14" s="46">
        <v>2565</v>
      </c>
      <c r="G14" s="45">
        <v>2565</v>
      </c>
      <c r="H14" s="44">
        <f t="shared" si="1"/>
        <v>2565</v>
      </c>
      <c r="I14" s="46">
        <v>2548</v>
      </c>
      <c r="J14" s="45">
        <v>2548</v>
      </c>
      <c r="K14" s="44">
        <f t="shared" si="2"/>
        <v>2548</v>
      </c>
      <c r="L14" s="46">
        <v>2523</v>
      </c>
      <c r="M14" s="45">
        <v>2523</v>
      </c>
      <c r="N14" s="44">
        <f t="shared" si="3"/>
        <v>2523</v>
      </c>
      <c r="O14" s="46">
        <v>2503</v>
      </c>
      <c r="P14" s="45">
        <v>2503</v>
      </c>
      <c r="Q14" s="44">
        <f t="shared" si="4"/>
        <v>2503</v>
      </c>
      <c r="R14" s="52">
        <v>2549.5</v>
      </c>
      <c r="S14" s="51">
        <v>1.4146000000000001</v>
      </c>
      <c r="T14" s="51">
        <v>1.2168000000000001</v>
      </c>
      <c r="U14" s="50">
        <v>108.6</v>
      </c>
      <c r="V14" s="43">
        <v>1802.28</v>
      </c>
      <c r="W14" s="43">
        <v>1812.85</v>
      </c>
      <c r="X14" s="49">
        <f t="shared" si="5"/>
        <v>2095.2498356344508</v>
      </c>
      <c r="Y14" s="48">
        <v>1.4149</v>
      </c>
    </row>
    <row r="15" spans="1:25" x14ac:dyDescent="0.25">
      <c r="B15" s="47">
        <v>44328</v>
      </c>
      <c r="C15" s="46">
        <v>2474</v>
      </c>
      <c r="D15" s="45">
        <v>2474</v>
      </c>
      <c r="E15" s="44">
        <f t="shared" si="0"/>
        <v>2474</v>
      </c>
      <c r="F15" s="46">
        <v>2492.5</v>
      </c>
      <c r="G15" s="45">
        <v>2492.5</v>
      </c>
      <c r="H15" s="44">
        <f t="shared" si="1"/>
        <v>2492.5</v>
      </c>
      <c r="I15" s="46">
        <v>2488</v>
      </c>
      <c r="J15" s="45">
        <v>2488</v>
      </c>
      <c r="K15" s="44">
        <f t="shared" si="2"/>
        <v>2488</v>
      </c>
      <c r="L15" s="46">
        <v>2471</v>
      </c>
      <c r="M15" s="45">
        <v>2471</v>
      </c>
      <c r="N15" s="44">
        <f t="shared" si="3"/>
        <v>2471</v>
      </c>
      <c r="O15" s="46">
        <v>2451</v>
      </c>
      <c r="P15" s="45">
        <v>2451</v>
      </c>
      <c r="Q15" s="44">
        <f t="shared" si="4"/>
        <v>2451</v>
      </c>
      <c r="R15" s="52">
        <v>2474</v>
      </c>
      <c r="S15" s="51">
        <v>1.4131</v>
      </c>
      <c r="T15" s="51">
        <v>1.212</v>
      </c>
      <c r="U15" s="50">
        <v>108.76</v>
      </c>
      <c r="V15" s="43">
        <v>1750.76</v>
      </c>
      <c r="W15" s="43">
        <v>1763.48</v>
      </c>
      <c r="X15" s="49">
        <f t="shared" si="5"/>
        <v>2041.2541254125413</v>
      </c>
      <c r="Y15" s="48">
        <v>1.4134</v>
      </c>
    </row>
    <row r="16" spans="1:25" x14ac:dyDescent="0.25">
      <c r="B16" s="47">
        <v>44329</v>
      </c>
      <c r="C16" s="46">
        <v>2422.5</v>
      </c>
      <c r="D16" s="45">
        <v>2422.5</v>
      </c>
      <c r="E16" s="44">
        <f t="shared" si="0"/>
        <v>2422.5</v>
      </c>
      <c r="F16" s="46">
        <v>2436</v>
      </c>
      <c r="G16" s="45">
        <v>2436</v>
      </c>
      <c r="H16" s="44">
        <f t="shared" si="1"/>
        <v>2436</v>
      </c>
      <c r="I16" s="46">
        <v>2430</v>
      </c>
      <c r="J16" s="45">
        <v>2430</v>
      </c>
      <c r="K16" s="44">
        <f t="shared" si="2"/>
        <v>2430</v>
      </c>
      <c r="L16" s="46">
        <v>2408</v>
      </c>
      <c r="M16" s="45">
        <v>2408</v>
      </c>
      <c r="N16" s="44">
        <f t="shared" si="3"/>
        <v>2408</v>
      </c>
      <c r="O16" s="46">
        <v>2394</v>
      </c>
      <c r="P16" s="45">
        <v>2394</v>
      </c>
      <c r="Q16" s="44">
        <f t="shared" si="4"/>
        <v>2394</v>
      </c>
      <c r="R16" s="52">
        <v>2422.5</v>
      </c>
      <c r="S16" s="51">
        <v>1.4028</v>
      </c>
      <c r="T16" s="51">
        <v>1.2079</v>
      </c>
      <c r="U16" s="50">
        <v>109.62</v>
      </c>
      <c r="V16" s="43">
        <v>1726.9</v>
      </c>
      <c r="W16" s="43">
        <v>1736.28</v>
      </c>
      <c r="X16" s="49">
        <f t="shared" si="5"/>
        <v>2005.5468167894694</v>
      </c>
      <c r="Y16" s="48">
        <v>1.403</v>
      </c>
    </row>
    <row r="17" spans="2:25" x14ac:dyDescent="0.25">
      <c r="B17" s="47">
        <v>44330</v>
      </c>
      <c r="C17" s="46">
        <v>2438</v>
      </c>
      <c r="D17" s="45">
        <v>2438</v>
      </c>
      <c r="E17" s="44">
        <f t="shared" si="0"/>
        <v>2438</v>
      </c>
      <c r="F17" s="46">
        <v>2462.5</v>
      </c>
      <c r="G17" s="45">
        <v>2462.5</v>
      </c>
      <c r="H17" s="44">
        <f t="shared" si="1"/>
        <v>2462.5</v>
      </c>
      <c r="I17" s="46">
        <v>2450</v>
      </c>
      <c r="J17" s="45">
        <v>2450</v>
      </c>
      <c r="K17" s="44">
        <f t="shared" si="2"/>
        <v>2450</v>
      </c>
      <c r="L17" s="46">
        <v>2424.5</v>
      </c>
      <c r="M17" s="45">
        <v>2424.5</v>
      </c>
      <c r="N17" s="44">
        <f t="shared" si="3"/>
        <v>2424.5</v>
      </c>
      <c r="O17" s="46">
        <v>2410</v>
      </c>
      <c r="P17" s="45">
        <v>2410</v>
      </c>
      <c r="Q17" s="44">
        <f t="shared" si="4"/>
        <v>2410</v>
      </c>
      <c r="R17" s="52">
        <v>2438</v>
      </c>
      <c r="S17" s="51">
        <v>1.4078999999999999</v>
      </c>
      <c r="T17" s="51">
        <v>1.212</v>
      </c>
      <c r="U17" s="50">
        <v>109.32</v>
      </c>
      <c r="V17" s="43">
        <v>1731.66</v>
      </c>
      <c r="W17" s="43">
        <v>1748.81</v>
      </c>
      <c r="X17" s="49">
        <f t="shared" si="5"/>
        <v>2011.5511551155116</v>
      </c>
      <c r="Y17" s="48">
        <v>1.4080999999999999</v>
      </c>
    </row>
    <row r="18" spans="2:25" x14ac:dyDescent="0.25">
      <c r="B18" s="47">
        <v>44333</v>
      </c>
      <c r="C18" s="46">
        <v>2455</v>
      </c>
      <c r="D18" s="45">
        <v>2455</v>
      </c>
      <c r="E18" s="44">
        <f t="shared" si="0"/>
        <v>2455</v>
      </c>
      <c r="F18" s="46">
        <v>2479</v>
      </c>
      <c r="G18" s="45">
        <v>2479</v>
      </c>
      <c r="H18" s="44">
        <f t="shared" si="1"/>
        <v>2479</v>
      </c>
      <c r="I18" s="46">
        <v>2464.5</v>
      </c>
      <c r="J18" s="45">
        <v>2464.5</v>
      </c>
      <c r="K18" s="44">
        <f t="shared" si="2"/>
        <v>2464.5</v>
      </c>
      <c r="L18" s="46">
        <v>2438.5</v>
      </c>
      <c r="M18" s="45">
        <v>2438.5</v>
      </c>
      <c r="N18" s="44">
        <f t="shared" si="3"/>
        <v>2438.5</v>
      </c>
      <c r="O18" s="46">
        <v>2421.5</v>
      </c>
      <c r="P18" s="45">
        <v>2421.5</v>
      </c>
      <c r="Q18" s="44">
        <f t="shared" si="4"/>
        <v>2421.5</v>
      </c>
      <c r="R18" s="52">
        <v>2455</v>
      </c>
      <c r="S18" s="51">
        <v>1.4092</v>
      </c>
      <c r="T18" s="51">
        <v>1.2146999999999999</v>
      </c>
      <c r="U18" s="50">
        <v>109.21</v>
      </c>
      <c r="V18" s="43">
        <v>1742.12</v>
      </c>
      <c r="W18" s="43">
        <v>1758.9</v>
      </c>
      <c r="X18" s="49">
        <f t="shared" si="5"/>
        <v>2021.0751625915866</v>
      </c>
      <c r="Y18" s="48">
        <v>1.4094</v>
      </c>
    </row>
    <row r="19" spans="2:25" x14ac:dyDescent="0.25">
      <c r="B19" s="47">
        <v>44334</v>
      </c>
      <c r="C19" s="46">
        <v>2468</v>
      </c>
      <c r="D19" s="45">
        <v>2468</v>
      </c>
      <c r="E19" s="44">
        <f t="shared" si="0"/>
        <v>2468</v>
      </c>
      <c r="F19" s="46">
        <v>2498.5</v>
      </c>
      <c r="G19" s="45">
        <v>2498.5</v>
      </c>
      <c r="H19" s="44">
        <f t="shared" si="1"/>
        <v>2498.5</v>
      </c>
      <c r="I19" s="46">
        <v>2486</v>
      </c>
      <c r="J19" s="45">
        <v>2486</v>
      </c>
      <c r="K19" s="44">
        <f t="shared" si="2"/>
        <v>2486</v>
      </c>
      <c r="L19" s="46">
        <v>2459.5</v>
      </c>
      <c r="M19" s="45">
        <v>2459.5</v>
      </c>
      <c r="N19" s="44">
        <f t="shared" si="3"/>
        <v>2459.5</v>
      </c>
      <c r="O19" s="46">
        <v>2442.5</v>
      </c>
      <c r="P19" s="45">
        <v>2442.5</v>
      </c>
      <c r="Q19" s="44">
        <f t="shared" si="4"/>
        <v>2442.5</v>
      </c>
      <c r="R19" s="52">
        <v>2468</v>
      </c>
      <c r="S19" s="51">
        <v>1.4204000000000001</v>
      </c>
      <c r="T19" s="51">
        <v>1.2218</v>
      </c>
      <c r="U19" s="50">
        <v>108.96</v>
      </c>
      <c r="V19" s="43">
        <v>1737.54</v>
      </c>
      <c r="W19" s="43">
        <v>1758.76</v>
      </c>
      <c r="X19" s="49">
        <f t="shared" si="5"/>
        <v>2019.9705352758226</v>
      </c>
      <c r="Y19" s="48">
        <v>1.4206000000000001</v>
      </c>
    </row>
    <row r="20" spans="2:25" x14ac:dyDescent="0.25">
      <c r="B20" s="47">
        <v>44335</v>
      </c>
      <c r="C20" s="46">
        <v>2402.5</v>
      </c>
      <c r="D20" s="45">
        <v>2402.5</v>
      </c>
      <c r="E20" s="44">
        <f t="shared" si="0"/>
        <v>2402.5</v>
      </c>
      <c r="F20" s="46">
        <v>2432.5</v>
      </c>
      <c r="G20" s="45">
        <v>2432.5</v>
      </c>
      <c r="H20" s="44">
        <f t="shared" si="1"/>
        <v>2432.5</v>
      </c>
      <c r="I20" s="46">
        <v>2427.5</v>
      </c>
      <c r="J20" s="45">
        <v>2427.5</v>
      </c>
      <c r="K20" s="44">
        <f t="shared" si="2"/>
        <v>2427.5</v>
      </c>
      <c r="L20" s="46">
        <v>2403.5</v>
      </c>
      <c r="M20" s="45">
        <v>2403.5</v>
      </c>
      <c r="N20" s="44">
        <f t="shared" si="3"/>
        <v>2403.5</v>
      </c>
      <c r="O20" s="46">
        <v>2386.5</v>
      </c>
      <c r="P20" s="45">
        <v>2386.5</v>
      </c>
      <c r="Q20" s="44">
        <f t="shared" si="4"/>
        <v>2386.5</v>
      </c>
      <c r="R20" s="52">
        <v>2402.5</v>
      </c>
      <c r="S20" s="51">
        <v>1.4157</v>
      </c>
      <c r="T20" s="51">
        <v>1.2206999999999999</v>
      </c>
      <c r="U20" s="50">
        <v>109.19</v>
      </c>
      <c r="V20" s="43">
        <v>1697.04</v>
      </c>
      <c r="W20" s="43">
        <v>1717.99</v>
      </c>
      <c r="X20" s="49">
        <f t="shared" si="5"/>
        <v>1968.1330384205785</v>
      </c>
      <c r="Y20" s="48">
        <v>1.4158999999999999</v>
      </c>
    </row>
    <row r="21" spans="2:25" x14ac:dyDescent="0.25">
      <c r="B21" s="47">
        <v>44336</v>
      </c>
      <c r="C21" s="46">
        <v>2392</v>
      </c>
      <c r="D21" s="45">
        <v>2392</v>
      </c>
      <c r="E21" s="44">
        <f t="shared" si="0"/>
        <v>2392</v>
      </c>
      <c r="F21" s="46">
        <v>2419</v>
      </c>
      <c r="G21" s="45">
        <v>2419</v>
      </c>
      <c r="H21" s="44">
        <f t="shared" si="1"/>
        <v>2419</v>
      </c>
      <c r="I21" s="46">
        <v>2421</v>
      </c>
      <c r="J21" s="45">
        <v>2421</v>
      </c>
      <c r="K21" s="44">
        <f t="shared" si="2"/>
        <v>2421</v>
      </c>
      <c r="L21" s="46">
        <v>2401</v>
      </c>
      <c r="M21" s="45">
        <v>2401</v>
      </c>
      <c r="N21" s="44">
        <f t="shared" si="3"/>
        <v>2401</v>
      </c>
      <c r="O21" s="46">
        <v>2387</v>
      </c>
      <c r="P21" s="45">
        <v>2387</v>
      </c>
      <c r="Q21" s="44">
        <f t="shared" si="4"/>
        <v>2387</v>
      </c>
      <c r="R21" s="52">
        <v>2392</v>
      </c>
      <c r="S21" s="51">
        <v>1.4128000000000001</v>
      </c>
      <c r="T21" s="51">
        <v>1.2202999999999999</v>
      </c>
      <c r="U21" s="50">
        <v>108.92</v>
      </c>
      <c r="V21" s="43">
        <v>1693.09</v>
      </c>
      <c r="W21" s="43">
        <v>1711.96</v>
      </c>
      <c r="X21" s="49">
        <f t="shared" si="5"/>
        <v>1960.1737277718594</v>
      </c>
      <c r="Y21" s="48">
        <v>1.413</v>
      </c>
    </row>
    <row r="22" spans="2:25" x14ac:dyDescent="0.25">
      <c r="B22" s="47">
        <v>44337</v>
      </c>
      <c r="C22" s="46">
        <v>2403</v>
      </c>
      <c r="D22" s="45">
        <v>2403</v>
      </c>
      <c r="E22" s="44">
        <f t="shared" si="0"/>
        <v>2403</v>
      </c>
      <c r="F22" s="46">
        <v>2434</v>
      </c>
      <c r="G22" s="45">
        <v>2434</v>
      </c>
      <c r="H22" s="44">
        <f t="shared" si="1"/>
        <v>2434</v>
      </c>
      <c r="I22" s="46">
        <v>2435</v>
      </c>
      <c r="J22" s="45">
        <v>2435</v>
      </c>
      <c r="K22" s="44">
        <f t="shared" si="2"/>
        <v>2435</v>
      </c>
      <c r="L22" s="46">
        <v>2417</v>
      </c>
      <c r="M22" s="45">
        <v>2417</v>
      </c>
      <c r="N22" s="44">
        <f t="shared" si="3"/>
        <v>2417</v>
      </c>
      <c r="O22" s="46">
        <v>2403.5</v>
      </c>
      <c r="P22" s="45">
        <v>2403.5</v>
      </c>
      <c r="Q22" s="44">
        <f t="shared" si="4"/>
        <v>2403.5</v>
      </c>
      <c r="R22" s="52">
        <v>2403</v>
      </c>
      <c r="S22" s="51">
        <v>1.4189000000000001</v>
      </c>
      <c r="T22" s="51">
        <v>1.2185999999999999</v>
      </c>
      <c r="U22" s="50">
        <v>108.83</v>
      </c>
      <c r="V22" s="43">
        <v>1693.57</v>
      </c>
      <c r="W22" s="43">
        <v>1715.17</v>
      </c>
      <c r="X22" s="49">
        <f t="shared" si="5"/>
        <v>1971.9350073855246</v>
      </c>
      <c r="Y22" s="48">
        <v>1.4191</v>
      </c>
    </row>
    <row r="23" spans="2:25" x14ac:dyDescent="0.25">
      <c r="B23" s="47">
        <v>44340</v>
      </c>
      <c r="C23" s="46">
        <v>2305</v>
      </c>
      <c r="D23" s="45">
        <v>2305</v>
      </c>
      <c r="E23" s="44">
        <f t="shared" si="0"/>
        <v>2305</v>
      </c>
      <c r="F23" s="46">
        <v>2337</v>
      </c>
      <c r="G23" s="45">
        <v>2337</v>
      </c>
      <c r="H23" s="44">
        <f t="shared" si="1"/>
        <v>2337</v>
      </c>
      <c r="I23" s="46">
        <v>2347</v>
      </c>
      <c r="J23" s="45">
        <v>2347</v>
      </c>
      <c r="K23" s="44">
        <f t="shared" si="2"/>
        <v>2347</v>
      </c>
      <c r="L23" s="46">
        <v>2331</v>
      </c>
      <c r="M23" s="45">
        <v>2331</v>
      </c>
      <c r="N23" s="44">
        <f t="shared" si="3"/>
        <v>2331</v>
      </c>
      <c r="O23" s="46">
        <v>2317.5</v>
      </c>
      <c r="P23" s="45">
        <v>2317.5</v>
      </c>
      <c r="Q23" s="44">
        <f t="shared" si="4"/>
        <v>2317.5</v>
      </c>
      <c r="R23" s="52">
        <v>2305</v>
      </c>
      <c r="S23" s="51">
        <v>1.4125000000000001</v>
      </c>
      <c r="T23" s="51">
        <v>1.2210000000000001</v>
      </c>
      <c r="U23" s="50">
        <v>108.93</v>
      </c>
      <c r="V23" s="43">
        <v>1631.86</v>
      </c>
      <c r="W23" s="43">
        <v>1654.28</v>
      </c>
      <c r="X23" s="49">
        <f t="shared" si="5"/>
        <v>1887.7968877968876</v>
      </c>
      <c r="Y23" s="48">
        <v>1.4127000000000001</v>
      </c>
    </row>
    <row r="24" spans="2:25" x14ac:dyDescent="0.25">
      <c r="B24" s="47">
        <v>44341</v>
      </c>
      <c r="C24" s="46">
        <v>2341</v>
      </c>
      <c r="D24" s="45">
        <v>2341</v>
      </c>
      <c r="E24" s="44">
        <f t="shared" si="0"/>
        <v>2341</v>
      </c>
      <c r="F24" s="46">
        <v>2372.5</v>
      </c>
      <c r="G24" s="45">
        <v>2372.5</v>
      </c>
      <c r="H24" s="44">
        <f t="shared" si="1"/>
        <v>2372.5</v>
      </c>
      <c r="I24" s="46">
        <v>2384.5</v>
      </c>
      <c r="J24" s="45">
        <v>2384.5</v>
      </c>
      <c r="K24" s="44">
        <f t="shared" si="2"/>
        <v>2384.5</v>
      </c>
      <c r="L24" s="46">
        <v>2369.5</v>
      </c>
      <c r="M24" s="45">
        <v>2369.5</v>
      </c>
      <c r="N24" s="44">
        <f t="shared" si="3"/>
        <v>2369.5</v>
      </c>
      <c r="O24" s="46">
        <v>2356</v>
      </c>
      <c r="P24" s="45">
        <v>2356</v>
      </c>
      <c r="Q24" s="44">
        <f t="shared" si="4"/>
        <v>2356</v>
      </c>
      <c r="R24" s="52">
        <v>2341</v>
      </c>
      <c r="S24" s="51">
        <v>1.4165000000000001</v>
      </c>
      <c r="T24" s="51">
        <v>1.2256</v>
      </c>
      <c r="U24" s="50">
        <v>108.87</v>
      </c>
      <c r="V24" s="43">
        <v>1652.67</v>
      </c>
      <c r="W24" s="43">
        <v>1674.67</v>
      </c>
      <c r="X24" s="49">
        <f t="shared" si="5"/>
        <v>1910.0848563968668</v>
      </c>
      <c r="Y24" s="48">
        <v>1.4167000000000001</v>
      </c>
    </row>
    <row r="25" spans="2:25" x14ac:dyDescent="0.25">
      <c r="B25" s="47">
        <v>44342</v>
      </c>
      <c r="C25" s="46">
        <v>2359.5</v>
      </c>
      <c r="D25" s="45">
        <v>2359.5</v>
      </c>
      <c r="E25" s="44">
        <f t="shared" si="0"/>
        <v>2359.5</v>
      </c>
      <c r="F25" s="46">
        <v>2393</v>
      </c>
      <c r="G25" s="45">
        <v>2393</v>
      </c>
      <c r="H25" s="44">
        <f t="shared" si="1"/>
        <v>2393</v>
      </c>
      <c r="I25" s="46">
        <v>2404</v>
      </c>
      <c r="J25" s="45">
        <v>2404</v>
      </c>
      <c r="K25" s="44">
        <f t="shared" si="2"/>
        <v>2404</v>
      </c>
      <c r="L25" s="46">
        <v>2388.5</v>
      </c>
      <c r="M25" s="45">
        <v>2388.5</v>
      </c>
      <c r="N25" s="44">
        <f t="shared" si="3"/>
        <v>2388.5</v>
      </c>
      <c r="O25" s="46">
        <v>2375</v>
      </c>
      <c r="P25" s="45">
        <v>2375</v>
      </c>
      <c r="Q25" s="44">
        <f t="shared" si="4"/>
        <v>2375</v>
      </c>
      <c r="R25" s="52">
        <v>2359.5</v>
      </c>
      <c r="S25" s="51">
        <v>1.4155</v>
      </c>
      <c r="T25" s="51">
        <v>1.2226999999999999</v>
      </c>
      <c r="U25" s="50">
        <v>108.91</v>
      </c>
      <c r="V25" s="43">
        <v>1666.9</v>
      </c>
      <c r="W25" s="43">
        <v>1690.33</v>
      </c>
      <c r="X25" s="49">
        <f t="shared" si="5"/>
        <v>1929.7456448842727</v>
      </c>
      <c r="Y25" s="48">
        <v>1.4157</v>
      </c>
    </row>
    <row r="26" spans="2:25" x14ac:dyDescent="0.25">
      <c r="B26" s="47">
        <v>44343</v>
      </c>
      <c r="C26" s="46">
        <v>2388</v>
      </c>
      <c r="D26" s="45">
        <v>2388</v>
      </c>
      <c r="E26" s="44">
        <f t="shared" si="0"/>
        <v>2388</v>
      </c>
      <c r="F26" s="46">
        <v>2421</v>
      </c>
      <c r="G26" s="45">
        <v>2421</v>
      </c>
      <c r="H26" s="44">
        <f t="shared" si="1"/>
        <v>2421</v>
      </c>
      <c r="I26" s="46">
        <v>2432.5</v>
      </c>
      <c r="J26" s="45">
        <v>2432.5</v>
      </c>
      <c r="K26" s="44">
        <f t="shared" si="2"/>
        <v>2432.5</v>
      </c>
      <c r="L26" s="46">
        <v>2414.5</v>
      </c>
      <c r="M26" s="45">
        <v>2414.5</v>
      </c>
      <c r="N26" s="44">
        <f t="shared" si="3"/>
        <v>2414.5</v>
      </c>
      <c r="O26" s="46">
        <v>2401</v>
      </c>
      <c r="P26" s="45">
        <v>2401</v>
      </c>
      <c r="Q26" s="44">
        <f t="shared" si="4"/>
        <v>2401</v>
      </c>
      <c r="R26" s="52">
        <v>2388</v>
      </c>
      <c r="S26" s="51">
        <v>1.4173</v>
      </c>
      <c r="T26" s="51">
        <v>1.2196</v>
      </c>
      <c r="U26" s="50">
        <v>109.23</v>
      </c>
      <c r="V26" s="43">
        <v>1684.89</v>
      </c>
      <c r="W26" s="43">
        <v>1708.06</v>
      </c>
      <c r="X26" s="49">
        <f t="shared" si="5"/>
        <v>1958.0190226303705</v>
      </c>
      <c r="Y26" s="48">
        <v>1.4174</v>
      </c>
    </row>
    <row r="27" spans="2:25" x14ac:dyDescent="0.25">
      <c r="B27" s="47">
        <v>44344</v>
      </c>
      <c r="C27" s="46">
        <v>2404.5</v>
      </c>
      <c r="D27" s="45">
        <v>2404.5</v>
      </c>
      <c r="E27" s="44">
        <f t="shared" si="0"/>
        <v>2404.5</v>
      </c>
      <c r="F27" s="46">
        <v>2434</v>
      </c>
      <c r="G27" s="45">
        <v>2434</v>
      </c>
      <c r="H27" s="44">
        <f t="shared" si="1"/>
        <v>2434</v>
      </c>
      <c r="I27" s="46">
        <v>2438</v>
      </c>
      <c r="J27" s="45">
        <v>2438</v>
      </c>
      <c r="K27" s="44">
        <f t="shared" si="2"/>
        <v>2438</v>
      </c>
      <c r="L27" s="46">
        <v>2419</v>
      </c>
      <c r="M27" s="45">
        <v>2419</v>
      </c>
      <c r="N27" s="44">
        <f t="shared" si="3"/>
        <v>2419</v>
      </c>
      <c r="O27" s="46">
        <v>2405.5</v>
      </c>
      <c r="P27" s="45">
        <v>2405.5</v>
      </c>
      <c r="Q27" s="44">
        <f t="shared" si="4"/>
        <v>2405.5</v>
      </c>
      <c r="R27" s="52">
        <v>2404.5</v>
      </c>
      <c r="S27" s="51">
        <v>1.4162999999999999</v>
      </c>
      <c r="T27" s="51">
        <v>1.2158</v>
      </c>
      <c r="U27" s="50">
        <v>110.05</v>
      </c>
      <c r="V27" s="43">
        <v>1697.73</v>
      </c>
      <c r="W27" s="43">
        <v>1718.44</v>
      </c>
      <c r="X27" s="49">
        <f t="shared" si="5"/>
        <v>1977.7101496956736</v>
      </c>
      <c r="Y27" s="48">
        <v>1.4164000000000001</v>
      </c>
    </row>
    <row r="28" spans="2:25" s="10" customFormat="1" x14ac:dyDescent="0.25">
      <c r="B28" s="42" t="s">
        <v>11</v>
      </c>
      <c r="C28" s="41">
        <f>ROUND(AVERAGE(C9:C27),2)</f>
        <v>2433.84</v>
      </c>
      <c r="D28" s="40">
        <f>ROUND(AVERAGE(D9:D27),2)</f>
        <v>2433.84</v>
      </c>
      <c r="E28" s="39">
        <f>ROUND(AVERAGE(C28:D28),2)</f>
        <v>2433.84</v>
      </c>
      <c r="F28" s="41">
        <f>ROUND(AVERAGE(F9:F27),2)</f>
        <v>2453.71</v>
      </c>
      <c r="G28" s="40">
        <f>ROUND(AVERAGE(G9:G27),2)</f>
        <v>2453.71</v>
      </c>
      <c r="H28" s="39">
        <f>ROUND(AVERAGE(F28:G28),2)</f>
        <v>2453.71</v>
      </c>
      <c r="I28" s="41">
        <f>ROUND(AVERAGE(I9:I27),2)</f>
        <v>2447.9699999999998</v>
      </c>
      <c r="J28" s="40">
        <f>ROUND(AVERAGE(J9:J27),2)</f>
        <v>2447.9699999999998</v>
      </c>
      <c r="K28" s="39">
        <f>ROUND(AVERAGE(I28:J28),2)</f>
        <v>2447.9699999999998</v>
      </c>
      <c r="L28" s="41">
        <f>ROUND(AVERAGE(L9:L27),2)</f>
        <v>2428</v>
      </c>
      <c r="M28" s="40">
        <f>ROUND(AVERAGE(M9:M27),2)</f>
        <v>2428</v>
      </c>
      <c r="N28" s="39">
        <f>ROUND(AVERAGE(L28:M28),2)</f>
        <v>2428</v>
      </c>
      <c r="O28" s="41">
        <f>ROUND(AVERAGE(O9:O27),2)</f>
        <v>2412.34</v>
      </c>
      <c r="P28" s="40">
        <f>ROUND(AVERAGE(P9:P27),2)</f>
        <v>2412.34</v>
      </c>
      <c r="Q28" s="39">
        <f>ROUND(AVERAGE(O28:P28),2)</f>
        <v>2412.34</v>
      </c>
      <c r="R28" s="38">
        <f>ROUND(AVERAGE(R9:R27),2)</f>
        <v>2433.84</v>
      </c>
      <c r="S28" s="37">
        <f>ROUND(AVERAGE(S9:S27),4)</f>
        <v>1.4086000000000001</v>
      </c>
      <c r="T28" s="36">
        <f>ROUND(AVERAGE(T9:T27),4)</f>
        <v>1.2148000000000001</v>
      </c>
      <c r="U28" s="175">
        <f>ROUND(AVERAGE(U9:U27),2)</f>
        <v>109.12</v>
      </c>
      <c r="V28" s="35">
        <f>AVERAGE(V9:V27)</f>
        <v>1728.0478947368422</v>
      </c>
      <c r="W28" s="35">
        <f>AVERAGE(W9:W27)</f>
        <v>1741.8073684210524</v>
      </c>
      <c r="X28" s="35">
        <f>AVERAGE(X9:X27)</f>
        <v>2003.7218182307429</v>
      </c>
      <c r="Y28" s="34">
        <f>AVERAGE(Y9:Y27)</f>
        <v>1.4088263157894738</v>
      </c>
    </row>
    <row r="29" spans="2:25" s="5" customFormat="1" x14ac:dyDescent="0.25">
      <c r="B29" s="33" t="s">
        <v>12</v>
      </c>
      <c r="C29" s="32">
        <f t="shared" ref="C29:Y29" si="6">MAX(C9:C27)</f>
        <v>2565</v>
      </c>
      <c r="D29" s="31">
        <f t="shared" si="6"/>
        <v>2565</v>
      </c>
      <c r="E29" s="30">
        <f t="shared" si="6"/>
        <v>2565</v>
      </c>
      <c r="F29" s="32">
        <f t="shared" si="6"/>
        <v>2577</v>
      </c>
      <c r="G29" s="31">
        <f t="shared" si="6"/>
        <v>2577</v>
      </c>
      <c r="H29" s="30">
        <f t="shared" si="6"/>
        <v>2577</v>
      </c>
      <c r="I29" s="32">
        <f t="shared" si="6"/>
        <v>2550</v>
      </c>
      <c r="J29" s="31">
        <f t="shared" si="6"/>
        <v>2550</v>
      </c>
      <c r="K29" s="30">
        <f t="shared" si="6"/>
        <v>2550</v>
      </c>
      <c r="L29" s="32">
        <f t="shared" si="6"/>
        <v>2525</v>
      </c>
      <c r="M29" s="31">
        <f t="shared" si="6"/>
        <v>2525</v>
      </c>
      <c r="N29" s="30">
        <f t="shared" si="6"/>
        <v>2525</v>
      </c>
      <c r="O29" s="32">
        <f t="shared" si="6"/>
        <v>2503</v>
      </c>
      <c r="P29" s="31">
        <f t="shared" si="6"/>
        <v>2503</v>
      </c>
      <c r="Q29" s="30">
        <f t="shared" si="6"/>
        <v>2503</v>
      </c>
      <c r="R29" s="29">
        <f t="shared" si="6"/>
        <v>2565</v>
      </c>
      <c r="S29" s="28">
        <f t="shared" si="6"/>
        <v>1.4204000000000001</v>
      </c>
      <c r="T29" s="27">
        <f t="shared" si="6"/>
        <v>1.2256</v>
      </c>
      <c r="U29" s="26">
        <f t="shared" si="6"/>
        <v>110.05</v>
      </c>
      <c r="V29" s="25">
        <f t="shared" si="6"/>
        <v>1817.86</v>
      </c>
      <c r="W29" s="25">
        <f t="shared" si="6"/>
        <v>1825.98</v>
      </c>
      <c r="X29" s="25">
        <f t="shared" si="6"/>
        <v>2108.6813548174946</v>
      </c>
      <c r="Y29" s="24">
        <f t="shared" si="6"/>
        <v>1.4206000000000001</v>
      </c>
    </row>
    <row r="30" spans="2:25" s="5" customFormat="1" ht="13.8" thickBot="1" x14ac:dyDescent="0.3">
      <c r="B30" s="23" t="s">
        <v>13</v>
      </c>
      <c r="C30" s="22">
        <f t="shared" ref="C30:Y30" si="7">MIN(C9:C27)</f>
        <v>2305</v>
      </c>
      <c r="D30" s="21">
        <f t="shared" si="7"/>
        <v>2305</v>
      </c>
      <c r="E30" s="20">
        <f t="shared" si="7"/>
        <v>2305</v>
      </c>
      <c r="F30" s="22">
        <f t="shared" si="7"/>
        <v>2337</v>
      </c>
      <c r="G30" s="21">
        <f t="shared" si="7"/>
        <v>2337</v>
      </c>
      <c r="H30" s="20">
        <f t="shared" si="7"/>
        <v>2337</v>
      </c>
      <c r="I30" s="22">
        <f t="shared" si="7"/>
        <v>2347</v>
      </c>
      <c r="J30" s="21">
        <f t="shared" si="7"/>
        <v>2347</v>
      </c>
      <c r="K30" s="20">
        <f t="shared" si="7"/>
        <v>2347</v>
      </c>
      <c r="L30" s="22">
        <f t="shared" si="7"/>
        <v>2331</v>
      </c>
      <c r="M30" s="21">
        <f t="shared" si="7"/>
        <v>2331</v>
      </c>
      <c r="N30" s="20">
        <f t="shared" si="7"/>
        <v>2331</v>
      </c>
      <c r="O30" s="22">
        <f t="shared" si="7"/>
        <v>2317.5</v>
      </c>
      <c r="P30" s="21">
        <f t="shared" si="7"/>
        <v>2317.5</v>
      </c>
      <c r="Q30" s="20">
        <f t="shared" si="7"/>
        <v>2317.5</v>
      </c>
      <c r="R30" s="19">
        <f t="shared" si="7"/>
        <v>2305</v>
      </c>
      <c r="S30" s="18">
        <f t="shared" si="7"/>
        <v>1.3864000000000001</v>
      </c>
      <c r="T30" s="17">
        <f t="shared" si="7"/>
        <v>1.2010000000000001</v>
      </c>
      <c r="U30" s="16">
        <f t="shared" si="7"/>
        <v>108.6</v>
      </c>
      <c r="V30" s="15">
        <f t="shared" si="7"/>
        <v>1631.86</v>
      </c>
      <c r="W30" s="15">
        <f t="shared" si="7"/>
        <v>1654.28</v>
      </c>
      <c r="X30" s="15">
        <f t="shared" si="7"/>
        <v>1887.7968877968876</v>
      </c>
      <c r="Y30" s="14">
        <f t="shared" si="7"/>
        <v>1.3867</v>
      </c>
    </row>
    <row r="32" spans="2:25" x14ac:dyDescent="0.25">
      <c r="B32" s="7" t="s">
        <v>14</v>
      </c>
      <c r="C32" s="9"/>
      <c r="D32" s="9"/>
      <c r="E32" s="8"/>
      <c r="F32" s="9"/>
      <c r="G32" s="9"/>
      <c r="H32" s="8"/>
      <c r="I32" s="9"/>
      <c r="J32" s="9"/>
      <c r="K32" s="8"/>
      <c r="L32" s="9"/>
      <c r="M32" s="9"/>
      <c r="N32" s="8"/>
    </row>
    <row r="33" spans="2:14" x14ac:dyDescent="0.25">
      <c r="B33" s="7" t="s">
        <v>15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27</v>
      </c>
    </row>
    <row r="6" spans="1:25" ht="13.8" thickBot="1" x14ac:dyDescent="0.3">
      <c r="B6" s="1">
        <v>44320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44320</v>
      </c>
      <c r="C9" s="46">
        <v>2959.5</v>
      </c>
      <c r="D9" s="45">
        <v>2959.5</v>
      </c>
      <c r="E9" s="44">
        <f t="shared" ref="E9:E27" si="0">AVERAGE(C9:D9)</f>
        <v>2959.5</v>
      </c>
      <c r="F9" s="46">
        <v>2970.5</v>
      </c>
      <c r="G9" s="45">
        <v>2970.5</v>
      </c>
      <c r="H9" s="44">
        <f t="shared" ref="H9:H27" si="1">AVERAGE(F9:G9)</f>
        <v>2970.5</v>
      </c>
      <c r="I9" s="46">
        <v>2966</v>
      </c>
      <c r="J9" s="45">
        <v>2966</v>
      </c>
      <c r="K9" s="44">
        <f t="shared" ref="K9:K27" si="2">AVERAGE(I9:J9)</f>
        <v>2966</v>
      </c>
      <c r="L9" s="46">
        <v>2924.5</v>
      </c>
      <c r="M9" s="45">
        <v>2924.5</v>
      </c>
      <c r="N9" s="44">
        <f t="shared" ref="N9:N27" si="3">AVERAGE(L9:M9)</f>
        <v>2924.5</v>
      </c>
      <c r="O9" s="46">
        <v>2909.5</v>
      </c>
      <c r="P9" s="45">
        <v>2909.5</v>
      </c>
      <c r="Q9" s="44">
        <f t="shared" ref="Q9:Q27" si="4">AVERAGE(O9:P9)</f>
        <v>2909.5</v>
      </c>
      <c r="R9" s="52">
        <v>2959.5</v>
      </c>
      <c r="S9" s="51">
        <v>1.3864000000000001</v>
      </c>
      <c r="T9" s="53">
        <v>1.2020999999999999</v>
      </c>
      <c r="U9" s="50">
        <v>109.3</v>
      </c>
      <c r="V9" s="43">
        <v>2134.67</v>
      </c>
      <c r="W9" s="43">
        <v>2142.14</v>
      </c>
      <c r="X9" s="49">
        <f t="shared" ref="X9:X27" si="5">R9/T9</f>
        <v>2461.941602196157</v>
      </c>
      <c r="Y9" s="48">
        <v>1.3867</v>
      </c>
    </row>
    <row r="10" spans="1:25" x14ac:dyDescent="0.25">
      <c r="B10" s="47">
        <v>44321</v>
      </c>
      <c r="C10" s="46">
        <v>2935.5</v>
      </c>
      <c r="D10" s="45">
        <v>2935.5</v>
      </c>
      <c r="E10" s="44">
        <f t="shared" si="0"/>
        <v>2935.5</v>
      </c>
      <c r="F10" s="46">
        <v>2952</v>
      </c>
      <c r="G10" s="45">
        <v>2952</v>
      </c>
      <c r="H10" s="44">
        <f t="shared" si="1"/>
        <v>2952</v>
      </c>
      <c r="I10" s="46">
        <v>2939.5</v>
      </c>
      <c r="J10" s="45">
        <v>2939.5</v>
      </c>
      <c r="K10" s="44">
        <f t="shared" si="2"/>
        <v>2939.5</v>
      </c>
      <c r="L10" s="46">
        <v>2889.5</v>
      </c>
      <c r="M10" s="45">
        <v>2889.5</v>
      </c>
      <c r="N10" s="44">
        <f t="shared" si="3"/>
        <v>2889.5</v>
      </c>
      <c r="O10" s="46">
        <v>2874.5</v>
      </c>
      <c r="P10" s="45">
        <v>2874.5</v>
      </c>
      <c r="Q10" s="44">
        <f t="shared" si="4"/>
        <v>2874.5</v>
      </c>
      <c r="R10" s="52">
        <v>2935.5</v>
      </c>
      <c r="S10" s="51">
        <v>1.3907</v>
      </c>
      <c r="T10" s="51">
        <v>1.2010000000000001</v>
      </c>
      <c r="U10" s="50">
        <v>109.34</v>
      </c>
      <c r="V10" s="43">
        <v>2110.81</v>
      </c>
      <c r="W10" s="43">
        <v>2122.21</v>
      </c>
      <c r="X10" s="49">
        <f t="shared" si="5"/>
        <v>2444.21315570358</v>
      </c>
      <c r="Y10" s="48">
        <v>1.391</v>
      </c>
    </row>
    <row r="11" spans="1:25" x14ac:dyDescent="0.25">
      <c r="B11" s="47">
        <v>44322</v>
      </c>
      <c r="C11" s="46">
        <v>2920</v>
      </c>
      <c r="D11" s="45">
        <v>2920</v>
      </c>
      <c r="E11" s="44">
        <f t="shared" si="0"/>
        <v>2920</v>
      </c>
      <c r="F11" s="46">
        <v>2933</v>
      </c>
      <c r="G11" s="45">
        <v>2933</v>
      </c>
      <c r="H11" s="44">
        <f t="shared" si="1"/>
        <v>2933</v>
      </c>
      <c r="I11" s="46">
        <v>2922.5</v>
      </c>
      <c r="J11" s="45">
        <v>2922.5</v>
      </c>
      <c r="K11" s="44">
        <f t="shared" si="2"/>
        <v>2922.5</v>
      </c>
      <c r="L11" s="46">
        <v>2872.5</v>
      </c>
      <c r="M11" s="45">
        <v>2872.5</v>
      </c>
      <c r="N11" s="44">
        <f t="shared" si="3"/>
        <v>2872.5</v>
      </c>
      <c r="O11" s="46">
        <v>2857.5</v>
      </c>
      <c r="P11" s="45">
        <v>2857.5</v>
      </c>
      <c r="Q11" s="44">
        <f t="shared" si="4"/>
        <v>2857.5</v>
      </c>
      <c r="R11" s="52">
        <v>2920</v>
      </c>
      <c r="S11" s="51">
        <v>1.3916999999999999</v>
      </c>
      <c r="T11" s="51">
        <v>1.2053</v>
      </c>
      <c r="U11" s="50">
        <v>109.17</v>
      </c>
      <c r="V11" s="43">
        <v>2098.15</v>
      </c>
      <c r="W11" s="43">
        <v>2107.04</v>
      </c>
      <c r="X11" s="49">
        <f t="shared" si="5"/>
        <v>2422.6333692856551</v>
      </c>
      <c r="Y11" s="48">
        <v>1.3919999999999999</v>
      </c>
    </row>
    <row r="12" spans="1:25" x14ac:dyDescent="0.25">
      <c r="B12" s="47">
        <v>44323</v>
      </c>
      <c r="C12" s="46">
        <v>2973</v>
      </c>
      <c r="D12" s="45">
        <v>2973</v>
      </c>
      <c r="E12" s="44">
        <f t="shared" si="0"/>
        <v>2973</v>
      </c>
      <c r="F12" s="46">
        <v>2984.5</v>
      </c>
      <c r="G12" s="45">
        <v>2984.5</v>
      </c>
      <c r="H12" s="44">
        <f t="shared" si="1"/>
        <v>2984.5</v>
      </c>
      <c r="I12" s="46">
        <v>2973.5</v>
      </c>
      <c r="J12" s="45">
        <v>2973.5</v>
      </c>
      <c r="K12" s="44">
        <f t="shared" si="2"/>
        <v>2973.5</v>
      </c>
      <c r="L12" s="46">
        <v>2923.5</v>
      </c>
      <c r="M12" s="45">
        <v>2923.5</v>
      </c>
      <c r="N12" s="44">
        <f t="shared" si="3"/>
        <v>2923.5</v>
      </c>
      <c r="O12" s="46">
        <v>2908.5</v>
      </c>
      <c r="P12" s="45">
        <v>2908.5</v>
      </c>
      <c r="Q12" s="44">
        <f t="shared" si="4"/>
        <v>2908.5</v>
      </c>
      <c r="R12" s="52">
        <v>2973</v>
      </c>
      <c r="S12" s="51">
        <v>1.3900999999999999</v>
      </c>
      <c r="T12" s="51">
        <v>1.2065999999999999</v>
      </c>
      <c r="U12" s="50">
        <v>109.21</v>
      </c>
      <c r="V12" s="43">
        <v>2138.6999999999998</v>
      </c>
      <c r="W12" s="43">
        <v>2146.5</v>
      </c>
      <c r="X12" s="49">
        <f t="shared" si="5"/>
        <v>2463.9482844356044</v>
      </c>
      <c r="Y12" s="48">
        <v>1.3904000000000001</v>
      </c>
    </row>
    <row r="13" spans="1:25" x14ac:dyDescent="0.25">
      <c r="B13" s="47">
        <v>44326</v>
      </c>
      <c r="C13" s="46">
        <v>3037.5</v>
      </c>
      <c r="D13" s="45">
        <v>3037.5</v>
      </c>
      <c r="E13" s="44">
        <f t="shared" si="0"/>
        <v>3037.5</v>
      </c>
      <c r="F13" s="46">
        <v>3052.5</v>
      </c>
      <c r="G13" s="45">
        <v>3052.5</v>
      </c>
      <c r="H13" s="44">
        <f t="shared" si="1"/>
        <v>3052.5</v>
      </c>
      <c r="I13" s="46">
        <v>3030.5</v>
      </c>
      <c r="J13" s="45">
        <v>3030.5</v>
      </c>
      <c r="K13" s="44">
        <f t="shared" si="2"/>
        <v>3030.5</v>
      </c>
      <c r="L13" s="46">
        <v>2965.5</v>
      </c>
      <c r="M13" s="45">
        <v>2965.5</v>
      </c>
      <c r="N13" s="44">
        <f t="shared" si="3"/>
        <v>2965.5</v>
      </c>
      <c r="O13" s="46">
        <v>2948</v>
      </c>
      <c r="P13" s="45">
        <v>2948</v>
      </c>
      <c r="Q13" s="44">
        <f t="shared" si="4"/>
        <v>2948</v>
      </c>
      <c r="R13" s="52">
        <v>3037.5</v>
      </c>
      <c r="S13" s="51">
        <v>1.411</v>
      </c>
      <c r="T13" s="51">
        <v>1.2163999999999999</v>
      </c>
      <c r="U13" s="50">
        <v>108.8</v>
      </c>
      <c r="V13" s="43">
        <v>2152.73</v>
      </c>
      <c r="W13" s="43">
        <v>2162.9</v>
      </c>
      <c r="X13" s="49">
        <f t="shared" si="5"/>
        <v>2497.1226570207168</v>
      </c>
      <c r="Y13" s="48">
        <v>1.4113</v>
      </c>
    </row>
    <row r="14" spans="1:25" x14ac:dyDescent="0.25">
      <c r="B14" s="47">
        <v>44327</v>
      </c>
      <c r="C14" s="46">
        <v>3004</v>
      </c>
      <c r="D14" s="45">
        <v>3004</v>
      </c>
      <c r="E14" s="44">
        <f t="shared" si="0"/>
        <v>3004</v>
      </c>
      <c r="F14" s="46">
        <v>3019.5</v>
      </c>
      <c r="G14" s="45">
        <v>3019.5</v>
      </c>
      <c r="H14" s="44">
        <f t="shared" si="1"/>
        <v>3019.5</v>
      </c>
      <c r="I14" s="46">
        <v>3000.5</v>
      </c>
      <c r="J14" s="45">
        <v>3000.5</v>
      </c>
      <c r="K14" s="44">
        <f t="shared" si="2"/>
        <v>3000.5</v>
      </c>
      <c r="L14" s="46">
        <v>2940.5</v>
      </c>
      <c r="M14" s="45">
        <v>2940.5</v>
      </c>
      <c r="N14" s="44">
        <f t="shared" si="3"/>
        <v>2940.5</v>
      </c>
      <c r="O14" s="46">
        <v>2923</v>
      </c>
      <c r="P14" s="45">
        <v>2923</v>
      </c>
      <c r="Q14" s="44">
        <f t="shared" si="4"/>
        <v>2923</v>
      </c>
      <c r="R14" s="52">
        <v>3004</v>
      </c>
      <c r="S14" s="51">
        <v>1.4146000000000001</v>
      </c>
      <c r="T14" s="51">
        <v>1.2168000000000001</v>
      </c>
      <c r="U14" s="50">
        <v>108.6</v>
      </c>
      <c r="V14" s="43">
        <v>2123.5700000000002</v>
      </c>
      <c r="W14" s="43">
        <v>2134.0700000000002</v>
      </c>
      <c r="X14" s="49">
        <f t="shared" si="5"/>
        <v>2468.7705456936224</v>
      </c>
      <c r="Y14" s="48">
        <v>1.4149</v>
      </c>
    </row>
    <row r="15" spans="1:25" x14ac:dyDescent="0.25">
      <c r="B15" s="47">
        <v>44328</v>
      </c>
      <c r="C15" s="46">
        <v>2984.5</v>
      </c>
      <c r="D15" s="45">
        <v>2984.5</v>
      </c>
      <c r="E15" s="44">
        <f t="shared" si="0"/>
        <v>2984.5</v>
      </c>
      <c r="F15" s="46">
        <v>2998.5</v>
      </c>
      <c r="G15" s="45">
        <v>2998.5</v>
      </c>
      <c r="H15" s="44">
        <f t="shared" si="1"/>
        <v>2998.5</v>
      </c>
      <c r="I15" s="46">
        <v>2985</v>
      </c>
      <c r="J15" s="45">
        <v>2985</v>
      </c>
      <c r="K15" s="44">
        <f t="shared" si="2"/>
        <v>2985</v>
      </c>
      <c r="L15" s="46">
        <v>2925</v>
      </c>
      <c r="M15" s="45">
        <v>2925</v>
      </c>
      <c r="N15" s="44">
        <f t="shared" si="3"/>
        <v>2925</v>
      </c>
      <c r="O15" s="46">
        <v>2907.5</v>
      </c>
      <c r="P15" s="45">
        <v>2907.5</v>
      </c>
      <c r="Q15" s="44">
        <f t="shared" si="4"/>
        <v>2907.5</v>
      </c>
      <c r="R15" s="52">
        <v>2984.5</v>
      </c>
      <c r="S15" s="51">
        <v>1.4131</v>
      </c>
      <c r="T15" s="51">
        <v>1.212</v>
      </c>
      <c r="U15" s="50">
        <v>108.76</v>
      </c>
      <c r="V15" s="43">
        <v>2112.02</v>
      </c>
      <c r="W15" s="43">
        <v>2121.48</v>
      </c>
      <c r="X15" s="49">
        <f t="shared" si="5"/>
        <v>2462.4587458745877</v>
      </c>
      <c r="Y15" s="48">
        <v>1.4134</v>
      </c>
    </row>
    <row r="16" spans="1:25" x14ac:dyDescent="0.25">
      <c r="B16" s="47">
        <v>44329</v>
      </c>
      <c r="C16" s="46">
        <v>2891</v>
      </c>
      <c r="D16" s="45">
        <v>2891</v>
      </c>
      <c r="E16" s="44">
        <f t="shared" si="0"/>
        <v>2891</v>
      </c>
      <c r="F16" s="46">
        <v>2904</v>
      </c>
      <c r="G16" s="45">
        <v>2904</v>
      </c>
      <c r="H16" s="44">
        <f t="shared" si="1"/>
        <v>2904</v>
      </c>
      <c r="I16" s="46">
        <v>2897</v>
      </c>
      <c r="J16" s="45">
        <v>2897</v>
      </c>
      <c r="K16" s="44">
        <f t="shared" si="2"/>
        <v>2897</v>
      </c>
      <c r="L16" s="46">
        <v>2842</v>
      </c>
      <c r="M16" s="45">
        <v>2842</v>
      </c>
      <c r="N16" s="44">
        <f t="shared" si="3"/>
        <v>2842</v>
      </c>
      <c r="O16" s="46">
        <v>2824.5</v>
      </c>
      <c r="P16" s="45">
        <v>2824.5</v>
      </c>
      <c r="Q16" s="44">
        <f t="shared" si="4"/>
        <v>2824.5</v>
      </c>
      <c r="R16" s="52">
        <v>2891</v>
      </c>
      <c r="S16" s="51">
        <v>1.4028</v>
      </c>
      <c r="T16" s="51">
        <v>1.2079</v>
      </c>
      <c r="U16" s="50">
        <v>109.62</v>
      </c>
      <c r="V16" s="43">
        <v>2060.88</v>
      </c>
      <c r="W16" s="43">
        <v>2069.85</v>
      </c>
      <c r="X16" s="49">
        <f t="shared" si="5"/>
        <v>2393.4100505008691</v>
      </c>
      <c r="Y16" s="48">
        <v>1.403</v>
      </c>
    </row>
    <row r="17" spans="2:25" x14ac:dyDescent="0.25">
      <c r="B17" s="47">
        <v>44330</v>
      </c>
      <c r="C17" s="46">
        <v>2924</v>
      </c>
      <c r="D17" s="45">
        <v>2924</v>
      </c>
      <c r="E17" s="44">
        <f t="shared" si="0"/>
        <v>2924</v>
      </c>
      <c r="F17" s="46">
        <v>2940.5</v>
      </c>
      <c r="G17" s="45">
        <v>2940.5</v>
      </c>
      <c r="H17" s="44">
        <f t="shared" si="1"/>
        <v>2940.5</v>
      </c>
      <c r="I17" s="46">
        <v>2939</v>
      </c>
      <c r="J17" s="45">
        <v>2939</v>
      </c>
      <c r="K17" s="44">
        <f t="shared" si="2"/>
        <v>2939</v>
      </c>
      <c r="L17" s="46">
        <v>2899</v>
      </c>
      <c r="M17" s="45">
        <v>2899</v>
      </c>
      <c r="N17" s="44">
        <f t="shared" si="3"/>
        <v>2899</v>
      </c>
      <c r="O17" s="46">
        <v>2881.5</v>
      </c>
      <c r="P17" s="45">
        <v>2881.5</v>
      </c>
      <c r="Q17" s="44">
        <f t="shared" si="4"/>
        <v>2881.5</v>
      </c>
      <c r="R17" s="52">
        <v>2924</v>
      </c>
      <c r="S17" s="51">
        <v>1.4078999999999999</v>
      </c>
      <c r="T17" s="51">
        <v>1.212</v>
      </c>
      <c r="U17" s="50">
        <v>109.32</v>
      </c>
      <c r="V17" s="43">
        <v>2076.85</v>
      </c>
      <c r="W17" s="43">
        <v>2088.27</v>
      </c>
      <c r="X17" s="49">
        <f t="shared" si="5"/>
        <v>2412.5412541254127</v>
      </c>
      <c r="Y17" s="48">
        <v>1.4080999999999999</v>
      </c>
    </row>
    <row r="18" spans="2:25" x14ac:dyDescent="0.25">
      <c r="B18" s="47">
        <v>44333</v>
      </c>
      <c r="C18" s="46">
        <v>2954</v>
      </c>
      <c r="D18" s="45">
        <v>2954</v>
      </c>
      <c r="E18" s="44">
        <f t="shared" si="0"/>
        <v>2954</v>
      </c>
      <c r="F18" s="46">
        <v>2974</v>
      </c>
      <c r="G18" s="45">
        <v>2974</v>
      </c>
      <c r="H18" s="44">
        <f t="shared" si="1"/>
        <v>2974</v>
      </c>
      <c r="I18" s="46">
        <v>2969.5</v>
      </c>
      <c r="J18" s="45">
        <v>2969.5</v>
      </c>
      <c r="K18" s="44">
        <f t="shared" si="2"/>
        <v>2969.5</v>
      </c>
      <c r="L18" s="46">
        <v>2929.5</v>
      </c>
      <c r="M18" s="45">
        <v>2929.5</v>
      </c>
      <c r="N18" s="44">
        <f t="shared" si="3"/>
        <v>2929.5</v>
      </c>
      <c r="O18" s="46">
        <v>2912</v>
      </c>
      <c r="P18" s="45">
        <v>2912</v>
      </c>
      <c r="Q18" s="44">
        <f t="shared" si="4"/>
        <v>2912</v>
      </c>
      <c r="R18" s="52">
        <v>2954</v>
      </c>
      <c r="S18" s="51">
        <v>1.4092</v>
      </c>
      <c r="T18" s="51">
        <v>1.2146999999999999</v>
      </c>
      <c r="U18" s="50">
        <v>109.21</v>
      </c>
      <c r="V18" s="43">
        <v>2096.2199999999998</v>
      </c>
      <c r="W18" s="43">
        <v>2110.12</v>
      </c>
      <c r="X18" s="49">
        <f t="shared" si="5"/>
        <v>2431.8761834197749</v>
      </c>
      <c r="Y18" s="48">
        <v>1.4094</v>
      </c>
    </row>
    <row r="19" spans="2:25" x14ac:dyDescent="0.25">
      <c r="B19" s="47">
        <v>44334</v>
      </c>
      <c r="C19" s="46">
        <v>3063.5</v>
      </c>
      <c r="D19" s="45">
        <v>3063.5</v>
      </c>
      <c r="E19" s="44">
        <f t="shared" si="0"/>
        <v>3063.5</v>
      </c>
      <c r="F19" s="46">
        <v>3085</v>
      </c>
      <c r="G19" s="45">
        <v>3085</v>
      </c>
      <c r="H19" s="44">
        <f t="shared" si="1"/>
        <v>3085</v>
      </c>
      <c r="I19" s="46">
        <v>3076</v>
      </c>
      <c r="J19" s="45">
        <v>3076</v>
      </c>
      <c r="K19" s="44">
        <f t="shared" si="2"/>
        <v>3076</v>
      </c>
      <c r="L19" s="46">
        <v>3036</v>
      </c>
      <c r="M19" s="45">
        <v>3036</v>
      </c>
      <c r="N19" s="44">
        <f t="shared" si="3"/>
        <v>3036</v>
      </c>
      <c r="O19" s="46">
        <v>3018.5</v>
      </c>
      <c r="P19" s="45">
        <v>3018.5</v>
      </c>
      <c r="Q19" s="44">
        <f t="shared" si="4"/>
        <v>3018.5</v>
      </c>
      <c r="R19" s="52">
        <v>3063.5</v>
      </c>
      <c r="S19" s="51">
        <v>1.4204000000000001</v>
      </c>
      <c r="T19" s="51">
        <v>1.2218</v>
      </c>
      <c r="U19" s="50">
        <v>108.96</v>
      </c>
      <c r="V19" s="43">
        <v>2156.79</v>
      </c>
      <c r="W19" s="43">
        <v>2171.62</v>
      </c>
      <c r="X19" s="49">
        <f t="shared" si="5"/>
        <v>2507.3661810443609</v>
      </c>
      <c r="Y19" s="48">
        <v>1.4206000000000001</v>
      </c>
    </row>
    <row r="20" spans="2:25" x14ac:dyDescent="0.25">
      <c r="B20" s="47">
        <v>44335</v>
      </c>
      <c r="C20" s="46">
        <v>2969</v>
      </c>
      <c r="D20" s="45">
        <v>2969</v>
      </c>
      <c r="E20" s="44">
        <f t="shared" si="0"/>
        <v>2969</v>
      </c>
      <c r="F20" s="46">
        <v>2987.5</v>
      </c>
      <c r="G20" s="45">
        <v>2987.5</v>
      </c>
      <c r="H20" s="44">
        <f t="shared" si="1"/>
        <v>2987.5</v>
      </c>
      <c r="I20" s="46">
        <v>2981.5</v>
      </c>
      <c r="J20" s="45">
        <v>2981.5</v>
      </c>
      <c r="K20" s="44">
        <f t="shared" si="2"/>
        <v>2981.5</v>
      </c>
      <c r="L20" s="46">
        <v>2938.5</v>
      </c>
      <c r="M20" s="45">
        <v>2938.5</v>
      </c>
      <c r="N20" s="44">
        <f t="shared" si="3"/>
        <v>2938.5</v>
      </c>
      <c r="O20" s="46">
        <v>2915</v>
      </c>
      <c r="P20" s="45">
        <v>2915</v>
      </c>
      <c r="Q20" s="44">
        <f t="shared" si="4"/>
        <v>2915</v>
      </c>
      <c r="R20" s="52">
        <v>2969</v>
      </c>
      <c r="S20" s="51">
        <v>1.4157</v>
      </c>
      <c r="T20" s="51">
        <v>1.2206999999999999</v>
      </c>
      <c r="U20" s="50">
        <v>109.19</v>
      </c>
      <c r="V20" s="43">
        <v>2097.1999999999998</v>
      </c>
      <c r="W20" s="43">
        <v>2109.9699999999998</v>
      </c>
      <c r="X20" s="49">
        <f t="shared" si="5"/>
        <v>2432.2110264602279</v>
      </c>
      <c r="Y20" s="48">
        <v>1.4158999999999999</v>
      </c>
    </row>
    <row r="21" spans="2:25" x14ac:dyDescent="0.25">
      <c r="B21" s="47">
        <v>44336</v>
      </c>
      <c r="C21" s="46">
        <v>2945.5</v>
      </c>
      <c r="D21" s="45">
        <v>2945.5</v>
      </c>
      <c r="E21" s="44">
        <f t="shared" si="0"/>
        <v>2945.5</v>
      </c>
      <c r="F21" s="46">
        <v>2961.5</v>
      </c>
      <c r="G21" s="45">
        <v>2961.5</v>
      </c>
      <c r="H21" s="44">
        <f t="shared" si="1"/>
        <v>2961.5</v>
      </c>
      <c r="I21" s="46">
        <v>2966</v>
      </c>
      <c r="J21" s="45">
        <v>2966</v>
      </c>
      <c r="K21" s="44">
        <f t="shared" si="2"/>
        <v>2966</v>
      </c>
      <c r="L21" s="46">
        <v>2936</v>
      </c>
      <c r="M21" s="45">
        <v>2936</v>
      </c>
      <c r="N21" s="44">
        <f t="shared" si="3"/>
        <v>2936</v>
      </c>
      <c r="O21" s="46">
        <v>2912.5</v>
      </c>
      <c r="P21" s="45">
        <v>2912.5</v>
      </c>
      <c r="Q21" s="44">
        <f t="shared" si="4"/>
        <v>2912.5</v>
      </c>
      <c r="R21" s="52">
        <v>2945.5</v>
      </c>
      <c r="S21" s="51">
        <v>1.4128000000000001</v>
      </c>
      <c r="T21" s="51">
        <v>1.2202999999999999</v>
      </c>
      <c r="U21" s="50">
        <v>108.92</v>
      </c>
      <c r="V21" s="43">
        <v>2084.87</v>
      </c>
      <c r="W21" s="43">
        <v>2095.9</v>
      </c>
      <c r="X21" s="49">
        <f t="shared" si="5"/>
        <v>2413.7507170367944</v>
      </c>
      <c r="Y21" s="48">
        <v>1.413</v>
      </c>
    </row>
    <row r="22" spans="2:25" x14ac:dyDescent="0.25">
      <c r="B22" s="47">
        <v>44337</v>
      </c>
      <c r="C22" s="46">
        <v>2981</v>
      </c>
      <c r="D22" s="45">
        <v>2981</v>
      </c>
      <c r="E22" s="44">
        <f t="shared" si="0"/>
        <v>2981</v>
      </c>
      <c r="F22" s="46">
        <v>2997</v>
      </c>
      <c r="G22" s="45">
        <v>2997</v>
      </c>
      <c r="H22" s="44">
        <f t="shared" si="1"/>
        <v>2997</v>
      </c>
      <c r="I22" s="46">
        <v>3001.5</v>
      </c>
      <c r="J22" s="45">
        <v>3001.5</v>
      </c>
      <c r="K22" s="44">
        <f t="shared" si="2"/>
        <v>3001.5</v>
      </c>
      <c r="L22" s="46">
        <v>2969</v>
      </c>
      <c r="M22" s="45">
        <v>2969</v>
      </c>
      <c r="N22" s="44">
        <f t="shared" si="3"/>
        <v>2969</v>
      </c>
      <c r="O22" s="46">
        <v>2942.5</v>
      </c>
      <c r="P22" s="45">
        <v>2942.5</v>
      </c>
      <c r="Q22" s="44">
        <f t="shared" si="4"/>
        <v>2942.5</v>
      </c>
      <c r="R22" s="52">
        <v>2981</v>
      </c>
      <c r="S22" s="51">
        <v>1.4189000000000001</v>
      </c>
      <c r="T22" s="51">
        <v>1.2185999999999999</v>
      </c>
      <c r="U22" s="50">
        <v>108.83</v>
      </c>
      <c r="V22" s="43">
        <v>2100.92</v>
      </c>
      <c r="W22" s="43">
        <v>2111.9</v>
      </c>
      <c r="X22" s="49">
        <f t="shared" si="5"/>
        <v>2446.2497948465452</v>
      </c>
      <c r="Y22" s="48">
        <v>1.4191</v>
      </c>
    </row>
    <row r="23" spans="2:25" x14ac:dyDescent="0.25">
      <c r="B23" s="47">
        <v>44340</v>
      </c>
      <c r="C23" s="46">
        <v>2931</v>
      </c>
      <c r="D23" s="45">
        <v>2931</v>
      </c>
      <c r="E23" s="44">
        <f t="shared" si="0"/>
        <v>2931</v>
      </c>
      <c r="F23" s="46">
        <v>2941.5</v>
      </c>
      <c r="G23" s="45">
        <v>2941.5</v>
      </c>
      <c r="H23" s="44">
        <f t="shared" si="1"/>
        <v>2941.5</v>
      </c>
      <c r="I23" s="46">
        <v>2946</v>
      </c>
      <c r="J23" s="45">
        <v>2946</v>
      </c>
      <c r="K23" s="44">
        <f t="shared" si="2"/>
        <v>2946</v>
      </c>
      <c r="L23" s="46">
        <v>2915.5</v>
      </c>
      <c r="M23" s="45">
        <v>2915.5</v>
      </c>
      <c r="N23" s="44">
        <f t="shared" si="3"/>
        <v>2915.5</v>
      </c>
      <c r="O23" s="46">
        <v>2889</v>
      </c>
      <c r="P23" s="45">
        <v>2889</v>
      </c>
      <c r="Q23" s="44">
        <f t="shared" si="4"/>
        <v>2889</v>
      </c>
      <c r="R23" s="52">
        <v>2931</v>
      </c>
      <c r="S23" s="51">
        <v>1.4125000000000001</v>
      </c>
      <c r="T23" s="51">
        <v>1.2210000000000001</v>
      </c>
      <c r="U23" s="50">
        <v>108.93</v>
      </c>
      <c r="V23" s="43">
        <v>2075.04</v>
      </c>
      <c r="W23" s="43">
        <v>2082.1799999999998</v>
      </c>
      <c r="X23" s="49">
        <f t="shared" si="5"/>
        <v>2400.4914004914003</v>
      </c>
      <c r="Y23" s="48">
        <v>1.4127000000000001</v>
      </c>
    </row>
    <row r="24" spans="2:25" x14ac:dyDescent="0.25">
      <c r="B24" s="47">
        <v>44341</v>
      </c>
      <c r="C24" s="46">
        <v>2945</v>
      </c>
      <c r="D24" s="45">
        <v>2945</v>
      </c>
      <c r="E24" s="44">
        <f t="shared" si="0"/>
        <v>2945</v>
      </c>
      <c r="F24" s="46">
        <v>2958</v>
      </c>
      <c r="G24" s="45">
        <v>2958</v>
      </c>
      <c r="H24" s="44">
        <f t="shared" si="1"/>
        <v>2958</v>
      </c>
      <c r="I24" s="46">
        <v>2964.5</v>
      </c>
      <c r="J24" s="45">
        <v>2964.5</v>
      </c>
      <c r="K24" s="44">
        <f t="shared" si="2"/>
        <v>2964.5</v>
      </c>
      <c r="L24" s="46">
        <v>2934.5</v>
      </c>
      <c r="M24" s="45">
        <v>2934.5</v>
      </c>
      <c r="N24" s="44">
        <f t="shared" si="3"/>
        <v>2934.5</v>
      </c>
      <c r="O24" s="46">
        <v>2908</v>
      </c>
      <c r="P24" s="45">
        <v>2908</v>
      </c>
      <c r="Q24" s="44">
        <f t="shared" si="4"/>
        <v>2908</v>
      </c>
      <c r="R24" s="52">
        <v>2945</v>
      </c>
      <c r="S24" s="51">
        <v>1.4165000000000001</v>
      </c>
      <c r="T24" s="51">
        <v>1.2256</v>
      </c>
      <c r="U24" s="50">
        <v>108.87</v>
      </c>
      <c r="V24" s="43">
        <v>2079.0700000000002</v>
      </c>
      <c r="W24" s="43">
        <v>2087.9499999999998</v>
      </c>
      <c r="X24" s="49">
        <f t="shared" si="5"/>
        <v>2402.9046997389032</v>
      </c>
      <c r="Y24" s="48">
        <v>1.4167000000000001</v>
      </c>
    </row>
    <row r="25" spans="2:25" x14ac:dyDescent="0.25">
      <c r="B25" s="47">
        <v>44342</v>
      </c>
      <c r="C25" s="46">
        <v>2983.5</v>
      </c>
      <c r="D25" s="45">
        <v>2983.5</v>
      </c>
      <c r="E25" s="44">
        <f t="shared" si="0"/>
        <v>2983.5</v>
      </c>
      <c r="F25" s="46">
        <v>2998.5</v>
      </c>
      <c r="G25" s="45">
        <v>2998.5</v>
      </c>
      <c r="H25" s="44">
        <f t="shared" si="1"/>
        <v>2998.5</v>
      </c>
      <c r="I25" s="46">
        <v>3005.5</v>
      </c>
      <c r="J25" s="45">
        <v>3005.5</v>
      </c>
      <c r="K25" s="44">
        <f t="shared" si="2"/>
        <v>3005.5</v>
      </c>
      <c r="L25" s="46">
        <v>2975.5</v>
      </c>
      <c r="M25" s="45">
        <v>2975.5</v>
      </c>
      <c r="N25" s="44">
        <f t="shared" si="3"/>
        <v>2975.5</v>
      </c>
      <c r="O25" s="46">
        <v>2949</v>
      </c>
      <c r="P25" s="45">
        <v>2949</v>
      </c>
      <c r="Q25" s="44">
        <f t="shared" si="4"/>
        <v>2949</v>
      </c>
      <c r="R25" s="52">
        <v>2983.5</v>
      </c>
      <c r="S25" s="51">
        <v>1.4155</v>
      </c>
      <c r="T25" s="51">
        <v>1.2226999999999999</v>
      </c>
      <c r="U25" s="50">
        <v>108.91</v>
      </c>
      <c r="V25" s="43">
        <v>2107.7399999999998</v>
      </c>
      <c r="W25" s="43">
        <v>2118.0300000000002</v>
      </c>
      <c r="X25" s="49">
        <f t="shared" si="5"/>
        <v>2440.0916005561467</v>
      </c>
      <c r="Y25" s="48">
        <v>1.4157</v>
      </c>
    </row>
    <row r="26" spans="2:25" x14ac:dyDescent="0.25">
      <c r="B26" s="47">
        <v>44343</v>
      </c>
      <c r="C26" s="46">
        <v>2994.5</v>
      </c>
      <c r="D26" s="45">
        <v>2994.5</v>
      </c>
      <c r="E26" s="44">
        <f t="shared" si="0"/>
        <v>2994.5</v>
      </c>
      <c r="F26" s="46">
        <v>3013</v>
      </c>
      <c r="G26" s="45">
        <v>3013</v>
      </c>
      <c r="H26" s="44">
        <f t="shared" si="1"/>
        <v>3013</v>
      </c>
      <c r="I26" s="46">
        <v>3019.5</v>
      </c>
      <c r="J26" s="45">
        <v>3019.5</v>
      </c>
      <c r="K26" s="44">
        <f t="shared" si="2"/>
        <v>3019.5</v>
      </c>
      <c r="L26" s="46">
        <v>2985</v>
      </c>
      <c r="M26" s="45">
        <v>2985</v>
      </c>
      <c r="N26" s="44">
        <f t="shared" si="3"/>
        <v>2985</v>
      </c>
      <c r="O26" s="46">
        <v>2957.5</v>
      </c>
      <c r="P26" s="45">
        <v>2957.5</v>
      </c>
      <c r="Q26" s="44">
        <f t="shared" si="4"/>
        <v>2957.5</v>
      </c>
      <c r="R26" s="52">
        <v>2994.5</v>
      </c>
      <c r="S26" s="51">
        <v>1.4173</v>
      </c>
      <c r="T26" s="51">
        <v>1.2196</v>
      </c>
      <c r="U26" s="50">
        <v>109.23</v>
      </c>
      <c r="V26" s="43">
        <v>2112.8200000000002</v>
      </c>
      <c r="W26" s="43">
        <v>2125.7199999999998</v>
      </c>
      <c r="X26" s="49">
        <f t="shared" si="5"/>
        <v>2455.3132174483435</v>
      </c>
      <c r="Y26" s="48">
        <v>1.4174</v>
      </c>
    </row>
    <row r="27" spans="2:25" x14ac:dyDescent="0.25">
      <c r="B27" s="47">
        <v>44344</v>
      </c>
      <c r="C27" s="46">
        <v>3039.5</v>
      </c>
      <c r="D27" s="45">
        <v>3039.5</v>
      </c>
      <c r="E27" s="44">
        <f t="shared" si="0"/>
        <v>3039.5</v>
      </c>
      <c r="F27" s="46">
        <v>3053.5</v>
      </c>
      <c r="G27" s="45">
        <v>3053.5</v>
      </c>
      <c r="H27" s="44">
        <f t="shared" si="1"/>
        <v>3053.5</v>
      </c>
      <c r="I27" s="46">
        <v>3057.5</v>
      </c>
      <c r="J27" s="45">
        <v>3057.5</v>
      </c>
      <c r="K27" s="44">
        <f t="shared" si="2"/>
        <v>3057.5</v>
      </c>
      <c r="L27" s="46">
        <v>3024.5</v>
      </c>
      <c r="M27" s="45">
        <v>3024.5</v>
      </c>
      <c r="N27" s="44">
        <f t="shared" si="3"/>
        <v>3024.5</v>
      </c>
      <c r="O27" s="46">
        <v>2997</v>
      </c>
      <c r="P27" s="45">
        <v>2997</v>
      </c>
      <c r="Q27" s="44">
        <f t="shared" si="4"/>
        <v>2997</v>
      </c>
      <c r="R27" s="52">
        <v>3039.5</v>
      </c>
      <c r="S27" s="51">
        <v>1.4162999999999999</v>
      </c>
      <c r="T27" s="51">
        <v>1.2158</v>
      </c>
      <c r="U27" s="50">
        <v>110.05</v>
      </c>
      <c r="V27" s="43">
        <v>2146.08</v>
      </c>
      <c r="W27" s="43">
        <v>2155.8200000000002</v>
      </c>
      <c r="X27" s="49">
        <f t="shared" si="5"/>
        <v>2500</v>
      </c>
      <c r="Y27" s="48">
        <v>1.4164000000000001</v>
      </c>
    </row>
    <row r="28" spans="2:25" s="10" customFormat="1" x14ac:dyDescent="0.25">
      <c r="B28" s="42" t="s">
        <v>11</v>
      </c>
      <c r="C28" s="41">
        <f>ROUND(AVERAGE(C9:C27),2)</f>
        <v>2970.29</v>
      </c>
      <c r="D28" s="40">
        <f>ROUND(AVERAGE(D9:D27),2)</f>
        <v>2970.29</v>
      </c>
      <c r="E28" s="39">
        <f>ROUND(AVERAGE(C28:D28),2)</f>
        <v>2970.29</v>
      </c>
      <c r="F28" s="41">
        <f>ROUND(AVERAGE(F9:F27),2)</f>
        <v>2985.5</v>
      </c>
      <c r="G28" s="40">
        <f>ROUND(AVERAGE(G9:G27),2)</f>
        <v>2985.5</v>
      </c>
      <c r="H28" s="39">
        <f>ROUND(AVERAGE(F28:G28),2)</f>
        <v>2985.5</v>
      </c>
      <c r="I28" s="41">
        <f>ROUND(AVERAGE(I9:I27),2)</f>
        <v>2981.11</v>
      </c>
      <c r="J28" s="40">
        <f>ROUND(AVERAGE(J9:J27),2)</f>
        <v>2981.11</v>
      </c>
      <c r="K28" s="39">
        <f>ROUND(AVERAGE(I28:J28),2)</f>
        <v>2981.11</v>
      </c>
      <c r="L28" s="41">
        <f>ROUND(AVERAGE(L9:L27),2)</f>
        <v>2938.21</v>
      </c>
      <c r="M28" s="40">
        <f>ROUND(AVERAGE(M9:M27),2)</f>
        <v>2938.21</v>
      </c>
      <c r="N28" s="39">
        <f>ROUND(AVERAGE(L28:M28),2)</f>
        <v>2938.21</v>
      </c>
      <c r="O28" s="41">
        <f>ROUND(AVERAGE(O9:O27),2)</f>
        <v>2917.66</v>
      </c>
      <c r="P28" s="40">
        <f>ROUND(AVERAGE(P9:P27),2)</f>
        <v>2917.66</v>
      </c>
      <c r="Q28" s="39">
        <f>ROUND(AVERAGE(O28:P28),2)</f>
        <v>2917.66</v>
      </c>
      <c r="R28" s="38">
        <f>ROUND(AVERAGE(R9:R27),2)</f>
        <v>2970.29</v>
      </c>
      <c r="S28" s="37">
        <f>ROUND(AVERAGE(S9:S27),4)</f>
        <v>1.4086000000000001</v>
      </c>
      <c r="T28" s="36">
        <f>ROUND(AVERAGE(T9:T27),4)</f>
        <v>1.2148000000000001</v>
      </c>
      <c r="U28" s="175">
        <f>ROUND(AVERAGE(U9:U27),2)</f>
        <v>109.12</v>
      </c>
      <c r="V28" s="35">
        <f>AVERAGE(V9:V27)</f>
        <v>2108.6910526315787</v>
      </c>
      <c r="W28" s="35">
        <f>AVERAGE(W9:W27)</f>
        <v>2119.1405263157894</v>
      </c>
      <c r="X28" s="35">
        <f>AVERAGE(X9:X27)</f>
        <v>2445.1207624146682</v>
      </c>
      <c r="Y28" s="34">
        <f>AVERAGE(Y9:Y27)</f>
        <v>1.4088263157894738</v>
      </c>
    </row>
    <row r="29" spans="2:25" s="5" customFormat="1" x14ac:dyDescent="0.25">
      <c r="B29" s="33" t="s">
        <v>12</v>
      </c>
      <c r="C29" s="32">
        <f t="shared" ref="C29:Y29" si="6">MAX(C9:C27)</f>
        <v>3063.5</v>
      </c>
      <c r="D29" s="31">
        <f t="shared" si="6"/>
        <v>3063.5</v>
      </c>
      <c r="E29" s="30">
        <f t="shared" si="6"/>
        <v>3063.5</v>
      </c>
      <c r="F29" s="32">
        <f t="shared" si="6"/>
        <v>3085</v>
      </c>
      <c r="G29" s="31">
        <f t="shared" si="6"/>
        <v>3085</v>
      </c>
      <c r="H29" s="30">
        <f t="shared" si="6"/>
        <v>3085</v>
      </c>
      <c r="I29" s="32">
        <f t="shared" si="6"/>
        <v>3076</v>
      </c>
      <c r="J29" s="31">
        <f t="shared" si="6"/>
        <v>3076</v>
      </c>
      <c r="K29" s="30">
        <f t="shared" si="6"/>
        <v>3076</v>
      </c>
      <c r="L29" s="32">
        <f t="shared" si="6"/>
        <v>3036</v>
      </c>
      <c r="M29" s="31">
        <f t="shared" si="6"/>
        <v>3036</v>
      </c>
      <c r="N29" s="30">
        <f t="shared" si="6"/>
        <v>3036</v>
      </c>
      <c r="O29" s="32">
        <f t="shared" si="6"/>
        <v>3018.5</v>
      </c>
      <c r="P29" s="31">
        <f t="shared" si="6"/>
        <v>3018.5</v>
      </c>
      <c r="Q29" s="30">
        <f t="shared" si="6"/>
        <v>3018.5</v>
      </c>
      <c r="R29" s="29">
        <f t="shared" si="6"/>
        <v>3063.5</v>
      </c>
      <c r="S29" s="28">
        <f t="shared" si="6"/>
        <v>1.4204000000000001</v>
      </c>
      <c r="T29" s="27">
        <f t="shared" si="6"/>
        <v>1.2256</v>
      </c>
      <c r="U29" s="26">
        <f t="shared" si="6"/>
        <v>110.05</v>
      </c>
      <c r="V29" s="25">
        <f t="shared" si="6"/>
        <v>2156.79</v>
      </c>
      <c r="W29" s="25">
        <f t="shared" si="6"/>
        <v>2171.62</v>
      </c>
      <c r="X29" s="25">
        <f t="shared" si="6"/>
        <v>2507.3661810443609</v>
      </c>
      <c r="Y29" s="24">
        <f t="shared" si="6"/>
        <v>1.4206000000000001</v>
      </c>
    </row>
    <row r="30" spans="2:25" s="5" customFormat="1" ht="13.8" thickBot="1" x14ac:dyDescent="0.3">
      <c r="B30" s="23" t="s">
        <v>13</v>
      </c>
      <c r="C30" s="22">
        <f t="shared" ref="C30:Y30" si="7">MIN(C9:C27)</f>
        <v>2891</v>
      </c>
      <c r="D30" s="21">
        <f t="shared" si="7"/>
        <v>2891</v>
      </c>
      <c r="E30" s="20">
        <f t="shared" si="7"/>
        <v>2891</v>
      </c>
      <c r="F30" s="22">
        <f t="shared" si="7"/>
        <v>2904</v>
      </c>
      <c r="G30" s="21">
        <f t="shared" si="7"/>
        <v>2904</v>
      </c>
      <c r="H30" s="20">
        <f t="shared" si="7"/>
        <v>2904</v>
      </c>
      <c r="I30" s="22">
        <f t="shared" si="7"/>
        <v>2897</v>
      </c>
      <c r="J30" s="21">
        <f t="shared" si="7"/>
        <v>2897</v>
      </c>
      <c r="K30" s="20">
        <f t="shared" si="7"/>
        <v>2897</v>
      </c>
      <c r="L30" s="22">
        <f t="shared" si="7"/>
        <v>2842</v>
      </c>
      <c r="M30" s="21">
        <f t="shared" si="7"/>
        <v>2842</v>
      </c>
      <c r="N30" s="20">
        <f t="shared" si="7"/>
        <v>2842</v>
      </c>
      <c r="O30" s="22">
        <f t="shared" si="7"/>
        <v>2824.5</v>
      </c>
      <c r="P30" s="21">
        <f t="shared" si="7"/>
        <v>2824.5</v>
      </c>
      <c r="Q30" s="20">
        <f t="shared" si="7"/>
        <v>2824.5</v>
      </c>
      <c r="R30" s="19">
        <f t="shared" si="7"/>
        <v>2891</v>
      </c>
      <c r="S30" s="18">
        <f t="shared" si="7"/>
        <v>1.3864000000000001</v>
      </c>
      <c r="T30" s="17">
        <f t="shared" si="7"/>
        <v>1.2010000000000001</v>
      </c>
      <c r="U30" s="16">
        <f t="shared" si="7"/>
        <v>108.6</v>
      </c>
      <c r="V30" s="15">
        <f t="shared" si="7"/>
        <v>2060.88</v>
      </c>
      <c r="W30" s="15">
        <f t="shared" si="7"/>
        <v>2069.85</v>
      </c>
      <c r="X30" s="15">
        <f t="shared" si="7"/>
        <v>2393.4100505008691</v>
      </c>
      <c r="Y30" s="14">
        <f t="shared" si="7"/>
        <v>1.3867</v>
      </c>
    </row>
    <row r="32" spans="2:25" x14ac:dyDescent="0.25">
      <c r="B32" s="7" t="s">
        <v>14</v>
      </c>
      <c r="C32" s="9"/>
      <c r="D32" s="9"/>
      <c r="E32" s="8"/>
      <c r="F32" s="9"/>
      <c r="G32" s="9"/>
      <c r="H32" s="8"/>
      <c r="I32" s="9"/>
      <c r="J32" s="9"/>
      <c r="K32" s="8"/>
      <c r="L32" s="9"/>
      <c r="M32" s="9"/>
      <c r="N32" s="8"/>
    </row>
    <row r="33" spans="2:14" x14ac:dyDescent="0.25">
      <c r="B33" s="7" t="s">
        <v>15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28</v>
      </c>
    </row>
    <row r="6" spans="1:25" ht="13.8" thickBot="1" x14ac:dyDescent="0.3">
      <c r="B6" s="1">
        <v>44320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44320</v>
      </c>
      <c r="C9" s="46">
        <v>2165</v>
      </c>
      <c r="D9" s="45">
        <v>2165</v>
      </c>
      <c r="E9" s="44">
        <f t="shared" ref="E9:E27" si="0">AVERAGE(C9:D9)</f>
        <v>2165</v>
      </c>
      <c r="F9" s="46">
        <v>2179.5</v>
      </c>
      <c r="G9" s="45">
        <v>2179.5</v>
      </c>
      <c r="H9" s="44">
        <f t="shared" ref="H9:H27" si="1">AVERAGE(F9:G9)</f>
        <v>2179.5</v>
      </c>
      <c r="I9" s="46">
        <v>2221.5</v>
      </c>
      <c r="J9" s="45">
        <v>2221.5</v>
      </c>
      <c r="K9" s="44">
        <f t="shared" ref="K9:K27" si="2">AVERAGE(I9:J9)</f>
        <v>2221.5</v>
      </c>
      <c r="L9" s="46">
        <v>2245.5</v>
      </c>
      <c r="M9" s="45">
        <v>2245.5</v>
      </c>
      <c r="N9" s="44">
        <f t="shared" ref="N9:N27" si="3">AVERAGE(L9:M9)</f>
        <v>2245.5</v>
      </c>
      <c r="O9" s="46">
        <v>2272.5</v>
      </c>
      <c r="P9" s="45">
        <v>2272.5</v>
      </c>
      <c r="Q9" s="44">
        <f t="shared" ref="Q9:Q27" si="4">AVERAGE(O9:P9)</f>
        <v>2272.5</v>
      </c>
      <c r="R9" s="52">
        <v>2165</v>
      </c>
      <c r="S9" s="51">
        <v>1.3864000000000001</v>
      </c>
      <c r="T9" s="53">
        <v>1.2020999999999999</v>
      </c>
      <c r="U9" s="50">
        <v>109.3</v>
      </c>
      <c r="V9" s="43">
        <v>1561.6</v>
      </c>
      <c r="W9" s="43">
        <v>1571.72</v>
      </c>
      <c r="X9" s="49">
        <f t="shared" ref="X9:X27" si="5">R9/T9</f>
        <v>1801.0148906081026</v>
      </c>
      <c r="Y9" s="48">
        <v>1.3867</v>
      </c>
    </row>
    <row r="10" spans="1:25" x14ac:dyDescent="0.25">
      <c r="B10" s="47">
        <v>44321</v>
      </c>
      <c r="C10" s="46">
        <v>2186</v>
      </c>
      <c r="D10" s="45">
        <v>2186</v>
      </c>
      <c r="E10" s="44">
        <f t="shared" si="0"/>
        <v>2186</v>
      </c>
      <c r="F10" s="46">
        <v>2201.5</v>
      </c>
      <c r="G10" s="45">
        <v>2201.5</v>
      </c>
      <c r="H10" s="44">
        <f t="shared" si="1"/>
        <v>2201.5</v>
      </c>
      <c r="I10" s="46">
        <v>2244</v>
      </c>
      <c r="J10" s="45">
        <v>2244</v>
      </c>
      <c r="K10" s="44">
        <f t="shared" si="2"/>
        <v>2244</v>
      </c>
      <c r="L10" s="46">
        <v>2268</v>
      </c>
      <c r="M10" s="45">
        <v>2268</v>
      </c>
      <c r="N10" s="44">
        <f t="shared" si="3"/>
        <v>2268</v>
      </c>
      <c r="O10" s="46">
        <v>2295</v>
      </c>
      <c r="P10" s="45">
        <v>2295</v>
      </c>
      <c r="Q10" s="44">
        <f t="shared" si="4"/>
        <v>2295</v>
      </c>
      <c r="R10" s="52">
        <v>2186</v>
      </c>
      <c r="S10" s="51">
        <v>1.3907</v>
      </c>
      <c r="T10" s="51">
        <v>1.2010000000000001</v>
      </c>
      <c r="U10" s="50">
        <v>109.34</v>
      </c>
      <c r="V10" s="43">
        <v>1571.87</v>
      </c>
      <c r="W10" s="43">
        <v>1582.67</v>
      </c>
      <c r="X10" s="49">
        <f t="shared" si="5"/>
        <v>1820.1498751040799</v>
      </c>
      <c r="Y10" s="48">
        <v>1.391</v>
      </c>
    </row>
    <row r="11" spans="1:25" x14ac:dyDescent="0.25">
      <c r="B11" s="47">
        <v>44322</v>
      </c>
      <c r="C11" s="46">
        <v>2177</v>
      </c>
      <c r="D11" s="45">
        <v>2177</v>
      </c>
      <c r="E11" s="44">
        <f t="shared" si="0"/>
        <v>2177</v>
      </c>
      <c r="F11" s="46">
        <v>2191.5</v>
      </c>
      <c r="G11" s="45">
        <v>2191.5</v>
      </c>
      <c r="H11" s="44">
        <f t="shared" si="1"/>
        <v>2191.5</v>
      </c>
      <c r="I11" s="46">
        <v>2234.5</v>
      </c>
      <c r="J11" s="45">
        <v>2234.5</v>
      </c>
      <c r="K11" s="44">
        <f t="shared" si="2"/>
        <v>2234.5</v>
      </c>
      <c r="L11" s="46">
        <v>2258.5</v>
      </c>
      <c r="M11" s="45">
        <v>2258.5</v>
      </c>
      <c r="N11" s="44">
        <f t="shared" si="3"/>
        <v>2258.5</v>
      </c>
      <c r="O11" s="46">
        <v>2285.5</v>
      </c>
      <c r="P11" s="45">
        <v>2285.5</v>
      </c>
      <c r="Q11" s="44">
        <f t="shared" si="4"/>
        <v>2285.5</v>
      </c>
      <c r="R11" s="52">
        <v>2177</v>
      </c>
      <c r="S11" s="51">
        <v>1.3916999999999999</v>
      </c>
      <c r="T11" s="51">
        <v>1.2053</v>
      </c>
      <c r="U11" s="50">
        <v>109.17</v>
      </c>
      <c r="V11" s="43">
        <v>1564.27</v>
      </c>
      <c r="W11" s="43">
        <v>1574.35</v>
      </c>
      <c r="X11" s="49">
        <f t="shared" si="5"/>
        <v>1806.1893304571474</v>
      </c>
      <c r="Y11" s="48">
        <v>1.3919999999999999</v>
      </c>
    </row>
    <row r="12" spans="1:25" x14ac:dyDescent="0.25">
      <c r="B12" s="47">
        <v>44323</v>
      </c>
      <c r="C12" s="46">
        <v>2218</v>
      </c>
      <c r="D12" s="45">
        <v>2218</v>
      </c>
      <c r="E12" s="44">
        <f t="shared" si="0"/>
        <v>2218</v>
      </c>
      <c r="F12" s="46">
        <v>2231.5</v>
      </c>
      <c r="G12" s="45">
        <v>2231.5</v>
      </c>
      <c r="H12" s="44">
        <f t="shared" si="1"/>
        <v>2231.5</v>
      </c>
      <c r="I12" s="46">
        <v>2272.5</v>
      </c>
      <c r="J12" s="45">
        <v>2272.5</v>
      </c>
      <c r="K12" s="44">
        <f t="shared" si="2"/>
        <v>2272.5</v>
      </c>
      <c r="L12" s="46">
        <v>2296.5</v>
      </c>
      <c r="M12" s="45">
        <v>2296.5</v>
      </c>
      <c r="N12" s="44">
        <f t="shared" si="3"/>
        <v>2296.5</v>
      </c>
      <c r="O12" s="46">
        <v>2323.5</v>
      </c>
      <c r="P12" s="45">
        <v>2323.5</v>
      </c>
      <c r="Q12" s="44">
        <f t="shared" si="4"/>
        <v>2323.5</v>
      </c>
      <c r="R12" s="52">
        <v>2218</v>
      </c>
      <c r="S12" s="51">
        <v>1.3900999999999999</v>
      </c>
      <c r="T12" s="51">
        <v>1.2065999999999999</v>
      </c>
      <c r="U12" s="50">
        <v>109.21</v>
      </c>
      <c r="V12" s="43">
        <v>1595.57</v>
      </c>
      <c r="W12" s="43">
        <v>1604.93</v>
      </c>
      <c r="X12" s="49">
        <f t="shared" si="5"/>
        <v>1838.2231062489641</v>
      </c>
      <c r="Y12" s="48">
        <v>1.3904000000000001</v>
      </c>
    </row>
    <row r="13" spans="1:25" x14ac:dyDescent="0.25">
      <c r="B13" s="47">
        <v>44326</v>
      </c>
      <c r="C13" s="46">
        <v>2228.5</v>
      </c>
      <c r="D13" s="45">
        <v>2228.5</v>
      </c>
      <c r="E13" s="44">
        <f t="shared" si="0"/>
        <v>2228.5</v>
      </c>
      <c r="F13" s="46">
        <v>2244</v>
      </c>
      <c r="G13" s="45">
        <v>2244</v>
      </c>
      <c r="H13" s="44">
        <f t="shared" si="1"/>
        <v>2244</v>
      </c>
      <c r="I13" s="46">
        <v>2284</v>
      </c>
      <c r="J13" s="45">
        <v>2284</v>
      </c>
      <c r="K13" s="44">
        <f t="shared" si="2"/>
        <v>2284</v>
      </c>
      <c r="L13" s="46">
        <v>2308</v>
      </c>
      <c r="M13" s="45">
        <v>2308</v>
      </c>
      <c r="N13" s="44">
        <f t="shared" si="3"/>
        <v>2308</v>
      </c>
      <c r="O13" s="46">
        <v>2335</v>
      </c>
      <c r="P13" s="45">
        <v>2335</v>
      </c>
      <c r="Q13" s="44">
        <f t="shared" si="4"/>
        <v>2335</v>
      </c>
      <c r="R13" s="52">
        <v>2228.5</v>
      </c>
      <c r="S13" s="51">
        <v>1.411</v>
      </c>
      <c r="T13" s="51">
        <v>1.2163999999999999</v>
      </c>
      <c r="U13" s="50">
        <v>108.8</v>
      </c>
      <c r="V13" s="43">
        <v>1579.38</v>
      </c>
      <c r="W13" s="43">
        <v>1590.02</v>
      </c>
      <c r="X13" s="49">
        <f t="shared" si="5"/>
        <v>1832.0453798092733</v>
      </c>
      <c r="Y13" s="48">
        <v>1.4113</v>
      </c>
    </row>
    <row r="14" spans="1:25" x14ac:dyDescent="0.25">
      <c r="B14" s="47">
        <v>44327</v>
      </c>
      <c r="C14" s="46">
        <v>2218</v>
      </c>
      <c r="D14" s="45">
        <v>2218</v>
      </c>
      <c r="E14" s="44">
        <f t="shared" si="0"/>
        <v>2218</v>
      </c>
      <c r="F14" s="46">
        <v>2236</v>
      </c>
      <c r="G14" s="45">
        <v>2236</v>
      </c>
      <c r="H14" s="44">
        <f t="shared" si="1"/>
        <v>2236</v>
      </c>
      <c r="I14" s="46">
        <v>2275.5</v>
      </c>
      <c r="J14" s="45">
        <v>2275.5</v>
      </c>
      <c r="K14" s="44">
        <f t="shared" si="2"/>
        <v>2275.5</v>
      </c>
      <c r="L14" s="46">
        <v>2299.5</v>
      </c>
      <c r="M14" s="45">
        <v>2299.5</v>
      </c>
      <c r="N14" s="44">
        <f t="shared" si="3"/>
        <v>2299.5</v>
      </c>
      <c r="O14" s="46">
        <v>2326.5</v>
      </c>
      <c r="P14" s="45">
        <v>2326.5</v>
      </c>
      <c r="Q14" s="44">
        <f t="shared" si="4"/>
        <v>2326.5</v>
      </c>
      <c r="R14" s="52">
        <v>2218</v>
      </c>
      <c r="S14" s="51">
        <v>1.4146000000000001</v>
      </c>
      <c r="T14" s="51">
        <v>1.2168000000000001</v>
      </c>
      <c r="U14" s="50">
        <v>108.6</v>
      </c>
      <c r="V14" s="43">
        <v>1567.93</v>
      </c>
      <c r="W14" s="43">
        <v>1580.32</v>
      </c>
      <c r="X14" s="49">
        <f t="shared" si="5"/>
        <v>1822.8139381985534</v>
      </c>
      <c r="Y14" s="48">
        <v>1.4149</v>
      </c>
    </row>
    <row r="15" spans="1:25" x14ac:dyDescent="0.25">
      <c r="B15" s="47">
        <v>44328</v>
      </c>
      <c r="C15" s="46">
        <v>2203.5</v>
      </c>
      <c r="D15" s="45">
        <v>2203.5</v>
      </c>
      <c r="E15" s="44">
        <f t="shared" si="0"/>
        <v>2203.5</v>
      </c>
      <c r="F15" s="46">
        <v>2222</v>
      </c>
      <c r="G15" s="45">
        <v>2222</v>
      </c>
      <c r="H15" s="44">
        <f t="shared" si="1"/>
        <v>2222</v>
      </c>
      <c r="I15" s="46">
        <v>2262.5</v>
      </c>
      <c r="J15" s="45">
        <v>2262.5</v>
      </c>
      <c r="K15" s="44">
        <f t="shared" si="2"/>
        <v>2262.5</v>
      </c>
      <c r="L15" s="46">
        <v>2286.5</v>
      </c>
      <c r="M15" s="45">
        <v>2286.5</v>
      </c>
      <c r="N15" s="44">
        <f t="shared" si="3"/>
        <v>2286.5</v>
      </c>
      <c r="O15" s="46">
        <v>2313.5</v>
      </c>
      <c r="P15" s="45">
        <v>2313.5</v>
      </c>
      <c r="Q15" s="44">
        <f t="shared" si="4"/>
        <v>2313.5</v>
      </c>
      <c r="R15" s="52">
        <v>2203.5</v>
      </c>
      <c r="S15" s="51">
        <v>1.4131</v>
      </c>
      <c r="T15" s="51">
        <v>1.212</v>
      </c>
      <c r="U15" s="50">
        <v>108.76</v>
      </c>
      <c r="V15" s="43">
        <v>1559.34</v>
      </c>
      <c r="W15" s="43">
        <v>1572.1</v>
      </c>
      <c r="X15" s="49">
        <f t="shared" si="5"/>
        <v>1818.0693069306931</v>
      </c>
      <c r="Y15" s="48">
        <v>1.4134</v>
      </c>
    </row>
    <row r="16" spans="1:25" x14ac:dyDescent="0.25">
      <c r="B16" s="47">
        <v>44329</v>
      </c>
      <c r="C16" s="46">
        <v>2116</v>
      </c>
      <c r="D16" s="45">
        <v>2116</v>
      </c>
      <c r="E16" s="44">
        <f t="shared" si="0"/>
        <v>2116</v>
      </c>
      <c r="F16" s="46">
        <v>2134.5</v>
      </c>
      <c r="G16" s="45">
        <v>2134.5</v>
      </c>
      <c r="H16" s="44">
        <f t="shared" si="1"/>
        <v>2134.5</v>
      </c>
      <c r="I16" s="46">
        <v>2174.5</v>
      </c>
      <c r="J16" s="45">
        <v>2174.5</v>
      </c>
      <c r="K16" s="44">
        <f t="shared" si="2"/>
        <v>2174.5</v>
      </c>
      <c r="L16" s="46">
        <v>2198.5</v>
      </c>
      <c r="M16" s="45">
        <v>2198.5</v>
      </c>
      <c r="N16" s="44">
        <f t="shared" si="3"/>
        <v>2198.5</v>
      </c>
      <c r="O16" s="46">
        <v>2225.5</v>
      </c>
      <c r="P16" s="45">
        <v>2225.5</v>
      </c>
      <c r="Q16" s="44">
        <f t="shared" si="4"/>
        <v>2225.5</v>
      </c>
      <c r="R16" s="52">
        <v>2116</v>
      </c>
      <c r="S16" s="51">
        <v>1.4028</v>
      </c>
      <c r="T16" s="51">
        <v>1.2079</v>
      </c>
      <c r="U16" s="50">
        <v>109.62</v>
      </c>
      <c r="V16" s="43">
        <v>1508.41</v>
      </c>
      <c r="W16" s="43">
        <v>1521.38</v>
      </c>
      <c r="X16" s="49">
        <f t="shared" si="5"/>
        <v>1751.8006457488202</v>
      </c>
      <c r="Y16" s="48">
        <v>1.403</v>
      </c>
    </row>
    <row r="17" spans="2:25" x14ac:dyDescent="0.25">
      <c r="B17" s="47">
        <v>44330</v>
      </c>
      <c r="C17" s="46">
        <v>2148.5</v>
      </c>
      <c r="D17" s="45">
        <v>2148.5</v>
      </c>
      <c r="E17" s="44">
        <f t="shared" si="0"/>
        <v>2148.5</v>
      </c>
      <c r="F17" s="46">
        <v>2162.5</v>
      </c>
      <c r="G17" s="45">
        <v>2162.5</v>
      </c>
      <c r="H17" s="44">
        <f t="shared" si="1"/>
        <v>2162.5</v>
      </c>
      <c r="I17" s="46">
        <v>2203</v>
      </c>
      <c r="J17" s="45">
        <v>2203</v>
      </c>
      <c r="K17" s="44">
        <f t="shared" si="2"/>
        <v>2203</v>
      </c>
      <c r="L17" s="46">
        <v>2227</v>
      </c>
      <c r="M17" s="45">
        <v>2227</v>
      </c>
      <c r="N17" s="44">
        <f t="shared" si="3"/>
        <v>2227</v>
      </c>
      <c r="O17" s="46">
        <v>2254</v>
      </c>
      <c r="P17" s="45">
        <v>2254</v>
      </c>
      <c r="Q17" s="44">
        <f t="shared" si="4"/>
        <v>2254</v>
      </c>
      <c r="R17" s="52">
        <v>2148.5</v>
      </c>
      <c r="S17" s="51">
        <v>1.4078999999999999</v>
      </c>
      <c r="T17" s="51">
        <v>1.212</v>
      </c>
      <c r="U17" s="50">
        <v>109.32</v>
      </c>
      <c r="V17" s="43">
        <v>1526.03</v>
      </c>
      <c r="W17" s="43">
        <v>1535.76</v>
      </c>
      <c r="X17" s="49">
        <f t="shared" si="5"/>
        <v>1772.6897689768978</v>
      </c>
      <c r="Y17" s="48">
        <v>1.4080999999999999</v>
      </c>
    </row>
    <row r="18" spans="2:25" x14ac:dyDescent="0.25">
      <c r="B18" s="47">
        <v>44333</v>
      </c>
      <c r="C18" s="46">
        <v>2181.5</v>
      </c>
      <c r="D18" s="45">
        <v>2181.5</v>
      </c>
      <c r="E18" s="44">
        <f t="shared" si="0"/>
        <v>2181.5</v>
      </c>
      <c r="F18" s="46">
        <v>2195.5</v>
      </c>
      <c r="G18" s="45">
        <v>2195.5</v>
      </c>
      <c r="H18" s="44">
        <f t="shared" si="1"/>
        <v>2195.5</v>
      </c>
      <c r="I18" s="46">
        <v>2235</v>
      </c>
      <c r="J18" s="45">
        <v>2235</v>
      </c>
      <c r="K18" s="44">
        <f t="shared" si="2"/>
        <v>2235</v>
      </c>
      <c r="L18" s="46">
        <v>2259</v>
      </c>
      <c r="M18" s="45">
        <v>2259</v>
      </c>
      <c r="N18" s="44">
        <f t="shared" si="3"/>
        <v>2259</v>
      </c>
      <c r="O18" s="46">
        <v>2286</v>
      </c>
      <c r="P18" s="45">
        <v>2286</v>
      </c>
      <c r="Q18" s="44">
        <f t="shared" si="4"/>
        <v>2286</v>
      </c>
      <c r="R18" s="52">
        <v>2181.5</v>
      </c>
      <c r="S18" s="51">
        <v>1.4092</v>
      </c>
      <c r="T18" s="51">
        <v>1.2146999999999999</v>
      </c>
      <c r="U18" s="50">
        <v>109.21</v>
      </c>
      <c r="V18" s="43">
        <v>1548.04</v>
      </c>
      <c r="W18" s="43">
        <v>1557.76</v>
      </c>
      <c r="X18" s="49">
        <f t="shared" si="5"/>
        <v>1795.9166872478802</v>
      </c>
      <c r="Y18" s="48">
        <v>1.4094</v>
      </c>
    </row>
    <row r="19" spans="2:25" x14ac:dyDescent="0.25">
      <c r="B19" s="47">
        <v>44334</v>
      </c>
      <c r="C19" s="46">
        <v>2213.5</v>
      </c>
      <c r="D19" s="45">
        <v>2213.5</v>
      </c>
      <c r="E19" s="44">
        <f t="shared" si="0"/>
        <v>2213.5</v>
      </c>
      <c r="F19" s="46">
        <v>2226.5</v>
      </c>
      <c r="G19" s="45">
        <v>2226.5</v>
      </c>
      <c r="H19" s="44">
        <f t="shared" si="1"/>
        <v>2226.5</v>
      </c>
      <c r="I19" s="46">
        <v>2265</v>
      </c>
      <c r="J19" s="45">
        <v>2265</v>
      </c>
      <c r="K19" s="44">
        <f t="shared" si="2"/>
        <v>2265</v>
      </c>
      <c r="L19" s="46">
        <v>2289</v>
      </c>
      <c r="M19" s="45">
        <v>2289</v>
      </c>
      <c r="N19" s="44">
        <f t="shared" si="3"/>
        <v>2289</v>
      </c>
      <c r="O19" s="46">
        <v>2316</v>
      </c>
      <c r="P19" s="45">
        <v>2316</v>
      </c>
      <c r="Q19" s="44">
        <f t="shared" si="4"/>
        <v>2316</v>
      </c>
      <c r="R19" s="52">
        <v>2213.5</v>
      </c>
      <c r="S19" s="51">
        <v>1.4204000000000001</v>
      </c>
      <c r="T19" s="51">
        <v>1.2218</v>
      </c>
      <c r="U19" s="50">
        <v>108.96</v>
      </c>
      <c r="V19" s="43">
        <v>1558.36</v>
      </c>
      <c r="W19" s="43">
        <v>1567.3</v>
      </c>
      <c r="X19" s="49">
        <f t="shared" si="5"/>
        <v>1811.6713046325094</v>
      </c>
      <c r="Y19" s="48">
        <v>1.4206000000000001</v>
      </c>
    </row>
    <row r="20" spans="2:25" x14ac:dyDescent="0.25">
      <c r="B20" s="47">
        <v>44335</v>
      </c>
      <c r="C20" s="46">
        <v>2202</v>
      </c>
      <c r="D20" s="45">
        <v>2202</v>
      </c>
      <c r="E20" s="44">
        <f t="shared" si="0"/>
        <v>2202</v>
      </c>
      <c r="F20" s="46">
        <v>2195</v>
      </c>
      <c r="G20" s="45">
        <v>2195</v>
      </c>
      <c r="H20" s="44">
        <f t="shared" si="1"/>
        <v>2195</v>
      </c>
      <c r="I20" s="46">
        <v>2237</v>
      </c>
      <c r="J20" s="45">
        <v>2237</v>
      </c>
      <c r="K20" s="44">
        <f t="shared" si="2"/>
        <v>2237</v>
      </c>
      <c r="L20" s="46">
        <v>2261</v>
      </c>
      <c r="M20" s="45">
        <v>2261</v>
      </c>
      <c r="N20" s="44">
        <f t="shared" si="3"/>
        <v>2261</v>
      </c>
      <c r="O20" s="46">
        <v>2288</v>
      </c>
      <c r="P20" s="45">
        <v>2288</v>
      </c>
      <c r="Q20" s="44">
        <f t="shared" si="4"/>
        <v>2288</v>
      </c>
      <c r="R20" s="52">
        <v>2202</v>
      </c>
      <c r="S20" s="51">
        <v>1.4157</v>
      </c>
      <c r="T20" s="51">
        <v>1.2206999999999999</v>
      </c>
      <c r="U20" s="50">
        <v>109.19</v>
      </c>
      <c r="V20" s="43">
        <v>1555.41</v>
      </c>
      <c r="W20" s="43">
        <v>1550.25</v>
      </c>
      <c r="X20" s="49">
        <f t="shared" si="5"/>
        <v>1803.8830179405261</v>
      </c>
      <c r="Y20" s="48">
        <v>1.4158999999999999</v>
      </c>
    </row>
    <row r="21" spans="2:25" x14ac:dyDescent="0.25">
      <c r="B21" s="47">
        <v>44336</v>
      </c>
      <c r="C21" s="46">
        <v>2202.5</v>
      </c>
      <c r="D21" s="45">
        <v>2202.5</v>
      </c>
      <c r="E21" s="44">
        <f t="shared" si="0"/>
        <v>2202.5</v>
      </c>
      <c r="F21" s="46">
        <v>2200</v>
      </c>
      <c r="G21" s="45">
        <v>2200</v>
      </c>
      <c r="H21" s="44">
        <f t="shared" si="1"/>
        <v>2200</v>
      </c>
      <c r="I21" s="46">
        <v>2240</v>
      </c>
      <c r="J21" s="45">
        <v>2240</v>
      </c>
      <c r="K21" s="44">
        <f t="shared" si="2"/>
        <v>2240</v>
      </c>
      <c r="L21" s="46">
        <v>2264</v>
      </c>
      <c r="M21" s="45">
        <v>2264</v>
      </c>
      <c r="N21" s="44">
        <f t="shared" si="3"/>
        <v>2264</v>
      </c>
      <c r="O21" s="46">
        <v>2291</v>
      </c>
      <c r="P21" s="45">
        <v>2291</v>
      </c>
      <c r="Q21" s="44">
        <f t="shared" si="4"/>
        <v>2291</v>
      </c>
      <c r="R21" s="52">
        <v>2202.5</v>
      </c>
      <c r="S21" s="51">
        <v>1.4128000000000001</v>
      </c>
      <c r="T21" s="51">
        <v>1.2202999999999999</v>
      </c>
      <c r="U21" s="50">
        <v>108.92</v>
      </c>
      <c r="V21" s="43">
        <v>1558.96</v>
      </c>
      <c r="W21" s="43">
        <v>1556.97</v>
      </c>
      <c r="X21" s="49">
        <f t="shared" si="5"/>
        <v>1804.8840449069901</v>
      </c>
      <c r="Y21" s="48">
        <v>1.413</v>
      </c>
    </row>
    <row r="22" spans="2:25" x14ac:dyDescent="0.25">
      <c r="B22" s="47">
        <v>44337</v>
      </c>
      <c r="C22" s="46">
        <v>2223.5</v>
      </c>
      <c r="D22" s="45">
        <v>2223.5</v>
      </c>
      <c r="E22" s="44">
        <f t="shared" si="0"/>
        <v>2223.5</v>
      </c>
      <c r="F22" s="46">
        <v>2214</v>
      </c>
      <c r="G22" s="45">
        <v>2214</v>
      </c>
      <c r="H22" s="44">
        <f t="shared" si="1"/>
        <v>2214</v>
      </c>
      <c r="I22" s="46">
        <v>2256</v>
      </c>
      <c r="J22" s="45">
        <v>2256</v>
      </c>
      <c r="K22" s="44">
        <f t="shared" si="2"/>
        <v>2256</v>
      </c>
      <c r="L22" s="46">
        <v>2280</v>
      </c>
      <c r="M22" s="45">
        <v>2280</v>
      </c>
      <c r="N22" s="44">
        <f t="shared" si="3"/>
        <v>2280</v>
      </c>
      <c r="O22" s="46">
        <v>2307</v>
      </c>
      <c r="P22" s="45">
        <v>2307</v>
      </c>
      <c r="Q22" s="44">
        <f t="shared" si="4"/>
        <v>2307</v>
      </c>
      <c r="R22" s="52">
        <v>2223.5</v>
      </c>
      <c r="S22" s="51">
        <v>1.4189000000000001</v>
      </c>
      <c r="T22" s="51">
        <v>1.2185999999999999</v>
      </c>
      <c r="U22" s="50">
        <v>108.83</v>
      </c>
      <c r="V22" s="43">
        <v>1567.06</v>
      </c>
      <c r="W22" s="43">
        <v>1560.14</v>
      </c>
      <c r="X22" s="49">
        <f t="shared" si="5"/>
        <v>1824.6348268504844</v>
      </c>
      <c r="Y22" s="48">
        <v>1.4191</v>
      </c>
    </row>
    <row r="23" spans="2:25" x14ac:dyDescent="0.25">
      <c r="B23" s="47">
        <v>44340</v>
      </c>
      <c r="C23" s="46">
        <v>2143.5</v>
      </c>
      <c r="D23" s="45">
        <v>2143.5</v>
      </c>
      <c r="E23" s="44">
        <f t="shared" si="0"/>
        <v>2143.5</v>
      </c>
      <c r="F23" s="46">
        <v>2156</v>
      </c>
      <c r="G23" s="45">
        <v>2156</v>
      </c>
      <c r="H23" s="44">
        <f t="shared" si="1"/>
        <v>2156</v>
      </c>
      <c r="I23" s="46">
        <v>2196.5</v>
      </c>
      <c r="J23" s="45">
        <v>2196.5</v>
      </c>
      <c r="K23" s="44">
        <f t="shared" si="2"/>
        <v>2196.5</v>
      </c>
      <c r="L23" s="46">
        <v>2220.5</v>
      </c>
      <c r="M23" s="45">
        <v>2220.5</v>
      </c>
      <c r="N23" s="44">
        <f t="shared" si="3"/>
        <v>2220.5</v>
      </c>
      <c r="O23" s="46">
        <v>2247.5</v>
      </c>
      <c r="P23" s="45">
        <v>2247.5</v>
      </c>
      <c r="Q23" s="44">
        <f t="shared" si="4"/>
        <v>2247.5</v>
      </c>
      <c r="R23" s="52">
        <v>2143.5</v>
      </c>
      <c r="S23" s="51">
        <v>1.4125000000000001</v>
      </c>
      <c r="T23" s="51">
        <v>1.2210000000000001</v>
      </c>
      <c r="U23" s="50">
        <v>108.93</v>
      </c>
      <c r="V23" s="43">
        <v>1517.52</v>
      </c>
      <c r="W23" s="43">
        <v>1526.16</v>
      </c>
      <c r="X23" s="49">
        <f t="shared" si="5"/>
        <v>1755.5282555282554</v>
      </c>
      <c r="Y23" s="48">
        <v>1.4127000000000001</v>
      </c>
    </row>
    <row r="24" spans="2:25" x14ac:dyDescent="0.25">
      <c r="B24" s="47">
        <v>44341</v>
      </c>
      <c r="C24" s="46">
        <v>2139</v>
      </c>
      <c r="D24" s="45">
        <v>2139</v>
      </c>
      <c r="E24" s="44">
        <f t="shared" si="0"/>
        <v>2139</v>
      </c>
      <c r="F24" s="46">
        <v>2145.5</v>
      </c>
      <c r="G24" s="45">
        <v>2145.5</v>
      </c>
      <c r="H24" s="44">
        <f t="shared" si="1"/>
        <v>2145.5</v>
      </c>
      <c r="I24" s="46">
        <v>2185</v>
      </c>
      <c r="J24" s="45">
        <v>2185</v>
      </c>
      <c r="K24" s="44">
        <f t="shared" si="2"/>
        <v>2185</v>
      </c>
      <c r="L24" s="46">
        <v>2209</v>
      </c>
      <c r="M24" s="45">
        <v>2209</v>
      </c>
      <c r="N24" s="44">
        <f t="shared" si="3"/>
        <v>2209</v>
      </c>
      <c r="O24" s="46">
        <v>2236</v>
      </c>
      <c r="P24" s="45">
        <v>2236</v>
      </c>
      <c r="Q24" s="44">
        <f t="shared" si="4"/>
        <v>2236</v>
      </c>
      <c r="R24" s="52">
        <v>2139</v>
      </c>
      <c r="S24" s="51">
        <v>1.4165000000000001</v>
      </c>
      <c r="T24" s="51">
        <v>1.2256</v>
      </c>
      <c r="U24" s="50">
        <v>108.87</v>
      </c>
      <c r="V24" s="43">
        <v>1510.06</v>
      </c>
      <c r="W24" s="43">
        <v>1514.43</v>
      </c>
      <c r="X24" s="49">
        <f t="shared" si="5"/>
        <v>1745.2676240208878</v>
      </c>
      <c r="Y24" s="48">
        <v>1.4167000000000001</v>
      </c>
    </row>
    <row r="25" spans="2:25" x14ac:dyDescent="0.25">
      <c r="B25" s="47">
        <v>44342</v>
      </c>
      <c r="C25" s="46">
        <v>2176</v>
      </c>
      <c r="D25" s="45">
        <v>2176</v>
      </c>
      <c r="E25" s="44">
        <f t="shared" si="0"/>
        <v>2176</v>
      </c>
      <c r="F25" s="46">
        <v>2180</v>
      </c>
      <c r="G25" s="45">
        <v>2180</v>
      </c>
      <c r="H25" s="44">
        <f t="shared" si="1"/>
        <v>2180</v>
      </c>
      <c r="I25" s="46">
        <v>2219.5</v>
      </c>
      <c r="J25" s="45">
        <v>2219.5</v>
      </c>
      <c r="K25" s="44">
        <f t="shared" si="2"/>
        <v>2219.5</v>
      </c>
      <c r="L25" s="46">
        <v>2243.5</v>
      </c>
      <c r="M25" s="45">
        <v>2243.5</v>
      </c>
      <c r="N25" s="44">
        <f t="shared" si="3"/>
        <v>2243.5</v>
      </c>
      <c r="O25" s="46">
        <v>2270.5</v>
      </c>
      <c r="P25" s="45">
        <v>2270.5</v>
      </c>
      <c r="Q25" s="44">
        <f t="shared" si="4"/>
        <v>2270.5</v>
      </c>
      <c r="R25" s="52">
        <v>2176</v>
      </c>
      <c r="S25" s="51">
        <v>1.4155</v>
      </c>
      <c r="T25" s="51">
        <v>1.2226999999999999</v>
      </c>
      <c r="U25" s="50">
        <v>108.91</v>
      </c>
      <c r="V25" s="43">
        <v>1537.27</v>
      </c>
      <c r="W25" s="43">
        <v>1539.87</v>
      </c>
      <c r="X25" s="49">
        <f t="shared" si="5"/>
        <v>1779.66794798397</v>
      </c>
      <c r="Y25" s="48">
        <v>1.4157</v>
      </c>
    </row>
    <row r="26" spans="2:25" x14ac:dyDescent="0.25">
      <c r="B26" s="47">
        <v>44343</v>
      </c>
      <c r="C26" s="46">
        <v>2182.5</v>
      </c>
      <c r="D26" s="45">
        <v>2182.5</v>
      </c>
      <c r="E26" s="44">
        <f t="shared" si="0"/>
        <v>2182.5</v>
      </c>
      <c r="F26" s="46">
        <v>2178</v>
      </c>
      <c r="G26" s="45">
        <v>2178</v>
      </c>
      <c r="H26" s="44">
        <f t="shared" si="1"/>
        <v>2178</v>
      </c>
      <c r="I26" s="46">
        <v>2219</v>
      </c>
      <c r="J26" s="45">
        <v>2219</v>
      </c>
      <c r="K26" s="44">
        <f t="shared" si="2"/>
        <v>2219</v>
      </c>
      <c r="L26" s="46">
        <v>2243</v>
      </c>
      <c r="M26" s="45">
        <v>2243</v>
      </c>
      <c r="N26" s="44">
        <f t="shared" si="3"/>
        <v>2243</v>
      </c>
      <c r="O26" s="46">
        <v>2270</v>
      </c>
      <c r="P26" s="45">
        <v>2270</v>
      </c>
      <c r="Q26" s="44">
        <f t="shared" si="4"/>
        <v>2270</v>
      </c>
      <c r="R26" s="52">
        <v>2182.5</v>
      </c>
      <c r="S26" s="51">
        <v>1.4173</v>
      </c>
      <c r="T26" s="51">
        <v>1.2196</v>
      </c>
      <c r="U26" s="50">
        <v>109.23</v>
      </c>
      <c r="V26" s="43">
        <v>1539.9</v>
      </c>
      <c r="W26" s="43">
        <v>1536.62</v>
      </c>
      <c r="X26" s="49">
        <f t="shared" si="5"/>
        <v>1789.5211544768777</v>
      </c>
      <c r="Y26" s="48">
        <v>1.4174</v>
      </c>
    </row>
    <row r="27" spans="2:25" x14ac:dyDescent="0.25">
      <c r="B27" s="47">
        <v>44344</v>
      </c>
      <c r="C27" s="46">
        <v>2208</v>
      </c>
      <c r="D27" s="45">
        <v>2208</v>
      </c>
      <c r="E27" s="44">
        <f t="shared" si="0"/>
        <v>2208</v>
      </c>
      <c r="F27" s="46">
        <v>2202</v>
      </c>
      <c r="G27" s="45">
        <v>2202</v>
      </c>
      <c r="H27" s="44">
        <f t="shared" si="1"/>
        <v>2202</v>
      </c>
      <c r="I27" s="46">
        <v>2242</v>
      </c>
      <c r="J27" s="45">
        <v>2242</v>
      </c>
      <c r="K27" s="44">
        <f t="shared" si="2"/>
        <v>2242</v>
      </c>
      <c r="L27" s="46">
        <v>2266</v>
      </c>
      <c r="M27" s="45">
        <v>2266</v>
      </c>
      <c r="N27" s="44">
        <f t="shared" si="3"/>
        <v>2266</v>
      </c>
      <c r="O27" s="46">
        <v>2293</v>
      </c>
      <c r="P27" s="45">
        <v>2293</v>
      </c>
      <c r="Q27" s="44">
        <f t="shared" si="4"/>
        <v>2293</v>
      </c>
      <c r="R27" s="52">
        <v>2208</v>
      </c>
      <c r="S27" s="51">
        <v>1.4162999999999999</v>
      </c>
      <c r="T27" s="51">
        <v>1.2158</v>
      </c>
      <c r="U27" s="50">
        <v>110.05</v>
      </c>
      <c r="V27" s="43">
        <v>1558.99</v>
      </c>
      <c r="W27" s="43">
        <v>1554.65</v>
      </c>
      <c r="X27" s="49">
        <f t="shared" si="5"/>
        <v>1816.0881723967757</v>
      </c>
      <c r="Y27" s="48">
        <v>1.4164000000000001</v>
      </c>
    </row>
    <row r="28" spans="2:25" s="10" customFormat="1" x14ac:dyDescent="0.25">
      <c r="B28" s="42" t="s">
        <v>11</v>
      </c>
      <c r="C28" s="41">
        <f>ROUND(AVERAGE(C9:C27),2)</f>
        <v>2185.92</v>
      </c>
      <c r="D28" s="40">
        <f>ROUND(AVERAGE(D9:D27),2)</f>
        <v>2185.92</v>
      </c>
      <c r="E28" s="39">
        <f>ROUND(AVERAGE(C28:D28),2)</f>
        <v>2185.92</v>
      </c>
      <c r="F28" s="41">
        <f>ROUND(AVERAGE(F9:F27),2)</f>
        <v>2194.5</v>
      </c>
      <c r="G28" s="40">
        <f>ROUND(AVERAGE(G9:G27),2)</f>
        <v>2194.5</v>
      </c>
      <c r="H28" s="39">
        <f>ROUND(AVERAGE(F28:G28),2)</f>
        <v>2194.5</v>
      </c>
      <c r="I28" s="41">
        <f>ROUND(AVERAGE(I9:I27),2)</f>
        <v>2235.11</v>
      </c>
      <c r="J28" s="40">
        <f>ROUND(AVERAGE(J9:J27),2)</f>
        <v>2235.11</v>
      </c>
      <c r="K28" s="39">
        <f>ROUND(AVERAGE(I28:J28),2)</f>
        <v>2235.11</v>
      </c>
      <c r="L28" s="41">
        <f>ROUND(AVERAGE(L9:L27),2)</f>
        <v>2259.11</v>
      </c>
      <c r="M28" s="40">
        <f>ROUND(AVERAGE(M9:M27),2)</f>
        <v>2259.11</v>
      </c>
      <c r="N28" s="39">
        <f>ROUND(AVERAGE(L28:M28),2)</f>
        <v>2259.11</v>
      </c>
      <c r="O28" s="41">
        <f>ROUND(AVERAGE(O9:O27),2)</f>
        <v>2286.11</v>
      </c>
      <c r="P28" s="40">
        <f>ROUND(AVERAGE(P9:P27),2)</f>
        <v>2286.11</v>
      </c>
      <c r="Q28" s="39">
        <f>ROUND(AVERAGE(O28:P28),2)</f>
        <v>2286.11</v>
      </c>
      <c r="R28" s="38">
        <f>ROUND(AVERAGE(R9:R27),2)</f>
        <v>2185.92</v>
      </c>
      <c r="S28" s="37">
        <f>ROUND(AVERAGE(S9:S27),4)</f>
        <v>1.4086000000000001</v>
      </c>
      <c r="T28" s="36">
        <f>ROUND(AVERAGE(T9:T27),4)</f>
        <v>1.2148000000000001</v>
      </c>
      <c r="U28" s="175">
        <f>ROUND(AVERAGE(U9:U27),2)</f>
        <v>109.12</v>
      </c>
      <c r="V28" s="35">
        <f>AVERAGE(V9:V27)</f>
        <v>1551.893157894737</v>
      </c>
      <c r="W28" s="35">
        <f>AVERAGE(W9:W27)</f>
        <v>1557.7578947368422</v>
      </c>
      <c r="X28" s="35">
        <f>AVERAGE(X9:X27)</f>
        <v>1799.4768041088257</v>
      </c>
      <c r="Y28" s="34">
        <f>AVERAGE(Y9:Y27)</f>
        <v>1.4088263157894738</v>
      </c>
    </row>
    <row r="29" spans="2:25" s="5" customFormat="1" x14ac:dyDescent="0.25">
      <c r="B29" s="33" t="s">
        <v>12</v>
      </c>
      <c r="C29" s="32">
        <f t="shared" ref="C29:Y29" si="6">MAX(C9:C27)</f>
        <v>2228.5</v>
      </c>
      <c r="D29" s="31">
        <f t="shared" si="6"/>
        <v>2228.5</v>
      </c>
      <c r="E29" s="30">
        <f t="shared" si="6"/>
        <v>2228.5</v>
      </c>
      <c r="F29" s="32">
        <f t="shared" si="6"/>
        <v>2244</v>
      </c>
      <c r="G29" s="31">
        <f t="shared" si="6"/>
        <v>2244</v>
      </c>
      <c r="H29" s="30">
        <f t="shared" si="6"/>
        <v>2244</v>
      </c>
      <c r="I29" s="32">
        <f t="shared" si="6"/>
        <v>2284</v>
      </c>
      <c r="J29" s="31">
        <f t="shared" si="6"/>
        <v>2284</v>
      </c>
      <c r="K29" s="30">
        <f t="shared" si="6"/>
        <v>2284</v>
      </c>
      <c r="L29" s="32">
        <f t="shared" si="6"/>
        <v>2308</v>
      </c>
      <c r="M29" s="31">
        <f t="shared" si="6"/>
        <v>2308</v>
      </c>
      <c r="N29" s="30">
        <f t="shared" si="6"/>
        <v>2308</v>
      </c>
      <c r="O29" s="32">
        <f t="shared" si="6"/>
        <v>2335</v>
      </c>
      <c r="P29" s="31">
        <f t="shared" si="6"/>
        <v>2335</v>
      </c>
      <c r="Q29" s="30">
        <f t="shared" si="6"/>
        <v>2335</v>
      </c>
      <c r="R29" s="29">
        <f t="shared" si="6"/>
        <v>2228.5</v>
      </c>
      <c r="S29" s="28">
        <f t="shared" si="6"/>
        <v>1.4204000000000001</v>
      </c>
      <c r="T29" s="27">
        <f t="shared" si="6"/>
        <v>1.2256</v>
      </c>
      <c r="U29" s="26">
        <f t="shared" si="6"/>
        <v>110.05</v>
      </c>
      <c r="V29" s="25">
        <f t="shared" si="6"/>
        <v>1595.57</v>
      </c>
      <c r="W29" s="25">
        <f t="shared" si="6"/>
        <v>1604.93</v>
      </c>
      <c r="X29" s="25">
        <f t="shared" si="6"/>
        <v>1838.2231062489641</v>
      </c>
      <c r="Y29" s="24">
        <f t="shared" si="6"/>
        <v>1.4206000000000001</v>
      </c>
    </row>
    <row r="30" spans="2:25" s="5" customFormat="1" ht="13.8" thickBot="1" x14ac:dyDescent="0.3">
      <c r="B30" s="23" t="s">
        <v>13</v>
      </c>
      <c r="C30" s="22">
        <f t="shared" ref="C30:Y30" si="7">MIN(C9:C27)</f>
        <v>2116</v>
      </c>
      <c r="D30" s="21">
        <f t="shared" si="7"/>
        <v>2116</v>
      </c>
      <c r="E30" s="20">
        <f t="shared" si="7"/>
        <v>2116</v>
      </c>
      <c r="F30" s="22">
        <f t="shared" si="7"/>
        <v>2134.5</v>
      </c>
      <c r="G30" s="21">
        <f t="shared" si="7"/>
        <v>2134.5</v>
      </c>
      <c r="H30" s="20">
        <f t="shared" si="7"/>
        <v>2134.5</v>
      </c>
      <c r="I30" s="22">
        <f t="shared" si="7"/>
        <v>2174.5</v>
      </c>
      <c r="J30" s="21">
        <f t="shared" si="7"/>
        <v>2174.5</v>
      </c>
      <c r="K30" s="20">
        <f t="shared" si="7"/>
        <v>2174.5</v>
      </c>
      <c r="L30" s="22">
        <f t="shared" si="7"/>
        <v>2198.5</v>
      </c>
      <c r="M30" s="21">
        <f t="shared" si="7"/>
        <v>2198.5</v>
      </c>
      <c r="N30" s="20">
        <f t="shared" si="7"/>
        <v>2198.5</v>
      </c>
      <c r="O30" s="22">
        <f t="shared" si="7"/>
        <v>2225.5</v>
      </c>
      <c r="P30" s="21">
        <f t="shared" si="7"/>
        <v>2225.5</v>
      </c>
      <c r="Q30" s="20">
        <f t="shared" si="7"/>
        <v>2225.5</v>
      </c>
      <c r="R30" s="19">
        <f t="shared" si="7"/>
        <v>2116</v>
      </c>
      <c r="S30" s="18">
        <f t="shared" si="7"/>
        <v>1.3864000000000001</v>
      </c>
      <c r="T30" s="17">
        <f t="shared" si="7"/>
        <v>1.2010000000000001</v>
      </c>
      <c r="U30" s="16">
        <f t="shared" si="7"/>
        <v>108.6</v>
      </c>
      <c r="V30" s="15">
        <f t="shared" si="7"/>
        <v>1508.41</v>
      </c>
      <c r="W30" s="15">
        <f t="shared" si="7"/>
        <v>1514.43</v>
      </c>
      <c r="X30" s="15">
        <f t="shared" si="7"/>
        <v>1745.2676240208878</v>
      </c>
      <c r="Y30" s="14">
        <f t="shared" si="7"/>
        <v>1.3867</v>
      </c>
    </row>
    <row r="32" spans="2:25" x14ac:dyDescent="0.25">
      <c r="B32" s="7" t="s">
        <v>14</v>
      </c>
      <c r="C32" s="9"/>
      <c r="D32" s="9"/>
      <c r="E32" s="8"/>
      <c r="F32" s="9"/>
      <c r="G32" s="9"/>
      <c r="H32" s="8"/>
      <c r="I32" s="9"/>
      <c r="J32" s="9"/>
      <c r="K32" s="8"/>
      <c r="L32" s="9"/>
      <c r="M32" s="9"/>
      <c r="N32" s="8"/>
    </row>
    <row r="33" spans="2:14" x14ac:dyDescent="0.25">
      <c r="B33" s="7" t="s">
        <v>15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29</v>
      </c>
    </row>
    <row r="6" spans="1:19" ht="13.8" thickBot="1" x14ac:dyDescent="0.3">
      <c r="B6" s="1">
        <v>44320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44320</v>
      </c>
      <c r="C9" s="46">
        <v>32397</v>
      </c>
      <c r="D9" s="45">
        <v>32397</v>
      </c>
      <c r="E9" s="44">
        <f t="shared" ref="E9:E27" si="0">AVERAGE(C9:D9)</f>
        <v>32397</v>
      </c>
      <c r="F9" s="46">
        <v>29004</v>
      </c>
      <c r="G9" s="45">
        <v>29004</v>
      </c>
      <c r="H9" s="44">
        <f t="shared" ref="H9:H27" si="1">AVERAGE(F9:G9)</f>
        <v>29004</v>
      </c>
      <c r="I9" s="46">
        <v>26579</v>
      </c>
      <c r="J9" s="45">
        <v>26579</v>
      </c>
      <c r="K9" s="44">
        <f t="shared" ref="K9:K27" si="2">AVERAGE(I9:J9)</f>
        <v>26579</v>
      </c>
      <c r="L9" s="52">
        <v>32397</v>
      </c>
      <c r="M9" s="51">
        <v>1.3864000000000001</v>
      </c>
      <c r="N9" s="53">
        <v>1.2020999999999999</v>
      </c>
      <c r="O9" s="50">
        <v>109.3</v>
      </c>
      <c r="P9" s="43">
        <v>23367.71</v>
      </c>
      <c r="Q9" s="43">
        <v>20915.84</v>
      </c>
      <c r="R9" s="49">
        <f t="shared" ref="R9:R27" si="3">L9/N9</f>
        <v>26950.33691040679</v>
      </c>
      <c r="S9" s="48">
        <v>1.3867</v>
      </c>
    </row>
    <row r="10" spans="1:19" x14ac:dyDescent="0.25">
      <c r="B10" s="47">
        <v>44321</v>
      </c>
      <c r="C10" s="46">
        <v>32425</v>
      </c>
      <c r="D10" s="45">
        <v>32425</v>
      </c>
      <c r="E10" s="44">
        <f t="shared" si="0"/>
        <v>32425</v>
      </c>
      <c r="F10" s="46">
        <v>29550</v>
      </c>
      <c r="G10" s="45">
        <v>29550</v>
      </c>
      <c r="H10" s="44">
        <f t="shared" si="1"/>
        <v>29550</v>
      </c>
      <c r="I10" s="46">
        <v>27150</v>
      </c>
      <c r="J10" s="45">
        <v>27150</v>
      </c>
      <c r="K10" s="44">
        <f t="shared" si="2"/>
        <v>27150</v>
      </c>
      <c r="L10" s="52">
        <v>32425</v>
      </c>
      <c r="M10" s="51">
        <v>1.3907</v>
      </c>
      <c r="N10" s="51">
        <v>1.2010000000000001</v>
      </c>
      <c r="O10" s="50">
        <v>109.34</v>
      </c>
      <c r="P10" s="43">
        <v>23315.599999999999</v>
      </c>
      <c r="Q10" s="43">
        <v>21243.71</v>
      </c>
      <c r="R10" s="49">
        <f t="shared" si="3"/>
        <v>26998.334721065778</v>
      </c>
      <c r="S10" s="48">
        <v>1.391</v>
      </c>
    </row>
    <row r="11" spans="1:19" x14ac:dyDescent="0.25">
      <c r="B11" s="47">
        <v>44322</v>
      </c>
      <c r="C11" s="46">
        <v>34462</v>
      </c>
      <c r="D11" s="45">
        <v>34462</v>
      </c>
      <c r="E11" s="44">
        <f t="shared" si="0"/>
        <v>34462</v>
      </c>
      <c r="F11" s="46">
        <v>30235</v>
      </c>
      <c r="G11" s="45">
        <v>30235</v>
      </c>
      <c r="H11" s="44">
        <f t="shared" si="1"/>
        <v>30235</v>
      </c>
      <c r="I11" s="46">
        <v>27904</v>
      </c>
      <c r="J11" s="45">
        <v>27904</v>
      </c>
      <c r="K11" s="44">
        <f t="shared" si="2"/>
        <v>27904</v>
      </c>
      <c r="L11" s="52">
        <v>34462</v>
      </c>
      <c r="M11" s="51">
        <v>1.3916999999999999</v>
      </c>
      <c r="N11" s="51">
        <v>1.2053</v>
      </c>
      <c r="O11" s="50">
        <v>109.17</v>
      </c>
      <c r="P11" s="43">
        <v>24762.52</v>
      </c>
      <c r="Q11" s="43">
        <v>21720.55</v>
      </c>
      <c r="R11" s="49">
        <f t="shared" si="3"/>
        <v>28592.051771343235</v>
      </c>
      <c r="S11" s="48">
        <v>1.3919999999999999</v>
      </c>
    </row>
    <row r="12" spans="1:19" x14ac:dyDescent="0.25">
      <c r="B12" s="47">
        <v>44323</v>
      </c>
      <c r="C12" s="46">
        <v>33562</v>
      </c>
      <c r="D12" s="45">
        <v>33562</v>
      </c>
      <c r="E12" s="44">
        <f t="shared" si="0"/>
        <v>33562</v>
      </c>
      <c r="F12" s="46">
        <v>29920</v>
      </c>
      <c r="G12" s="45">
        <v>29920</v>
      </c>
      <c r="H12" s="44">
        <f t="shared" si="1"/>
        <v>29920</v>
      </c>
      <c r="I12" s="46">
        <v>27370</v>
      </c>
      <c r="J12" s="45">
        <v>27370</v>
      </c>
      <c r="K12" s="44">
        <f t="shared" si="2"/>
        <v>27370</v>
      </c>
      <c r="L12" s="52">
        <v>33562</v>
      </c>
      <c r="M12" s="51">
        <v>1.3900999999999999</v>
      </c>
      <c r="N12" s="51">
        <v>1.2065999999999999</v>
      </c>
      <c r="O12" s="50">
        <v>109.21</v>
      </c>
      <c r="P12" s="43">
        <v>24143.59</v>
      </c>
      <c r="Q12" s="43">
        <v>21518.99</v>
      </c>
      <c r="R12" s="49">
        <f t="shared" si="3"/>
        <v>27815.348914304661</v>
      </c>
      <c r="S12" s="48">
        <v>1.3904000000000001</v>
      </c>
    </row>
    <row r="13" spans="1:19" x14ac:dyDescent="0.25">
      <c r="B13" s="47">
        <v>44326</v>
      </c>
      <c r="C13" s="46">
        <v>33097</v>
      </c>
      <c r="D13" s="45">
        <v>33097</v>
      </c>
      <c r="E13" s="44">
        <f t="shared" si="0"/>
        <v>33097</v>
      </c>
      <c r="F13" s="46">
        <v>29912</v>
      </c>
      <c r="G13" s="45">
        <v>29912</v>
      </c>
      <c r="H13" s="44">
        <f t="shared" si="1"/>
        <v>29912</v>
      </c>
      <c r="I13" s="46">
        <v>27362</v>
      </c>
      <c r="J13" s="45">
        <v>27362</v>
      </c>
      <c r="K13" s="44">
        <f t="shared" si="2"/>
        <v>27362</v>
      </c>
      <c r="L13" s="52">
        <v>33097</v>
      </c>
      <c r="M13" s="51">
        <v>1.411</v>
      </c>
      <c r="N13" s="51">
        <v>1.2163999999999999</v>
      </c>
      <c r="O13" s="50">
        <v>108.8</v>
      </c>
      <c r="P13" s="43">
        <v>23456.41</v>
      </c>
      <c r="Q13" s="43">
        <v>21194.639999999999</v>
      </c>
      <c r="R13" s="49">
        <f t="shared" si="3"/>
        <v>27208.977310095364</v>
      </c>
      <c r="S13" s="48">
        <v>1.4113</v>
      </c>
    </row>
    <row r="14" spans="1:19" x14ac:dyDescent="0.25">
      <c r="B14" s="47">
        <v>44327</v>
      </c>
      <c r="C14" s="46">
        <v>33686</v>
      </c>
      <c r="D14" s="45">
        <v>33686</v>
      </c>
      <c r="E14" s="44">
        <f t="shared" si="0"/>
        <v>33686</v>
      </c>
      <c r="F14" s="46">
        <v>29914</v>
      </c>
      <c r="G14" s="45">
        <v>29914</v>
      </c>
      <c r="H14" s="44">
        <f t="shared" si="1"/>
        <v>29914</v>
      </c>
      <c r="I14" s="46">
        <v>26834</v>
      </c>
      <c r="J14" s="45">
        <v>26834</v>
      </c>
      <c r="K14" s="44">
        <f t="shared" si="2"/>
        <v>26834</v>
      </c>
      <c r="L14" s="52">
        <v>33686</v>
      </c>
      <c r="M14" s="51">
        <v>1.4146000000000001</v>
      </c>
      <c r="N14" s="51">
        <v>1.2168000000000001</v>
      </c>
      <c r="O14" s="50">
        <v>108.6</v>
      </c>
      <c r="P14" s="43">
        <v>23813.09</v>
      </c>
      <c r="Q14" s="43">
        <v>21142.13</v>
      </c>
      <c r="R14" s="49">
        <f t="shared" si="3"/>
        <v>27684.089414858645</v>
      </c>
      <c r="S14" s="48">
        <v>1.4149</v>
      </c>
    </row>
    <row r="15" spans="1:19" x14ac:dyDescent="0.25">
      <c r="B15" s="47">
        <v>44328</v>
      </c>
      <c r="C15" s="46">
        <v>33420</v>
      </c>
      <c r="D15" s="45">
        <v>33420</v>
      </c>
      <c r="E15" s="44">
        <f t="shared" si="0"/>
        <v>33420</v>
      </c>
      <c r="F15" s="46">
        <v>29830</v>
      </c>
      <c r="G15" s="45">
        <v>29830</v>
      </c>
      <c r="H15" s="44">
        <f t="shared" si="1"/>
        <v>29830</v>
      </c>
      <c r="I15" s="46">
        <v>26139</v>
      </c>
      <c r="J15" s="45">
        <v>26139</v>
      </c>
      <c r="K15" s="44">
        <f t="shared" si="2"/>
        <v>26139</v>
      </c>
      <c r="L15" s="52">
        <v>33420</v>
      </c>
      <c r="M15" s="51">
        <v>1.4131</v>
      </c>
      <c r="N15" s="51">
        <v>1.212</v>
      </c>
      <c r="O15" s="50">
        <v>108.76</v>
      </c>
      <c r="P15" s="43">
        <v>23650.13</v>
      </c>
      <c r="Q15" s="43">
        <v>21105.14</v>
      </c>
      <c r="R15" s="49">
        <f t="shared" si="3"/>
        <v>27574.257425742577</v>
      </c>
      <c r="S15" s="48">
        <v>1.4134</v>
      </c>
    </row>
    <row r="16" spans="1:19" x14ac:dyDescent="0.25">
      <c r="B16" s="47">
        <v>44329</v>
      </c>
      <c r="C16" s="46">
        <v>31251</v>
      </c>
      <c r="D16" s="45">
        <v>31251</v>
      </c>
      <c r="E16" s="44">
        <f t="shared" si="0"/>
        <v>31251</v>
      </c>
      <c r="F16" s="46">
        <v>29172</v>
      </c>
      <c r="G16" s="45">
        <v>29172</v>
      </c>
      <c r="H16" s="44">
        <f t="shared" si="1"/>
        <v>29172</v>
      </c>
      <c r="I16" s="46">
        <v>25762</v>
      </c>
      <c r="J16" s="45">
        <v>25762</v>
      </c>
      <c r="K16" s="44">
        <f t="shared" si="2"/>
        <v>25762</v>
      </c>
      <c r="L16" s="52">
        <v>31251</v>
      </c>
      <c r="M16" s="51">
        <v>1.4028</v>
      </c>
      <c r="N16" s="51">
        <v>1.2079</v>
      </c>
      <c r="O16" s="50">
        <v>109.62</v>
      </c>
      <c r="P16" s="43">
        <v>22277.59</v>
      </c>
      <c r="Q16" s="43">
        <v>20792.59</v>
      </c>
      <c r="R16" s="49">
        <f t="shared" si="3"/>
        <v>25872.174848911334</v>
      </c>
      <c r="S16" s="48">
        <v>1.403</v>
      </c>
    </row>
    <row r="17" spans="2:19" x14ac:dyDescent="0.25">
      <c r="B17" s="47">
        <v>44330</v>
      </c>
      <c r="C17" s="46">
        <v>31180</v>
      </c>
      <c r="D17" s="45">
        <v>31180</v>
      </c>
      <c r="E17" s="44">
        <f t="shared" si="0"/>
        <v>31180</v>
      </c>
      <c r="F17" s="46">
        <v>29280</v>
      </c>
      <c r="G17" s="45">
        <v>29280</v>
      </c>
      <c r="H17" s="44">
        <f t="shared" si="1"/>
        <v>29280</v>
      </c>
      <c r="I17" s="46">
        <v>26030</v>
      </c>
      <c r="J17" s="45">
        <v>26030</v>
      </c>
      <c r="K17" s="44">
        <f t="shared" si="2"/>
        <v>26030</v>
      </c>
      <c r="L17" s="52">
        <v>31180</v>
      </c>
      <c r="M17" s="51">
        <v>1.4078999999999999</v>
      </c>
      <c r="N17" s="51">
        <v>1.212</v>
      </c>
      <c r="O17" s="50">
        <v>109.32</v>
      </c>
      <c r="P17" s="43">
        <v>22146.46</v>
      </c>
      <c r="Q17" s="43">
        <v>20793.98</v>
      </c>
      <c r="R17" s="49">
        <f t="shared" si="3"/>
        <v>25726.072607260729</v>
      </c>
      <c r="S17" s="48">
        <v>1.4080999999999999</v>
      </c>
    </row>
    <row r="18" spans="2:19" x14ac:dyDescent="0.25">
      <c r="B18" s="47">
        <v>44333</v>
      </c>
      <c r="C18" s="46">
        <v>32123</v>
      </c>
      <c r="D18" s="45">
        <v>32123</v>
      </c>
      <c r="E18" s="44">
        <f t="shared" si="0"/>
        <v>32123</v>
      </c>
      <c r="F18" s="46">
        <v>29884</v>
      </c>
      <c r="G18" s="45">
        <v>29884</v>
      </c>
      <c r="H18" s="44">
        <f t="shared" si="1"/>
        <v>29884</v>
      </c>
      <c r="I18" s="46">
        <v>26234</v>
      </c>
      <c r="J18" s="45">
        <v>26234</v>
      </c>
      <c r="K18" s="44">
        <f t="shared" si="2"/>
        <v>26234</v>
      </c>
      <c r="L18" s="52">
        <v>32123</v>
      </c>
      <c r="M18" s="51">
        <v>1.4092</v>
      </c>
      <c r="N18" s="51">
        <v>1.2146999999999999</v>
      </c>
      <c r="O18" s="50">
        <v>109.21</v>
      </c>
      <c r="P18" s="43">
        <v>22795.200000000001</v>
      </c>
      <c r="Q18" s="43">
        <v>21203.35</v>
      </c>
      <c r="R18" s="49">
        <f t="shared" si="3"/>
        <v>26445.212809747267</v>
      </c>
      <c r="S18" s="48">
        <v>1.4094</v>
      </c>
    </row>
    <row r="19" spans="2:19" x14ac:dyDescent="0.25">
      <c r="B19" s="47">
        <v>44334</v>
      </c>
      <c r="C19" s="46">
        <v>32261</v>
      </c>
      <c r="D19" s="45">
        <v>32261</v>
      </c>
      <c r="E19" s="44">
        <f t="shared" si="0"/>
        <v>32261</v>
      </c>
      <c r="F19" s="46">
        <v>30152</v>
      </c>
      <c r="G19" s="45">
        <v>30152</v>
      </c>
      <c r="H19" s="44">
        <f t="shared" si="1"/>
        <v>30152</v>
      </c>
      <c r="I19" s="46">
        <v>26302</v>
      </c>
      <c r="J19" s="45">
        <v>26302</v>
      </c>
      <c r="K19" s="44">
        <f t="shared" si="2"/>
        <v>26302</v>
      </c>
      <c r="L19" s="52">
        <v>32261</v>
      </c>
      <c r="M19" s="51">
        <v>1.4204000000000001</v>
      </c>
      <c r="N19" s="51">
        <v>1.2218</v>
      </c>
      <c r="O19" s="50">
        <v>108.96</v>
      </c>
      <c r="P19" s="43">
        <v>22712.62</v>
      </c>
      <c r="Q19" s="43">
        <v>21224.83</v>
      </c>
      <c r="R19" s="49">
        <f t="shared" si="3"/>
        <v>26404.485185791455</v>
      </c>
      <c r="S19" s="48">
        <v>1.4206000000000001</v>
      </c>
    </row>
    <row r="20" spans="2:19" x14ac:dyDescent="0.25">
      <c r="B20" s="47">
        <v>44335</v>
      </c>
      <c r="C20" s="46">
        <v>32476</v>
      </c>
      <c r="D20" s="45">
        <v>32476</v>
      </c>
      <c r="E20" s="44">
        <f t="shared" si="0"/>
        <v>32476</v>
      </c>
      <c r="F20" s="46">
        <v>29979</v>
      </c>
      <c r="G20" s="45">
        <v>29979</v>
      </c>
      <c r="H20" s="44">
        <f t="shared" si="1"/>
        <v>29979</v>
      </c>
      <c r="I20" s="46">
        <v>25927</v>
      </c>
      <c r="J20" s="45">
        <v>25927</v>
      </c>
      <c r="K20" s="44">
        <f t="shared" si="2"/>
        <v>25927</v>
      </c>
      <c r="L20" s="52">
        <v>32476</v>
      </c>
      <c r="M20" s="51">
        <v>1.4157</v>
      </c>
      <c r="N20" s="51">
        <v>1.2206999999999999</v>
      </c>
      <c r="O20" s="50">
        <v>109.19</v>
      </c>
      <c r="P20" s="43">
        <v>22939.89</v>
      </c>
      <c r="Q20" s="43">
        <v>21173.11</v>
      </c>
      <c r="R20" s="49">
        <f t="shared" si="3"/>
        <v>26604.407307282709</v>
      </c>
      <c r="S20" s="48">
        <v>1.4158999999999999</v>
      </c>
    </row>
    <row r="21" spans="2:19" x14ac:dyDescent="0.25">
      <c r="B21" s="47">
        <v>44336</v>
      </c>
      <c r="C21" s="46">
        <v>33350</v>
      </c>
      <c r="D21" s="45">
        <v>33350</v>
      </c>
      <c r="E21" s="44">
        <f t="shared" si="0"/>
        <v>33350</v>
      </c>
      <c r="F21" s="46">
        <v>29855</v>
      </c>
      <c r="G21" s="45">
        <v>29855</v>
      </c>
      <c r="H21" s="44">
        <f t="shared" si="1"/>
        <v>29855</v>
      </c>
      <c r="I21" s="46">
        <v>25895</v>
      </c>
      <c r="J21" s="45">
        <v>25895</v>
      </c>
      <c r="K21" s="44">
        <f t="shared" si="2"/>
        <v>25895</v>
      </c>
      <c r="L21" s="52">
        <v>33350</v>
      </c>
      <c r="M21" s="51">
        <v>1.4128000000000001</v>
      </c>
      <c r="N21" s="51">
        <v>1.2202999999999999</v>
      </c>
      <c r="O21" s="50">
        <v>108.92</v>
      </c>
      <c r="P21" s="43">
        <v>23605.61</v>
      </c>
      <c r="Q21" s="43">
        <v>21128.799999999999</v>
      </c>
      <c r="R21" s="49">
        <f t="shared" si="3"/>
        <v>27329.345242973042</v>
      </c>
      <c r="S21" s="48">
        <v>1.413</v>
      </c>
    </row>
    <row r="22" spans="2:19" x14ac:dyDescent="0.25">
      <c r="B22" s="47">
        <v>44337</v>
      </c>
      <c r="C22" s="46">
        <v>32362</v>
      </c>
      <c r="D22" s="45">
        <v>32362</v>
      </c>
      <c r="E22" s="44">
        <f t="shared" si="0"/>
        <v>32362</v>
      </c>
      <c r="F22" s="46">
        <v>29573</v>
      </c>
      <c r="G22" s="45">
        <v>29573</v>
      </c>
      <c r="H22" s="44">
        <f t="shared" si="1"/>
        <v>29573</v>
      </c>
      <c r="I22" s="46">
        <v>25773</v>
      </c>
      <c r="J22" s="45">
        <v>25773</v>
      </c>
      <c r="K22" s="44">
        <f t="shared" si="2"/>
        <v>25773</v>
      </c>
      <c r="L22" s="52">
        <v>32362</v>
      </c>
      <c r="M22" s="51">
        <v>1.4189000000000001</v>
      </c>
      <c r="N22" s="51">
        <v>1.2185999999999999</v>
      </c>
      <c r="O22" s="50">
        <v>108.83</v>
      </c>
      <c r="P22" s="43">
        <v>22807.81</v>
      </c>
      <c r="Q22" s="43">
        <v>20839.259999999998</v>
      </c>
      <c r="R22" s="49">
        <f t="shared" si="3"/>
        <v>26556.70441490235</v>
      </c>
      <c r="S22" s="48">
        <v>1.4191</v>
      </c>
    </row>
    <row r="23" spans="2:19" x14ac:dyDescent="0.25">
      <c r="B23" s="47">
        <v>44340</v>
      </c>
      <c r="C23" s="46">
        <v>31995</v>
      </c>
      <c r="D23" s="45">
        <v>31995</v>
      </c>
      <c r="E23" s="44">
        <f t="shared" si="0"/>
        <v>31995</v>
      </c>
      <c r="F23" s="46">
        <v>29206</v>
      </c>
      <c r="G23" s="45">
        <v>29206</v>
      </c>
      <c r="H23" s="44">
        <f t="shared" si="1"/>
        <v>29206</v>
      </c>
      <c r="I23" s="46">
        <v>25631</v>
      </c>
      <c r="J23" s="45">
        <v>25631</v>
      </c>
      <c r="K23" s="44">
        <f t="shared" si="2"/>
        <v>25631</v>
      </c>
      <c r="L23" s="52">
        <v>31995</v>
      </c>
      <c r="M23" s="51">
        <v>1.4125000000000001</v>
      </c>
      <c r="N23" s="51">
        <v>1.2210000000000001</v>
      </c>
      <c r="O23" s="50">
        <v>108.93</v>
      </c>
      <c r="P23" s="43">
        <v>22651.33</v>
      </c>
      <c r="Q23" s="43">
        <v>20673.89</v>
      </c>
      <c r="R23" s="49">
        <f t="shared" si="3"/>
        <v>26203.931203931203</v>
      </c>
      <c r="S23" s="48">
        <v>1.4127000000000001</v>
      </c>
    </row>
    <row r="24" spans="2:19" x14ac:dyDescent="0.25">
      <c r="B24" s="47">
        <v>44341</v>
      </c>
      <c r="C24" s="46">
        <v>31147</v>
      </c>
      <c r="D24" s="45">
        <v>31147</v>
      </c>
      <c r="E24" s="44">
        <f t="shared" si="0"/>
        <v>31147</v>
      </c>
      <c r="F24" s="46">
        <v>29335</v>
      </c>
      <c r="G24" s="45">
        <v>29335</v>
      </c>
      <c r="H24" s="44">
        <f t="shared" si="1"/>
        <v>29335</v>
      </c>
      <c r="I24" s="46">
        <v>25710</v>
      </c>
      <c r="J24" s="45">
        <v>25710</v>
      </c>
      <c r="K24" s="44">
        <f t="shared" si="2"/>
        <v>25710</v>
      </c>
      <c r="L24" s="52">
        <v>31147</v>
      </c>
      <c r="M24" s="51">
        <v>1.4165000000000001</v>
      </c>
      <c r="N24" s="51">
        <v>1.2256</v>
      </c>
      <c r="O24" s="50">
        <v>108.87</v>
      </c>
      <c r="P24" s="43">
        <v>21988.7</v>
      </c>
      <c r="Q24" s="43">
        <v>20706.57</v>
      </c>
      <c r="R24" s="49">
        <f t="shared" si="3"/>
        <v>25413.674934725848</v>
      </c>
      <c r="S24" s="48">
        <v>1.4167000000000001</v>
      </c>
    </row>
    <row r="25" spans="2:19" x14ac:dyDescent="0.25">
      <c r="B25" s="47">
        <v>44342</v>
      </c>
      <c r="C25" s="46">
        <v>31950</v>
      </c>
      <c r="D25" s="45">
        <v>31950</v>
      </c>
      <c r="E25" s="44">
        <f t="shared" si="0"/>
        <v>31950</v>
      </c>
      <c r="F25" s="46">
        <v>29775</v>
      </c>
      <c r="G25" s="45">
        <v>29775</v>
      </c>
      <c r="H25" s="44">
        <f t="shared" si="1"/>
        <v>29775</v>
      </c>
      <c r="I25" s="46">
        <v>26020</v>
      </c>
      <c r="J25" s="45">
        <v>26020</v>
      </c>
      <c r="K25" s="44">
        <f t="shared" si="2"/>
        <v>26020</v>
      </c>
      <c r="L25" s="52">
        <v>31950</v>
      </c>
      <c r="M25" s="51">
        <v>1.4155</v>
      </c>
      <c r="N25" s="51">
        <v>1.2226999999999999</v>
      </c>
      <c r="O25" s="50">
        <v>108.91</v>
      </c>
      <c r="P25" s="43">
        <v>22571.53</v>
      </c>
      <c r="Q25" s="43">
        <v>21032</v>
      </c>
      <c r="R25" s="49">
        <f t="shared" si="3"/>
        <v>26130.694364930074</v>
      </c>
      <c r="S25" s="48">
        <v>1.4157</v>
      </c>
    </row>
    <row r="26" spans="2:19" x14ac:dyDescent="0.25">
      <c r="B26" s="47">
        <v>44343</v>
      </c>
      <c r="C26" s="46">
        <v>31361</v>
      </c>
      <c r="D26" s="45">
        <v>31361</v>
      </c>
      <c r="E26" s="44">
        <f t="shared" si="0"/>
        <v>31361</v>
      </c>
      <c r="F26" s="46">
        <v>29657</v>
      </c>
      <c r="G26" s="45">
        <v>29657</v>
      </c>
      <c r="H26" s="44">
        <f t="shared" si="1"/>
        <v>29657</v>
      </c>
      <c r="I26" s="46">
        <v>26002</v>
      </c>
      <c r="J26" s="45">
        <v>26002</v>
      </c>
      <c r="K26" s="44">
        <f t="shared" si="2"/>
        <v>26002</v>
      </c>
      <c r="L26" s="52">
        <v>31361</v>
      </c>
      <c r="M26" s="51">
        <v>1.4173</v>
      </c>
      <c r="N26" s="51">
        <v>1.2196</v>
      </c>
      <c r="O26" s="50">
        <v>109.23</v>
      </c>
      <c r="P26" s="43">
        <v>22127.279999999999</v>
      </c>
      <c r="Q26" s="43">
        <v>20923.52</v>
      </c>
      <c r="R26" s="49">
        <f t="shared" si="3"/>
        <v>25714.168579862249</v>
      </c>
      <c r="S26" s="48">
        <v>1.4174</v>
      </c>
    </row>
    <row r="27" spans="2:19" x14ac:dyDescent="0.25">
      <c r="B27" s="47">
        <v>44344</v>
      </c>
      <c r="C27" s="46">
        <v>33456</v>
      </c>
      <c r="D27" s="45">
        <v>33456</v>
      </c>
      <c r="E27" s="44">
        <f t="shared" si="0"/>
        <v>33456</v>
      </c>
      <c r="F27" s="46">
        <v>30749</v>
      </c>
      <c r="G27" s="45">
        <v>30749</v>
      </c>
      <c r="H27" s="44">
        <f t="shared" si="1"/>
        <v>30749</v>
      </c>
      <c r="I27" s="46">
        <v>27124</v>
      </c>
      <c r="J27" s="45">
        <v>27124</v>
      </c>
      <c r="K27" s="44">
        <f t="shared" si="2"/>
        <v>27124</v>
      </c>
      <c r="L27" s="52">
        <v>33456</v>
      </c>
      <c r="M27" s="51">
        <v>1.4162999999999999</v>
      </c>
      <c r="N27" s="51">
        <v>1.2158</v>
      </c>
      <c r="O27" s="50">
        <v>110.05</v>
      </c>
      <c r="P27" s="43">
        <v>23622.11</v>
      </c>
      <c r="Q27" s="43">
        <v>21709.26</v>
      </c>
      <c r="R27" s="49">
        <f t="shared" si="3"/>
        <v>27517.683829577232</v>
      </c>
      <c r="S27" s="48">
        <v>1.4164000000000001</v>
      </c>
    </row>
    <row r="28" spans="2:19" s="10" customFormat="1" x14ac:dyDescent="0.25">
      <c r="B28" s="42" t="s">
        <v>11</v>
      </c>
      <c r="C28" s="41">
        <f>ROUND(AVERAGE(C9:C27),2)</f>
        <v>32524.26</v>
      </c>
      <c r="D28" s="40">
        <f>ROUND(AVERAGE(D9:D27),2)</f>
        <v>32524.26</v>
      </c>
      <c r="E28" s="39">
        <f>ROUND(AVERAGE(C28:D28),2)</f>
        <v>32524.26</v>
      </c>
      <c r="F28" s="41">
        <f>ROUND(AVERAGE(F9:F27),2)</f>
        <v>29735.89</v>
      </c>
      <c r="G28" s="40">
        <f>ROUND(AVERAGE(G9:G27),2)</f>
        <v>29735.89</v>
      </c>
      <c r="H28" s="39">
        <f>ROUND(AVERAGE(F28:G28),2)</f>
        <v>29735.89</v>
      </c>
      <c r="I28" s="41">
        <f>ROUND(AVERAGE(I9:I27),2)</f>
        <v>26407.79</v>
      </c>
      <c r="J28" s="40">
        <f>ROUND(AVERAGE(J9:J27),2)</f>
        <v>26407.79</v>
      </c>
      <c r="K28" s="39">
        <f>ROUND(AVERAGE(I28:J28),2)</f>
        <v>26407.79</v>
      </c>
      <c r="L28" s="38">
        <f>ROUND(AVERAGE(L9:L27),2)</f>
        <v>32524.26</v>
      </c>
      <c r="M28" s="37">
        <f>ROUND(AVERAGE(M9:M27),4)</f>
        <v>1.4086000000000001</v>
      </c>
      <c r="N28" s="36">
        <f>ROUND(AVERAGE(N9:N27),4)</f>
        <v>1.2148000000000001</v>
      </c>
      <c r="O28" s="175">
        <f>ROUND(AVERAGE(O9:O27),2)</f>
        <v>109.12</v>
      </c>
      <c r="P28" s="35">
        <f>AVERAGE(P9:P27)</f>
        <v>23092.377894736845</v>
      </c>
      <c r="Q28" s="35">
        <f>AVERAGE(Q9:Q27)</f>
        <v>21107.48210526316</v>
      </c>
      <c r="R28" s="35">
        <f>AVERAGE(R9:R27)</f>
        <v>26775.892199879614</v>
      </c>
      <c r="S28" s="34">
        <f>AVERAGE(S9:S27)</f>
        <v>1.4088263157894738</v>
      </c>
    </row>
    <row r="29" spans="2:19" s="5" customFormat="1" x14ac:dyDescent="0.25">
      <c r="B29" s="33" t="s">
        <v>12</v>
      </c>
      <c r="C29" s="32">
        <f t="shared" ref="C29:S29" si="4">MAX(C9:C27)</f>
        <v>34462</v>
      </c>
      <c r="D29" s="31">
        <f t="shared" si="4"/>
        <v>34462</v>
      </c>
      <c r="E29" s="30">
        <f t="shared" si="4"/>
        <v>34462</v>
      </c>
      <c r="F29" s="32">
        <f t="shared" si="4"/>
        <v>30749</v>
      </c>
      <c r="G29" s="31">
        <f t="shared" si="4"/>
        <v>30749</v>
      </c>
      <c r="H29" s="30">
        <f t="shared" si="4"/>
        <v>30749</v>
      </c>
      <c r="I29" s="32">
        <f t="shared" si="4"/>
        <v>27904</v>
      </c>
      <c r="J29" s="31">
        <f t="shared" si="4"/>
        <v>27904</v>
      </c>
      <c r="K29" s="30">
        <f t="shared" si="4"/>
        <v>27904</v>
      </c>
      <c r="L29" s="29">
        <f t="shared" si="4"/>
        <v>34462</v>
      </c>
      <c r="M29" s="28">
        <f t="shared" si="4"/>
        <v>1.4204000000000001</v>
      </c>
      <c r="N29" s="27">
        <f t="shared" si="4"/>
        <v>1.2256</v>
      </c>
      <c r="O29" s="26">
        <f t="shared" si="4"/>
        <v>110.05</v>
      </c>
      <c r="P29" s="25">
        <f t="shared" si="4"/>
        <v>24762.52</v>
      </c>
      <c r="Q29" s="25">
        <f t="shared" si="4"/>
        <v>21720.55</v>
      </c>
      <c r="R29" s="25">
        <f t="shared" si="4"/>
        <v>28592.051771343235</v>
      </c>
      <c r="S29" s="24">
        <f t="shared" si="4"/>
        <v>1.4206000000000001</v>
      </c>
    </row>
    <row r="30" spans="2:19" s="5" customFormat="1" ht="13.8" thickBot="1" x14ac:dyDescent="0.3">
      <c r="B30" s="23" t="s">
        <v>13</v>
      </c>
      <c r="C30" s="22">
        <f t="shared" ref="C30:S30" si="5">MIN(C9:C27)</f>
        <v>31147</v>
      </c>
      <c r="D30" s="21">
        <f t="shared" si="5"/>
        <v>31147</v>
      </c>
      <c r="E30" s="20">
        <f t="shared" si="5"/>
        <v>31147</v>
      </c>
      <c r="F30" s="22">
        <f t="shared" si="5"/>
        <v>29004</v>
      </c>
      <c r="G30" s="21">
        <f t="shared" si="5"/>
        <v>29004</v>
      </c>
      <c r="H30" s="20">
        <f t="shared" si="5"/>
        <v>29004</v>
      </c>
      <c r="I30" s="22">
        <f t="shared" si="5"/>
        <v>25631</v>
      </c>
      <c r="J30" s="21">
        <f t="shared" si="5"/>
        <v>25631</v>
      </c>
      <c r="K30" s="20">
        <f t="shared" si="5"/>
        <v>25631</v>
      </c>
      <c r="L30" s="19">
        <f t="shared" si="5"/>
        <v>31147</v>
      </c>
      <c r="M30" s="18">
        <f t="shared" si="5"/>
        <v>1.3864000000000001</v>
      </c>
      <c r="N30" s="17">
        <f t="shared" si="5"/>
        <v>1.2010000000000001</v>
      </c>
      <c r="O30" s="16">
        <f t="shared" si="5"/>
        <v>108.6</v>
      </c>
      <c r="P30" s="15">
        <f t="shared" si="5"/>
        <v>21988.7</v>
      </c>
      <c r="Q30" s="15">
        <f t="shared" si="5"/>
        <v>20673.89</v>
      </c>
      <c r="R30" s="15">
        <f t="shared" si="5"/>
        <v>25413.674934725848</v>
      </c>
      <c r="S30" s="14">
        <f t="shared" si="5"/>
        <v>1.3867</v>
      </c>
    </row>
    <row r="32" spans="2:19" x14ac:dyDescent="0.25">
      <c r="B32" s="7" t="s">
        <v>14</v>
      </c>
      <c r="C32" s="9"/>
      <c r="D32" s="9"/>
      <c r="E32" s="8"/>
      <c r="F32" s="9"/>
      <c r="G32" s="9"/>
      <c r="H32" s="8"/>
      <c r="I32" s="9"/>
      <c r="J32" s="9"/>
      <c r="K32" s="8"/>
      <c r="L32" s="9"/>
      <c r="M32" s="9"/>
      <c r="N32" s="8"/>
    </row>
    <row r="33" spans="2:14" x14ac:dyDescent="0.25">
      <c r="B33" s="7" t="s">
        <v>15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25</v>
      </c>
    </row>
    <row r="6" spans="1:25" ht="13.8" thickBot="1" x14ac:dyDescent="0.3">
      <c r="B6" s="1">
        <v>44320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44320</v>
      </c>
      <c r="C9" s="46">
        <v>17861</v>
      </c>
      <c r="D9" s="45">
        <v>17861</v>
      </c>
      <c r="E9" s="44">
        <f t="shared" ref="E9:E27" si="0">AVERAGE(C9:D9)</f>
        <v>17861</v>
      </c>
      <c r="F9" s="46">
        <v>17885</v>
      </c>
      <c r="G9" s="45">
        <v>17885</v>
      </c>
      <c r="H9" s="44">
        <f t="shared" ref="H9:H27" si="1">AVERAGE(F9:G9)</f>
        <v>17885</v>
      </c>
      <c r="I9" s="46">
        <v>17999</v>
      </c>
      <c r="J9" s="45">
        <v>17999</v>
      </c>
      <c r="K9" s="44">
        <f t="shared" ref="K9:K27" si="2">AVERAGE(I9:J9)</f>
        <v>17999</v>
      </c>
      <c r="L9" s="46">
        <v>18124</v>
      </c>
      <c r="M9" s="45">
        <v>18124</v>
      </c>
      <c r="N9" s="44">
        <f t="shared" ref="N9:N27" si="3">AVERAGE(L9:M9)</f>
        <v>18124</v>
      </c>
      <c r="O9" s="46">
        <v>18244</v>
      </c>
      <c r="P9" s="45">
        <v>18244</v>
      </c>
      <c r="Q9" s="44">
        <f t="shared" ref="Q9:Q27" si="4">AVERAGE(O9:P9)</f>
        <v>18244</v>
      </c>
      <c r="R9" s="52">
        <v>17861</v>
      </c>
      <c r="S9" s="51">
        <v>1.3864000000000001</v>
      </c>
      <c r="T9" s="53">
        <v>1.2020999999999999</v>
      </c>
      <c r="U9" s="50">
        <v>109.3</v>
      </c>
      <c r="V9" s="43">
        <v>12883.01</v>
      </c>
      <c r="W9" s="43">
        <v>12897.53</v>
      </c>
      <c r="X9" s="49">
        <f t="shared" ref="X9:X27" si="5">R9/T9</f>
        <v>14858.164878129939</v>
      </c>
      <c r="Y9" s="48">
        <v>1.3867</v>
      </c>
    </row>
    <row r="10" spans="1:25" x14ac:dyDescent="0.25">
      <c r="B10" s="47">
        <v>44321</v>
      </c>
      <c r="C10" s="46">
        <v>17985</v>
      </c>
      <c r="D10" s="45">
        <v>17985</v>
      </c>
      <c r="E10" s="44">
        <f t="shared" si="0"/>
        <v>17985</v>
      </c>
      <c r="F10" s="46">
        <v>18013</v>
      </c>
      <c r="G10" s="45">
        <v>18013</v>
      </c>
      <c r="H10" s="44">
        <f t="shared" si="1"/>
        <v>18013</v>
      </c>
      <c r="I10" s="46">
        <v>18117</v>
      </c>
      <c r="J10" s="45">
        <v>18117</v>
      </c>
      <c r="K10" s="44">
        <f t="shared" si="2"/>
        <v>18117</v>
      </c>
      <c r="L10" s="46">
        <v>18232</v>
      </c>
      <c r="M10" s="45">
        <v>18232</v>
      </c>
      <c r="N10" s="44">
        <f t="shared" si="3"/>
        <v>18232</v>
      </c>
      <c r="O10" s="46">
        <v>18352</v>
      </c>
      <c r="P10" s="45">
        <v>18352</v>
      </c>
      <c r="Q10" s="44">
        <f t="shared" si="4"/>
        <v>18352</v>
      </c>
      <c r="R10" s="52">
        <v>17985</v>
      </c>
      <c r="S10" s="51">
        <v>1.3907</v>
      </c>
      <c r="T10" s="51">
        <v>1.2010000000000001</v>
      </c>
      <c r="U10" s="50">
        <v>109.34</v>
      </c>
      <c r="V10" s="43">
        <v>12932.34</v>
      </c>
      <c r="W10" s="43">
        <v>12949.68</v>
      </c>
      <c r="X10" s="49">
        <f t="shared" si="5"/>
        <v>14975.020815986676</v>
      </c>
      <c r="Y10" s="48">
        <v>1.391</v>
      </c>
    </row>
    <row r="11" spans="1:25" x14ac:dyDescent="0.25">
      <c r="B11" s="47">
        <v>44322</v>
      </c>
      <c r="C11" s="46">
        <v>17943</v>
      </c>
      <c r="D11" s="45">
        <v>17943</v>
      </c>
      <c r="E11" s="44">
        <f t="shared" si="0"/>
        <v>17943</v>
      </c>
      <c r="F11" s="46">
        <v>17975</v>
      </c>
      <c r="G11" s="45">
        <v>17975</v>
      </c>
      <c r="H11" s="44">
        <f t="shared" si="1"/>
        <v>17975</v>
      </c>
      <c r="I11" s="46">
        <v>18088</v>
      </c>
      <c r="J11" s="45">
        <v>18088</v>
      </c>
      <c r="K11" s="44">
        <f t="shared" si="2"/>
        <v>18088</v>
      </c>
      <c r="L11" s="46">
        <v>18207</v>
      </c>
      <c r="M11" s="45">
        <v>18207</v>
      </c>
      <c r="N11" s="44">
        <f t="shared" si="3"/>
        <v>18207</v>
      </c>
      <c r="O11" s="46">
        <v>18327</v>
      </c>
      <c r="P11" s="45">
        <v>18327</v>
      </c>
      <c r="Q11" s="44">
        <f t="shared" si="4"/>
        <v>18327</v>
      </c>
      <c r="R11" s="52">
        <v>17943</v>
      </c>
      <c r="S11" s="51">
        <v>1.3916999999999999</v>
      </c>
      <c r="T11" s="51">
        <v>1.2053</v>
      </c>
      <c r="U11" s="50">
        <v>109.17</v>
      </c>
      <c r="V11" s="43">
        <v>12892.86</v>
      </c>
      <c r="W11" s="43">
        <v>12913.07</v>
      </c>
      <c r="X11" s="49">
        <f t="shared" si="5"/>
        <v>14886.750186675516</v>
      </c>
      <c r="Y11" s="48">
        <v>1.3919999999999999</v>
      </c>
    </row>
    <row r="12" spans="1:25" x14ac:dyDescent="0.25">
      <c r="B12" s="47">
        <v>44323</v>
      </c>
      <c r="C12" s="46">
        <v>18025</v>
      </c>
      <c r="D12" s="45">
        <v>18025</v>
      </c>
      <c r="E12" s="44">
        <f t="shared" si="0"/>
        <v>18025</v>
      </c>
      <c r="F12" s="46">
        <v>18053</v>
      </c>
      <c r="G12" s="45">
        <v>18053</v>
      </c>
      <c r="H12" s="44">
        <f t="shared" si="1"/>
        <v>18053</v>
      </c>
      <c r="I12" s="46">
        <v>18172</v>
      </c>
      <c r="J12" s="45">
        <v>18172</v>
      </c>
      <c r="K12" s="44">
        <f t="shared" si="2"/>
        <v>18172</v>
      </c>
      <c r="L12" s="46">
        <v>18291</v>
      </c>
      <c r="M12" s="45">
        <v>18291</v>
      </c>
      <c r="N12" s="44">
        <f t="shared" si="3"/>
        <v>18291</v>
      </c>
      <c r="O12" s="46">
        <v>18408</v>
      </c>
      <c r="P12" s="45">
        <v>18408</v>
      </c>
      <c r="Q12" s="44">
        <f t="shared" si="4"/>
        <v>18408</v>
      </c>
      <c r="R12" s="52">
        <v>18025</v>
      </c>
      <c r="S12" s="51">
        <v>1.3900999999999999</v>
      </c>
      <c r="T12" s="51">
        <v>1.2065999999999999</v>
      </c>
      <c r="U12" s="50">
        <v>109.21</v>
      </c>
      <c r="V12" s="43">
        <v>12966.69</v>
      </c>
      <c r="W12" s="43">
        <v>12984.03</v>
      </c>
      <c r="X12" s="49">
        <f t="shared" si="5"/>
        <v>14938.670644787006</v>
      </c>
      <c r="Y12" s="48">
        <v>1.3904000000000001</v>
      </c>
    </row>
    <row r="13" spans="1:25" x14ac:dyDescent="0.25">
      <c r="B13" s="47">
        <v>44326</v>
      </c>
      <c r="C13" s="46">
        <v>18070</v>
      </c>
      <c r="D13" s="45">
        <v>18070</v>
      </c>
      <c r="E13" s="44">
        <f t="shared" si="0"/>
        <v>18070</v>
      </c>
      <c r="F13" s="46">
        <v>18099</v>
      </c>
      <c r="G13" s="45">
        <v>18099</v>
      </c>
      <c r="H13" s="44">
        <f t="shared" si="1"/>
        <v>18099</v>
      </c>
      <c r="I13" s="46">
        <v>18224</v>
      </c>
      <c r="J13" s="45">
        <v>18224</v>
      </c>
      <c r="K13" s="44">
        <f t="shared" si="2"/>
        <v>18224</v>
      </c>
      <c r="L13" s="46">
        <v>18317</v>
      </c>
      <c r="M13" s="45">
        <v>18317</v>
      </c>
      <c r="N13" s="44">
        <f t="shared" si="3"/>
        <v>18317</v>
      </c>
      <c r="O13" s="46">
        <v>18420</v>
      </c>
      <c r="P13" s="45">
        <v>18420</v>
      </c>
      <c r="Q13" s="44">
        <f t="shared" si="4"/>
        <v>18420</v>
      </c>
      <c r="R13" s="52">
        <v>18070</v>
      </c>
      <c r="S13" s="51">
        <v>1.411</v>
      </c>
      <c r="T13" s="51">
        <v>1.2163999999999999</v>
      </c>
      <c r="U13" s="50">
        <v>108.8</v>
      </c>
      <c r="V13" s="43">
        <v>12806.52</v>
      </c>
      <c r="W13" s="43">
        <v>12824.35</v>
      </c>
      <c r="X13" s="49">
        <f t="shared" si="5"/>
        <v>14855.310753041764</v>
      </c>
      <c r="Y13" s="48">
        <v>1.4113</v>
      </c>
    </row>
    <row r="14" spans="1:25" x14ac:dyDescent="0.25">
      <c r="B14" s="47">
        <v>44327</v>
      </c>
      <c r="C14" s="46">
        <v>17943</v>
      </c>
      <c r="D14" s="45">
        <v>17943</v>
      </c>
      <c r="E14" s="44">
        <f t="shared" si="0"/>
        <v>17943</v>
      </c>
      <c r="F14" s="46">
        <v>17975</v>
      </c>
      <c r="G14" s="45">
        <v>17975</v>
      </c>
      <c r="H14" s="44">
        <f t="shared" si="1"/>
        <v>17975</v>
      </c>
      <c r="I14" s="46">
        <v>18105</v>
      </c>
      <c r="J14" s="45">
        <v>18105</v>
      </c>
      <c r="K14" s="44">
        <f t="shared" si="2"/>
        <v>18105</v>
      </c>
      <c r="L14" s="46">
        <v>18197</v>
      </c>
      <c r="M14" s="45">
        <v>18197</v>
      </c>
      <c r="N14" s="44">
        <f t="shared" si="3"/>
        <v>18197</v>
      </c>
      <c r="O14" s="46">
        <v>18300</v>
      </c>
      <c r="P14" s="45">
        <v>18300</v>
      </c>
      <c r="Q14" s="44">
        <f t="shared" si="4"/>
        <v>18300</v>
      </c>
      <c r="R14" s="52">
        <v>17943</v>
      </c>
      <c r="S14" s="51">
        <v>1.4146000000000001</v>
      </c>
      <c r="T14" s="51">
        <v>1.2168000000000001</v>
      </c>
      <c r="U14" s="50">
        <v>108.6</v>
      </c>
      <c r="V14" s="43">
        <v>12684.15</v>
      </c>
      <c r="W14" s="43">
        <v>12704.08</v>
      </c>
      <c r="X14" s="49">
        <f t="shared" si="5"/>
        <v>14746.055226824456</v>
      </c>
      <c r="Y14" s="48">
        <v>1.4149</v>
      </c>
    </row>
    <row r="15" spans="1:25" x14ac:dyDescent="0.25">
      <c r="B15" s="47">
        <v>44328</v>
      </c>
      <c r="C15" s="46">
        <v>17932</v>
      </c>
      <c r="D15" s="45">
        <v>17932</v>
      </c>
      <c r="E15" s="44">
        <f t="shared" si="0"/>
        <v>17932</v>
      </c>
      <c r="F15" s="46">
        <v>17942</v>
      </c>
      <c r="G15" s="45">
        <v>17942</v>
      </c>
      <c r="H15" s="44">
        <f t="shared" si="1"/>
        <v>17942</v>
      </c>
      <c r="I15" s="46">
        <v>18072</v>
      </c>
      <c r="J15" s="45">
        <v>18072</v>
      </c>
      <c r="K15" s="44">
        <f t="shared" si="2"/>
        <v>18072</v>
      </c>
      <c r="L15" s="46">
        <v>18164</v>
      </c>
      <c r="M15" s="45">
        <v>18164</v>
      </c>
      <c r="N15" s="44">
        <f t="shared" si="3"/>
        <v>18164</v>
      </c>
      <c r="O15" s="46">
        <v>18267</v>
      </c>
      <c r="P15" s="45">
        <v>18267</v>
      </c>
      <c r="Q15" s="44">
        <f t="shared" si="4"/>
        <v>18267</v>
      </c>
      <c r="R15" s="52">
        <v>17932</v>
      </c>
      <c r="S15" s="51">
        <v>1.4131</v>
      </c>
      <c r="T15" s="51">
        <v>1.212</v>
      </c>
      <c r="U15" s="50">
        <v>108.76</v>
      </c>
      <c r="V15" s="43">
        <v>12689.83</v>
      </c>
      <c r="W15" s="43">
        <v>12694.21</v>
      </c>
      <c r="X15" s="49">
        <f t="shared" si="5"/>
        <v>14795.379537953795</v>
      </c>
      <c r="Y15" s="48">
        <v>1.4134</v>
      </c>
    </row>
    <row r="16" spans="1:25" x14ac:dyDescent="0.25">
      <c r="B16" s="47">
        <v>44329</v>
      </c>
      <c r="C16" s="46">
        <v>17180</v>
      </c>
      <c r="D16" s="45">
        <v>17180</v>
      </c>
      <c r="E16" s="44">
        <f t="shared" si="0"/>
        <v>17180</v>
      </c>
      <c r="F16" s="46">
        <v>17216</v>
      </c>
      <c r="G16" s="45">
        <v>17216</v>
      </c>
      <c r="H16" s="44">
        <f t="shared" si="1"/>
        <v>17216</v>
      </c>
      <c r="I16" s="46">
        <v>17353</v>
      </c>
      <c r="J16" s="45">
        <v>17353</v>
      </c>
      <c r="K16" s="44">
        <f t="shared" si="2"/>
        <v>17353</v>
      </c>
      <c r="L16" s="46">
        <v>17453</v>
      </c>
      <c r="M16" s="45">
        <v>17453</v>
      </c>
      <c r="N16" s="44">
        <f t="shared" si="3"/>
        <v>17453</v>
      </c>
      <c r="O16" s="46">
        <v>17556</v>
      </c>
      <c r="P16" s="45">
        <v>17556</v>
      </c>
      <c r="Q16" s="44">
        <f t="shared" si="4"/>
        <v>17556</v>
      </c>
      <c r="R16" s="52">
        <v>17180</v>
      </c>
      <c r="S16" s="51">
        <v>1.4028</v>
      </c>
      <c r="T16" s="51">
        <v>1.2079</v>
      </c>
      <c r="U16" s="50">
        <v>109.62</v>
      </c>
      <c r="V16" s="43">
        <v>12246.93</v>
      </c>
      <c r="W16" s="43">
        <v>12270.85</v>
      </c>
      <c r="X16" s="49">
        <f t="shared" si="5"/>
        <v>14223.031707922841</v>
      </c>
      <c r="Y16" s="48">
        <v>1.403</v>
      </c>
    </row>
    <row r="17" spans="2:25" x14ac:dyDescent="0.25">
      <c r="B17" s="47">
        <v>44330</v>
      </c>
      <c r="C17" s="46">
        <v>17404</v>
      </c>
      <c r="D17" s="45">
        <v>17404</v>
      </c>
      <c r="E17" s="44">
        <f t="shared" si="0"/>
        <v>17404</v>
      </c>
      <c r="F17" s="46">
        <v>17433</v>
      </c>
      <c r="G17" s="45">
        <v>17433</v>
      </c>
      <c r="H17" s="44">
        <f t="shared" si="1"/>
        <v>17433</v>
      </c>
      <c r="I17" s="46">
        <v>17579</v>
      </c>
      <c r="J17" s="45">
        <v>17579</v>
      </c>
      <c r="K17" s="44">
        <f t="shared" si="2"/>
        <v>17579</v>
      </c>
      <c r="L17" s="46">
        <v>17681</v>
      </c>
      <c r="M17" s="45">
        <v>17681</v>
      </c>
      <c r="N17" s="44">
        <f t="shared" si="3"/>
        <v>17681</v>
      </c>
      <c r="O17" s="46">
        <v>17784</v>
      </c>
      <c r="P17" s="45">
        <v>17784</v>
      </c>
      <c r="Q17" s="44">
        <f t="shared" si="4"/>
        <v>17784</v>
      </c>
      <c r="R17" s="52">
        <v>17404</v>
      </c>
      <c r="S17" s="51">
        <v>1.4078999999999999</v>
      </c>
      <c r="T17" s="51">
        <v>1.212</v>
      </c>
      <c r="U17" s="50">
        <v>109.32</v>
      </c>
      <c r="V17" s="43">
        <v>12361.67</v>
      </c>
      <c r="W17" s="43">
        <v>12380.51</v>
      </c>
      <c r="X17" s="49">
        <f t="shared" si="5"/>
        <v>14359.73597359736</v>
      </c>
      <c r="Y17" s="48">
        <v>1.4080999999999999</v>
      </c>
    </row>
    <row r="18" spans="2:25" x14ac:dyDescent="0.25">
      <c r="B18" s="47">
        <v>44333</v>
      </c>
      <c r="C18" s="46">
        <v>17723</v>
      </c>
      <c r="D18" s="45">
        <v>17723</v>
      </c>
      <c r="E18" s="44">
        <f t="shared" si="0"/>
        <v>17723</v>
      </c>
      <c r="F18" s="46">
        <v>17728</v>
      </c>
      <c r="G18" s="45">
        <v>17728</v>
      </c>
      <c r="H18" s="44">
        <f t="shared" si="1"/>
        <v>17728</v>
      </c>
      <c r="I18" s="46">
        <v>17840</v>
      </c>
      <c r="J18" s="45">
        <v>17840</v>
      </c>
      <c r="K18" s="44">
        <f t="shared" si="2"/>
        <v>17840</v>
      </c>
      <c r="L18" s="46">
        <v>17942</v>
      </c>
      <c r="M18" s="45">
        <v>17942</v>
      </c>
      <c r="N18" s="44">
        <f t="shared" si="3"/>
        <v>17942</v>
      </c>
      <c r="O18" s="46">
        <v>18045</v>
      </c>
      <c r="P18" s="45">
        <v>18045</v>
      </c>
      <c r="Q18" s="44">
        <f t="shared" si="4"/>
        <v>18045</v>
      </c>
      <c r="R18" s="52">
        <v>17723</v>
      </c>
      <c r="S18" s="51">
        <v>1.4092</v>
      </c>
      <c r="T18" s="51">
        <v>1.2146999999999999</v>
      </c>
      <c r="U18" s="50">
        <v>109.21</v>
      </c>
      <c r="V18" s="43">
        <v>12576.64</v>
      </c>
      <c r="W18" s="43">
        <v>12578.4</v>
      </c>
      <c r="X18" s="49">
        <f t="shared" si="5"/>
        <v>14590.433851979915</v>
      </c>
      <c r="Y18" s="48">
        <v>1.4094</v>
      </c>
    </row>
    <row r="19" spans="2:25" x14ac:dyDescent="0.25">
      <c r="B19" s="47">
        <v>44334</v>
      </c>
      <c r="C19" s="46">
        <v>18142</v>
      </c>
      <c r="D19" s="45">
        <v>18142</v>
      </c>
      <c r="E19" s="44">
        <f t="shared" si="0"/>
        <v>18142</v>
      </c>
      <c r="F19" s="46">
        <v>18159</v>
      </c>
      <c r="G19" s="45">
        <v>18159</v>
      </c>
      <c r="H19" s="44">
        <f t="shared" si="1"/>
        <v>18159</v>
      </c>
      <c r="I19" s="46">
        <v>18263</v>
      </c>
      <c r="J19" s="45">
        <v>18263</v>
      </c>
      <c r="K19" s="44">
        <f t="shared" si="2"/>
        <v>18263</v>
      </c>
      <c r="L19" s="46">
        <v>18365</v>
      </c>
      <c r="M19" s="45">
        <v>18365</v>
      </c>
      <c r="N19" s="44">
        <f t="shared" si="3"/>
        <v>18365</v>
      </c>
      <c r="O19" s="46">
        <v>18468</v>
      </c>
      <c r="P19" s="45">
        <v>18468</v>
      </c>
      <c r="Q19" s="44">
        <f t="shared" si="4"/>
        <v>18468</v>
      </c>
      <c r="R19" s="52">
        <v>18142</v>
      </c>
      <c r="S19" s="51">
        <v>1.4204000000000001</v>
      </c>
      <c r="T19" s="51">
        <v>1.2218</v>
      </c>
      <c r="U19" s="50">
        <v>108.96</v>
      </c>
      <c r="V19" s="43">
        <v>12772.46</v>
      </c>
      <c r="W19" s="43">
        <v>12782.63</v>
      </c>
      <c r="X19" s="49">
        <f t="shared" si="5"/>
        <v>14848.584056310361</v>
      </c>
      <c r="Y19" s="48">
        <v>1.4206000000000001</v>
      </c>
    </row>
    <row r="20" spans="2:25" x14ac:dyDescent="0.25">
      <c r="B20" s="47">
        <v>44335</v>
      </c>
      <c r="C20" s="46">
        <v>17680</v>
      </c>
      <c r="D20" s="45">
        <v>17680</v>
      </c>
      <c r="E20" s="44">
        <f t="shared" si="0"/>
        <v>17680</v>
      </c>
      <c r="F20" s="46">
        <v>17702</v>
      </c>
      <c r="G20" s="45">
        <v>17702</v>
      </c>
      <c r="H20" s="44">
        <f t="shared" si="1"/>
        <v>17702</v>
      </c>
      <c r="I20" s="46">
        <v>17812</v>
      </c>
      <c r="J20" s="45">
        <v>17812</v>
      </c>
      <c r="K20" s="44">
        <f t="shared" si="2"/>
        <v>17812</v>
      </c>
      <c r="L20" s="46">
        <v>17914</v>
      </c>
      <c r="M20" s="45">
        <v>17914</v>
      </c>
      <c r="N20" s="44">
        <f t="shared" si="3"/>
        <v>17914</v>
      </c>
      <c r="O20" s="46">
        <v>18017</v>
      </c>
      <c r="P20" s="45">
        <v>18017</v>
      </c>
      <c r="Q20" s="44">
        <f t="shared" si="4"/>
        <v>18017</v>
      </c>
      <c r="R20" s="52">
        <v>17680</v>
      </c>
      <c r="S20" s="51">
        <v>1.4157</v>
      </c>
      <c r="T20" s="51">
        <v>1.2206999999999999</v>
      </c>
      <c r="U20" s="50">
        <v>109.19</v>
      </c>
      <c r="V20" s="43">
        <v>12488.52</v>
      </c>
      <c r="W20" s="43">
        <v>12502.3</v>
      </c>
      <c r="X20" s="49">
        <f t="shared" si="5"/>
        <v>14483.49307774228</v>
      </c>
      <c r="Y20" s="48">
        <v>1.4158999999999999</v>
      </c>
    </row>
    <row r="21" spans="2:25" x14ac:dyDescent="0.25">
      <c r="B21" s="47">
        <v>44336</v>
      </c>
      <c r="C21" s="46">
        <v>17326</v>
      </c>
      <c r="D21" s="45">
        <v>17326</v>
      </c>
      <c r="E21" s="44">
        <f t="shared" si="0"/>
        <v>17326</v>
      </c>
      <c r="F21" s="46">
        <v>17352</v>
      </c>
      <c r="G21" s="45">
        <v>17352</v>
      </c>
      <c r="H21" s="44">
        <f t="shared" si="1"/>
        <v>17352</v>
      </c>
      <c r="I21" s="46">
        <v>17480</v>
      </c>
      <c r="J21" s="45">
        <v>17480</v>
      </c>
      <c r="K21" s="44">
        <f t="shared" si="2"/>
        <v>17480</v>
      </c>
      <c r="L21" s="46">
        <v>17587</v>
      </c>
      <c r="M21" s="45">
        <v>17587</v>
      </c>
      <c r="N21" s="44">
        <f t="shared" si="3"/>
        <v>17587</v>
      </c>
      <c r="O21" s="46">
        <v>17690</v>
      </c>
      <c r="P21" s="45">
        <v>17690</v>
      </c>
      <c r="Q21" s="44">
        <f t="shared" si="4"/>
        <v>17690</v>
      </c>
      <c r="R21" s="52">
        <v>17326</v>
      </c>
      <c r="S21" s="51">
        <v>1.4128000000000001</v>
      </c>
      <c r="T21" s="51">
        <v>1.2202999999999999</v>
      </c>
      <c r="U21" s="50">
        <v>108.92</v>
      </c>
      <c r="V21" s="43">
        <v>12263.59</v>
      </c>
      <c r="W21" s="43">
        <v>12280.25</v>
      </c>
      <c r="X21" s="49">
        <f t="shared" si="5"/>
        <v>14198.147996394329</v>
      </c>
      <c r="Y21" s="48">
        <v>1.413</v>
      </c>
    </row>
    <row r="22" spans="2:25" x14ac:dyDescent="0.25">
      <c r="B22" s="47">
        <v>44337</v>
      </c>
      <c r="C22" s="46">
        <v>17047</v>
      </c>
      <c r="D22" s="45">
        <v>17047</v>
      </c>
      <c r="E22" s="44">
        <f t="shared" si="0"/>
        <v>17047</v>
      </c>
      <c r="F22" s="46">
        <v>17083</v>
      </c>
      <c r="G22" s="45">
        <v>17083</v>
      </c>
      <c r="H22" s="44">
        <f t="shared" si="1"/>
        <v>17083</v>
      </c>
      <c r="I22" s="46">
        <v>17243</v>
      </c>
      <c r="J22" s="45">
        <v>17243</v>
      </c>
      <c r="K22" s="44">
        <f t="shared" si="2"/>
        <v>17243</v>
      </c>
      <c r="L22" s="46">
        <v>17358</v>
      </c>
      <c r="M22" s="45">
        <v>17358</v>
      </c>
      <c r="N22" s="44">
        <f t="shared" si="3"/>
        <v>17358</v>
      </c>
      <c r="O22" s="46">
        <v>17461</v>
      </c>
      <c r="P22" s="45">
        <v>17461</v>
      </c>
      <c r="Q22" s="44">
        <f t="shared" si="4"/>
        <v>17461</v>
      </c>
      <c r="R22" s="52">
        <v>17047</v>
      </c>
      <c r="S22" s="51">
        <v>1.4189000000000001</v>
      </c>
      <c r="T22" s="51">
        <v>1.2185999999999999</v>
      </c>
      <c r="U22" s="50">
        <v>108.83</v>
      </c>
      <c r="V22" s="43">
        <v>12014.24</v>
      </c>
      <c r="W22" s="43">
        <v>12037.91</v>
      </c>
      <c r="X22" s="49">
        <f t="shared" si="5"/>
        <v>13989.00377482357</v>
      </c>
      <c r="Y22" s="48">
        <v>1.4191</v>
      </c>
    </row>
    <row r="23" spans="2:25" x14ac:dyDescent="0.25">
      <c r="B23" s="47">
        <v>44340</v>
      </c>
      <c r="C23" s="46">
        <v>16780</v>
      </c>
      <c r="D23" s="45">
        <v>16780</v>
      </c>
      <c r="E23" s="44">
        <f t="shared" si="0"/>
        <v>16780</v>
      </c>
      <c r="F23" s="46">
        <v>16824</v>
      </c>
      <c r="G23" s="45">
        <v>16824</v>
      </c>
      <c r="H23" s="44">
        <f t="shared" si="1"/>
        <v>16824</v>
      </c>
      <c r="I23" s="46">
        <v>16982</v>
      </c>
      <c r="J23" s="45">
        <v>16982</v>
      </c>
      <c r="K23" s="44">
        <f t="shared" si="2"/>
        <v>16982</v>
      </c>
      <c r="L23" s="46">
        <v>17122</v>
      </c>
      <c r="M23" s="45">
        <v>17122</v>
      </c>
      <c r="N23" s="44">
        <f t="shared" si="3"/>
        <v>17122</v>
      </c>
      <c r="O23" s="46">
        <v>17225</v>
      </c>
      <c r="P23" s="45">
        <v>17225</v>
      </c>
      <c r="Q23" s="44">
        <f t="shared" si="4"/>
        <v>17225</v>
      </c>
      <c r="R23" s="52">
        <v>16780</v>
      </c>
      <c r="S23" s="51">
        <v>1.4125000000000001</v>
      </c>
      <c r="T23" s="51">
        <v>1.2210000000000001</v>
      </c>
      <c r="U23" s="50">
        <v>108.93</v>
      </c>
      <c r="V23" s="43">
        <v>11879.65</v>
      </c>
      <c r="W23" s="43">
        <v>11909.11</v>
      </c>
      <c r="X23" s="49">
        <f t="shared" si="5"/>
        <v>13742.833742833742</v>
      </c>
      <c r="Y23" s="48">
        <v>1.4127000000000001</v>
      </c>
    </row>
    <row r="24" spans="2:25" x14ac:dyDescent="0.25">
      <c r="B24" s="47">
        <v>44341</v>
      </c>
      <c r="C24" s="46">
        <v>17125</v>
      </c>
      <c r="D24" s="45">
        <v>17125</v>
      </c>
      <c r="E24" s="44">
        <f t="shared" si="0"/>
        <v>17125</v>
      </c>
      <c r="F24" s="46">
        <v>17166</v>
      </c>
      <c r="G24" s="45">
        <v>17166</v>
      </c>
      <c r="H24" s="44">
        <f t="shared" si="1"/>
        <v>17166</v>
      </c>
      <c r="I24" s="46">
        <v>17341</v>
      </c>
      <c r="J24" s="45">
        <v>17341</v>
      </c>
      <c r="K24" s="44">
        <f t="shared" si="2"/>
        <v>17341</v>
      </c>
      <c r="L24" s="46">
        <v>17486</v>
      </c>
      <c r="M24" s="45">
        <v>17486</v>
      </c>
      <c r="N24" s="44">
        <f t="shared" si="3"/>
        <v>17486</v>
      </c>
      <c r="O24" s="46">
        <v>17591</v>
      </c>
      <c r="P24" s="45">
        <v>17591</v>
      </c>
      <c r="Q24" s="44">
        <f t="shared" si="4"/>
        <v>17591</v>
      </c>
      <c r="R24" s="52">
        <v>17125</v>
      </c>
      <c r="S24" s="51">
        <v>1.4165000000000001</v>
      </c>
      <c r="T24" s="51">
        <v>1.2256</v>
      </c>
      <c r="U24" s="50">
        <v>108.87</v>
      </c>
      <c r="V24" s="43">
        <v>12089.66</v>
      </c>
      <c r="W24" s="43">
        <v>12116.89</v>
      </c>
      <c r="X24" s="49">
        <f t="shared" si="5"/>
        <v>13972.748041775456</v>
      </c>
      <c r="Y24" s="48">
        <v>1.4167000000000001</v>
      </c>
    </row>
    <row r="25" spans="2:25" x14ac:dyDescent="0.25">
      <c r="B25" s="47">
        <v>44342</v>
      </c>
      <c r="C25" s="46">
        <v>17168</v>
      </c>
      <c r="D25" s="45">
        <v>17168</v>
      </c>
      <c r="E25" s="44">
        <f t="shared" si="0"/>
        <v>17168</v>
      </c>
      <c r="F25" s="46">
        <v>17198</v>
      </c>
      <c r="G25" s="45">
        <v>17198</v>
      </c>
      <c r="H25" s="44">
        <f t="shared" si="1"/>
        <v>17198</v>
      </c>
      <c r="I25" s="46">
        <v>17372</v>
      </c>
      <c r="J25" s="45">
        <v>17372</v>
      </c>
      <c r="K25" s="44">
        <f t="shared" si="2"/>
        <v>17372</v>
      </c>
      <c r="L25" s="46">
        <v>17517</v>
      </c>
      <c r="M25" s="45">
        <v>17517</v>
      </c>
      <c r="N25" s="44">
        <f t="shared" si="3"/>
        <v>17517</v>
      </c>
      <c r="O25" s="46">
        <v>17622</v>
      </c>
      <c r="P25" s="45">
        <v>17622</v>
      </c>
      <c r="Q25" s="44">
        <f t="shared" si="4"/>
        <v>17622</v>
      </c>
      <c r="R25" s="52">
        <v>17168</v>
      </c>
      <c r="S25" s="51">
        <v>1.4155</v>
      </c>
      <c r="T25" s="51">
        <v>1.2226999999999999</v>
      </c>
      <c r="U25" s="50">
        <v>108.91</v>
      </c>
      <c r="V25" s="43">
        <v>12128.58</v>
      </c>
      <c r="W25" s="43">
        <v>12148.05</v>
      </c>
      <c r="X25" s="49">
        <f t="shared" si="5"/>
        <v>14041.056677844117</v>
      </c>
      <c r="Y25" s="48">
        <v>1.4157</v>
      </c>
    </row>
    <row r="26" spans="2:25" x14ac:dyDescent="0.25">
      <c r="B26" s="47">
        <v>44343</v>
      </c>
      <c r="C26" s="46">
        <v>17364</v>
      </c>
      <c r="D26" s="45">
        <v>17364</v>
      </c>
      <c r="E26" s="44">
        <f t="shared" si="0"/>
        <v>17364</v>
      </c>
      <c r="F26" s="46">
        <v>17410</v>
      </c>
      <c r="G26" s="45">
        <v>17410</v>
      </c>
      <c r="H26" s="44">
        <f t="shared" si="1"/>
        <v>17410</v>
      </c>
      <c r="I26" s="46">
        <v>17586</v>
      </c>
      <c r="J26" s="45">
        <v>17586</v>
      </c>
      <c r="K26" s="44">
        <f t="shared" si="2"/>
        <v>17586</v>
      </c>
      <c r="L26" s="46">
        <v>17731</v>
      </c>
      <c r="M26" s="45">
        <v>17731</v>
      </c>
      <c r="N26" s="44">
        <f t="shared" si="3"/>
        <v>17731</v>
      </c>
      <c r="O26" s="46">
        <v>17841</v>
      </c>
      <c r="P26" s="45">
        <v>17841</v>
      </c>
      <c r="Q26" s="44">
        <f t="shared" si="4"/>
        <v>17841</v>
      </c>
      <c r="R26" s="52">
        <v>17364</v>
      </c>
      <c r="S26" s="51">
        <v>1.4173</v>
      </c>
      <c r="T26" s="51">
        <v>1.2196</v>
      </c>
      <c r="U26" s="50">
        <v>109.23</v>
      </c>
      <c r="V26" s="43">
        <v>12251.46</v>
      </c>
      <c r="W26" s="43">
        <v>12283.05</v>
      </c>
      <c r="X26" s="49">
        <f t="shared" si="5"/>
        <v>14237.454903246966</v>
      </c>
      <c r="Y26" s="48">
        <v>1.4174</v>
      </c>
    </row>
    <row r="27" spans="2:25" x14ac:dyDescent="0.25">
      <c r="B27" s="47">
        <v>44344</v>
      </c>
      <c r="C27" s="46">
        <v>17811</v>
      </c>
      <c r="D27" s="45">
        <v>17811</v>
      </c>
      <c r="E27" s="44">
        <f t="shared" si="0"/>
        <v>17811</v>
      </c>
      <c r="F27" s="46">
        <v>17843</v>
      </c>
      <c r="G27" s="45">
        <v>17843</v>
      </c>
      <c r="H27" s="44">
        <f t="shared" si="1"/>
        <v>17843</v>
      </c>
      <c r="I27" s="46">
        <v>18012</v>
      </c>
      <c r="J27" s="45">
        <v>18012</v>
      </c>
      <c r="K27" s="44">
        <f t="shared" si="2"/>
        <v>18012</v>
      </c>
      <c r="L27" s="46">
        <v>18157</v>
      </c>
      <c r="M27" s="45">
        <v>18157</v>
      </c>
      <c r="N27" s="44">
        <f t="shared" si="3"/>
        <v>18157</v>
      </c>
      <c r="O27" s="46">
        <v>18282</v>
      </c>
      <c r="P27" s="45">
        <v>18282</v>
      </c>
      <c r="Q27" s="44">
        <f t="shared" si="4"/>
        <v>18282</v>
      </c>
      <c r="R27" s="52">
        <v>17811</v>
      </c>
      <c r="S27" s="51">
        <v>1.4162999999999999</v>
      </c>
      <c r="T27" s="51">
        <v>1.2158</v>
      </c>
      <c r="U27" s="50">
        <v>110.05</v>
      </c>
      <c r="V27" s="43">
        <v>12575.73</v>
      </c>
      <c r="W27" s="43">
        <v>12597.43</v>
      </c>
      <c r="X27" s="49">
        <f t="shared" si="5"/>
        <v>14649.613423260405</v>
      </c>
      <c r="Y27" s="48">
        <v>1.4164000000000001</v>
      </c>
    </row>
    <row r="28" spans="2:25" s="10" customFormat="1" x14ac:dyDescent="0.25">
      <c r="B28" s="42" t="s">
        <v>11</v>
      </c>
      <c r="C28" s="41">
        <f>ROUND(AVERAGE(C9:C27),2)</f>
        <v>17605.740000000002</v>
      </c>
      <c r="D28" s="40">
        <f>ROUND(AVERAGE(D9:D27),2)</f>
        <v>17605.740000000002</v>
      </c>
      <c r="E28" s="39">
        <f>ROUND(AVERAGE(C28:D28),2)</f>
        <v>17605.740000000002</v>
      </c>
      <c r="F28" s="41">
        <f>ROUND(AVERAGE(F9:F27),2)</f>
        <v>17634.53</v>
      </c>
      <c r="G28" s="40">
        <f>ROUND(AVERAGE(G9:G27),2)</f>
        <v>17634.53</v>
      </c>
      <c r="H28" s="39">
        <f>ROUND(AVERAGE(F28:G28),2)</f>
        <v>17634.53</v>
      </c>
      <c r="I28" s="41">
        <f>ROUND(AVERAGE(I9:I27),2)</f>
        <v>17770.53</v>
      </c>
      <c r="J28" s="40">
        <f>ROUND(AVERAGE(J9:J27),2)</f>
        <v>17770.53</v>
      </c>
      <c r="K28" s="39">
        <f>ROUND(AVERAGE(I28:J28),2)</f>
        <v>17770.53</v>
      </c>
      <c r="L28" s="41">
        <f>ROUND(AVERAGE(L9:L27),2)</f>
        <v>17886.580000000002</v>
      </c>
      <c r="M28" s="40">
        <f>ROUND(AVERAGE(M9:M27),2)</f>
        <v>17886.580000000002</v>
      </c>
      <c r="N28" s="39">
        <f>ROUND(AVERAGE(L28:M28),2)</f>
        <v>17886.580000000002</v>
      </c>
      <c r="O28" s="41">
        <f>ROUND(AVERAGE(O9:O27),2)</f>
        <v>17994.740000000002</v>
      </c>
      <c r="P28" s="40">
        <f>ROUND(AVERAGE(P9:P27),2)</f>
        <v>17994.740000000002</v>
      </c>
      <c r="Q28" s="39">
        <f>ROUND(AVERAGE(O28:P28),2)</f>
        <v>17994.740000000002</v>
      </c>
      <c r="R28" s="38">
        <f>ROUND(AVERAGE(R9:R27),2)</f>
        <v>17605.740000000002</v>
      </c>
      <c r="S28" s="37">
        <f>ROUND(AVERAGE(S9:S27),4)</f>
        <v>1.4086000000000001</v>
      </c>
      <c r="T28" s="36">
        <f>ROUND(AVERAGE(T9:T27),4)</f>
        <v>1.2148000000000001</v>
      </c>
      <c r="U28" s="175">
        <f>ROUND(AVERAGE(U9:U27),2)</f>
        <v>109.12</v>
      </c>
      <c r="V28" s="35">
        <f>AVERAGE(V9:V27)</f>
        <v>12500.238421052629</v>
      </c>
      <c r="W28" s="35">
        <f>AVERAGE(W9:W27)</f>
        <v>12518.64894736842</v>
      </c>
      <c r="X28" s="35">
        <f>AVERAGE(X9:X27)</f>
        <v>14494.288909006867</v>
      </c>
      <c r="Y28" s="34">
        <f>AVERAGE(Y9:Y27)</f>
        <v>1.4088263157894738</v>
      </c>
    </row>
    <row r="29" spans="2:25" s="5" customFormat="1" x14ac:dyDescent="0.25">
      <c r="B29" s="33" t="s">
        <v>12</v>
      </c>
      <c r="C29" s="32">
        <f t="shared" ref="C29:Y29" si="6">MAX(C9:C27)</f>
        <v>18142</v>
      </c>
      <c r="D29" s="31">
        <f t="shared" si="6"/>
        <v>18142</v>
      </c>
      <c r="E29" s="30">
        <f t="shared" si="6"/>
        <v>18142</v>
      </c>
      <c r="F29" s="32">
        <f t="shared" si="6"/>
        <v>18159</v>
      </c>
      <c r="G29" s="31">
        <f t="shared" si="6"/>
        <v>18159</v>
      </c>
      <c r="H29" s="30">
        <f t="shared" si="6"/>
        <v>18159</v>
      </c>
      <c r="I29" s="32">
        <f t="shared" si="6"/>
        <v>18263</v>
      </c>
      <c r="J29" s="31">
        <f t="shared" si="6"/>
        <v>18263</v>
      </c>
      <c r="K29" s="30">
        <f t="shared" si="6"/>
        <v>18263</v>
      </c>
      <c r="L29" s="32">
        <f t="shared" si="6"/>
        <v>18365</v>
      </c>
      <c r="M29" s="31">
        <f t="shared" si="6"/>
        <v>18365</v>
      </c>
      <c r="N29" s="30">
        <f t="shared" si="6"/>
        <v>18365</v>
      </c>
      <c r="O29" s="32">
        <f t="shared" si="6"/>
        <v>18468</v>
      </c>
      <c r="P29" s="31">
        <f t="shared" si="6"/>
        <v>18468</v>
      </c>
      <c r="Q29" s="30">
        <f t="shared" si="6"/>
        <v>18468</v>
      </c>
      <c r="R29" s="29">
        <f t="shared" si="6"/>
        <v>18142</v>
      </c>
      <c r="S29" s="28">
        <f t="shared" si="6"/>
        <v>1.4204000000000001</v>
      </c>
      <c r="T29" s="27">
        <f t="shared" si="6"/>
        <v>1.2256</v>
      </c>
      <c r="U29" s="26">
        <f t="shared" si="6"/>
        <v>110.05</v>
      </c>
      <c r="V29" s="25">
        <f t="shared" si="6"/>
        <v>12966.69</v>
      </c>
      <c r="W29" s="25">
        <f t="shared" si="6"/>
        <v>12984.03</v>
      </c>
      <c r="X29" s="25">
        <f t="shared" si="6"/>
        <v>14975.020815986676</v>
      </c>
      <c r="Y29" s="24">
        <f t="shared" si="6"/>
        <v>1.4206000000000001</v>
      </c>
    </row>
    <row r="30" spans="2:25" s="5" customFormat="1" ht="13.8" thickBot="1" x14ac:dyDescent="0.3">
      <c r="B30" s="23" t="s">
        <v>13</v>
      </c>
      <c r="C30" s="22">
        <f t="shared" ref="C30:Y30" si="7">MIN(C9:C27)</f>
        <v>16780</v>
      </c>
      <c r="D30" s="21">
        <f t="shared" si="7"/>
        <v>16780</v>
      </c>
      <c r="E30" s="20">
        <f t="shared" si="7"/>
        <v>16780</v>
      </c>
      <c r="F30" s="22">
        <f t="shared" si="7"/>
        <v>16824</v>
      </c>
      <c r="G30" s="21">
        <f t="shared" si="7"/>
        <v>16824</v>
      </c>
      <c r="H30" s="20">
        <f t="shared" si="7"/>
        <v>16824</v>
      </c>
      <c r="I30" s="22">
        <f t="shared" si="7"/>
        <v>16982</v>
      </c>
      <c r="J30" s="21">
        <f t="shared" si="7"/>
        <v>16982</v>
      </c>
      <c r="K30" s="20">
        <f t="shared" si="7"/>
        <v>16982</v>
      </c>
      <c r="L30" s="22">
        <f t="shared" si="7"/>
        <v>17122</v>
      </c>
      <c r="M30" s="21">
        <f t="shared" si="7"/>
        <v>17122</v>
      </c>
      <c r="N30" s="20">
        <f t="shared" si="7"/>
        <v>17122</v>
      </c>
      <c r="O30" s="22">
        <f t="shared" si="7"/>
        <v>17225</v>
      </c>
      <c r="P30" s="21">
        <f t="shared" si="7"/>
        <v>17225</v>
      </c>
      <c r="Q30" s="20">
        <f t="shared" si="7"/>
        <v>17225</v>
      </c>
      <c r="R30" s="19">
        <f t="shared" si="7"/>
        <v>16780</v>
      </c>
      <c r="S30" s="18">
        <f t="shared" si="7"/>
        <v>1.3864000000000001</v>
      </c>
      <c r="T30" s="17">
        <f t="shared" si="7"/>
        <v>1.2010000000000001</v>
      </c>
      <c r="U30" s="16">
        <f t="shared" si="7"/>
        <v>108.6</v>
      </c>
      <c r="V30" s="15">
        <f t="shared" si="7"/>
        <v>11879.65</v>
      </c>
      <c r="W30" s="15">
        <f t="shared" si="7"/>
        <v>11909.11</v>
      </c>
      <c r="X30" s="15">
        <f t="shared" si="7"/>
        <v>13742.833742833742</v>
      </c>
      <c r="Y30" s="14">
        <f t="shared" si="7"/>
        <v>1.3867</v>
      </c>
    </row>
    <row r="32" spans="2:25" x14ac:dyDescent="0.25">
      <c r="B32" s="7" t="s">
        <v>14</v>
      </c>
      <c r="C32" s="9"/>
      <c r="D32" s="9"/>
      <c r="E32" s="8"/>
      <c r="F32" s="9"/>
      <c r="G32" s="9"/>
      <c r="H32" s="8"/>
      <c r="I32" s="9"/>
      <c r="J32" s="9"/>
      <c r="K32" s="8"/>
      <c r="L32" s="9"/>
      <c r="M32" s="9"/>
      <c r="N32" s="8"/>
    </row>
    <row r="33" spans="2:14" x14ac:dyDescent="0.25">
      <c r="B33" s="7" t="s">
        <v>15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3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33</v>
      </c>
    </row>
    <row r="6" spans="1:19" ht="13.8" thickBot="1" x14ac:dyDescent="0.3">
      <c r="B6" s="1">
        <v>44320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44320</v>
      </c>
      <c r="C9" s="46">
        <v>45195</v>
      </c>
      <c r="D9" s="45">
        <v>45195</v>
      </c>
      <c r="E9" s="44">
        <f t="shared" ref="E9:E27" si="0">AVERAGE(C9:D9)</f>
        <v>45195</v>
      </c>
      <c r="F9" s="46">
        <v>45165</v>
      </c>
      <c r="G9" s="45">
        <v>45165</v>
      </c>
      <c r="H9" s="44">
        <f t="shared" ref="H9:H27" si="1">AVERAGE(F9:G9)</f>
        <v>45165</v>
      </c>
      <c r="I9" s="46">
        <v>46815</v>
      </c>
      <c r="J9" s="45">
        <v>46815</v>
      </c>
      <c r="K9" s="44">
        <f t="shared" ref="K9:K27" si="2">AVERAGE(I9:J9)</f>
        <v>46815</v>
      </c>
      <c r="L9" s="52">
        <v>45195</v>
      </c>
      <c r="M9" s="51">
        <v>1.3864000000000001</v>
      </c>
      <c r="N9" s="53">
        <v>1.2020999999999999</v>
      </c>
      <c r="O9" s="50">
        <v>109.3</v>
      </c>
      <c r="P9" s="43">
        <v>32598.82</v>
      </c>
      <c r="Q9" s="43">
        <v>32570.13</v>
      </c>
      <c r="R9" s="49">
        <f t="shared" ref="R9:R27" si="3">L9/N9</f>
        <v>37596.705764911407</v>
      </c>
      <c r="S9" s="48">
        <v>1.3867</v>
      </c>
    </row>
    <row r="10" spans="1:19" x14ac:dyDescent="0.25">
      <c r="B10" s="47">
        <v>44321</v>
      </c>
      <c r="C10" s="46">
        <v>45195</v>
      </c>
      <c r="D10" s="45">
        <v>45195</v>
      </c>
      <c r="E10" s="44">
        <f t="shared" si="0"/>
        <v>45195</v>
      </c>
      <c r="F10" s="46">
        <v>45165</v>
      </c>
      <c r="G10" s="45">
        <v>45165</v>
      </c>
      <c r="H10" s="44">
        <f t="shared" si="1"/>
        <v>45165</v>
      </c>
      <c r="I10" s="46">
        <v>46815</v>
      </c>
      <c r="J10" s="45">
        <v>46815</v>
      </c>
      <c r="K10" s="44">
        <f t="shared" si="2"/>
        <v>46815</v>
      </c>
      <c r="L10" s="52">
        <v>45195</v>
      </c>
      <c r="M10" s="51">
        <v>1.3907</v>
      </c>
      <c r="N10" s="51">
        <v>1.2010000000000001</v>
      </c>
      <c r="O10" s="50">
        <v>109.34</v>
      </c>
      <c r="P10" s="43">
        <v>32498.02</v>
      </c>
      <c r="Q10" s="43">
        <v>32469.45</v>
      </c>
      <c r="R10" s="49">
        <f t="shared" si="3"/>
        <v>37631.140716069938</v>
      </c>
      <c r="S10" s="48">
        <v>1.391</v>
      </c>
    </row>
    <row r="11" spans="1:19" x14ac:dyDescent="0.25">
      <c r="B11" s="47">
        <v>44322</v>
      </c>
      <c r="C11" s="46">
        <v>45190</v>
      </c>
      <c r="D11" s="45">
        <v>45190</v>
      </c>
      <c r="E11" s="44">
        <f t="shared" si="0"/>
        <v>45190</v>
      </c>
      <c r="F11" s="46">
        <v>45165</v>
      </c>
      <c r="G11" s="45">
        <v>45165</v>
      </c>
      <c r="H11" s="44">
        <f t="shared" si="1"/>
        <v>45165</v>
      </c>
      <c r="I11" s="46">
        <v>46815</v>
      </c>
      <c r="J11" s="45">
        <v>46815</v>
      </c>
      <c r="K11" s="44">
        <f t="shared" si="2"/>
        <v>46815</v>
      </c>
      <c r="L11" s="52">
        <v>45190</v>
      </c>
      <c r="M11" s="51">
        <v>1.3916999999999999</v>
      </c>
      <c r="N11" s="51">
        <v>1.2053</v>
      </c>
      <c r="O11" s="50">
        <v>109.17</v>
      </c>
      <c r="P11" s="43">
        <v>32471.08</v>
      </c>
      <c r="Q11" s="43">
        <v>32446.12</v>
      </c>
      <c r="R11" s="49">
        <f t="shared" si="3"/>
        <v>37492.740396581765</v>
      </c>
      <c r="S11" s="48">
        <v>1.3919999999999999</v>
      </c>
    </row>
    <row r="12" spans="1:19" x14ac:dyDescent="0.25">
      <c r="B12" s="47">
        <v>44323</v>
      </c>
      <c r="C12" s="46">
        <v>45185</v>
      </c>
      <c r="D12" s="45">
        <v>45185</v>
      </c>
      <c r="E12" s="44">
        <f t="shared" si="0"/>
        <v>45185</v>
      </c>
      <c r="F12" s="46">
        <v>45165</v>
      </c>
      <c r="G12" s="45">
        <v>45165</v>
      </c>
      <c r="H12" s="44">
        <f t="shared" si="1"/>
        <v>45165</v>
      </c>
      <c r="I12" s="46">
        <v>46815</v>
      </c>
      <c r="J12" s="45">
        <v>46815</v>
      </c>
      <c r="K12" s="44">
        <f t="shared" si="2"/>
        <v>46815</v>
      </c>
      <c r="L12" s="52">
        <v>45185</v>
      </c>
      <c r="M12" s="51">
        <v>1.3900999999999999</v>
      </c>
      <c r="N12" s="51">
        <v>1.2065999999999999</v>
      </c>
      <c r="O12" s="50">
        <v>109.21</v>
      </c>
      <c r="P12" s="43">
        <v>32504.86</v>
      </c>
      <c r="Q12" s="43">
        <v>32483.46</v>
      </c>
      <c r="R12" s="49">
        <f t="shared" si="3"/>
        <v>37448.201558097135</v>
      </c>
      <c r="S12" s="48">
        <v>1.3904000000000001</v>
      </c>
    </row>
    <row r="13" spans="1:19" x14ac:dyDescent="0.25">
      <c r="B13" s="47">
        <v>44326</v>
      </c>
      <c r="C13" s="46">
        <v>45180</v>
      </c>
      <c r="D13" s="45">
        <v>45180</v>
      </c>
      <c r="E13" s="44">
        <f t="shared" si="0"/>
        <v>45180</v>
      </c>
      <c r="F13" s="46">
        <v>45165</v>
      </c>
      <c r="G13" s="45">
        <v>45165</v>
      </c>
      <c r="H13" s="44">
        <f t="shared" si="1"/>
        <v>45165</v>
      </c>
      <c r="I13" s="46">
        <v>46815</v>
      </c>
      <c r="J13" s="45">
        <v>46815</v>
      </c>
      <c r="K13" s="44">
        <f t="shared" si="2"/>
        <v>46815</v>
      </c>
      <c r="L13" s="52">
        <v>45180</v>
      </c>
      <c r="M13" s="51">
        <v>1.411</v>
      </c>
      <c r="N13" s="51">
        <v>1.2163999999999999</v>
      </c>
      <c r="O13" s="50">
        <v>108.8</v>
      </c>
      <c r="P13" s="43">
        <v>32019.84</v>
      </c>
      <c r="Q13" s="43">
        <v>32002.41</v>
      </c>
      <c r="R13" s="49">
        <f t="shared" si="3"/>
        <v>37142.387372574813</v>
      </c>
      <c r="S13" s="48">
        <v>1.4113</v>
      </c>
    </row>
    <row r="14" spans="1:19" x14ac:dyDescent="0.25">
      <c r="B14" s="47">
        <v>44327</v>
      </c>
      <c r="C14" s="46">
        <v>44650</v>
      </c>
      <c r="D14" s="45">
        <v>44650</v>
      </c>
      <c r="E14" s="44">
        <f t="shared" si="0"/>
        <v>44650</v>
      </c>
      <c r="F14" s="46">
        <v>44635</v>
      </c>
      <c r="G14" s="45">
        <v>44635</v>
      </c>
      <c r="H14" s="44">
        <f t="shared" si="1"/>
        <v>44635</v>
      </c>
      <c r="I14" s="46">
        <v>46285</v>
      </c>
      <c r="J14" s="45">
        <v>46285</v>
      </c>
      <c r="K14" s="44">
        <f t="shared" si="2"/>
        <v>46285</v>
      </c>
      <c r="L14" s="52">
        <v>44650</v>
      </c>
      <c r="M14" s="51">
        <v>1.4146000000000001</v>
      </c>
      <c r="N14" s="51">
        <v>1.2168000000000001</v>
      </c>
      <c r="O14" s="50">
        <v>108.6</v>
      </c>
      <c r="P14" s="43">
        <v>31563.69</v>
      </c>
      <c r="Q14" s="43">
        <v>31546.400000000001</v>
      </c>
      <c r="R14" s="49">
        <f t="shared" si="3"/>
        <v>36694.60880999342</v>
      </c>
      <c r="S14" s="48">
        <v>1.4149</v>
      </c>
    </row>
    <row r="15" spans="1:19" x14ac:dyDescent="0.25">
      <c r="B15" s="47">
        <v>44328</v>
      </c>
      <c r="C15" s="46">
        <v>44645</v>
      </c>
      <c r="D15" s="45">
        <v>44645</v>
      </c>
      <c r="E15" s="44">
        <f t="shared" si="0"/>
        <v>44645</v>
      </c>
      <c r="F15" s="46">
        <v>44635</v>
      </c>
      <c r="G15" s="45">
        <v>44635</v>
      </c>
      <c r="H15" s="44">
        <f t="shared" si="1"/>
        <v>44635</v>
      </c>
      <c r="I15" s="46">
        <v>46285</v>
      </c>
      <c r="J15" s="45">
        <v>46285</v>
      </c>
      <c r="K15" s="44">
        <f t="shared" si="2"/>
        <v>46285</v>
      </c>
      <c r="L15" s="52">
        <v>44645</v>
      </c>
      <c r="M15" s="51">
        <v>1.4131</v>
      </c>
      <c r="N15" s="51">
        <v>1.212</v>
      </c>
      <c r="O15" s="50">
        <v>108.76</v>
      </c>
      <c r="P15" s="43">
        <v>31593.66</v>
      </c>
      <c r="Q15" s="43">
        <v>31579.88</v>
      </c>
      <c r="R15" s="49">
        <f t="shared" si="3"/>
        <v>36835.808580858087</v>
      </c>
      <c r="S15" s="48">
        <v>1.4134</v>
      </c>
    </row>
    <row r="16" spans="1:19" x14ac:dyDescent="0.25">
      <c r="B16" s="47">
        <v>44329</v>
      </c>
      <c r="C16" s="46">
        <v>44640</v>
      </c>
      <c r="D16" s="45">
        <v>44640</v>
      </c>
      <c r="E16" s="44">
        <f t="shared" si="0"/>
        <v>44640</v>
      </c>
      <c r="F16" s="46">
        <v>44635</v>
      </c>
      <c r="G16" s="45">
        <v>44635</v>
      </c>
      <c r="H16" s="44">
        <f t="shared" si="1"/>
        <v>44635</v>
      </c>
      <c r="I16" s="46">
        <v>46285</v>
      </c>
      <c r="J16" s="45">
        <v>46285</v>
      </c>
      <c r="K16" s="44">
        <f t="shared" si="2"/>
        <v>46285</v>
      </c>
      <c r="L16" s="52">
        <v>44640</v>
      </c>
      <c r="M16" s="51">
        <v>1.4028</v>
      </c>
      <c r="N16" s="51">
        <v>1.2079</v>
      </c>
      <c r="O16" s="50">
        <v>109.62</v>
      </c>
      <c r="P16" s="43">
        <v>31822.07</v>
      </c>
      <c r="Q16" s="43">
        <v>31813.97</v>
      </c>
      <c r="R16" s="49">
        <f t="shared" si="3"/>
        <v>36956.701713718023</v>
      </c>
      <c r="S16" s="48">
        <v>1.403</v>
      </c>
    </row>
    <row r="17" spans="2:19" x14ac:dyDescent="0.25">
      <c r="B17" s="47">
        <v>44330</v>
      </c>
      <c r="C17" s="46">
        <v>44100</v>
      </c>
      <c r="D17" s="45">
        <v>44100</v>
      </c>
      <c r="E17" s="44">
        <f t="shared" si="0"/>
        <v>44100</v>
      </c>
      <c r="F17" s="46">
        <v>44095</v>
      </c>
      <c r="G17" s="45">
        <v>44095</v>
      </c>
      <c r="H17" s="44">
        <f t="shared" si="1"/>
        <v>44095</v>
      </c>
      <c r="I17" s="46">
        <v>45745</v>
      </c>
      <c r="J17" s="45">
        <v>45745</v>
      </c>
      <c r="K17" s="44">
        <f t="shared" si="2"/>
        <v>45745</v>
      </c>
      <c r="L17" s="52">
        <v>44100</v>
      </c>
      <c r="M17" s="51">
        <v>1.4078999999999999</v>
      </c>
      <c r="N17" s="51">
        <v>1.212</v>
      </c>
      <c r="O17" s="50">
        <v>109.32</v>
      </c>
      <c r="P17" s="43">
        <v>31323.25</v>
      </c>
      <c r="Q17" s="43">
        <v>31315.25</v>
      </c>
      <c r="R17" s="49">
        <f t="shared" si="3"/>
        <v>36386.138613861389</v>
      </c>
      <c r="S17" s="48">
        <v>1.4080999999999999</v>
      </c>
    </row>
    <row r="18" spans="2:19" x14ac:dyDescent="0.25">
      <c r="B18" s="47">
        <v>44333</v>
      </c>
      <c r="C18" s="46">
        <v>44095</v>
      </c>
      <c r="D18" s="45">
        <v>44095</v>
      </c>
      <c r="E18" s="44">
        <f t="shared" si="0"/>
        <v>44095</v>
      </c>
      <c r="F18" s="46">
        <v>44095</v>
      </c>
      <c r="G18" s="45">
        <v>44095</v>
      </c>
      <c r="H18" s="44">
        <f t="shared" si="1"/>
        <v>44095</v>
      </c>
      <c r="I18" s="46">
        <v>45745</v>
      </c>
      <c r="J18" s="45">
        <v>45745</v>
      </c>
      <c r="K18" s="44">
        <f t="shared" si="2"/>
        <v>45745</v>
      </c>
      <c r="L18" s="52">
        <v>44095</v>
      </c>
      <c r="M18" s="51">
        <v>1.4092</v>
      </c>
      <c r="N18" s="51">
        <v>1.2146999999999999</v>
      </c>
      <c r="O18" s="50">
        <v>109.21</v>
      </c>
      <c r="P18" s="43">
        <v>31290.799999999999</v>
      </c>
      <c r="Q18" s="43">
        <v>31286.36</v>
      </c>
      <c r="R18" s="49">
        <f t="shared" si="3"/>
        <v>36301.144315468846</v>
      </c>
      <c r="S18" s="48">
        <v>1.4094</v>
      </c>
    </row>
    <row r="19" spans="2:19" x14ac:dyDescent="0.25">
      <c r="B19" s="47">
        <v>44334</v>
      </c>
      <c r="C19" s="46">
        <v>43650</v>
      </c>
      <c r="D19" s="45">
        <v>43650</v>
      </c>
      <c r="E19" s="44">
        <f t="shared" si="0"/>
        <v>43650</v>
      </c>
      <c r="F19" s="46">
        <v>43650</v>
      </c>
      <c r="G19" s="45">
        <v>43650</v>
      </c>
      <c r="H19" s="44">
        <f t="shared" si="1"/>
        <v>43650</v>
      </c>
      <c r="I19" s="46">
        <v>45300</v>
      </c>
      <c r="J19" s="45">
        <v>45300</v>
      </c>
      <c r="K19" s="44">
        <f t="shared" si="2"/>
        <v>45300</v>
      </c>
      <c r="L19" s="52">
        <v>43650</v>
      </c>
      <c r="M19" s="51">
        <v>1.4204000000000001</v>
      </c>
      <c r="N19" s="51">
        <v>1.2218</v>
      </c>
      <c r="O19" s="50">
        <v>108.96</v>
      </c>
      <c r="P19" s="43">
        <v>30730.78</v>
      </c>
      <c r="Q19" s="43">
        <v>30726.45</v>
      </c>
      <c r="R19" s="49">
        <f t="shared" si="3"/>
        <v>35725.978065149779</v>
      </c>
      <c r="S19" s="48">
        <v>1.4206000000000001</v>
      </c>
    </row>
    <row r="20" spans="2:19" x14ac:dyDescent="0.25">
      <c r="B20" s="47">
        <v>44335</v>
      </c>
      <c r="C20" s="46">
        <v>43650</v>
      </c>
      <c r="D20" s="45">
        <v>43650</v>
      </c>
      <c r="E20" s="44">
        <f t="shared" si="0"/>
        <v>43650</v>
      </c>
      <c r="F20" s="46">
        <v>43650</v>
      </c>
      <c r="G20" s="45">
        <v>43650</v>
      </c>
      <c r="H20" s="44">
        <f t="shared" si="1"/>
        <v>43650</v>
      </c>
      <c r="I20" s="46">
        <v>45300</v>
      </c>
      <c r="J20" s="45">
        <v>45300</v>
      </c>
      <c r="K20" s="44">
        <f t="shared" si="2"/>
        <v>45300</v>
      </c>
      <c r="L20" s="52">
        <v>43650</v>
      </c>
      <c r="M20" s="51">
        <v>1.4157</v>
      </c>
      <c r="N20" s="51">
        <v>1.2206999999999999</v>
      </c>
      <c r="O20" s="50">
        <v>109.19</v>
      </c>
      <c r="P20" s="43">
        <v>30832.799999999999</v>
      </c>
      <c r="Q20" s="43">
        <v>30828.45</v>
      </c>
      <c r="R20" s="49">
        <f t="shared" si="3"/>
        <v>35758.171540919146</v>
      </c>
      <c r="S20" s="48">
        <v>1.4158999999999999</v>
      </c>
    </row>
    <row r="21" spans="2:19" x14ac:dyDescent="0.25">
      <c r="B21" s="47">
        <v>44336</v>
      </c>
      <c r="C21" s="46">
        <v>43650</v>
      </c>
      <c r="D21" s="45">
        <v>43650</v>
      </c>
      <c r="E21" s="44">
        <f t="shared" si="0"/>
        <v>43650</v>
      </c>
      <c r="F21" s="46">
        <v>43650</v>
      </c>
      <c r="G21" s="45">
        <v>43650</v>
      </c>
      <c r="H21" s="44">
        <f t="shared" si="1"/>
        <v>43650</v>
      </c>
      <c r="I21" s="46">
        <v>45300</v>
      </c>
      <c r="J21" s="45">
        <v>45300</v>
      </c>
      <c r="K21" s="44">
        <f t="shared" si="2"/>
        <v>45300</v>
      </c>
      <c r="L21" s="52">
        <v>43650</v>
      </c>
      <c r="M21" s="51">
        <v>1.4128000000000001</v>
      </c>
      <c r="N21" s="51">
        <v>1.2202999999999999</v>
      </c>
      <c r="O21" s="50">
        <v>108.92</v>
      </c>
      <c r="P21" s="43">
        <v>30896.09</v>
      </c>
      <c r="Q21" s="43">
        <v>30891.72</v>
      </c>
      <c r="R21" s="49">
        <f t="shared" si="3"/>
        <v>35769.89264934852</v>
      </c>
      <c r="S21" s="48">
        <v>1.413</v>
      </c>
    </row>
    <row r="22" spans="2:19" x14ac:dyDescent="0.25">
      <c r="B22" s="47">
        <v>44337</v>
      </c>
      <c r="C22" s="46">
        <v>43615</v>
      </c>
      <c r="D22" s="45">
        <v>43615</v>
      </c>
      <c r="E22" s="44">
        <f t="shared" si="0"/>
        <v>43615</v>
      </c>
      <c r="F22" s="46">
        <v>43650</v>
      </c>
      <c r="G22" s="45">
        <v>43650</v>
      </c>
      <c r="H22" s="44">
        <f t="shared" si="1"/>
        <v>43650</v>
      </c>
      <c r="I22" s="46">
        <v>45300</v>
      </c>
      <c r="J22" s="45">
        <v>45300</v>
      </c>
      <c r="K22" s="44">
        <f t="shared" si="2"/>
        <v>45300</v>
      </c>
      <c r="L22" s="52">
        <v>43615</v>
      </c>
      <c r="M22" s="51">
        <v>1.4189000000000001</v>
      </c>
      <c r="N22" s="51">
        <v>1.2185999999999999</v>
      </c>
      <c r="O22" s="50">
        <v>108.83</v>
      </c>
      <c r="P22" s="43">
        <v>30738.6</v>
      </c>
      <c r="Q22" s="43">
        <v>30758.93</v>
      </c>
      <c r="R22" s="49">
        <f t="shared" si="3"/>
        <v>35791.071721647793</v>
      </c>
      <c r="S22" s="48">
        <v>1.4191</v>
      </c>
    </row>
    <row r="23" spans="2:19" x14ac:dyDescent="0.25">
      <c r="B23" s="47">
        <v>44340</v>
      </c>
      <c r="C23" s="46">
        <v>43615</v>
      </c>
      <c r="D23" s="45">
        <v>43615</v>
      </c>
      <c r="E23" s="44">
        <f t="shared" si="0"/>
        <v>43615</v>
      </c>
      <c r="F23" s="46">
        <v>43650</v>
      </c>
      <c r="G23" s="45">
        <v>43650</v>
      </c>
      <c r="H23" s="44">
        <f t="shared" si="1"/>
        <v>43650</v>
      </c>
      <c r="I23" s="46">
        <v>45300</v>
      </c>
      <c r="J23" s="45">
        <v>45300</v>
      </c>
      <c r="K23" s="44">
        <f t="shared" si="2"/>
        <v>45300</v>
      </c>
      <c r="L23" s="52">
        <v>43615</v>
      </c>
      <c r="M23" s="51">
        <v>1.4125000000000001</v>
      </c>
      <c r="N23" s="51">
        <v>1.2210000000000001</v>
      </c>
      <c r="O23" s="50">
        <v>108.93</v>
      </c>
      <c r="P23" s="43">
        <v>30877.88</v>
      </c>
      <c r="Q23" s="43">
        <v>30898.28</v>
      </c>
      <c r="R23" s="49">
        <f t="shared" si="3"/>
        <v>35720.720720720718</v>
      </c>
      <c r="S23" s="48">
        <v>1.4127000000000001</v>
      </c>
    </row>
    <row r="24" spans="2:19" x14ac:dyDescent="0.25">
      <c r="B24" s="47">
        <v>44341</v>
      </c>
      <c r="C24" s="46">
        <v>43615</v>
      </c>
      <c r="D24" s="45">
        <v>43615</v>
      </c>
      <c r="E24" s="44">
        <f t="shared" si="0"/>
        <v>43615</v>
      </c>
      <c r="F24" s="46">
        <v>43650</v>
      </c>
      <c r="G24" s="45">
        <v>43650</v>
      </c>
      <c r="H24" s="44">
        <f t="shared" si="1"/>
        <v>43650</v>
      </c>
      <c r="I24" s="46">
        <v>45300</v>
      </c>
      <c r="J24" s="45">
        <v>45300</v>
      </c>
      <c r="K24" s="44">
        <f t="shared" si="2"/>
        <v>45300</v>
      </c>
      <c r="L24" s="52">
        <v>43615</v>
      </c>
      <c r="M24" s="51">
        <v>1.4165000000000001</v>
      </c>
      <c r="N24" s="51">
        <v>1.2256</v>
      </c>
      <c r="O24" s="50">
        <v>108.87</v>
      </c>
      <c r="P24" s="43">
        <v>30790.68</v>
      </c>
      <c r="Q24" s="43">
        <v>30811.040000000001</v>
      </c>
      <c r="R24" s="49">
        <f t="shared" si="3"/>
        <v>35586.65143603133</v>
      </c>
      <c r="S24" s="48">
        <v>1.4167000000000001</v>
      </c>
    </row>
    <row r="25" spans="2:19" x14ac:dyDescent="0.25">
      <c r="B25" s="47">
        <v>44342</v>
      </c>
      <c r="C25" s="46">
        <v>43615</v>
      </c>
      <c r="D25" s="45">
        <v>43615</v>
      </c>
      <c r="E25" s="44">
        <f t="shared" si="0"/>
        <v>43615</v>
      </c>
      <c r="F25" s="46">
        <v>43650</v>
      </c>
      <c r="G25" s="45">
        <v>43650</v>
      </c>
      <c r="H25" s="44">
        <f t="shared" si="1"/>
        <v>43650</v>
      </c>
      <c r="I25" s="46">
        <v>45300</v>
      </c>
      <c r="J25" s="45">
        <v>45300</v>
      </c>
      <c r="K25" s="44">
        <f t="shared" si="2"/>
        <v>45300</v>
      </c>
      <c r="L25" s="52">
        <v>43615</v>
      </c>
      <c r="M25" s="51">
        <v>1.4155</v>
      </c>
      <c r="N25" s="51">
        <v>1.2226999999999999</v>
      </c>
      <c r="O25" s="50">
        <v>108.91</v>
      </c>
      <c r="P25" s="43">
        <v>30812.43</v>
      </c>
      <c r="Q25" s="43">
        <v>30832.799999999999</v>
      </c>
      <c r="R25" s="49">
        <f t="shared" si="3"/>
        <v>35671.055859982007</v>
      </c>
      <c r="S25" s="48">
        <v>1.4157</v>
      </c>
    </row>
    <row r="26" spans="2:19" x14ac:dyDescent="0.25">
      <c r="B26" s="47">
        <v>44343</v>
      </c>
      <c r="C26" s="46">
        <v>43615</v>
      </c>
      <c r="D26" s="45">
        <v>43615</v>
      </c>
      <c r="E26" s="44">
        <f t="shared" si="0"/>
        <v>43615</v>
      </c>
      <c r="F26" s="46">
        <v>43650</v>
      </c>
      <c r="G26" s="45">
        <v>43650</v>
      </c>
      <c r="H26" s="44">
        <f t="shared" si="1"/>
        <v>43650</v>
      </c>
      <c r="I26" s="46">
        <v>45300</v>
      </c>
      <c r="J26" s="45">
        <v>45300</v>
      </c>
      <c r="K26" s="44">
        <f t="shared" si="2"/>
        <v>45300</v>
      </c>
      <c r="L26" s="52">
        <v>43615</v>
      </c>
      <c r="M26" s="51">
        <v>1.4173</v>
      </c>
      <c r="N26" s="51">
        <v>1.2196</v>
      </c>
      <c r="O26" s="50">
        <v>109.23</v>
      </c>
      <c r="P26" s="43">
        <v>30773.3</v>
      </c>
      <c r="Q26" s="43">
        <v>30795.82</v>
      </c>
      <c r="R26" s="49">
        <f t="shared" si="3"/>
        <v>35761.725155788779</v>
      </c>
      <c r="S26" s="48">
        <v>1.4174</v>
      </c>
    </row>
    <row r="27" spans="2:19" x14ac:dyDescent="0.25">
      <c r="B27" s="47">
        <v>44344</v>
      </c>
      <c r="C27" s="46">
        <v>43615</v>
      </c>
      <c r="D27" s="45">
        <v>43615</v>
      </c>
      <c r="E27" s="44">
        <f t="shared" si="0"/>
        <v>43615</v>
      </c>
      <c r="F27" s="46">
        <v>43650</v>
      </c>
      <c r="G27" s="45">
        <v>43650</v>
      </c>
      <c r="H27" s="44">
        <f t="shared" si="1"/>
        <v>43650</v>
      </c>
      <c r="I27" s="46">
        <v>45300</v>
      </c>
      <c r="J27" s="45">
        <v>45300</v>
      </c>
      <c r="K27" s="44">
        <f t="shared" si="2"/>
        <v>45300</v>
      </c>
      <c r="L27" s="52">
        <v>43615</v>
      </c>
      <c r="M27" s="51">
        <v>1.4162999999999999</v>
      </c>
      <c r="N27" s="51">
        <v>1.2158</v>
      </c>
      <c r="O27" s="50">
        <v>110.05</v>
      </c>
      <c r="P27" s="43">
        <v>30795.03</v>
      </c>
      <c r="Q27" s="43">
        <v>30817.57</v>
      </c>
      <c r="R27" s="49">
        <f t="shared" si="3"/>
        <v>35873.498930745191</v>
      </c>
      <c r="S27" s="48">
        <v>1.4164000000000001</v>
      </c>
    </row>
    <row r="28" spans="2:19" s="10" customFormat="1" x14ac:dyDescent="0.25">
      <c r="B28" s="42" t="s">
        <v>11</v>
      </c>
      <c r="C28" s="41">
        <f>ROUND(AVERAGE(C9:C27),2)</f>
        <v>44248.160000000003</v>
      </c>
      <c r="D28" s="40">
        <f>ROUND(AVERAGE(D9:D27),2)</f>
        <v>44248.160000000003</v>
      </c>
      <c r="E28" s="39">
        <f>ROUND(AVERAGE(C28:D28),2)</f>
        <v>44248.160000000003</v>
      </c>
      <c r="F28" s="41">
        <f>ROUND(AVERAGE(F9:F27),2)</f>
        <v>44251.05</v>
      </c>
      <c r="G28" s="40">
        <f>ROUND(AVERAGE(G9:G27),2)</f>
        <v>44251.05</v>
      </c>
      <c r="H28" s="39">
        <f>ROUND(AVERAGE(F28:G28),2)</f>
        <v>44251.05</v>
      </c>
      <c r="I28" s="41">
        <f>ROUND(AVERAGE(I9:I27),2)</f>
        <v>45901.05</v>
      </c>
      <c r="J28" s="40">
        <f>ROUND(AVERAGE(J9:J27),2)</f>
        <v>45901.05</v>
      </c>
      <c r="K28" s="39">
        <f>ROUND(AVERAGE(I28:J28),2)</f>
        <v>45901.05</v>
      </c>
      <c r="L28" s="38">
        <f>ROUND(AVERAGE(L9:L27),2)</f>
        <v>44248.160000000003</v>
      </c>
      <c r="M28" s="37">
        <f>ROUND(AVERAGE(M9:M27),4)</f>
        <v>1.4086000000000001</v>
      </c>
      <c r="N28" s="36">
        <f>ROUND(AVERAGE(N9:N27),4)</f>
        <v>1.2148000000000001</v>
      </c>
      <c r="O28" s="175">
        <f>ROUND(AVERAGE(O9:O27),2)</f>
        <v>109.12</v>
      </c>
      <c r="P28" s="35">
        <f>AVERAGE(P9:P27)</f>
        <v>31417.562105263161</v>
      </c>
      <c r="Q28" s="35">
        <f>AVERAGE(Q9:Q27)</f>
        <v>31414.446842105255</v>
      </c>
      <c r="R28" s="35">
        <f>AVERAGE(R9:R27)</f>
        <v>36428.649680129907</v>
      </c>
      <c r="S28" s="34">
        <f>AVERAGE(S9:S27)</f>
        <v>1.4088263157894738</v>
      </c>
    </row>
    <row r="29" spans="2:19" s="5" customFormat="1" x14ac:dyDescent="0.25">
      <c r="B29" s="33" t="s">
        <v>12</v>
      </c>
      <c r="C29" s="32">
        <f t="shared" ref="C29:S29" si="4">MAX(C9:C27)</f>
        <v>45195</v>
      </c>
      <c r="D29" s="31">
        <f t="shared" si="4"/>
        <v>45195</v>
      </c>
      <c r="E29" s="30">
        <f t="shared" si="4"/>
        <v>45195</v>
      </c>
      <c r="F29" s="32">
        <f t="shared" si="4"/>
        <v>45165</v>
      </c>
      <c r="G29" s="31">
        <f t="shared" si="4"/>
        <v>45165</v>
      </c>
      <c r="H29" s="30">
        <f t="shared" si="4"/>
        <v>45165</v>
      </c>
      <c r="I29" s="32">
        <f t="shared" si="4"/>
        <v>46815</v>
      </c>
      <c r="J29" s="31">
        <f t="shared" si="4"/>
        <v>46815</v>
      </c>
      <c r="K29" s="30">
        <f t="shared" si="4"/>
        <v>46815</v>
      </c>
      <c r="L29" s="29">
        <f t="shared" si="4"/>
        <v>45195</v>
      </c>
      <c r="M29" s="28">
        <f t="shared" si="4"/>
        <v>1.4204000000000001</v>
      </c>
      <c r="N29" s="27">
        <f t="shared" si="4"/>
        <v>1.2256</v>
      </c>
      <c r="O29" s="26">
        <f t="shared" si="4"/>
        <v>110.05</v>
      </c>
      <c r="P29" s="25">
        <f t="shared" si="4"/>
        <v>32598.82</v>
      </c>
      <c r="Q29" s="25">
        <f t="shared" si="4"/>
        <v>32570.13</v>
      </c>
      <c r="R29" s="25">
        <f t="shared" si="4"/>
        <v>37631.140716069938</v>
      </c>
      <c r="S29" s="24">
        <f t="shared" si="4"/>
        <v>1.4206000000000001</v>
      </c>
    </row>
    <row r="30" spans="2:19" s="5" customFormat="1" ht="13.8" thickBot="1" x14ac:dyDescent="0.3">
      <c r="B30" s="23" t="s">
        <v>13</v>
      </c>
      <c r="C30" s="22">
        <f t="shared" ref="C30:S30" si="5">MIN(C9:C27)</f>
        <v>43615</v>
      </c>
      <c r="D30" s="21">
        <f t="shared" si="5"/>
        <v>43615</v>
      </c>
      <c r="E30" s="20">
        <f t="shared" si="5"/>
        <v>43615</v>
      </c>
      <c r="F30" s="22">
        <f t="shared" si="5"/>
        <v>43650</v>
      </c>
      <c r="G30" s="21">
        <f t="shared" si="5"/>
        <v>43650</v>
      </c>
      <c r="H30" s="20">
        <f t="shared" si="5"/>
        <v>43650</v>
      </c>
      <c r="I30" s="22">
        <f t="shared" si="5"/>
        <v>45300</v>
      </c>
      <c r="J30" s="21">
        <f t="shared" si="5"/>
        <v>45300</v>
      </c>
      <c r="K30" s="20">
        <f t="shared" si="5"/>
        <v>45300</v>
      </c>
      <c r="L30" s="19">
        <f t="shared" si="5"/>
        <v>43615</v>
      </c>
      <c r="M30" s="18">
        <f t="shared" si="5"/>
        <v>1.3864000000000001</v>
      </c>
      <c r="N30" s="17">
        <f t="shared" si="5"/>
        <v>1.2010000000000001</v>
      </c>
      <c r="O30" s="16">
        <f t="shared" si="5"/>
        <v>108.6</v>
      </c>
      <c r="P30" s="15">
        <f t="shared" si="5"/>
        <v>30730.78</v>
      </c>
      <c r="Q30" s="15">
        <f t="shared" si="5"/>
        <v>30726.45</v>
      </c>
      <c r="R30" s="15">
        <f t="shared" si="5"/>
        <v>35586.65143603133</v>
      </c>
      <c r="S30" s="14">
        <f t="shared" si="5"/>
        <v>1.3867</v>
      </c>
    </row>
    <row r="32" spans="2:19" x14ac:dyDescent="0.25">
      <c r="B32" s="7" t="s">
        <v>14</v>
      </c>
      <c r="C32" s="9"/>
      <c r="D32" s="9"/>
      <c r="E32" s="8"/>
      <c r="F32" s="9"/>
      <c r="G32" s="9"/>
      <c r="H32" s="8"/>
      <c r="I32" s="9"/>
      <c r="J32" s="9"/>
      <c r="K32" s="8"/>
      <c r="L32" s="9"/>
      <c r="M32" s="9"/>
      <c r="N32" s="8"/>
    </row>
    <row r="33" spans="2:14" x14ac:dyDescent="0.25">
      <c r="B33" s="7" t="s">
        <v>15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2021-06-01T05:20:32Z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1438a51f-4928-433b-8c1d-f117498d1134</vt:lpwstr>
  </property>
</Properties>
</file>