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376" yWindow="720" windowWidth="25908" windowHeight="11208" tabRatio="993" activeTab="9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62913"/>
</workbook>
</file>

<file path=xl/calcChain.xml><?xml version="1.0" encoding="utf-8"?>
<calcChain xmlns="http://schemas.openxmlformats.org/spreadsheetml/2006/main">
  <c r="C19" i="13" l="1"/>
  <c r="C18" i="13"/>
  <c r="C17" i="13"/>
  <c r="J33" i="12"/>
  <c r="G33" i="12"/>
  <c r="D33" i="12"/>
  <c r="J32" i="12"/>
  <c r="G32" i="12"/>
  <c r="D32" i="12"/>
  <c r="J31" i="12"/>
  <c r="E11" i="13" s="1"/>
  <c r="G31" i="12"/>
  <c r="D11" i="13" s="1"/>
  <c r="D31" i="12"/>
  <c r="C11" i="13" s="1"/>
  <c r="I30" i="12"/>
  <c r="F30" i="12"/>
  <c r="I29" i="12"/>
  <c r="F29" i="12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4" i="10"/>
  <c r="Q34" i="10"/>
  <c r="P34" i="10"/>
  <c r="O34" i="10"/>
  <c r="N34" i="10"/>
  <c r="M34" i="10"/>
  <c r="L34" i="10"/>
  <c r="J34" i="10"/>
  <c r="I34" i="10"/>
  <c r="G34" i="10"/>
  <c r="F34" i="10"/>
  <c r="D34" i="10"/>
  <c r="C34" i="10"/>
  <c r="S33" i="10"/>
  <c r="Q33" i="10"/>
  <c r="P33" i="10"/>
  <c r="O33" i="10"/>
  <c r="N33" i="10"/>
  <c r="M33" i="10"/>
  <c r="L33" i="10"/>
  <c r="J33" i="10"/>
  <c r="I33" i="10"/>
  <c r="G33" i="10"/>
  <c r="F33" i="10"/>
  <c r="D33" i="10"/>
  <c r="C33" i="10"/>
  <c r="S32" i="10"/>
  <c r="Q32" i="10"/>
  <c r="P32" i="10"/>
  <c r="O32" i="10"/>
  <c r="N32" i="10"/>
  <c r="M32" i="10"/>
  <c r="L32" i="10"/>
  <c r="J32" i="10"/>
  <c r="I32" i="10"/>
  <c r="K32" i="10" s="1"/>
  <c r="G32" i="10"/>
  <c r="F32" i="10"/>
  <c r="H32" i="10" s="1"/>
  <c r="D32" i="10"/>
  <c r="C32" i="10"/>
  <c r="E32" i="10" s="1"/>
  <c r="R31" i="10"/>
  <c r="K31" i="10"/>
  <c r="H31" i="10"/>
  <c r="E31" i="10"/>
  <c r="R30" i="10"/>
  <c r="K30" i="10"/>
  <c r="H30" i="10"/>
  <c r="E30" i="10"/>
  <c r="R29" i="10"/>
  <c r="K29" i="10"/>
  <c r="H29" i="10"/>
  <c r="E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R32" i="10" s="1"/>
  <c r="K11" i="10"/>
  <c r="H11" i="10"/>
  <c r="E11" i="10"/>
  <c r="E34" i="10" s="1"/>
  <c r="R10" i="10"/>
  <c r="K10" i="10"/>
  <c r="H10" i="10"/>
  <c r="H34" i="10" s="1"/>
  <c r="E10" i="10"/>
  <c r="R9" i="10"/>
  <c r="R33" i="10" s="1"/>
  <c r="K9" i="10"/>
  <c r="K34" i="10" s="1"/>
  <c r="H9" i="10"/>
  <c r="H33" i="10" s="1"/>
  <c r="E9" i="10"/>
  <c r="E33" i="10" s="1"/>
  <c r="Y34" i="8"/>
  <c r="X34" i="8"/>
  <c r="W34" i="8"/>
  <c r="V34" i="8"/>
  <c r="U34" i="8"/>
  <c r="T34" i="8"/>
  <c r="S34" i="8"/>
  <c r="R34" i="8"/>
  <c r="P34" i="8"/>
  <c r="O34" i="8"/>
  <c r="M34" i="8"/>
  <c r="L34" i="8"/>
  <c r="J34" i="8"/>
  <c r="I34" i="8"/>
  <c r="G34" i="8"/>
  <c r="F34" i="8"/>
  <c r="D34" i="8"/>
  <c r="C34" i="8"/>
  <c r="Y33" i="8"/>
  <c r="W33" i="8"/>
  <c r="V33" i="8"/>
  <c r="U33" i="8"/>
  <c r="T33" i="8"/>
  <c r="S33" i="8"/>
  <c r="R33" i="8"/>
  <c r="P33" i="8"/>
  <c r="O33" i="8"/>
  <c r="N33" i="8"/>
  <c r="M33" i="8"/>
  <c r="L33" i="8"/>
  <c r="K33" i="8"/>
  <c r="J33" i="8"/>
  <c r="I33" i="8"/>
  <c r="G33" i="8"/>
  <c r="F33" i="8"/>
  <c r="E33" i="8"/>
  <c r="D33" i="8"/>
  <c r="C33" i="8"/>
  <c r="Y32" i="8"/>
  <c r="W32" i="8"/>
  <c r="V32" i="8"/>
  <c r="U32" i="8"/>
  <c r="T32" i="8"/>
  <c r="S32" i="8"/>
  <c r="R32" i="8"/>
  <c r="P32" i="8"/>
  <c r="Q32" i="8" s="1"/>
  <c r="O32" i="8"/>
  <c r="M32" i="8"/>
  <c r="N32" i="8" s="1"/>
  <c r="L32" i="8"/>
  <c r="J32" i="8"/>
  <c r="K32" i="8" s="1"/>
  <c r="I32" i="8"/>
  <c r="G32" i="8"/>
  <c r="H32" i="8" s="1"/>
  <c r="F32" i="8"/>
  <c r="D32" i="8"/>
  <c r="E32" i="8" s="1"/>
  <c r="C32" i="8"/>
  <c r="X31" i="8"/>
  <c r="Q31" i="8"/>
  <c r="N31" i="8"/>
  <c r="K31" i="8"/>
  <c r="H31" i="8"/>
  <c r="E31" i="8"/>
  <c r="X30" i="8"/>
  <c r="Q30" i="8"/>
  <c r="N30" i="8"/>
  <c r="K30" i="8"/>
  <c r="H30" i="8"/>
  <c r="E30" i="8"/>
  <c r="X29" i="8"/>
  <c r="Q29" i="8"/>
  <c r="N29" i="8"/>
  <c r="K29" i="8"/>
  <c r="H29" i="8"/>
  <c r="E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K10" i="8"/>
  <c r="H10" i="8"/>
  <c r="E10" i="8"/>
  <c r="X9" i="8"/>
  <c r="X32" i="8" s="1"/>
  <c r="Q9" i="8"/>
  <c r="Q34" i="8" s="1"/>
  <c r="N9" i="8"/>
  <c r="N34" i="8" s="1"/>
  <c r="K9" i="8"/>
  <c r="K34" i="8" s="1"/>
  <c r="H9" i="8"/>
  <c r="H34" i="8" s="1"/>
  <c r="E9" i="8"/>
  <c r="E34" i="8" s="1"/>
  <c r="S34" i="7"/>
  <c r="Q34" i="7"/>
  <c r="P34" i="7"/>
  <c r="O34" i="7"/>
  <c r="N34" i="7"/>
  <c r="M34" i="7"/>
  <c r="L34" i="7"/>
  <c r="J34" i="7"/>
  <c r="I34" i="7"/>
  <c r="G34" i="7"/>
  <c r="F34" i="7"/>
  <c r="D34" i="7"/>
  <c r="C34" i="7"/>
  <c r="S33" i="7"/>
  <c r="Q33" i="7"/>
  <c r="P33" i="7"/>
  <c r="O33" i="7"/>
  <c r="N33" i="7"/>
  <c r="M33" i="7"/>
  <c r="L33" i="7"/>
  <c r="J33" i="7"/>
  <c r="I33" i="7"/>
  <c r="G33" i="7"/>
  <c r="F33" i="7"/>
  <c r="D33" i="7"/>
  <c r="C33" i="7"/>
  <c r="S32" i="7"/>
  <c r="Q32" i="7"/>
  <c r="P32" i="7"/>
  <c r="O32" i="7"/>
  <c r="N32" i="7"/>
  <c r="M32" i="7"/>
  <c r="L32" i="7"/>
  <c r="J32" i="7"/>
  <c r="K32" i="7" s="1"/>
  <c r="I32" i="7"/>
  <c r="G32" i="7"/>
  <c r="H32" i="7" s="1"/>
  <c r="F32" i="7"/>
  <c r="D32" i="7"/>
  <c r="E32" i="7" s="1"/>
  <c r="C32" i="7"/>
  <c r="R31" i="7"/>
  <c r="K31" i="7"/>
  <c r="H31" i="7"/>
  <c r="E31" i="7"/>
  <c r="R30" i="7"/>
  <c r="K30" i="7"/>
  <c r="H30" i="7"/>
  <c r="E30" i="7"/>
  <c r="R29" i="7"/>
  <c r="K29" i="7"/>
  <c r="H29" i="7"/>
  <c r="E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H33" i="7" s="1"/>
  <c r="E11" i="7"/>
  <c r="R10" i="7"/>
  <c r="K10" i="7"/>
  <c r="K33" i="7" s="1"/>
  <c r="H10" i="7"/>
  <c r="E10" i="7"/>
  <c r="R9" i="7"/>
  <c r="R32" i="7" s="1"/>
  <c r="K9" i="7"/>
  <c r="K34" i="7" s="1"/>
  <c r="H9" i="7"/>
  <c r="H34" i="7" s="1"/>
  <c r="E9" i="7"/>
  <c r="E34" i="7" s="1"/>
  <c r="Y34" i="6"/>
  <c r="X34" i="6"/>
  <c r="W34" i="6"/>
  <c r="V34" i="6"/>
  <c r="U34" i="6"/>
  <c r="T34" i="6"/>
  <c r="S34" i="6"/>
  <c r="R34" i="6"/>
  <c r="Q34" i="6"/>
  <c r="P34" i="6"/>
  <c r="O34" i="6"/>
  <c r="M34" i="6"/>
  <c r="L34" i="6"/>
  <c r="K34" i="6"/>
  <c r="J34" i="6"/>
  <c r="I34" i="6"/>
  <c r="H34" i="6"/>
  <c r="G34" i="6"/>
  <c r="F34" i="6"/>
  <c r="D34" i="6"/>
  <c r="C34" i="6"/>
  <c r="Y33" i="6"/>
  <c r="W33" i="6"/>
  <c r="V33" i="6"/>
  <c r="U33" i="6"/>
  <c r="T33" i="6"/>
  <c r="S33" i="6"/>
  <c r="R33" i="6"/>
  <c r="P33" i="6"/>
  <c r="O33" i="6"/>
  <c r="M33" i="6"/>
  <c r="L33" i="6"/>
  <c r="K33" i="6"/>
  <c r="J33" i="6"/>
  <c r="I33" i="6"/>
  <c r="G33" i="6"/>
  <c r="F33" i="6"/>
  <c r="D33" i="6"/>
  <c r="C33" i="6"/>
  <c r="Y32" i="6"/>
  <c r="X32" i="6"/>
  <c r="W32" i="6"/>
  <c r="V32" i="6"/>
  <c r="U32" i="6"/>
  <c r="T32" i="6"/>
  <c r="S32" i="6"/>
  <c r="R32" i="6"/>
  <c r="P32" i="6"/>
  <c r="O32" i="6"/>
  <c r="Q32" i="6" s="1"/>
  <c r="M32" i="6"/>
  <c r="L32" i="6"/>
  <c r="N32" i="6" s="1"/>
  <c r="J32" i="6"/>
  <c r="I32" i="6"/>
  <c r="K32" i="6" s="1"/>
  <c r="G32" i="6"/>
  <c r="F32" i="6"/>
  <c r="H32" i="6" s="1"/>
  <c r="D32" i="6"/>
  <c r="C32" i="6"/>
  <c r="E32" i="6" s="1"/>
  <c r="X31" i="6"/>
  <c r="Q31" i="6"/>
  <c r="N31" i="6"/>
  <c r="K31" i="6"/>
  <c r="H31" i="6"/>
  <c r="E31" i="6"/>
  <c r="X30" i="6"/>
  <c r="Q30" i="6"/>
  <c r="N30" i="6"/>
  <c r="K30" i="6"/>
  <c r="H30" i="6"/>
  <c r="E30" i="6"/>
  <c r="X29" i="6"/>
  <c r="Q29" i="6"/>
  <c r="N29" i="6"/>
  <c r="K29" i="6"/>
  <c r="H29" i="6"/>
  <c r="E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N10" i="6"/>
  <c r="K10" i="6"/>
  <c r="H10" i="6"/>
  <c r="E10" i="6"/>
  <c r="X9" i="6"/>
  <c r="X33" i="6" s="1"/>
  <c r="Q9" i="6"/>
  <c r="Q33" i="6" s="1"/>
  <c r="N9" i="6"/>
  <c r="N34" i="6" s="1"/>
  <c r="K9" i="6"/>
  <c r="H9" i="6"/>
  <c r="H33" i="6" s="1"/>
  <c r="E9" i="6"/>
  <c r="E34" i="6" s="1"/>
  <c r="Y34" i="5"/>
  <c r="X34" i="5"/>
  <c r="W34" i="5"/>
  <c r="V34" i="5"/>
  <c r="U34" i="5"/>
  <c r="T34" i="5"/>
  <c r="S34" i="5"/>
  <c r="R34" i="5"/>
  <c r="Q34" i="5"/>
  <c r="P34" i="5"/>
  <c r="O34" i="5"/>
  <c r="M34" i="5"/>
  <c r="L34" i="5"/>
  <c r="K34" i="5"/>
  <c r="J34" i="5"/>
  <c r="I34" i="5"/>
  <c r="H34" i="5"/>
  <c r="G34" i="5"/>
  <c r="F34" i="5"/>
  <c r="D34" i="5"/>
  <c r="C34" i="5"/>
  <c r="Y33" i="5"/>
  <c r="W33" i="5"/>
  <c r="V33" i="5"/>
  <c r="U33" i="5"/>
  <c r="T33" i="5"/>
  <c r="S33" i="5"/>
  <c r="R33" i="5"/>
  <c r="P33" i="5"/>
  <c r="O33" i="5"/>
  <c r="M33" i="5"/>
  <c r="L33" i="5"/>
  <c r="K33" i="5"/>
  <c r="J33" i="5"/>
  <c r="I33" i="5"/>
  <c r="G33" i="5"/>
  <c r="F33" i="5"/>
  <c r="D33" i="5"/>
  <c r="C33" i="5"/>
  <c r="Y32" i="5"/>
  <c r="X32" i="5"/>
  <c r="W32" i="5"/>
  <c r="V32" i="5"/>
  <c r="U32" i="5"/>
  <c r="T32" i="5"/>
  <c r="S32" i="5"/>
  <c r="R32" i="5"/>
  <c r="P32" i="5"/>
  <c r="O32" i="5"/>
  <c r="Q32" i="5" s="1"/>
  <c r="M32" i="5"/>
  <c r="L32" i="5"/>
  <c r="N32" i="5" s="1"/>
  <c r="J32" i="5"/>
  <c r="I32" i="5"/>
  <c r="K32" i="5" s="1"/>
  <c r="G32" i="5"/>
  <c r="F32" i="5"/>
  <c r="H32" i="5" s="1"/>
  <c r="D32" i="5"/>
  <c r="C32" i="5"/>
  <c r="E32" i="5" s="1"/>
  <c r="X31" i="5"/>
  <c r="Q31" i="5"/>
  <c r="N31" i="5"/>
  <c r="K31" i="5"/>
  <c r="H31" i="5"/>
  <c r="E31" i="5"/>
  <c r="X30" i="5"/>
  <c r="Q30" i="5"/>
  <c r="N30" i="5"/>
  <c r="K30" i="5"/>
  <c r="H30" i="5"/>
  <c r="E30" i="5"/>
  <c r="X29" i="5"/>
  <c r="Q29" i="5"/>
  <c r="N29" i="5"/>
  <c r="K29" i="5"/>
  <c r="H29" i="5"/>
  <c r="E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Q10" i="5"/>
  <c r="N10" i="5"/>
  <c r="K10" i="5"/>
  <c r="H10" i="5"/>
  <c r="E10" i="5"/>
  <c r="X9" i="5"/>
  <c r="X33" i="5" s="1"/>
  <c r="Q9" i="5"/>
  <c r="Q33" i="5" s="1"/>
  <c r="N9" i="5"/>
  <c r="N34" i="5" s="1"/>
  <c r="K9" i="5"/>
  <c r="H9" i="5"/>
  <c r="H33" i="5" s="1"/>
  <c r="E9" i="5"/>
  <c r="E34" i="5" s="1"/>
  <c r="Y34" i="4"/>
  <c r="X34" i="4"/>
  <c r="W34" i="4"/>
  <c r="V34" i="4"/>
  <c r="U34" i="4"/>
  <c r="T34" i="4"/>
  <c r="S34" i="4"/>
  <c r="R34" i="4"/>
  <c r="Q34" i="4"/>
  <c r="P34" i="4"/>
  <c r="O34" i="4"/>
  <c r="M34" i="4"/>
  <c r="L34" i="4"/>
  <c r="K34" i="4"/>
  <c r="J34" i="4"/>
  <c r="I34" i="4"/>
  <c r="H34" i="4"/>
  <c r="G34" i="4"/>
  <c r="F34" i="4"/>
  <c r="D34" i="4"/>
  <c r="C34" i="4"/>
  <c r="Y33" i="4"/>
  <c r="W33" i="4"/>
  <c r="V33" i="4"/>
  <c r="U33" i="4"/>
  <c r="T33" i="4"/>
  <c r="S33" i="4"/>
  <c r="R33" i="4"/>
  <c r="P33" i="4"/>
  <c r="O33" i="4"/>
  <c r="M33" i="4"/>
  <c r="L33" i="4"/>
  <c r="K33" i="4"/>
  <c r="J33" i="4"/>
  <c r="I33" i="4"/>
  <c r="G33" i="4"/>
  <c r="F33" i="4"/>
  <c r="D33" i="4"/>
  <c r="C33" i="4"/>
  <c r="Y32" i="4"/>
  <c r="X32" i="4"/>
  <c r="W32" i="4"/>
  <c r="V32" i="4"/>
  <c r="U32" i="4"/>
  <c r="T32" i="4"/>
  <c r="S32" i="4"/>
  <c r="R32" i="4"/>
  <c r="P32" i="4"/>
  <c r="O32" i="4"/>
  <c r="Q32" i="4" s="1"/>
  <c r="M32" i="4"/>
  <c r="L32" i="4"/>
  <c r="N32" i="4" s="1"/>
  <c r="J32" i="4"/>
  <c r="I32" i="4"/>
  <c r="K32" i="4" s="1"/>
  <c r="G32" i="4"/>
  <c r="F32" i="4"/>
  <c r="H32" i="4" s="1"/>
  <c r="D32" i="4"/>
  <c r="C32" i="4"/>
  <c r="E32" i="4" s="1"/>
  <c r="X31" i="4"/>
  <c r="Q31" i="4"/>
  <c r="N31" i="4"/>
  <c r="K31" i="4"/>
  <c r="H31" i="4"/>
  <c r="E31" i="4"/>
  <c r="X30" i="4"/>
  <c r="Q30" i="4"/>
  <c r="N30" i="4"/>
  <c r="K30" i="4"/>
  <c r="H30" i="4"/>
  <c r="E30" i="4"/>
  <c r="X29" i="4"/>
  <c r="Q29" i="4"/>
  <c r="N29" i="4"/>
  <c r="K29" i="4"/>
  <c r="H29" i="4"/>
  <c r="E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N10" i="4"/>
  <c r="K10" i="4"/>
  <c r="H10" i="4"/>
  <c r="E10" i="4"/>
  <c r="X9" i="4"/>
  <c r="X33" i="4" s="1"/>
  <c r="Q9" i="4"/>
  <c r="Q33" i="4" s="1"/>
  <c r="N9" i="4"/>
  <c r="N34" i="4" s="1"/>
  <c r="K9" i="4"/>
  <c r="H9" i="4"/>
  <c r="H33" i="4" s="1"/>
  <c r="E9" i="4"/>
  <c r="E33" i="4" s="1"/>
  <c r="S34" i="3"/>
  <c r="Q34" i="3"/>
  <c r="P34" i="3"/>
  <c r="O34" i="3"/>
  <c r="N34" i="3"/>
  <c r="M34" i="3"/>
  <c r="L34" i="3"/>
  <c r="J34" i="3"/>
  <c r="I34" i="3"/>
  <c r="G34" i="3"/>
  <c r="F34" i="3"/>
  <c r="D34" i="3"/>
  <c r="C34" i="3"/>
  <c r="S33" i="3"/>
  <c r="Q33" i="3"/>
  <c r="P33" i="3"/>
  <c r="O33" i="3"/>
  <c r="N33" i="3"/>
  <c r="M33" i="3"/>
  <c r="L33" i="3"/>
  <c r="J33" i="3"/>
  <c r="I33" i="3"/>
  <c r="G33" i="3"/>
  <c r="F33" i="3"/>
  <c r="D33" i="3"/>
  <c r="C33" i="3"/>
  <c r="S32" i="3"/>
  <c r="Q32" i="3"/>
  <c r="P32" i="3"/>
  <c r="O32" i="3"/>
  <c r="N32" i="3"/>
  <c r="M32" i="3"/>
  <c r="L32" i="3"/>
  <c r="J32" i="3"/>
  <c r="I32" i="3"/>
  <c r="K32" i="3" s="1"/>
  <c r="G32" i="3"/>
  <c r="F32" i="3"/>
  <c r="H32" i="3" s="1"/>
  <c r="D32" i="3"/>
  <c r="C32" i="3"/>
  <c r="E32" i="3" s="1"/>
  <c r="R31" i="3"/>
  <c r="K31" i="3"/>
  <c r="H31" i="3"/>
  <c r="E31" i="3"/>
  <c r="R30" i="3"/>
  <c r="K30" i="3"/>
  <c r="H30" i="3"/>
  <c r="E30" i="3"/>
  <c r="R29" i="3"/>
  <c r="K29" i="3"/>
  <c r="H29" i="3"/>
  <c r="E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R32" i="3" s="1"/>
  <c r="K11" i="3"/>
  <c r="H11" i="3"/>
  <c r="E11" i="3"/>
  <c r="E34" i="3" s="1"/>
  <c r="R10" i="3"/>
  <c r="K10" i="3"/>
  <c r="H10" i="3"/>
  <c r="H34" i="3" s="1"/>
  <c r="E10" i="3"/>
  <c r="R9" i="3"/>
  <c r="R33" i="3" s="1"/>
  <c r="K9" i="3"/>
  <c r="K34" i="3" s="1"/>
  <c r="H9" i="3"/>
  <c r="E9" i="3"/>
  <c r="E33" i="3" s="1"/>
  <c r="S34" i="2"/>
  <c r="Q34" i="2"/>
  <c r="P34" i="2"/>
  <c r="O34" i="2"/>
  <c r="N34" i="2"/>
  <c r="M34" i="2"/>
  <c r="L34" i="2"/>
  <c r="J34" i="2"/>
  <c r="I34" i="2"/>
  <c r="G34" i="2"/>
  <c r="F34" i="2"/>
  <c r="D34" i="2"/>
  <c r="C34" i="2"/>
  <c r="S33" i="2"/>
  <c r="Q33" i="2"/>
  <c r="P33" i="2"/>
  <c r="O33" i="2"/>
  <c r="N33" i="2"/>
  <c r="M33" i="2"/>
  <c r="L33" i="2"/>
  <c r="J33" i="2"/>
  <c r="I33" i="2"/>
  <c r="G33" i="2"/>
  <c r="F33" i="2"/>
  <c r="D33" i="2"/>
  <c r="C33" i="2"/>
  <c r="S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R31" i="2"/>
  <c r="K31" i="2"/>
  <c r="H31" i="2"/>
  <c r="E31" i="2"/>
  <c r="R30" i="2"/>
  <c r="K30" i="2"/>
  <c r="H30" i="2"/>
  <c r="E30" i="2"/>
  <c r="R29" i="2"/>
  <c r="K29" i="2"/>
  <c r="H29" i="2"/>
  <c r="E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R32" i="2" s="1"/>
  <c r="K10" i="2"/>
  <c r="H10" i="2"/>
  <c r="E10" i="2"/>
  <c r="E34" i="2" s="1"/>
  <c r="R9" i="2"/>
  <c r="R34" i="2" s="1"/>
  <c r="K9" i="2"/>
  <c r="K33" i="2" s="1"/>
  <c r="H9" i="2"/>
  <c r="H33" i="2" s="1"/>
  <c r="E9" i="2"/>
  <c r="E33" i="2" s="1"/>
  <c r="Y34" i="1"/>
  <c r="X34" i="1"/>
  <c r="W34" i="1"/>
  <c r="V34" i="1"/>
  <c r="U34" i="1"/>
  <c r="T34" i="1"/>
  <c r="S34" i="1"/>
  <c r="R34" i="1"/>
  <c r="P34" i="1"/>
  <c r="O34" i="1"/>
  <c r="M34" i="1"/>
  <c r="L34" i="1"/>
  <c r="J34" i="1"/>
  <c r="I34" i="1"/>
  <c r="G34" i="1"/>
  <c r="F34" i="1"/>
  <c r="D34" i="1"/>
  <c r="C34" i="1"/>
  <c r="Y33" i="1"/>
  <c r="W33" i="1"/>
  <c r="V33" i="1"/>
  <c r="U33" i="1"/>
  <c r="T33" i="1"/>
  <c r="S33" i="1"/>
  <c r="R33" i="1"/>
  <c r="P33" i="1"/>
  <c r="O33" i="1"/>
  <c r="N33" i="1"/>
  <c r="M33" i="1"/>
  <c r="L33" i="1"/>
  <c r="K33" i="1"/>
  <c r="J33" i="1"/>
  <c r="I33" i="1"/>
  <c r="G33" i="1"/>
  <c r="F33" i="1"/>
  <c r="E33" i="1"/>
  <c r="D33" i="1"/>
  <c r="C33" i="1"/>
  <c r="Y32" i="1"/>
  <c r="W32" i="1"/>
  <c r="V32" i="1"/>
  <c r="U32" i="1"/>
  <c r="T32" i="1"/>
  <c r="S32" i="1"/>
  <c r="R32" i="1"/>
  <c r="P32" i="1"/>
  <c r="Q32" i="1" s="1"/>
  <c r="O32" i="1"/>
  <c r="M32" i="1"/>
  <c r="N32" i="1" s="1"/>
  <c r="L32" i="1"/>
  <c r="J32" i="1"/>
  <c r="K32" i="1" s="1"/>
  <c r="I32" i="1"/>
  <c r="G32" i="1"/>
  <c r="H32" i="1" s="1"/>
  <c r="F32" i="1"/>
  <c r="D32" i="1"/>
  <c r="E32" i="1" s="1"/>
  <c r="C32" i="1"/>
  <c r="X31" i="1"/>
  <c r="Q31" i="1"/>
  <c r="N31" i="1"/>
  <c r="K31" i="1"/>
  <c r="H31" i="1"/>
  <c r="E31" i="1"/>
  <c r="X30" i="1"/>
  <c r="Q30" i="1"/>
  <c r="N30" i="1"/>
  <c r="K30" i="1"/>
  <c r="H30" i="1"/>
  <c r="E30" i="1"/>
  <c r="X29" i="1"/>
  <c r="Q29" i="1"/>
  <c r="N29" i="1"/>
  <c r="K29" i="1"/>
  <c r="H29" i="1"/>
  <c r="E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Q10" i="1"/>
  <c r="N10" i="1"/>
  <c r="K10" i="1"/>
  <c r="H10" i="1"/>
  <c r="E10" i="1"/>
  <c r="X9" i="1"/>
  <c r="X32" i="1" s="1"/>
  <c r="Q9" i="1"/>
  <c r="Q34" i="1" s="1"/>
  <c r="N9" i="1"/>
  <c r="N34" i="1" s="1"/>
  <c r="K9" i="1"/>
  <c r="K34" i="1" s="1"/>
  <c r="H9" i="1"/>
  <c r="H34" i="1" s="1"/>
  <c r="E9" i="1"/>
  <c r="E34" i="1" s="1"/>
  <c r="Q33" i="1" l="1"/>
  <c r="E34" i="4"/>
  <c r="E33" i="7"/>
  <c r="R34" i="7"/>
  <c r="H34" i="2"/>
  <c r="K34" i="2"/>
  <c r="H33" i="3"/>
  <c r="K33" i="3"/>
  <c r="R34" i="3"/>
  <c r="N33" i="4"/>
  <c r="E33" i="5"/>
  <c r="N33" i="5"/>
  <c r="E33" i="6"/>
  <c r="N33" i="6"/>
  <c r="R33" i="7"/>
  <c r="X33" i="8"/>
  <c r="K33" i="10"/>
  <c r="R34" i="10"/>
  <c r="H33" i="1"/>
  <c r="R33" i="2"/>
  <c r="H33" i="8"/>
  <c r="Q33" i="8"/>
  <c r="X33" i="1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<sst xmlns="http://schemas.openxmlformats.org/spreadsheetml/2006/main" count="429" uniqueCount="99">
  <si>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</si>
  <si>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</si>
  <si>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</si>
  <si>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</si>
  <si>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</si>
  <si>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</si>
  <si>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</si>
  <si>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</si>
  <si>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</si>
  <si>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</si>
  <si>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</si>
  <si>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</si>
  <si>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</si>
  <si>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</si>
  <si>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</si>
  <si>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</si>
  <si>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</si>
  <si>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</si>
  <si>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</si>
  <si>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</si>
  <si>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</si>
  <si>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</si>
  <si>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</si>
  <si>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</si>
  <si>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</si>
  <si>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</si>
  <si>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</si>
  <si>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</si>
  <si>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</si>
  <si>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</si>
  <si>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</si>
  <si>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</si>
  <si>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</si>
  <si>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</si>
  <si>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</si>
  <si>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</si>
  <si>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</si>
  <si>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</si>
  <si>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</si>
  <si>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</si>
  <si>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</si>
  <si>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</si>
  <si>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</si>
  <si>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</si>
  <si>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</si>
  <si>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</si>
  <si>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</si>
  <si>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</si>
  <si>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</si>
  <si>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</si>
  <si>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</si>
  <si>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</si>
  <si>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</si>
  <si>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</si>
  <si>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</si>
  <si>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</si>
  <si>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</si>
  <si>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</si>
  <si>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</si>
  <si>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</si>
  <si>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</si>
  <si>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</si>
  <si>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</si>
  <si>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</si>
  <si>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</si>
  <si>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</si>
  <si>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</si>
  <si>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</si>
  <si>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</si>
  <si>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</si>
  <si>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</si>
  <si>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</si>
  <si>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</si>
  <si>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</si>
  <si>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</si>
  <si>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</si>
  <si>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</si>
  <si>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</si>
  <si>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</si>
  <si>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</si>
  <si>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</si>
  <si>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</si>
  <si>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</si>
  <si>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</si>
  <si>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</si>
  <si>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</si>
  <si>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</si>
  <si>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</si>
  <si>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</si>
  <si>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</si>
  <si>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</si>
  <si>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</si>
  <si>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</si>
  <si>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</si>
  <si>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</si>
  <si>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MARCH 2021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</si>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</sst>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17" fontId="6" fillId="0" borderId="0" xfId="0" applyNumberFormat="1" applyFont="1" applyBorder="1"/>
    <xf numFmtId="0" fontId="4" fillId="0" borderId="0" xfId="0" applyFont="1" applyBorder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Protection="1"/>
    <xf numFmtId="165" fontId="5" fillId="0" borderId="0" xfId="0" applyNumberFormat="1" applyFont="1" applyBorder="1"/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 applyAlignment="1" applyProtection="1">
      <alignment horizontal="centerContinuous"/>
      <protection locked="0"/>
    </xf>
    <xf numFmtId="0" fontId="0" fillId="0" borderId="0" xfId="0" applyFill="1" applyProtection="1"/>
    <xf numFmtId="0" fontId="6" fillId="0" borderId="5" xfId="0" applyFont="1" applyFill="1" applyBorder="1" applyAlignment="1">
      <alignment horizontal="center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>
      <alignment horizontal="center"/>
    </xf>
    <xf numFmtId="168" fontId="4" fillId="0" borderId="19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 applyProtection="1">
      <alignment horizontal="center"/>
    </xf>
    <xf numFmtId="2" fontId="4" fillId="0" borderId="8" xfId="0" applyNumberFormat="1" applyFont="1" applyFill="1" applyBorder="1" applyAlignment="1" applyProtection="1">
      <alignment horizontal="center"/>
    </xf>
    <xf numFmtId="168" fontId="4" fillId="0" borderId="20" xfId="0" applyNumberFormat="1" applyFont="1" applyFill="1" applyBorder="1" applyAlignment="1" applyProtection="1">
      <alignment horizontal="center"/>
    </xf>
    <xf numFmtId="168" fontId="4" fillId="0" borderId="7" xfId="0" applyNumberFormat="1" applyFont="1" applyFill="1" applyBorder="1" applyAlignment="1" applyProtection="1">
      <alignment horizontal="center"/>
    </xf>
    <xf numFmtId="170" fontId="4" fillId="0" borderId="9" xfId="0" applyNumberFormat="1" applyFont="1" applyFill="1" applyBorder="1" applyAlignment="1" applyProtection="1">
      <alignment horizontal="center"/>
    </xf>
    <xf numFmtId="170" fontId="4" fillId="0" borderId="19" xfId="0" applyNumberFormat="1" applyFont="1" applyBorder="1" applyAlignment="1" applyProtection="1">
      <alignment horizontal="center"/>
    </xf>
    <xf numFmtId="170" fontId="4" fillId="0" borderId="8" xfId="0" applyNumberFormat="1" applyFont="1" applyBorder="1" applyAlignment="1" applyProtection="1">
      <alignment horizontal="center"/>
    </xf>
    <xf numFmtId="170" fontId="4" fillId="0" borderId="6" xfId="0" applyNumberFormat="1" applyFont="1" applyBorder="1" applyAlignment="1" applyProtection="1">
      <alignment horizontal="center"/>
    </xf>
    <xf numFmtId="165" fontId="6" fillId="0" borderId="6" xfId="0" applyNumberFormat="1" applyFont="1" applyBorder="1" applyAlignment="1" applyProtection="1">
      <alignment horizontal="center"/>
    </xf>
    <xf numFmtId="168" fontId="4" fillId="0" borderId="12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 applyProtection="1">
      <alignment horizontal="center"/>
    </xf>
    <xf numFmtId="2" fontId="4" fillId="0" borderId="3" xfId="0" applyNumberFormat="1" applyFont="1" applyFill="1" applyBorder="1" applyAlignment="1" applyProtection="1">
      <alignment horizontal="center"/>
    </xf>
    <xf numFmtId="168" fontId="4" fillId="0" borderId="18" xfId="0" applyNumberFormat="1" applyFont="1" applyFill="1" applyBorder="1" applyAlignment="1" applyProtection="1">
      <alignment horizontal="center"/>
    </xf>
    <xf numFmtId="168" fontId="4" fillId="0" borderId="2" xfId="0" applyNumberFormat="1" applyFont="1" applyFill="1" applyBorder="1" applyAlignment="1" applyProtection="1">
      <alignment horizontal="center"/>
    </xf>
    <xf numFmtId="170" fontId="4" fillId="0" borderId="11" xfId="0" applyNumberFormat="1" applyFont="1" applyFill="1" applyBorder="1" applyAlignment="1" applyProtection="1">
      <alignment horizontal="center"/>
    </xf>
    <xf numFmtId="170" fontId="4" fillId="0" borderId="12" xfId="0" applyNumberFormat="1" applyFont="1" applyBorder="1" applyAlignment="1" applyProtection="1">
      <alignment horizontal="center"/>
    </xf>
    <xf numFmtId="170" fontId="4" fillId="0" borderId="18" xfId="0" applyNumberFormat="1" applyFont="1" applyBorder="1" applyAlignment="1" applyProtection="1">
      <alignment horizontal="center"/>
    </xf>
    <xf numFmtId="170" fontId="4" fillId="0" borderId="17" xfId="0" applyNumberFormat="1" applyFont="1" applyBorder="1" applyAlignment="1" applyProtection="1">
      <alignment horizontal="center"/>
    </xf>
    <xf numFmtId="165" fontId="6" fillId="0" borderId="10" xfId="0" applyNumberFormat="1" applyFont="1" applyBorder="1" applyAlignment="1" applyProtection="1">
      <alignment horizontal="center"/>
    </xf>
    <xf numFmtId="168" fontId="4" fillId="0" borderId="14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 applyProtection="1">
      <alignment horizontal="center"/>
    </xf>
    <xf numFmtId="168" fontId="4" fillId="0" borderId="15" xfId="0" applyNumberFormat="1" applyFont="1" applyFill="1" applyBorder="1" applyAlignment="1" applyProtection="1">
      <alignment horizontal="center"/>
    </xf>
    <xf numFmtId="168" fontId="4" fillId="0" borderId="21" xfId="0" applyNumberFormat="1" applyFont="1" applyFill="1" applyBorder="1" applyAlignment="1" applyProtection="1">
      <alignment horizontal="center"/>
    </xf>
    <xf numFmtId="170" fontId="4" fillId="0" borderId="16" xfId="0" applyNumberFormat="1" applyFont="1" applyFill="1" applyBorder="1" applyAlignment="1" applyProtection="1">
      <alignment horizontal="center"/>
    </xf>
    <xf numFmtId="170" fontId="4" fillId="0" borderId="14" xfId="0" applyNumberFormat="1" applyFont="1" applyBorder="1" applyAlignment="1" applyProtection="1">
      <alignment horizontal="center"/>
    </xf>
    <xf numFmtId="170" fontId="4" fillId="0" borderId="13" xfId="0" applyNumberFormat="1" applyFont="1" applyBorder="1" applyAlignment="1" applyProtection="1">
      <alignment horizontal="center"/>
    </xf>
    <xf numFmtId="170" fontId="4" fillId="0" borderId="4" xfId="0" applyNumberFormat="1" applyFont="1" applyBorder="1" applyAlignment="1" applyProtection="1">
      <alignment horizontal="center"/>
    </xf>
    <xf numFmtId="165" fontId="6" fillId="0" borderId="4" xfId="0" applyNumberFormat="1" applyFont="1" applyBorder="1" applyAlignment="1" applyProtection="1">
      <alignment horizontal="center"/>
    </xf>
    <xf numFmtId="4" fontId="8" fillId="0" borderId="11" xfId="0" applyNumberFormat="1" applyFont="1" applyFill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Border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Fill="1" applyBorder="1" applyAlignment="1">
      <alignment horizontal="center"/>
    </xf>
    <xf numFmtId="4" fontId="8" fillId="0" borderId="11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 applyProtection="1">
      <alignment horizontal="center"/>
      <protection locked="0"/>
    </xf>
    <xf numFmtId="168" fontId="8" fillId="0" borderId="0" xfId="0" applyNumberFormat="1" applyFont="1" applyFill="1" applyBorder="1" applyAlignment="1" applyProtection="1">
      <alignment horizontal="center"/>
      <protection locked="0"/>
    </xf>
    <xf numFmtId="167" fontId="8" fillId="0" borderId="11" xfId="0" applyNumberFormat="1" applyFont="1" applyFill="1" applyBorder="1" applyAlignment="1">
      <alignment horizontal="center"/>
    </xf>
    <xf numFmtId="168" fontId="8" fillId="0" borderId="15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4" fontId="4" fillId="0" borderId="7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 applyBorder="1"/>
    <xf numFmtId="166" fontId="2" fillId="0" borderId="19" xfId="0" applyNumberFormat="1" applyFont="1" applyBorder="1" applyAlignment="1" applyProtection="1">
      <alignment horizontal="right"/>
    </xf>
    <xf numFmtId="165" fontId="1" fillId="0" borderId="24" xfId="0" applyNumberFormat="1" applyFont="1" applyBorder="1" applyAlignment="1" applyProtection="1">
      <alignment horizontal="center"/>
    </xf>
    <xf numFmtId="166" fontId="2" fillId="0" borderId="12" xfId="0" applyNumberFormat="1" applyFont="1" applyBorder="1" applyAlignment="1" applyProtection="1">
      <alignment horizontal="right"/>
    </xf>
    <xf numFmtId="165" fontId="1" fillId="0" borderId="17" xfId="0" applyNumberFormat="1" applyFont="1" applyBorder="1" applyAlignment="1" applyProtection="1">
      <alignment horizontal="center"/>
    </xf>
    <xf numFmtId="166" fontId="2" fillId="0" borderId="14" xfId="0" applyNumberFormat="1" applyFont="1" applyBorder="1" applyAlignment="1" applyProtection="1">
      <alignment horizontal="right"/>
    </xf>
    <xf numFmtId="165" fontId="1" fillId="0" borderId="21" xfId="0" applyNumberFormat="1" applyFont="1" applyBorder="1" applyAlignment="1" applyProtection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/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0" fontId="6" fillId="0" borderId="0" xfId="0" applyFont="1" applyBorder="1"/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Border="1"/>
    <xf numFmtId="177" fontId="4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 applyBorder="1"/>
    <xf numFmtId="0" fontId="0" fillId="2" borderId="0" xfId="0" applyFill="1" applyBorder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 applyBorder="1"/>
    <xf numFmtId="172" fontId="2" fillId="2" borderId="0" xfId="0" applyNumberFormat="1" applyFont="1" applyFill="1" applyBorder="1" applyAlignment="1">
      <alignment horizontal="left"/>
    </xf>
    <xf numFmtId="168" fontId="2" fillId="2" borderId="43" xfId="0" applyNumberFormat="1" applyFont="1" applyFill="1" applyBorder="1" applyAlignment="1"/>
    <xf numFmtId="2" fontId="2" fillId="2" borderId="43" xfId="0" applyNumberFormat="1" applyFont="1" applyFill="1" applyBorder="1" applyAlignment="1"/>
    <xf numFmtId="175" fontId="2" fillId="2" borderId="43" xfId="0" applyNumberFormat="1" applyFont="1" applyFill="1" applyBorder="1" applyAlignment="1"/>
    <xf numFmtId="0" fontId="2" fillId="2" borderId="43" xfId="0" applyFont="1" applyFill="1" applyBorder="1" applyAlignment="1"/>
    <xf numFmtId="0" fontId="6" fillId="2" borderId="43" xfId="0" applyFont="1" applyFill="1" applyBorder="1" applyAlignment="1"/>
    <xf numFmtId="0" fontId="13" fillId="2" borderId="43" xfId="0" applyFont="1" applyFill="1" applyBorder="1" applyAlignment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Border="1" applyAlignment="1">
      <alignment horizontal="center"/>
    </xf>
    <xf numFmtId="177" fontId="6" fillId="2" borderId="0" xfId="0" applyNumberFormat="1" applyFont="1" applyFill="1" applyBorder="1" applyAlignment="1">
      <alignment horizontal="center"/>
    </xf>
    <xf numFmtId="17" fontId="6" fillId="2" borderId="0" xfId="0" applyNumberFormat="1" applyFont="1" applyFill="1" applyBorder="1" applyAlignment="1"/>
    <xf numFmtId="0" fontId="1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14" fillId="2" borderId="0" xfId="0" applyFont="1" applyFill="1" applyBorder="1"/>
    <xf numFmtId="0" fontId="6" fillId="2" borderId="0" xfId="0" applyFont="1" applyFill="1" applyBorder="1" applyAlignment="1"/>
    <xf numFmtId="177" fontId="2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/>
    <xf numFmtId="2" fontId="8" fillId="0" borderId="14" xfId="0" applyNumberFormat="1" applyFont="1" applyFill="1" applyBorder="1" applyAlignment="1" applyProtection="1">
      <alignment horizontal="center"/>
      <protection locked="0"/>
    </xf>
    <xf numFmtId="4" fontId="6" fillId="0" borderId="16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4" fontId="6" fillId="0" borderId="23" xfId="0" applyNumberFormat="1" applyFont="1" applyFill="1" applyBorder="1" applyAlignment="1" applyProtection="1">
      <alignment horizontal="center"/>
      <protection locked="0"/>
    </xf>
    <xf numFmtId="4" fontId="6" fillId="0" borderId="45" xfId="0" applyNumberFormat="1" applyFont="1" applyFill="1" applyBorder="1" applyAlignment="1" applyProtection="1">
      <alignment horizontal="center"/>
      <protection locked="0"/>
    </xf>
    <xf numFmtId="4" fontId="6" fillId="0" borderId="22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Fill="1" applyBorder="1" applyAlignment="1" applyProtection="1">
      <alignment horizontal="center"/>
      <protection locked="0"/>
    </xf>
    <xf numFmtId="4" fontId="6" fillId="0" borderId="44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6" fillId="0" borderId="44" xfId="0" applyNumberFormat="1" applyFont="1" applyFill="1" applyBorder="1" applyAlignment="1">
      <alignment horizontal="center"/>
    </xf>
    <xf numFmtId="165" fontId="1" fillId="0" borderId="4" xfId="0" applyNumberFormat="1" applyFont="1" applyBorder="1" applyAlignment="1"/>
    <xf numFmtId="0" fontId="0" fillId="0" borderId="44" xfId="0" applyBorder="1" applyAlignment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32</v>
      </c>
    </row>
    <row r="6" spans="1:25" ht="13.8" thickBot="1" x14ac:dyDescent="0.3">
      <c r="B6" s="1">
        <v>44256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44256</v>
      </c>
      <c r="C9" s="46">
        <v>9198</v>
      </c>
      <c r="D9" s="45">
        <v>9198</v>
      </c>
      <c r="E9" s="44">
        <f t="shared" ref="E9:E31" si="0">AVERAGE(C9:D9)</f>
        <v>9198</v>
      </c>
      <c r="F9" s="46">
        <v>9148</v>
      </c>
      <c r="G9" s="45">
        <v>9148</v>
      </c>
      <c r="H9" s="44">
        <f t="shared" ref="H9:H31" si="1">AVERAGE(F9:G9)</f>
        <v>9148</v>
      </c>
      <c r="I9" s="46">
        <v>8903</v>
      </c>
      <c r="J9" s="45">
        <v>8903</v>
      </c>
      <c r="K9" s="44">
        <f t="shared" ref="K9:K31" si="2">AVERAGE(I9:J9)</f>
        <v>8903</v>
      </c>
      <c r="L9" s="46">
        <v>8743</v>
      </c>
      <c r="M9" s="45">
        <v>8743</v>
      </c>
      <c r="N9" s="44">
        <f t="shared" ref="N9:N31" si="3">AVERAGE(L9:M9)</f>
        <v>8743</v>
      </c>
      <c r="O9" s="46">
        <v>8523</v>
      </c>
      <c r="P9" s="45">
        <v>8523</v>
      </c>
      <c r="Q9" s="44">
        <f t="shared" ref="Q9:Q31" si="4">AVERAGE(O9:P9)</f>
        <v>8523</v>
      </c>
      <c r="R9" s="52">
        <v>9198</v>
      </c>
      <c r="S9" s="51">
        <v>1.3928</v>
      </c>
      <c r="T9" s="53">
        <v>1.2044999999999999</v>
      </c>
      <c r="U9" s="50">
        <v>106.76</v>
      </c>
      <c r="V9" s="43">
        <v>6603.96</v>
      </c>
      <c r="W9" s="43">
        <v>6565.71</v>
      </c>
      <c r="X9" s="49">
        <f t="shared" ref="X9:X31" si="5">R9/T9</f>
        <v>7636.3636363636369</v>
      </c>
      <c r="Y9" s="48">
        <v>1.3933</v>
      </c>
    </row>
    <row r="10" spans="1:25" x14ac:dyDescent="0.25">
      <c r="B10" s="47">
        <v>44257</v>
      </c>
      <c r="C10" s="46">
        <v>9213.5</v>
      </c>
      <c r="D10" s="45">
        <v>9213.5</v>
      </c>
      <c r="E10" s="44">
        <f t="shared" si="0"/>
        <v>9213.5</v>
      </c>
      <c r="F10" s="46">
        <v>9163.5</v>
      </c>
      <c r="G10" s="45">
        <v>9163.5</v>
      </c>
      <c r="H10" s="44">
        <f t="shared" si="1"/>
        <v>9163.5</v>
      </c>
      <c r="I10" s="46">
        <v>8893.5</v>
      </c>
      <c r="J10" s="45">
        <v>8893.5</v>
      </c>
      <c r="K10" s="44">
        <f t="shared" si="2"/>
        <v>8893.5</v>
      </c>
      <c r="L10" s="46">
        <v>8733.5</v>
      </c>
      <c r="M10" s="45">
        <v>8733.5</v>
      </c>
      <c r="N10" s="44">
        <f t="shared" si="3"/>
        <v>8733.5</v>
      </c>
      <c r="O10" s="46">
        <v>8513.5</v>
      </c>
      <c r="P10" s="45">
        <v>8513.5</v>
      </c>
      <c r="Q10" s="44">
        <f t="shared" si="4"/>
        <v>8513.5</v>
      </c>
      <c r="R10" s="52">
        <v>9213.5</v>
      </c>
      <c r="S10" s="51">
        <v>1.3929</v>
      </c>
      <c r="T10" s="51">
        <v>1.2034</v>
      </c>
      <c r="U10" s="50">
        <v>106.88</v>
      </c>
      <c r="V10" s="43">
        <v>6614.62</v>
      </c>
      <c r="W10" s="43">
        <v>6576.36</v>
      </c>
      <c r="X10" s="49">
        <f t="shared" si="5"/>
        <v>7656.224031909589</v>
      </c>
      <c r="Y10" s="48">
        <v>1.3934</v>
      </c>
    </row>
    <row r="11" spans="1:25" x14ac:dyDescent="0.25">
      <c r="B11" s="47">
        <v>44258</v>
      </c>
      <c r="C11" s="46">
        <v>9266</v>
      </c>
      <c r="D11" s="45">
        <v>9266</v>
      </c>
      <c r="E11" s="44">
        <f t="shared" si="0"/>
        <v>9266</v>
      </c>
      <c r="F11" s="46">
        <v>9227.5</v>
      </c>
      <c r="G11" s="45">
        <v>9227.5</v>
      </c>
      <c r="H11" s="44">
        <f t="shared" si="1"/>
        <v>9227.5</v>
      </c>
      <c r="I11" s="46">
        <v>8941.5</v>
      </c>
      <c r="J11" s="45">
        <v>8941.5</v>
      </c>
      <c r="K11" s="44">
        <f t="shared" si="2"/>
        <v>8941.5</v>
      </c>
      <c r="L11" s="46">
        <v>8781.5</v>
      </c>
      <c r="M11" s="45">
        <v>8781.5</v>
      </c>
      <c r="N11" s="44">
        <f t="shared" si="3"/>
        <v>8781.5</v>
      </c>
      <c r="O11" s="46">
        <v>8561.5</v>
      </c>
      <c r="P11" s="45">
        <v>8561.5</v>
      </c>
      <c r="Q11" s="44">
        <f t="shared" si="4"/>
        <v>8561.5</v>
      </c>
      <c r="R11" s="52">
        <v>9266</v>
      </c>
      <c r="S11" s="51">
        <v>1.3967000000000001</v>
      </c>
      <c r="T11" s="51">
        <v>1.2062999999999999</v>
      </c>
      <c r="U11" s="50">
        <v>106.9</v>
      </c>
      <c r="V11" s="43">
        <v>6634.21</v>
      </c>
      <c r="W11" s="43">
        <v>6604.75</v>
      </c>
      <c r="X11" s="49">
        <f t="shared" si="5"/>
        <v>7681.339633590318</v>
      </c>
      <c r="Y11" s="48">
        <v>1.3971</v>
      </c>
    </row>
    <row r="12" spans="1:25" x14ac:dyDescent="0.25">
      <c r="B12" s="47">
        <v>44259</v>
      </c>
      <c r="C12" s="46">
        <v>8786.5</v>
      </c>
      <c r="D12" s="45">
        <v>8786.5</v>
      </c>
      <c r="E12" s="44">
        <f t="shared" si="0"/>
        <v>8786.5</v>
      </c>
      <c r="F12" s="46">
        <v>8757</v>
      </c>
      <c r="G12" s="45">
        <v>8757</v>
      </c>
      <c r="H12" s="44">
        <f t="shared" si="1"/>
        <v>8757</v>
      </c>
      <c r="I12" s="46">
        <v>8537</v>
      </c>
      <c r="J12" s="45">
        <v>8537</v>
      </c>
      <c r="K12" s="44">
        <f t="shared" si="2"/>
        <v>8537</v>
      </c>
      <c r="L12" s="46">
        <v>8397</v>
      </c>
      <c r="M12" s="45">
        <v>8397</v>
      </c>
      <c r="N12" s="44">
        <f t="shared" si="3"/>
        <v>8397</v>
      </c>
      <c r="O12" s="46">
        <v>8177</v>
      </c>
      <c r="P12" s="45">
        <v>8177</v>
      </c>
      <c r="Q12" s="44">
        <f t="shared" si="4"/>
        <v>8177</v>
      </c>
      <c r="R12" s="52">
        <v>8786.5</v>
      </c>
      <c r="S12" s="51">
        <v>1.3949</v>
      </c>
      <c r="T12" s="51">
        <v>1.2032</v>
      </c>
      <c r="U12" s="50">
        <v>107.39</v>
      </c>
      <c r="V12" s="43">
        <v>6299.02</v>
      </c>
      <c r="W12" s="43">
        <v>6275.62</v>
      </c>
      <c r="X12" s="49">
        <f t="shared" si="5"/>
        <v>7302.609707446808</v>
      </c>
      <c r="Y12" s="48">
        <v>1.3954</v>
      </c>
    </row>
    <row r="13" spans="1:25" x14ac:dyDescent="0.25">
      <c r="B13" s="47">
        <v>44260</v>
      </c>
      <c r="C13" s="46">
        <v>9021.5</v>
      </c>
      <c r="D13" s="45">
        <v>9021.5</v>
      </c>
      <c r="E13" s="44">
        <f t="shared" si="0"/>
        <v>9021.5</v>
      </c>
      <c r="F13" s="46">
        <v>8996.5</v>
      </c>
      <c r="G13" s="45">
        <v>8996.5</v>
      </c>
      <c r="H13" s="44">
        <f t="shared" si="1"/>
        <v>8996.5</v>
      </c>
      <c r="I13" s="46">
        <v>8726.5</v>
      </c>
      <c r="J13" s="45">
        <v>8726.5</v>
      </c>
      <c r="K13" s="44">
        <f t="shared" si="2"/>
        <v>8726.5</v>
      </c>
      <c r="L13" s="46">
        <v>8561.5</v>
      </c>
      <c r="M13" s="45">
        <v>8561.5</v>
      </c>
      <c r="N13" s="44">
        <f t="shared" si="3"/>
        <v>8561.5</v>
      </c>
      <c r="O13" s="46">
        <v>8341.5</v>
      </c>
      <c r="P13" s="45">
        <v>8341.5</v>
      </c>
      <c r="Q13" s="44">
        <f t="shared" si="4"/>
        <v>8341.5</v>
      </c>
      <c r="R13" s="52">
        <v>9021.5</v>
      </c>
      <c r="S13" s="51">
        <v>1.3827</v>
      </c>
      <c r="T13" s="51">
        <v>1.1936</v>
      </c>
      <c r="U13" s="50">
        <v>108.27</v>
      </c>
      <c r="V13" s="43">
        <v>6524.55</v>
      </c>
      <c r="W13" s="43">
        <v>6504.59</v>
      </c>
      <c r="X13" s="49">
        <f t="shared" si="5"/>
        <v>7558.2272117962466</v>
      </c>
      <c r="Y13" s="48">
        <v>1.3831</v>
      </c>
    </row>
    <row r="14" spans="1:25" x14ac:dyDescent="0.25">
      <c r="B14" s="47">
        <v>44263</v>
      </c>
      <c r="C14" s="46">
        <v>8992.5</v>
      </c>
      <c r="D14" s="45">
        <v>8992.5</v>
      </c>
      <c r="E14" s="44">
        <f t="shared" si="0"/>
        <v>8992.5</v>
      </c>
      <c r="F14" s="46">
        <v>8971</v>
      </c>
      <c r="G14" s="45">
        <v>8971</v>
      </c>
      <c r="H14" s="44">
        <f t="shared" si="1"/>
        <v>8971</v>
      </c>
      <c r="I14" s="46">
        <v>8705.5</v>
      </c>
      <c r="J14" s="45">
        <v>8705.5</v>
      </c>
      <c r="K14" s="44">
        <f t="shared" si="2"/>
        <v>8705.5</v>
      </c>
      <c r="L14" s="46">
        <v>8555.5</v>
      </c>
      <c r="M14" s="45">
        <v>8555.5</v>
      </c>
      <c r="N14" s="44">
        <f t="shared" si="3"/>
        <v>8555.5</v>
      </c>
      <c r="O14" s="46">
        <v>8335.5</v>
      </c>
      <c r="P14" s="45">
        <v>8335.5</v>
      </c>
      <c r="Q14" s="44">
        <f t="shared" si="4"/>
        <v>8335.5</v>
      </c>
      <c r="R14" s="52">
        <v>8992.5</v>
      </c>
      <c r="S14" s="51">
        <v>1.3824000000000001</v>
      </c>
      <c r="T14" s="51">
        <v>1.1861999999999999</v>
      </c>
      <c r="U14" s="50">
        <v>108.69</v>
      </c>
      <c r="V14" s="43">
        <v>6504.99</v>
      </c>
      <c r="W14" s="43">
        <v>6487.09</v>
      </c>
      <c r="X14" s="49">
        <f t="shared" si="5"/>
        <v>7580.9307030854834</v>
      </c>
      <c r="Y14" s="48">
        <v>1.3829</v>
      </c>
    </row>
    <row r="15" spans="1:25" x14ac:dyDescent="0.25">
      <c r="B15" s="47">
        <v>44264</v>
      </c>
      <c r="C15" s="46">
        <v>8895</v>
      </c>
      <c r="D15" s="45">
        <v>8895</v>
      </c>
      <c r="E15" s="44">
        <f t="shared" si="0"/>
        <v>8895</v>
      </c>
      <c r="F15" s="46">
        <v>8877</v>
      </c>
      <c r="G15" s="45">
        <v>8877</v>
      </c>
      <c r="H15" s="44">
        <f t="shared" si="1"/>
        <v>8877</v>
      </c>
      <c r="I15" s="46">
        <v>8623.5</v>
      </c>
      <c r="J15" s="45">
        <v>8623.5</v>
      </c>
      <c r="K15" s="44">
        <f t="shared" si="2"/>
        <v>8623.5</v>
      </c>
      <c r="L15" s="46">
        <v>8473.5</v>
      </c>
      <c r="M15" s="45">
        <v>8473.5</v>
      </c>
      <c r="N15" s="44">
        <f t="shared" si="3"/>
        <v>8473.5</v>
      </c>
      <c r="O15" s="46">
        <v>8253.5</v>
      </c>
      <c r="P15" s="45">
        <v>8253.5</v>
      </c>
      <c r="Q15" s="44">
        <f t="shared" si="4"/>
        <v>8253.5</v>
      </c>
      <c r="R15" s="52">
        <v>8895</v>
      </c>
      <c r="S15" s="51">
        <v>1.387</v>
      </c>
      <c r="T15" s="51">
        <v>1.1887000000000001</v>
      </c>
      <c r="U15" s="50">
        <v>108.87</v>
      </c>
      <c r="V15" s="43">
        <v>6413.12</v>
      </c>
      <c r="W15" s="43">
        <v>6398.3</v>
      </c>
      <c r="X15" s="49">
        <f t="shared" si="5"/>
        <v>7482.964583158071</v>
      </c>
      <c r="Y15" s="48">
        <v>1.3874</v>
      </c>
    </row>
    <row r="16" spans="1:25" x14ac:dyDescent="0.25">
      <c r="B16" s="47">
        <v>44265</v>
      </c>
      <c r="C16" s="46">
        <v>8939</v>
      </c>
      <c r="D16" s="45">
        <v>8939</v>
      </c>
      <c r="E16" s="44">
        <f t="shared" si="0"/>
        <v>8939</v>
      </c>
      <c r="F16" s="46">
        <v>8917</v>
      </c>
      <c r="G16" s="45">
        <v>8917</v>
      </c>
      <c r="H16" s="44">
        <f t="shared" si="1"/>
        <v>8917</v>
      </c>
      <c r="I16" s="46">
        <v>8668.5</v>
      </c>
      <c r="J16" s="45">
        <v>8668.5</v>
      </c>
      <c r="K16" s="44">
        <f t="shared" si="2"/>
        <v>8668.5</v>
      </c>
      <c r="L16" s="46">
        <v>8518.5</v>
      </c>
      <c r="M16" s="45">
        <v>8518.5</v>
      </c>
      <c r="N16" s="44">
        <f t="shared" si="3"/>
        <v>8518.5</v>
      </c>
      <c r="O16" s="46">
        <v>8318.5</v>
      </c>
      <c r="P16" s="45">
        <v>8318.5</v>
      </c>
      <c r="Q16" s="44">
        <f t="shared" si="4"/>
        <v>8318.5</v>
      </c>
      <c r="R16" s="52">
        <v>8939</v>
      </c>
      <c r="S16" s="51">
        <v>1.3880999999999999</v>
      </c>
      <c r="T16" s="51">
        <v>1.1884999999999999</v>
      </c>
      <c r="U16" s="50">
        <v>108.78</v>
      </c>
      <c r="V16" s="43">
        <v>6439.74</v>
      </c>
      <c r="W16" s="43">
        <v>6421.58</v>
      </c>
      <c r="X16" s="49">
        <f t="shared" si="5"/>
        <v>7521.2452671434585</v>
      </c>
      <c r="Y16" s="48">
        <v>1.3886000000000001</v>
      </c>
    </row>
    <row r="17" spans="2:25" x14ac:dyDescent="0.25">
      <c r="B17" s="47">
        <v>44266</v>
      </c>
      <c r="C17" s="46">
        <v>9062.5</v>
      </c>
      <c r="D17" s="45">
        <v>9062.5</v>
      </c>
      <c r="E17" s="44">
        <f t="shared" si="0"/>
        <v>9062.5</v>
      </c>
      <c r="F17" s="46">
        <v>9048</v>
      </c>
      <c r="G17" s="45">
        <v>9048</v>
      </c>
      <c r="H17" s="44">
        <f t="shared" si="1"/>
        <v>9048</v>
      </c>
      <c r="I17" s="46">
        <v>8801</v>
      </c>
      <c r="J17" s="45">
        <v>8801</v>
      </c>
      <c r="K17" s="44">
        <f t="shared" si="2"/>
        <v>8801</v>
      </c>
      <c r="L17" s="46">
        <v>8651</v>
      </c>
      <c r="M17" s="45">
        <v>8651</v>
      </c>
      <c r="N17" s="44">
        <f t="shared" si="3"/>
        <v>8651</v>
      </c>
      <c r="O17" s="46">
        <v>8451</v>
      </c>
      <c r="P17" s="45">
        <v>8451</v>
      </c>
      <c r="Q17" s="44">
        <f t="shared" si="4"/>
        <v>8451</v>
      </c>
      <c r="R17" s="52">
        <v>9062.5</v>
      </c>
      <c r="S17" s="51">
        <v>1.3958999999999999</v>
      </c>
      <c r="T17" s="51">
        <v>1.1955</v>
      </c>
      <c r="U17" s="50">
        <v>108.51</v>
      </c>
      <c r="V17" s="43">
        <v>6492.23</v>
      </c>
      <c r="W17" s="43">
        <v>6479.52</v>
      </c>
      <c r="X17" s="49">
        <f t="shared" si="5"/>
        <v>7580.5102467586785</v>
      </c>
      <c r="Y17" s="48">
        <v>1.3964000000000001</v>
      </c>
    </row>
    <row r="18" spans="2:25" x14ac:dyDescent="0.25">
      <c r="B18" s="47">
        <v>44267</v>
      </c>
      <c r="C18" s="46">
        <v>9052.5</v>
      </c>
      <c r="D18" s="45">
        <v>9052.5</v>
      </c>
      <c r="E18" s="44">
        <f t="shared" si="0"/>
        <v>9052.5</v>
      </c>
      <c r="F18" s="46">
        <v>9037.5</v>
      </c>
      <c r="G18" s="45">
        <v>9037.5</v>
      </c>
      <c r="H18" s="44">
        <f t="shared" si="1"/>
        <v>9037.5</v>
      </c>
      <c r="I18" s="46">
        <v>8806.5</v>
      </c>
      <c r="J18" s="45">
        <v>8806.5</v>
      </c>
      <c r="K18" s="44">
        <f t="shared" si="2"/>
        <v>8806.5</v>
      </c>
      <c r="L18" s="46">
        <v>8656.5</v>
      </c>
      <c r="M18" s="45">
        <v>8656.5</v>
      </c>
      <c r="N18" s="44">
        <f t="shared" si="3"/>
        <v>8656.5</v>
      </c>
      <c r="O18" s="46">
        <v>8456.5</v>
      </c>
      <c r="P18" s="45">
        <v>8456.5</v>
      </c>
      <c r="Q18" s="44">
        <f t="shared" si="4"/>
        <v>8456.5</v>
      </c>
      <c r="R18" s="52">
        <v>9052.5</v>
      </c>
      <c r="S18" s="51">
        <v>1.3897999999999999</v>
      </c>
      <c r="T18" s="51">
        <v>1.1935</v>
      </c>
      <c r="U18" s="50">
        <v>108.97</v>
      </c>
      <c r="V18" s="43">
        <v>6513.53</v>
      </c>
      <c r="W18" s="43">
        <v>6500.86</v>
      </c>
      <c r="X18" s="49">
        <f t="shared" si="5"/>
        <v>7584.8345203183917</v>
      </c>
      <c r="Y18" s="48">
        <v>1.3902000000000001</v>
      </c>
    </row>
    <row r="19" spans="2:25" x14ac:dyDescent="0.25">
      <c r="B19" s="47">
        <v>44270</v>
      </c>
      <c r="C19" s="46">
        <v>9147.5</v>
      </c>
      <c r="D19" s="45">
        <v>9147.5</v>
      </c>
      <c r="E19" s="44">
        <f t="shared" si="0"/>
        <v>9147.5</v>
      </c>
      <c r="F19" s="46">
        <v>9123</v>
      </c>
      <c r="G19" s="45">
        <v>9123</v>
      </c>
      <c r="H19" s="44">
        <f t="shared" si="1"/>
        <v>9123</v>
      </c>
      <c r="I19" s="46">
        <v>8880.5</v>
      </c>
      <c r="J19" s="45">
        <v>8880.5</v>
      </c>
      <c r="K19" s="44">
        <f t="shared" si="2"/>
        <v>8880.5</v>
      </c>
      <c r="L19" s="46">
        <v>8730.5</v>
      </c>
      <c r="M19" s="45">
        <v>8730.5</v>
      </c>
      <c r="N19" s="44">
        <f t="shared" si="3"/>
        <v>8730.5</v>
      </c>
      <c r="O19" s="46">
        <v>8530.5</v>
      </c>
      <c r="P19" s="45">
        <v>8530.5</v>
      </c>
      <c r="Q19" s="44">
        <f t="shared" si="4"/>
        <v>8530.5</v>
      </c>
      <c r="R19" s="52">
        <v>9147.5</v>
      </c>
      <c r="S19" s="51">
        <v>1.3923000000000001</v>
      </c>
      <c r="T19" s="51">
        <v>1.1924999999999999</v>
      </c>
      <c r="U19" s="50">
        <v>109.17</v>
      </c>
      <c r="V19" s="43">
        <v>6570.06</v>
      </c>
      <c r="W19" s="43">
        <v>6550.59</v>
      </c>
      <c r="X19" s="49">
        <f t="shared" si="5"/>
        <v>7670.8595387840678</v>
      </c>
      <c r="Y19" s="48">
        <v>1.3927</v>
      </c>
    </row>
    <row r="20" spans="2:25" x14ac:dyDescent="0.25">
      <c r="B20" s="47">
        <v>44271</v>
      </c>
      <c r="C20" s="46">
        <v>8965.5</v>
      </c>
      <c r="D20" s="45">
        <v>8965.5</v>
      </c>
      <c r="E20" s="44">
        <f t="shared" si="0"/>
        <v>8965.5</v>
      </c>
      <c r="F20" s="46">
        <v>8956.5</v>
      </c>
      <c r="G20" s="45">
        <v>8956.5</v>
      </c>
      <c r="H20" s="44">
        <f t="shared" si="1"/>
        <v>8956.5</v>
      </c>
      <c r="I20" s="46">
        <v>8726.5</v>
      </c>
      <c r="J20" s="45">
        <v>8726.5</v>
      </c>
      <c r="K20" s="44">
        <f t="shared" si="2"/>
        <v>8726.5</v>
      </c>
      <c r="L20" s="46">
        <v>8576.5</v>
      </c>
      <c r="M20" s="45">
        <v>8576.5</v>
      </c>
      <c r="N20" s="44">
        <f t="shared" si="3"/>
        <v>8576.5</v>
      </c>
      <c r="O20" s="46">
        <v>8376.5</v>
      </c>
      <c r="P20" s="45">
        <v>8376.5</v>
      </c>
      <c r="Q20" s="44">
        <f t="shared" si="4"/>
        <v>8376.5</v>
      </c>
      <c r="R20" s="52">
        <v>8965.5</v>
      </c>
      <c r="S20" s="51">
        <v>1.3875999999999999</v>
      </c>
      <c r="T20" s="51">
        <v>1.1922999999999999</v>
      </c>
      <c r="U20" s="50">
        <v>109.01</v>
      </c>
      <c r="V20" s="43">
        <v>6461.16</v>
      </c>
      <c r="W20" s="43">
        <v>6452.81</v>
      </c>
      <c r="X20" s="49">
        <f t="shared" si="5"/>
        <v>7519.5001258072634</v>
      </c>
      <c r="Y20" s="48">
        <v>1.3879999999999999</v>
      </c>
    </row>
    <row r="21" spans="2:25" x14ac:dyDescent="0.25">
      <c r="B21" s="47">
        <v>44272</v>
      </c>
      <c r="C21" s="46">
        <v>9027</v>
      </c>
      <c r="D21" s="45">
        <v>9027</v>
      </c>
      <c r="E21" s="44">
        <f t="shared" si="0"/>
        <v>9027</v>
      </c>
      <c r="F21" s="46">
        <v>9024.5</v>
      </c>
      <c r="G21" s="45">
        <v>9024.5</v>
      </c>
      <c r="H21" s="44">
        <f t="shared" si="1"/>
        <v>9024.5</v>
      </c>
      <c r="I21" s="46">
        <v>8813</v>
      </c>
      <c r="J21" s="45">
        <v>8813</v>
      </c>
      <c r="K21" s="44">
        <f t="shared" si="2"/>
        <v>8813</v>
      </c>
      <c r="L21" s="46">
        <v>8669</v>
      </c>
      <c r="M21" s="45">
        <v>8669</v>
      </c>
      <c r="N21" s="44">
        <f t="shared" si="3"/>
        <v>8669</v>
      </c>
      <c r="O21" s="46">
        <v>8469</v>
      </c>
      <c r="P21" s="45">
        <v>8469</v>
      </c>
      <c r="Q21" s="44">
        <f t="shared" si="4"/>
        <v>8469</v>
      </c>
      <c r="R21" s="52">
        <v>9027</v>
      </c>
      <c r="S21" s="51">
        <v>1.3908</v>
      </c>
      <c r="T21" s="51">
        <v>1.1912</v>
      </c>
      <c r="U21" s="50">
        <v>109.17</v>
      </c>
      <c r="V21" s="43">
        <v>6490.51</v>
      </c>
      <c r="W21" s="43">
        <v>6486.38</v>
      </c>
      <c r="X21" s="49">
        <f t="shared" si="5"/>
        <v>7578.0725319006042</v>
      </c>
      <c r="Y21" s="48">
        <v>1.3913</v>
      </c>
    </row>
    <row r="22" spans="2:25" x14ac:dyDescent="0.25">
      <c r="B22" s="47">
        <v>44273</v>
      </c>
      <c r="C22" s="46">
        <v>9090</v>
      </c>
      <c r="D22" s="45">
        <v>9090</v>
      </c>
      <c r="E22" s="44">
        <f t="shared" si="0"/>
        <v>9090</v>
      </c>
      <c r="F22" s="46">
        <v>9077.5</v>
      </c>
      <c r="G22" s="45">
        <v>9077.5</v>
      </c>
      <c r="H22" s="44">
        <f t="shared" si="1"/>
        <v>9077.5</v>
      </c>
      <c r="I22" s="46">
        <v>8845</v>
      </c>
      <c r="J22" s="45">
        <v>8845</v>
      </c>
      <c r="K22" s="44">
        <f t="shared" si="2"/>
        <v>8845</v>
      </c>
      <c r="L22" s="46">
        <v>8701</v>
      </c>
      <c r="M22" s="45">
        <v>8701</v>
      </c>
      <c r="N22" s="44">
        <f t="shared" si="3"/>
        <v>8701</v>
      </c>
      <c r="O22" s="46">
        <v>8501</v>
      </c>
      <c r="P22" s="45">
        <v>8501</v>
      </c>
      <c r="Q22" s="44">
        <f t="shared" si="4"/>
        <v>8501</v>
      </c>
      <c r="R22" s="52">
        <v>9090</v>
      </c>
      <c r="S22" s="51">
        <v>1.3945000000000001</v>
      </c>
      <c r="T22" s="51">
        <v>1.1928000000000001</v>
      </c>
      <c r="U22" s="50">
        <v>109.11</v>
      </c>
      <c r="V22" s="43">
        <v>6518.47</v>
      </c>
      <c r="W22" s="43">
        <v>6507.63</v>
      </c>
      <c r="X22" s="49">
        <f t="shared" si="5"/>
        <v>7620.7243460764585</v>
      </c>
      <c r="Y22" s="48">
        <v>1.3949</v>
      </c>
    </row>
    <row r="23" spans="2:25" x14ac:dyDescent="0.25">
      <c r="B23" s="47">
        <v>44274</v>
      </c>
      <c r="C23" s="46">
        <v>9036</v>
      </c>
      <c r="D23" s="45">
        <v>9036</v>
      </c>
      <c r="E23" s="44">
        <f t="shared" si="0"/>
        <v>9036</v>
      </c>
      <c r="F23" s="46">
        <v>9017.5</v>
      </c>
      <c r="G23" s="45">
        <v>9017.5</v>
      </c>
      <c r="H23" s="44">
        <f t="shared" si="1"/>
        <v>9017.5</v>
      </c>
      <c r="I23" s="46">
        <v>8772.5</v>
      </c>
      <c r="J23" s="45">
        <v>8772.5</v>
      </c>
      <c r="K23" s="44">
        <f t="shared" si="2"/>
        <v>8772.5</v>
      </c>
      <c r="L23" s="46">
        <v>8632.5</v>
      </c>
      <c r="M23" s="45">
        <v>8632.5</v>
      </c>
      <c r="N23" s="44">
        <f t="shared" si="3"/>
        <v>8632.5</v>
      </c>
      <c r="O23" s="46">
        <v>8433.5</v>
      </c>
      <c r="P23" s="45">
        <v>8433.5</v>
      </c>
      <c r="Q23" s="44">
        <f t="shared" si="4"/>
        <v>8433.5</v>
      </c>
      <c r="R23" s="52">
        <v>9036</v>
      </c>
      <c r="S23" s="51">
        <v>1.389</v>
      </c>
      <c r="T23" s="51">
        <v>1.19</v>
      </c>
      <c r="U23" s="50">
        <v>108.89</v>
      </c>
      <c r="V23" s="43">
        <v>6505.4</v>
      </c>
      <c r="W23" s="43">
        <v>6490.21</v>
      </c>
      <c r="X23" s="49">
        <f t="shared" si="5"/>
        <v>7593.2773109243699</v>
      </c>
      <c r="Y23" s="48">
        <v>1.3894</v>
      </c>
    </row>
    <row r="24" spans="2:25" x14ac:dyDescent="0.25">
      <c r="B24" s="47">
        <v>44277</v>
      </c>
      <c r="C24" s="46">
        <v>9097.5</v>
      </c>
      <c r="D24" s="45">
        <v>9097.5</v>
      </c>
      <c r="E24" s="44">
        <f t="shared" si="0"/>
        <v>9097.5</v>
      </c>
      <c r="F24" s="46">
        <v>9086</v>
      </c>
      <c r="G24" s="45">
        <v>9086</v>
      </c>
      <c r="H24" s="44">
        <f t="shared" si="1"/>
        <v>9086</v>
      </c>
      <c r="I24" s="46">
        <v>8826</v>
      </c>
      <c r="J24" s="45">
        <v>8826</v>
      </c>
      <c r="K24" s="44">
        <f t="shared" si="2"/>
        <v>8826</v>
      </c>
      <c r="L24" s="46">
        <v>8671</v>
      </c>
      <c r="M24" s="45">
        <v>8671</v>
      </c>
      <c r="N24" s="44">
        <f t="shared" si="3"/>
        <v>8671</v>
      </c>
      <c r="O24" s="46">
        <v>8493</v>
      </c>
      <c r="P24" s="45">
        <v>8493</v>
      </c>
      <c r="Q24" s="44">
        <f t="shared" si="4"/>
        <v>8493</v>
      </c>
      <c r="R24" s="52">
        <v>9097.5</v>
      </c>
      <c r="S24" s="51">
        <v>1.3846000000000001</v>
      </c>
      <c r="T24" s="51">
        <v>1.1923999999999999</v>
      </c>
      <c r="U24" s="50">
        <v>108.83</v>
      </c>
      <c r="V24" s="43">
        <v>6570.49</v>
      </c>
      <c r="W24" s="43">
        <v>6560.29</v>
      </c>
      <c r="X24" s="49">
        <f t="shared" si="5"/>
        <v>7629.5706138879577</v>
      </c>
      <c r="Y24" s="48">
        <v>1.385</v>
      </c>
    </row>
    <row r="25" spans="2:25" x14ac:dyDescent="0.25">
      <c r="B25" s="47">
        <v>44278</v>
      </c>
      <c r="C25" s="46">
        <v>9016.5</v>
      </c>
      <c r="D25" s="45">
        <v>9016.5</v>
      </c>
      <c r="E25" s="44">
        <f t="shared" si="0"/>
        <v>9016.5</v>
      </c>
      <c r="F25" s="46">
        <v>9013</v>
      </c>
      <c r="G25" s="45">
        <v>9013</v>
      </c>
      <c r="H25" s="44">
        <f t="shared" si="1"/>
        <v>9013</v>
      </c>
      <c r="I25" s="46">
        <v>8778.5</v>
      </c>
      <c r="J25" s="45">
        <v>8778.5</v>
      </c>
      <c r="K25" s="44">
        <f t="shared" si="2"/>
        <v>8778.5</v>
      </c>
      <c r="L25" s="46">
        <v>8633.5</v>
      </c>
      <c r="M25" s="45">
        <v>8633.5</v>
      </c>
      <c r="N25" s="44">
        <f t="shared" si="3"/>
        <v>8633.5</v>
      </c>
      <c r="O25" s="46">
        <v>8446.5</v>
      </c>
      <c r="P25" s="45">
        <v>8446.5</v>
      </c>
      <c r="Q25" s="44">
        <f t="shared" si="4"/>
        <v>8446.5</v>
      </c>
      <c r="R25" s="52">
        <v>9016.5</v>
      </c>
      <c r="S25" s="51">
        <v>1.3793</v>
      </c>
      <c r="T25" s="51">
        <v>1.1889000000000001</v>
      </c>
      <c r="U25" s="50">
        <v>108.57</v>
      </c>
      <c r="V25" s="43">
        <v>6537.01</v>
      </c>
      <c r="W25" s="43">
        <v>6532.58</v>
      </c>
      <c r="X25" s="49">
        <f t="shared" si="5"/>
        <v>7583.9010850365876</v>
      </c>
      <c r="Y25" s="48">
        <v>1.3796999999999999</v>
      </c>
    </row>
    <row r="26" spans="2:25" x14ac:dyDescent="0.25">
      <c r="B26" s="47">
        <v>44279</v>
      </c>
      <c r="C26" s="46">
        <v>9016</v>
      </c>
      <c r="D26" s="45">
        <v>9016</v>
      </c>
      <c r="E26" s="44">
        <f t="shared" si="0"/>
        <v>9016</v>
      </c>
      <c r="F26" s="46">
        <v>9011</v>
      </c>
      <c r="G26" s="45">
        <v>9011</v>
      </c>
      <c r="H26" s="44">
        <f t="shared" si="1"/>
        <v>9011</v>
      </c>
      <c r="I26" s="46">
        <v>8799</v>
      </c>
      <c r="J26" s="45">
        <v>8799</v>
      </c>
      <c r="K26" s="44">
        <f t="shared" si="2"/>
        <v>8799</v>
      </c>
      <c r="L26" s="46">
        <v>8654</v>
      </c>
      <c r="M26" s="45">
        <v>8654</v>
      </c>
      <c r="N26" s="44">
        <f t="shared" si="3"/>
        <v>8654</v>
      </c>
      <c r="O26" s="46">
        <v>8467</v>
      </c>
      <c r="P26" s="45">
        <v>8467</v>
      </c>
      <c r="Q26" s="44">
        <f t="shared" si="4"/>
        <v>8467</v>
      </c>
      <c r="R26" s="52">
        <v>9016</v>
      </c>
      <c r="S26" s="51">
        <v>1.3717999999999999</v>
      </c>
      <c r="T26" s="51">
        <v>1.1834</v>
      </c>
      <c r="U26" s="50">
        <v>108.7</v>
      </c>
      <c r="V26" s="43">
        <v>6572.39</v>
      </c>
      <c r="W26" s="43">
        <v>6566.83</v>
      </c>
      <c r="X26" s="49">
        <f t="shared" si="5"/>
        <v>7618.7257055940509</v>
      </c>
      <c r="Y26" s="48">
        <v>1.3722000000000001</v>
      </c>
    </row>
    <row r="27" spans="2:25" x14ac:dyDescent="0.25">
      <c r="B27" s="47">
        <v>44280</v>
      </c>
      <c r="C27" s="46">
        <v>8781</v>
      </c>
      <c r="D27" s="45">
        <v>8781</v>
      </c>
      <c r="E27" s="44">
        <f t="shared" si="0"/>
        <v>8781</v>
      </c>
      <c r="F27" s="46">
        <v>8780.5</v>
      </c>
      <c r="G27" s="45">
        <v>8780.5</v>
      </c>
      <c r="H27" s="44">
        <f t="shared" si="1"/>
        <v>8780.5</v>
      </c>
      <c r="I27" s="46">
        <v>8602</v>
      </c>
      <c r="J27" s="45">
        <v>8602</v>
      </c>
      <c r="K27" s="44">
        <f t="shared" si="2"/>
        <v>8602</v>
      </c>
      <c r="L27" s="46">
        <v>8467</v>
      </c>
      <c r="M27" s="45">
        <v>8467</v>
      </c>
      <c r="N27" s="44">
        <f t="shared" si="3"/>
        <v>8467</v>
      </c>
      <c r="O27" s="46">
        <v>8280</v>
      </c>
      <c r="P27" s="45">
        <v>8280</v>
      </c>
      <c r="Q27" s="44">
        <f t="shared" si="4"/>
        <v>8280</v>
      </c>
      <c r="R27" s="52">
        <v>8781</v>
      </c>
      <c r="S27" s="51">
        <v>1.3708</v>
      </c>
      <c r="T27" s="51">
        <v>1.1797</v>
      </c>
      <c r="U27" s="50">
        <v>109.12</v>
      </c>
      <c r="V27" s="43">
        <v>6405.75</v>
      </c>
      <c r="W27" s="43">
        <v>6403.52</v>
      </c>
      <c r="X27" s="49">
        <f t="shared" si="5"/>
        <v>7443.417818089345</v>
      </c>
      <c r="Y27" s="48">
        <v>1.3712</v>
      </c>
    </row>
    <row r="28" spans="2:25" x14ac:dyDescent="0.25">
      <c r="B28" s="47">
        <v>44281</v>
      </c>
      <c r="C28" s="46">
        <v>8929</v>
      </c>
      <c r="D28" s="45">
        <v>8929</v>
      </c>
      <c r="E28" s="44">
        <f t="shared" si="0"/>
        <v>8929</v>
      </c>
      <c r="F28" s="46">
        <v>8918.5</v>
      </c>
      <c r="G28" s="45">
        <v>8918.5</v>
      </c>
      <c r="H28" s="44">
        <f t="shared" si="1"/>
        <v>8918.5</v>
      </c>
      <c r="I28" s="46">
        <v>8716.5</v>
      </c>
      <c r="J28" s="45">
        <v>8716.5</v>
      </c>
      <c r="K28" s="44">
        <f t="shared" si="2"/>
        <v>8716.5</v>
      </c>
      <c r="L28" s="46">
        <v>8581.5</v>
      </c>
      <c r="M28" s="45">
        <v>8581.5</v>
      </c>
      <c r="N28" s="44">
        <f t="shared" si="3"/>
        <v>8581.5</v>
      </c>
      <c r="O28" s="46">
        <v>8394.5</v>
      </c>
      <c r="P28" s="45">
        <v>8394.5</v>
      </c>
      <c r="Q28" s="44">
        <f t="shared" si="4"/>
        <v>8394.5</v>
      </c>
      <c r="R28" s="52">
        <v>8929</v>
      </c>
      <c r="S28" s="51">
        <v>1.3767</v>
      </c>
      <c r="T28" s="51">
        <v>1.1777</v>
      </c>
      <c r="U28" s="50">
        <v>109.8</v>
      </c>
      <c r="V28" s="43">
        <v>6485.8</v>
      </c>
      <c r="W28" s="43">
        <v>6476.29</v>
      </c>
      <c r="X28" s="49">
        <f t="shared" si="5"/>
        <v>7581.7270951855317</v>
      </c>
      <c r="Y28" s="48">
        <v>1.3771</v>
      </c>
    </row>
    <row r="29" spans="2:25" x14ac:dyDescent="0.25">
      <c r="B29" s="47">
        <v>44284</v>
      </c>
      <c r="C29" s="46">
        <v>8942.5</v>
      </c>
      <c r="D29" s="45">
        <v>8942.5</v>
      </c>
      <c r="E29" s="44">
        <f t="shared" si="0"/>
        <v>8942.5</v>
      </c>
      <c r="F29" s="46">
        <v>8937</v>
      </c>
      <c r="G29" s="45">
        <v>8937</v>
      </c>
      <c r="H29" s="44">
        <f t="shared" si="1"/>
        <v>8937</v>
      </c>
      <c r="I29" s="46">
        <v>8725.5</v>
      </c>
      <c r="J29" s="45">
        <v>8725.5</v>
      </c>
      <c r="K29" s="44">
        <f t="shared" si="2"/>
        <v>8725.5</v>
      </c>
      <c r="L29" s="46">
        <v>8578.5</v>
      </c>
      <c r="M29" s="45">
        <v>8578.5</v>
      </c>
      <c r="N29" s="44">
        <f t="shared" si="3"/>
        <v>8578.5</v>
      </c>
      <c r="O29" s="46">
        <v>8391.5</v>
      </c>
      <c r="P29" s="45">
        <v>8391.5</v>
      </c>
      <c r="Q29" s="44">
        <f t="shared" si="4"/>
        <v>8391.5</v>
      </c>
      <c r="R29" s="52">
        <v>8942.5</v>
      </c>
      <c r="S29" s="51">
        <v>1.3843000000000001</v>
      </c>
      <c r="T29" s="51">
        <v>1.1780999999999999</v>
      </c>
      <c r="U29" s="50">
        <v>109.64</v>
      </c>
      <c r="V29" s="43">
        <v>6459.94</v>
      </c>
      <c r="W29" s="43">
        <v>6454.11</v>
      </c>
      <c r="X29" s="49">
        <f t="shared" si="5"/>
        <v>7590.6120023767089</v>
      </c>
      <c r="Y29" s="48">
        <v>1.3847</v>
      </c>
    </row>
    <row r="30" spans="2:25" x14ac:dyDescent="0.25">
      <c r="B30" s="47">
        <v>44285</v>
      </c>
      <c r="C30" s="46">
        <v>8788.5</v>
      </c>
      <c r="D30" s="45">
        <v>8788.5</v>
      </c>
      <c r="E30" s="44">
        <f t="shared" si="0"/>
        <v>8788.5</v>
      </c>
      <c r="F30" s="46">
        <v>8795</v>
      </c>
      <c r="G30" s="45">
        <v>8795</v>
      </c>
      <c r="H30" s="44">
        <f t="shared" si="1"/>
        <v>8795</v>
      </c>
      <c r="I30" s="46">
        <v>8606</v>
      </c>
      <c r="J30" s="45">
        <v>8606</v>
      </c>
      <c r="K30" s="44">
        <f t="shared" si="2"/>
        <v>8606</v>
      </c>
      <c r="L30" s="46">
        <v>8459</v>
      </c>
      <c r="M30" s="45">
        <v>8459</v>
      </c>
      <c r="N30" s="44">
        <f t="shared" si="3"/>
        <v>8459</v>
      </c>
      <c r="O30" s="46">
        <v>8274</v>
      </c>
      <c r="P30" s="45">
        <v>8274</v>
      </c>
      <c r="Q30" s="44">
        <f t="shared" si="4"/>
        <v>8274</v>
      </c>
      <c r="R30" s="52">
        <v>8788.5</v>
      </c>
      <c r="S30" s="51">
        <v>1.3734</v>
      </c>
      <c r="T30" s="51">
        <v>1.1736</v>
      </c>
      <c r="U30" s="50">
        <v>110.35</v>
      </c>
      <c r="V30" s="43">
        <v>6399.08</v>
      </c>
      <c r="W30" s="43">
        <v>6401.48</v>
      </c>
      <c r="X30" s="49">
        <f t="shared" si="5"/>
        <v>7488.4969325153379</v>
      </c>
      <c r="Y30" s="48">
        <v>1.3738999999999999</v>
      </c>
    </row>
    <row r="31" spans="2:25" x14ac:dyDescent="0.25">
      <c r="B31" s="47">
        <v>44286</v>
      </c>
      <c r="C31" s="46">
        <v>8850.5</v>
      </c>
      <c r="D31" s="45">
        <v>8850.5</v>
      </c>
      <c r="E31" s="44">
        <f t="shared" si="0"/>
        <v>8850.5</v>
      </c>
      <c r="F31" s="46">
        <v>8845.5</v>
      </c>
      <c r="G31" s="45">
        <v>8845.5</v>
      </c>
      <c r="H31" s="44">
        <f t="shared" si="1"/>
        <v>8845.5</v>
      </c>
      <c r="I31" s="46">
        <v>8653.5</v>
      </c>
      <c r="J31" s="45">
        <v>8653.5</v>
      </c>
      <c r="K31" s="44">
        <f t="shared" si="2"/>
        <v>8653.5</v>
      </c>
      <c r="L31" s="46">
        <v>8506.5</v>
      </c>
      <c r="M31" s="45">
        <v>8506.5</v>
      </c>
      <c r="N31" s="44">
        <f t="shared" si="3"/>
        <v>8506.5</v>
      </c>
      <c r="O31" s="46">
        <v>8321.5</v>
      </c>
      <c r="P31" s="45">
        <v>8321.5</v>
      </c>
      <c r="Q31" s="44">
        <f t="shared" si="4"/>
        <v>8321.5</v>
      </c>
      <c r="R31" s="52">
        <v>8850.5</v>
      </c>
      <c r="S31" s="51">
        <v>1.377</v>
      </c>
      <c r="T31" s="51">
        <v>1.1731</v>
      </c>
      <c r="U31" s="50">
        <v>110.75</v>
      </c>
      <c r="V31" s="43">
        <v>6427.38</v>
      </c>
      <c r="W31" s="43">
        <v>6421.88</v>
      </c>
      <c r="X31" s="49">
        <f t="shared" si="5"/>
        <v>7544.5401074077226</v>
      </c>
      <c r="Y31" s="48">
        <v>1.3774</v>
      </c>
    </row>
    <row r="32" spans="2:25" s="10" customFormat="1" x14ac:dyDescent="0.25">
      <c r="B32" s="42" t="s">
        <v>11</v>
      </c>
      <c r="C32" s="41">
        <f>ROUND(AVERAGE(C9:C31),2)</f>
        <v>9004.98</v>
      </c>
      <c r="D32" s="40">
        <f>ROUND(AVERAGE(D9:D31),2)</f>
        <v>9004.98</v>
      </c>
      <c r="E32" s="39">
        <f>ROUND(AVERAGE(C32:D32),2)</f>
        <v>9004.98</v>
      </c>
      <c r="F32" s="41">
        <f>ROUND(AVERAGE(F9:F31),2)</f>
        <v>8988.2000000000007</v>
      </c>
      <c r="G32" s="40">
        <f>ROUND(AVERAGE(G9:G31),2)</f>
        <v>8988.2000000000007</v>
      </c>
      <c r="H32" s="39">
        <f>ROUND(AVERAGE(F32:G32),2)</f>
        <v>8988.2000000000007</v>
      </c>
      <c r="I32" s="41">
        <f>ROUND(AVERAGE(I9:I31),2)</f>
        <v>8754.39</v>
      </c>
      <c r="J32" s="40">
        <f>ROUND(AVERAGE(J9:J31),2)</f>
        <v>8754.39</v>
      </c>
      <c r="K32" s="39">
        <f>ROUND(AVERAGE(I32:J32),2)</f>
        <v>8754.39</v>
      </c>
      <c r="L32" s="41">
        <f>ROUND(AVERAGE(L9:L31),2)</f>
        <v>8605.74</v>
      </c>
      <c r="M32" s="40">
        <f>ROUND(AVERAGE(M9:M31),2)</f>
        <v>8605.74</v>
      </c>
      <c r="N32" s="39">
        <f>ROUND(AVERAGE(L32:M32),2)</f>
        <v>8605.74</v>
      </c>
      <c r="O32" s="41">
        <f>ROUND(AVERAGE(O9:O31),2)</f>
        <v>8404.7800000000007</v>
      </c>
      <c r="P32" s="40">
        <f>ROUND(AVERAGE(P9:P31),2)</f>
        <v>8404.7800000000007</v>
      </c>
      <c r="Q32" s="39">
        <f>ROUND(AVERAGE(O32:P32),2)</f>
        <v>8404.7800000000007</v>
      </c>
      <c r="R32" s="38">
        <f>ROUND(AVERAGE(R9:R31),2)</f>
        <v>9004.98</v>
      </c>
      <c r="S32" s="37">
        <f>ROUND(AVERAGE(S9:S31),4)</f>
        <v>1.3858999999999999</v>
      </c>
      <c r="T32" s="36">
        <f>ROUND(AVERAGE(T9:T31),4)</f>
        <v>1.19</v>
      </c>
      <c r="U32" s="175">
        <f>ROUND(AVERAGE(U9:U31),2)</f>
        <v>108.74</v>
      </c>
      <c r="V32" s="35">
        <f>AVERAGE(V9:V31)</f>
        <v>6497.5395652173902</v>
      </c>
      <c r="W32" s="35">
        <f>AVERAGE(W9:W31)</f>
        <v>6483.4339130434792</v>
      </c>
      <c r="X32" s="35">
        <f>AVERAGE(X9:X31)</f>
        <v>7567.3336850068126</v>
      </c>
      <c r="Y32" s="34">
        <f>AVERAGE(Y9:Y31)</f>
        <v>1.3863173913043476</v>
      </c>
    </row>
    <row r="33" spans="2:25" s="5" customFormat="1" x14ac:dyDescent="0.25">
      <c r="B33" s="33" t="s">
        <v>12</v>
      </c>
      <c r="C33" s="32">
        <f t="shared" ref="C33:Y33" si="6">MAX(C9:C31)</f>
        <v>9266</v>
      </c>
      <c r="D33" s="31">
        <f t="shared" si="6"/>
        <v>9266</v>
      </c>
      <c r="E33" s="30">
        <f t="shared" si="6"/>
        <v>9266</v>
      </c>
      <c r="F33" s="32">
        <f t="shared" si="6"/>
        <v>9227.5</v>
      </c>
      <c r="G33" s="31">
        <f t="shared" si="6"/>
        <v>9227.5</v>
      </c>
      <c r="H33" s="30">
        <f t="shared" si="6"/>
        <v>9227.5</v>
      </c>
      <c r="I33" s="32">
        <f t="shared" si="6"/>
        <v>8941.5</v>
      </c>
      <c r="J33" s="31">
        <f t="shared" si="6"/>
        <v>8941.5</v>
      </c>
      <c r="K33" s="30">
        <f t="shared" si="6"/>
        <v>8941.5</v>
      </c>
      <c r="L33" s="32">
        <f t="shared" si="6"/>
        <v>8781.5</v>
      </c>
      <c r="M33" s="31">
        <f t="shared" si="6"/>
        <v>8781.5</v>
      </c>
      <c r="N33" s="30">
        <f t="shared" si="6"/>
        <v>8781.5</v>
      </c>
      <c r="O33" s="32">
        <f t="shared" si="6"/>
        <v>8561.5</v>
      </c>
      <c r="P33" s="31">
        <f t="shared" si="6"/>
        <v>8561.5</v>
      </c>
      <c r="Q33" s="30">
        <f t="shared" si="6"/>
        <v>8561.5</v>
      </c>
      <c r="R33" s="29">
        <f t="shared" si="6"/>
        <v>9266</v>
      </c>
      <c r="S33" s="28">
        <f t="shared" si="6"/>
        <v>1.3967000000000001</v>
      </c>
      <c r="T33" s="27">
        <f t="shared" si="6"/>
        <v>1.2062999999999999</v>
      </c>
      <c r="U33" s="26">
        <f t="shared" si="6"/>
        <v>110.75</v>
      </c>
      <c r="V33" s="25">
        <f t="shared" si="6"/>
        <v>6634.21</v>
      </c>
      <c r="W33" s="25">
        <f t="shared" si="6"/>
        <v>6604.75</v>
      </c>
      <c r="X33" s="25">
        <f t="shared" si="6"/>
        <v>7681.339633590318</v>
      </c>
      <c r="Y33" s="24">
        <f t="shared" si="6"/>
        <v>1.3971</v>
      </c>
    </row>
    <row r="34" spans="2:25" s="5" customFormat="1" ht="13.8" thickBot="1" x14ac:dyDescent="0.3">
      <c r="B34" s="23" t="s">
        <v>13</v>
      </c>
      <c r="C34" s="22">
        <f t="shared" ref="C34:Y34" si="7">MIN(C9:C31)</f>
        <v>8781</v>
      </c>
      <c r="D34" s="21">
        <f t="shared" si="7"/>
        <v>8781</v>
      </c>
      <c r="E34" s="20">
        <f t="shared" si="7"/>
        <v>8781</v>
      </c>
      <c r="F34" s="22">
        <f t="shared" si="7"/>
        <v>8757</v>
      </c>
      <c r="G34" s="21">
        <f t="shared" si="7"/>
        <v>8757</v>
      </c>
      <c r="H34" s="20">
        <f t="shared" si="7"/>
        <v>8757</v>
      </c>
      <c r="I34" s="22">
        <f t="shared" si="7"/>
        <v>8537</v>
      </c>
      <c r="J34" s="21">
        <f t="shared" si="7"/>
        <v>8537</v>
      </c>
      <c r="K34" s="20">
        <f t="shared" si="7"/>
        <v>8537</v>
      </c>
      <c r="L34" s="22">
        <f t="shared" si="7"/>
        <v>8397</v>
      </c>
      <c r="M34" s="21">
        <f t="shared" si="7"/>
        <v>8397</v>
      </c>
      <c r="N34" s="20">
        <f t="shared" si="7"/>
        <v>8397</v>
      </c>
      <c r="O34" s="22">
        <f t="shared" si="7"/>
        <v>8177</v>
      </c>
      <c r="P34" s="21">
        <f t="shared" si="7"/>
        <v>8177</v>
      </c>
      <c r="Q34" s="20">
        <f t="shared" si="7"/>
        <v>8177</v>
      </c>
      <c r="R34" s="19">
        <f t="shared" si="7"/>
        <v>8781</v>
      </c>
      <c r="S34" s="18">
        <f t="shared" si="7"/>
        <v>1.3708</v>
      </c>
      <c r="T34" s="17">
        <f t="shared" si="7"/>
        <v>1.1731</v>
      </c>
      <c r="U34" s="16">
        <f t="shared" si="7"/>
        <v>106.76</v>
      </c>
      <c r="V34" s="15">
        <f t="shared" si="7"/>
        <v>6299.02</v>
      </c>
      <c r="W34" s="15">
        <f t="shared" si="7"/>
        <v>6275.62</v>
      </c>
      <c r="X34" s="15">
        <f t="shared" si="7"/>
        <v>7302.609707446808</v>
      </c>
      <c r="Y34" s="14">
        <f t="shared" si="7"/>
        <v>1.3712</v>
      </c>
    </row>
    <row r="36" spans="2:25" x14ac:dyDescent="0.25">
      <c r="B36" s="7" t="s">
        <v>14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  <row r="37" spans="2:25" x14ac:dyDescent="0.25">
      <c r="B37" s="7" t="s">
        <v>15</v>
      </c>
      <c r="C37" s="9"/>
      <c r="D37" s="9"/>
      <c r="E37" s="8"/>
      <c r="F37" s="9"/>
      <c r="G37" s="9"/>
      <c r="H37" s="8"/>
      <c r="I37" s="9"/>
      <c r="J37" s="9"/>
      <c r="K37" s="8"/>
      <c r="L37" s="9"/>
      <c r="M37" s="9"/>
      <c r="N37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6"/>
  <sheetViews>
    <sheetView tabSelected="1" workbookViewId="0"/>
  </sheetViews>
  <sheetFormatPr baseColWidth="10" defaultColWidth="8.88671875" defaultRowHeight="13.2" x14ac:dyDescent="0.25"/>
  <cols>
    <col min="3" max="3" width="12.109375" customWidth="1"/>
    <col min="4" max="4" width="19.6640625" customWidth="1"/>
    <col min="6" max="6" width="12.109375" customWidth="1"/>
    <col min="7" max="7" width="19.6640625" customWidth="1"/>
    <col min="9" max="9" width="12.109375" customWidth="1"/>
    <col min="10" max="10" width="19.6640625" customWidth="1"/>
  </cols>
  <sheetData>
    <row r="2" spans="2:10" x14ac:dyDescent="0.25">
      <c r="B2" s="76" t="s">
        <v>39</v>
      </c>
    </row>
    <row r="3" spans="2:10" ht="13.8" thickBot="1" x14ac:dyDescent="0.3"/>
    <row r="4" spans="2:10" x14ac:dyDescent="0.25">
      <c r="C4" s="189" t="s">
        <v>38</v>
      </c>
      <c r="D4" s="190"/>
      <c r="F4" s="189" t="s">
        <v>37</v>
      </c>
      <c r="G4" s="190"/>
      <c r="I4" s="189" t="s">
        <v>36</v>
      </c>
      <c r="J4" s="190"/>
    </row>
    <row r="5" spans="2:10" x14ac:dyDescent="0.25">
      <c r="C5" s="75">
        <v>44286</v>
      </c>
      <c r="D5" s="74"/>
      <c r="F5" s="75">
        <v>44286</v>
      </c>
      <c r="G5" s="74"/>
      <c r="I5" s="75">
        <v>44286</v>
      </c>
      <c r="J5" s="74"/>
    </row>
    <row r="6" spans="2:10" x14ac:dyDescent="0.25">
      <c r="C6" s="73"/>
      <c r="D6" s="72" t="s">
        <v>35</v>
      </c>
      <c r="F6" s="73"/>
      <c r="G6" s="72" t="s">
        <v>35</v>
      </c>
      <c r="I6" s="73"/>
      <c r="J6" s="72" t="s">
        <v>35</v>
      </c>
    </row>
    <row r="7" spans="2:10" x14ac:dyDescent="0.25">
      <c r="C7" s="71"/>
      <c r="D7" s="70"/>
      <c r="F7" s="71"/>
      <c r="G7" s="70"/>
      <c r="I7" s="71"/>
      <c r="J7" s="70"/>
    </row>
    <row r="8" spans="2:10" x14ac:dyDescent="0.25">
      <c r="C8" s="69">
        <v>44256</v>
      </c>
      <c r="D8" s="68">
        <v>9149.58</v>
      </c>
      <c r="F8" s="69">
        <f t="shared" ref="F8:F30" si="0">C8</f>
        <v>44256</v>
      </c>
      <c r="G8" s="68">
        <v>2163.0500000000002</v>
      </c>
      <c r="I8" s="69">
        <f t="shared" ref="I8:I30" si="1">C8</f>
        <v>44256</v>
      </c>
      <c r="J8" s="68">
        <v>2816.97</v>
      </c>
    </row>
    <row r="9" spans="2:10" x14ac:dyDescent="0.25">
      <c r="C9" s="69">
        <v>44257</v>
      </c>
      <c r="D9" s="68">
        <v>9028.82</v>
      </c>
      <c r="F9" s="69">
        <f t="shared" si="0"/>
        <v>44257</v>
      </c>
      <c r="G9" s="68">
        <v>2122.71</v>
      </c>
      <c r="I9" s="69">
        <f t="shared" si="1"/>
        <v>44257</v>
      </c>
      <c r="J9" s="68">
        <v>2839.13</v>
      </c>
    </row>
    <row r="10" spans="2:10" x14ac:dyDescent="0.25">
      <c r="C10" s="69">
        <v>44258</v>
      </c>
      <c r="D10" s="68">
        <v>9196.5</v>
      </c>
      <c r="F10" s="69">
        <f t="shared" si="0"/>
        <v>44258</v>
      </c>
      <c r="G10" s="68">
        <v>2230.2199999999998</v>
      </c>
      <c r="I10" s="69">
        <f t="shared" si="1"/>
        <v>44258</v>
      </c>
      <c r="J10" s="68">
        <v>2856.86</v>
      </c>
    </row>
    <row r="11" spans="2:10" x14ac:dyDescent="0.25">
      <c r="C11" s="69">
        <v>44259</v>
      </c>
      <c r="D11" s="68">
        <v>9033.4699999999993</v>
      </c>
      <c r="F11" s="69">
        <f t="shared" si="0"/>
        <v>44259</v>
      </c>
      <c r="G11" s="68">
        <v>2171.21</v>
      </c>
      <c r="I11" s="69">
        <f t="shared" si="1"/>
        <v>44259</v>
      </c>
      <c r="J11" s="68">
        <v>2754.5</v>
      </c>
    </row>
    <row r="12" spans="2:10" x14ac:dyDescent="0.25">
      <c r="C12" s="69">
        <v>44260</v>
      </c>
      <c r="D12" s="68">
        <v>8909.82</v>
      </c>
      <c r="F12" s="69">
        <f t="shared" si="0"/>
        <v>44260</v>
      </c>
      <c r="G12" s="68">
        <v>2160.73</v>
      </c>
      <c r="I12" s="69">
        <f t="shared" si="1"/>
        <v>44260</v>
      </c>
      <c r="J12" s="68">
        <v>2772.71</v>
      </c>
    </row>
    <row r="13" spans="2:10" x14ac:dyDescent="0.25">
      <c r="C13" s="69">
        <v>44263</v>
      </c>
      <c r="D13" s="68">
        <v>8858.58</v>
      </c>
      <c r="F13" s="69">
        <f t="shared" si="0"/>
        <v>44263</v>
      </c>
      <c r="G13" s="68">
        <v>2174.83</v>
      </c>
      <c r="I13" s="69">
        <f t="shared" si="1"/>
        <v>44263</v>
      </c>
      <c r="J13" s="68">
        <v>2760</v>
      </c>
    </row>
    <row r="14" spans="2:10" x14ac:dyDescent="0.25">
      <c r="C14" s="69">
        <v>44264</v>
      </c>
      <c r="D14" s="68">
        <v>8884.85</v>
      </c>
      <c r="F14" s="69">
        <f t="shared" si="0"/>
        <v>44264</v>
      </c>
      <c r="G14" s="68">
        <v>2133.52</v>
      </c>
      <c r="I14" s="69">
        <f t="shared" si="1"/>
        <v>44264</v>
      </c>
      <c r="J14" s="68">
        <v>2756.27</v>
      </c>
    </row>
    <row r="15" spans="2:10" x14ac:dyDescent="0.25">
      <c r="C15" s="69">
        <v>44265</v>
      </c>
      <c r="D15" s="68">
        <v>8810.82</v>
      </c>
      <c r="F15" s="69">
        <f t="shared" si="0"/>
        <v>44265</v>
      </c>
      <c r="G15" s="68">
        <v>2170.4299999999998</v>
      </c>
      <c r="I15" s="69">
        <f t="shared" si="1"/>
        <v>44265</v>
      </c>
      <c r="J15" s="68">
        <v>2755.97</v>
      </c>
    </row>
    <row r="16" spans="2:10" x14ac:dyDescent="0.25">
      <c r="C16" s="69">
        <v>44266</v>
      </c>
      <c r="D16" s="68">
        <v>9074.1</v>
      </c>
      <c r="F16" s="69">
        <f t="shared" si="0"/>
        <v>44266</v>
      </c>
      <c r="G16" s="68">
        <v>2190.92</v>
      </c>
      <c r="I16" s="69">
        <f t="shared" si="1"/>
        <v>44266</v>
      </c>
      <c r="J16" s="68">
        <v>2821.11</v>
      </c>
    </row>
    <row r="17" spans="2:10" x14ac:dyDescent="0.25">
      <c r="C17" s="69">
        <v>44267</v>
      </c>
      <c r="D17" s="68">
        <v>9048.5499999999993</v>
      </c>
      <c r="F17" s="69">
        <f t="shared" si="0"/>
        <v>44267</v>
      </c>
      <c r="G17" s="68">
        <v>2164.5</v>
      </c>
      <c r="I17" s="69">
        <f t="shared" si="1"/>
        <v>44267</v>
      </c>
      <c r="J17" s="68">
        <v>2834.65</v>
      </c>
    </row>
    <row r="18" spans="2:10" x14ac:dyDescent="0.25">
      <c r="C18" s="69">
        <v>44270</v>
      </c>
      <c r="D18" s="68">
        <v>9108</v>
      </c>
      <c r="F18" s="69">
        <f t="shared" si="0"/>
        <v>44270</v>
      </c>
      <c r="G18" s="68">
        <v>2193.5</v>
      </c>
      <c r="I18" s="69">
        <f t="shared" si="1"/>
        <v>44270</v>
      </c>
      <c r="J18" s="68">
        <v>2830.31</v>
      </c>
    </row>
    <row r="19" spans="2:10" x14ac:dyDescent="0.25">
      <c r="C19" s="69">
        <v>44271</v>
      </c>
      <c r="D19" s="68">
        <v>9046.89</v>
      </c>
      <c r="F19" s="69">
        <f t="shared" si="0"/>
        <v>44271</v>
      </c>
      <c r="G19" s="68">
        <v>2213.25</v>
      </c>
      <c r="I19" s="69">
        <f t="shared" si="1"/>
        <v>44271</v>
      </c>
      <c r="J19" s="68">
        <v>2827.55</v>
      </c>
    </row>
    <row r="20" spans="2:10" x14ac:dyDescent="0.25">
      <c r="C20" s="69">
        <v>44272</v>
      </c>
      <c r="D20" s="68">
        <v>9032.17</v>
      </c>
      <c r="F20" s="69">
        <f t="shared" si="0"/>
        <v>44272</v>
      </c>
      <c r="G20" s="68">
        <v>2204.85</v>
      </c>
      <c r="I20" s="69">
        <f t="shared" si="1"/>
        <v>44272</v>
      </c>
      <c r="J20" s="68">
        <v>2818.17</v>
      </c>
    </row>
    <row r="21" spans="2:10" x14ac:dyDescent="0.25">
      <c r="C21" s="69">
        <v>44273</v>
      </c>
      <c r="D21" s="68">
        <v>9047.5</v>
      </c>
      <c r="F21" s="69">
        <f t="shared" si="0"/>
        <v>44273</v>
      </c>
      <c r="G21" s="68">
        <v>2214.6799999999998</v>
      </c>
      <c r="I21" s="69">
        <f t="shared" si="1"/>
        <v>44273</v>
      </c>
      <c r="J21" s="68">
        <v>2802.11</v>
      </c>
    </row>
    <row r="22" spans="2:10" x14ac:dyDescent="0.25">
      <c r="C22" s="69">
        <v>44274</v>
      </c>
      <c r="D22" s="68">
        <v>8899.39</v>
      </c>
      <c r="F22" s="69">
        <f t="shared" si="0"/>
        <v>44274</v>
      </c>
      <c r="G22" s="68">
        <v>2199</v>
      </c>
      <c r="I22" s="69">
        <f t="shared" si="1"/>
        <v>44274</v>
      </c>
      <c r="J22" s="68">
        <v>2795.54</v>
      </c>
    </row>
    <row r="23" spans="2:10" x14ac:dyDescent="0.25">
      <c r="C23" s="69">
        <v>44277</v>
      </c>
      <c r="D23" s="68">
        <v>9017.2099999999991</v>
      </c>
      <c r="F23" s="69">
        <f t="shared" si="0"/>
        <v>44277</v>
      </c>
      <c r="G23" s="68">
        <v>2256.52</v>
      </c>
      <c r="I23" s="69">
        <f t="shared" si="1"/>
        <v>44277</v>
      </c>
      <c r="J23" s="68">
        <v>2866.11</v>
      </c>
    </row>
    <row r="24" spans="2:10" x14ac:dyDescent="0.25">
      <c r="C24" s="69">
        <v>44278</v>
      </c>
      <c r="D24" s="68">
        <v>9057.2000000000007</v>
      </c>
      <c r="F24" s="69">
        <f t="shared" si="0"/>
        <v>44278</v>
      </c>
      <c r="G24" s="68">
        <v>2235.2600000000002</v>
      </c>
      <c r="I24" s="69">
        <f t="shared" si="1"/>
        <v>44278</v>
      </c>
      <c r="J24" s="68">
        <v>2840.48</v>
      </c>
    </row>
    <row r="25" spans="2:10" x14ac:dyDescent="0.25">
      <c r="C25" s="69">
        <v>44279</v>
      </c>
      <c r="D25" s="68">
        <v>8958.16</v>
      </c>
      <c r="F25" s="69">
        <f t="shared" si="0"/>
        <v>44279</v>
      </c>
      <c r="G25" s="68">
        <v>2210.04</v>
      </c>
      <c r="I25" s="69">
        <f t="shared" si="1"/>
        <v>44279</v>
      </c>
      <c r="J25" s="68">
        <v>2813.88</v>
      </c>
    </row>
    <row r="26" spans="2:10" x14ac:dyDescent="0.25">
      <c r="C26" s="69">
        <v>44280</v>
      </c>
      <c r="D26" s="68">
        <v>8807.9599999999991</v>
      </c>
      <c r="F26" s="69">
        <f t="shared" si="0"/>
        <v>44280</v>
      </c>
      <c r="G26" s="68">
        <v>2237.54</v>
      </c>
      <c r="I26" s="69">
        <f t="shared" si="1"/>
        <v>44280</v>
      </c>
      <c r="J26" s="68">
        <v>2783.67</v>
      </c>
    </row>
    <row r="27" spans="2:10" x14ac:dyDescent="0.25">
      <c r="C27" s="69">
        <v>44281</v>
      </c>
      <c r="D27" s="68">
        <v>8885.58</v>
      </c>
      <c r="F27" s="69">
        <f t="shared" si="0"/>
        <v>44281</v>
      </c>
      <c r="G27" s="68">
        <v>2270.5</v>
      </c>
      <c r="I27" s="69">
        <f t="shared" si="1"/>
        <v>44281</v>
      </c>
      <c r="J27" s="68">
        <v>2800.5</v>
      </c>
    </row>
    <row r="28" spans="2:10" x14ac:dyDescent="0.25">
      <c r="C28" s="69">
        <v>44284</v>
      </c>
      <c r="D28" s="68">
        <v>8895.1200000000008</v>
      </c>
      <c r="F28" s="69">
        <f t="shared" si="0"/>
        <v>44284</v>
      </c>
      <c r="G28" s="68">
        <v>2288.89</v>
      </c>
      <c r="I28" s="69">
        <f t="shared" si="1"/>
        <v>44284</v>
      </c>
      <c r="J28" s="68">
        <v>2820.82</v>
      </c>
    </row>
    <row r="29" spans="2:10" x14ac:dyDescent="0.25">
      <c r="C29" s="69">
        <v>44285</v>
      </c>
      <c r="D29" s="68">
        <v>8817.16</v>
      </c>
      <c r="F29" s="69">
        <f t="shared" si="0"/>
        <v>44285</v>
      </c>
      <c r="G29" s="68">
        <v>2260.11</v>
      </c>
      <c r="I29" s="69">
        <f t="shared" si="1"/>
        <v>44285</v>
      </c>
      <c r="J29" s="68">
        <v>2816.57</v>
      </c>
    </row>
    <row r="30" spans="2:10" ht="13.8" thickBot="1" x14ac:dyDescent="0.3">
      <c r="C30" s="69">
        <v>44286</v>
      </c>
      <c r="D30" s="68">
        <v>8787.85</v>
      </c>
      <c r="F30" s="69">
        <f t="shared" si="0"/>
        <v>44286</v>
      </c>
      <c r="G30" s="68">
        <v>2229.11</v>
      </c>
      <c r="I30" s="69">
        <f t="shared" si="1"/>
        <v>44286</v>
      </c>
      <c r="J30" s="68">
        <v>2790.87</v>
      </c>
    </row>
    <row r="31" spans="2:10" x14ac:dyDescent="0.25">
      <c r="B31" s="5"/>
      <c r="C31" s="67" t="s">
        <v>11</v>
      </c>
      <c r="D31" s="66">
        <f>ROUND(AVERAGE(D8:D30),2)</f>
        <v>8971.9699999999993</v>
      </c>
      <c r="F31" s="67" t="s">
        <v>11</v>
      </c>
      <c r="G31" s="66">
        <f>ROUND(AVERAGE(G8:G30),2)</f>
        <v>2204.15</v>
      </c>
      <c r="I31" s="67" t="s">
        <v>11</v>
      </c>
      <c r="J31" s="66">
        <f>ROUND(AVERAGE(J8:J30),2)</f>
        <v>2807.6</v>
      </c>
    </row>
    <row r="32" spans="2:10" x14ac:dyDescent="0.25">
      <c r="B32" s="5"/>
      <c r="C32" s="65" t="s">
        <v>12</v>
      </c>
      <c r="D32" s="64">
        <f>MAX(D8:D30)</f>
        <v>9196.5</v>
      </c>
      <c r="F32" s="65" t="s">
        <v>12</v>
      </c>
      <c r="G32" s="64">
        <f>MAX(G8:G30)</f>
        <v>2288.89</v>
      </c>
      <c r="I32" s="65" t="s">
        <v>12</v>
      </c>
      <c r="J32" s="64">
        <f>MAX(J8:J30)</f>
        <v>2866.11</v>
      </c>
    </row>
    <row r="33" spans="2:10" x14ac:dyDescent="0.25">
      <c r="B33" s="5"/>
      <c r="C33" s="63" t="s">
        <v>13</v>
      </c>
      <c r="D33" s="62">
        <f>MIN(D8:D30)</f>
        <v>8787.85</v>
      </c>
      <c r="F33" s="63" t="s">
        <v>13</v>
      </c>
      <c r="G33" s="62">
        <f>MIN(G8:G30)</f>
        <v>2122.71</v>
      </c>
      <c r="I33" s="63" t="s">
        <v>13</v>
      </c>
      <c r="J33" s="62">
        <f>MIN(J8:J30)</f>
        <v>2754.5</v>
      </c>
    </row>
    <row r="36" spans="2:10" x14ac:dyDescent="0.25">
      <c r="B36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5"/>
  <sheetViews>
    <sheetView workbookViewId="0"/>
  </sheetViews>
  <sheetFormatPr baseColWidth="10" defaultColWidth="9.109375" defaultRowHeight="13.2" x14ac:dyDescent="0.25"/>
  <cols>
    <col min="1" max="1" width="9.109375" style="135"/>
    <col min="2" max="2" width="15.5546875" style="135" customWidth="1"/>
    <col min="3" max="10" width="12.6640625" style="135" customWidth="1"/>
    <col min="11" max="16384" width="9.109375" style="135"/>
  </cols>
  <sheetData>
    <row r="3" spans="2:9" ht="15.6" x14ac:dyDescent="0.3">
      <c r="B3" s="174" t="s">
        <v>94</v>
      </c>
      <c r="C3" s="147"/>
      <c r="D3" s="173"/>
      <c r="G3" s="159"/>
      <c r="H3" s="159"/>
      <c r="I3" s="172"/>
    </row>
    <row r="4" spans="2:9" x14ac:dyDescent="0.25">
      <c r="B4" s="171" t="s">
        <v>93</v>
      </c>
      <c r="C4" s="170"/>
      <c r="D4" s="169"/>
      <c r="G4" s="168"/>
      <c r="H4" s="167"/>
      <c r="I4" s="159"/>
    </row>
    <row r="5" spans="2:9" x14ac:dyDescent="0.25">
      <c r="B5" s="166" t="s">
        <v>95</v>
      </c>
      <c r="C5" s="147"/>
      <c r="D5" s="165"/>
      <c r="G5" s="164"/>
      <c r="H5" s="159"/>
      <c r="I5" s="147"/>
    </row>
    <row r="6" spans="2:9" x14ac:dyDescent="0.25">
      <c r="B6" s="147"/>
      <c r="C6" s="147"/>
      <c r="D6" s="147"/>
      <c r="E6" s="147"/>
      <c r="F6" s="147"/>
      <c r="G6" s="147"/>
      <c r="H6" s="147"/>
      <c r="I6" s="147"/>
    </row>
    <row r="7" spans="2:9" x14ac:dyDescent="0.25">
      <c r="B7" s="158"/>
      <c r="C7" s="163" t="s">
        <v>92</v>
      </c>
      <c r="D7" s="163" t="s">
        <v>92</v>
      </c>
      <c r="E7" s="163" t="s">
        <v>92</v>
      </c>
    </row>
    <row r="8" spans="2:9" x14ac:dyDescent="0.25">
      <c r="B8" s="161"/>
      <c r="C8" s="162" t="s">
        <v>55</v>
      </c>
      <c r="D8" s="162" t="s">
        <v>82</v>
      </c>
      <c r="E8" s="162" t="s">
        <v>80</v>
      </c>
    </row>
    <row r="9" spans="2:9" x14ac:dyDescent="0.25">
      <c r="B9" s="161"/>
      <c r="C9" s="160" t="s">
        <v>79</v>
      </c>
      <c r="D9" s="160" t="s">
        <v>79</v>
      </c>
      <c r="E9" s="160" t="s">
        <v>79</v>
      </c>
    </row>
    <row r="10" spans="2:9" x14ac:dyDescent="0.25">
      <c r="B10" s="158"/>
      <c r="C10" s="157"/>
      <c r="D10" s="157"/>
      <c r="E10" s="157"/>
    </row>
    <row r="11" spans="2:9" x14ac:dyDescent="0.25">
      <c r="B11" s="156" t="s">
        <v>91</v>
      </c>
      <c r="C11" s="155">
        <f>ABR!D31</f>
        <v>8971.9699999999993</v>
      </c>
      <c r="D11" s="155">
        <f>ABR!G31</f>
        <v>2204.15</v>
      </c>
      <c r="E11" s="155">
        <f>ABR!J31</f>
        <v>2807.6</v>
      </c>
    </row>
    <row r="15" spans="2:9" x14ac:dyDescent="0.25">
      <c r="B15" s="153" t="s">
        <v>48</v>
      </c>
      <c r="C15" s="154"/>
    </row>
    <row r="16" spans="2:9" x14ac:dyDescent="0.25">
      <c r="B16" s="153" t="s">
        <v>46</v>
      </c>
      <c r="C16" s="152"/>
    </row>
    <row r="17" spans="2:9" x14ac:dyDescent="0.25">
      <c r="B17" s="151" t="s">
        <v>10</v>
      </c>
      <c r="C17" s="149">
        <f>'Averages Inc. Euro Eq'!F66</f>
        <v>1.3858999999999999</v>
      </c>
    </row>
    <row r="18" spans="2:9" x14ac:dyDescent="0.25">
      <c r="B18" s="151" t="s">
        <v>43</v>
      </c>
      <c r="C18" s="150">
        <f>'Averages Inc. Euro Eq'!F67</f>
        <v>108.74</v>
      </c>
    </row>
    <row r="19" spans="2:9" x14ac:dyDescent="0.25">
      <c r="B19" s="151" t="s">
        <v>41</v>
      </c>
      <c r="C19" s="149">
        <f>'Averages Inc. Euro Eq'!F68</f>
        <v>1.19</v>
      </c>
    </row>
    <row r="21" spans="2:9" x14ac:dyDescent="0.25">
      <c r="B21" s="148" t="s">
        <v>40</v>
      </c>
    </row>
    <row r="24" spans="2:9" x14ac:dyDescent="0.25">
      <c r="B24" s="146" t="s">
        <v>14</v>
      </c>
      <c r="C24" s="145"/>
      <c r="D24" s="144"/>
      <c r="E24" s="143"/>
      <c r="F24" s="142"/>
      <c r="G24" s="141"/>
      <c r="H24" s="140"/>
      <c r="I24" s="139"/>
    </row>
    <row r="25" spans="2:9" x14ac:dyDescent="0.25">
      <c r="B25" s="138" t="s">
        <v>96</v>
      </c>
      <c r="C25" s="137"/>
      <c r="D25" s="137"/>
      <c r="E25" s="137"/>
      <c r="F25" s="137"/>
      <c r="G25" s="137"/>
      <c r="H25" s="137"/>
      <c r="I25" s="136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71"/>
  <sheetViews>
    <sheetView workbookViewId="0"/>
  </sheetViews>
  <sheetFormatPr baseColWidth="10" defaultColWidth="8.88671875" defaultRowHeight="13.2" x14ac:dyDescent="0.25"/>
  <cols>
    <col min="2" max="2" width="27.33203125" customWidth="1"/>
    <col min="3" max="17" width="16.33203125" customWidth="1"/>
  </cols>
  <sheetData>
    <row r="5" spans="2:13" ht="15.6" x14ac:dyDescent="0.3">
      <c r="B5" s="134"/>
      <c r="C5" s="2"/>
      <c r="D5" s="133"/>
      <c r="F5" s="132" t="s">
        <v>90</v>
      </c>
      <c r="G5" s="128"/>
      <c r="H5" s="128"/>
      <c r="I5" s="131"/>
    </row>
    <row r="6" spans="2:13" x14ac:dyDescent="0.25">
      <c r="B6" s="130"/>
      <c r="C6" s="130"/>
      <c r="D6" s="76"/>
      <c r="F6" s="129" t="s">
        <v>89</v>
      </c>
      <c r="G6" s="128"/>
      <c r="H6" s="127"/>
      <c r="I6" s="119"/>
    </row>
    <row r="7" spans="2:13" x14ac:dyDescent="0.25">
      <c r="B7" s="2"/>
      <c r="C7" s="2"/>
      <c r="D7" s="126"/>
      <c r="F7" s="106" t="s">
        <v>95</v>
      </c>
      <c r="G7" s="125"/>
      <c r="H7" s="119"/>
      <c r="I7" s="2"/>
    </row>
    <row r="8" spans="2:13" ht="13.8" thickBot="1" x14ac:dyDescent="0.3"/>
    <row r="9" spans="2:13" x14ac:dyDescent="0.25">
      <c r="B9" s="124"/>
      <c r="C9" s="123" t="s">
        <v>88</v>
      </c>
      <c r="D9" s="122" t="s">
        <v>82</v>
      </c>
      <c r="E9" s="122" t="s">
        <v>55</v>
      </c>
      <c r="F9" s="122" t="s">
        <v>54</v>
      </c>
      <c r="G9" s="122" t="s">
        <v>53</v>
      </c>
      <c r="H9" s="122" t="s">
        <v>52</v>
      </c>
      <c r="I9" s="122" t="s">
        <v>87</v>
      </c>
      <c r="J9" s="122" t="s">
        <v>86</v>
      </c>
      <c r="K9" s="122" t="s">
        <v>85</v>
      </c>
      <c r="L9" s="122" t="s">
        <v>84</v>
      </c>
      <c r="M9" s="121" t="s">
        <v>83</v>
      </c>
    </row>
    <row r="10" spans="2:13" x14ac:dyDescent="0.25">
      <c r="B10" s="118"/>
      <c r="C10" s="120" t="s">
        <v>82</v>
      </c>
      <c r="D10" s="119" t="s">
        <v>81</v>
      </c>
      <c r="E10" s="119"/>
      <c r="F10" s="119"/>
      <c r="G10" s="119"/>
      <c r="H10" s="119"/>
      <c r="I10" s="119"/>
      <c r="J10" s="119"/>
      <c r="K10" s="119"/>
      <c r="L10" s="119"/>
      <c r="M10" s="3"/>
    </row>
    <row r="11" spans="2:13" x14ac:dyDescent="0.25">
      <c r="B11" s="118"/>
      <c r="C11" s="117" t="s">
        <v>79</v>
      </c>
      <c r="D11" s="117" t="s">
        <v>79</v>
      </c>
      <c r="E11" s="117" t="s">
        <v>79</v>
      </c>
      <c r="F11" s="117" t="s">
        <v>79</v>
      </c>
      <c r="G11" s="117" t="s">
        <v>79</v>
      </c>
      <c r="H11" s="117" t="s">
        <v>79</v>
      </c>
      <c r="I11" s="117" t="s">
        <v>79</v>
      </c>
      <c r="J11" s="117" t="s">
        <v>79</v>
      </c>
      <c r="K11" s="117" t="s">
        <v>79</v>
      </c>
      <c r="L11" s="117" t="s">
        <v>79</v>
      </c>
      <c r="M11" s="116" t="s">
        <v>79</v>
      </c>
    </row>
    <row r="12" spans="2:13" x14ac:dyDescent="0.25">
      <c r="B12" s="99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3"/>
    </row>
    <row r="13" spans="2:13" x14ac:dyDescent="0.25">
      <c r="B13" s="114" t="s">
        <v>78</v>
      </c>
      <c r="C13" s="113">
        <v>2191.59</v>
      </c>
      <c r="D13" s="113">
        <v>2187.2399999999998</v>
      </c>
      <c r="E13" s="113">
        <v>9004.98</v>
      </c>
      <c r="F13" s="113">
        <v>1960.76</v>
      </c>
      <c r="G13" s="113">
        <v>16460.740000000002</v>
      </c>
      <c r="H13" s="113">
        <v>27396.3</v>
      </c>
      <c r="I13" s="113">
        <v>2791.65</v>
      </c>
      <c r="J13" s="113">
        <v>2235.17</v>
      </c>
      <c r="K13" s="113">
        <v>0.5</v>
      </c>
      <c r="L13" s="113">
        <v>52466.52</v>
      </c>
      <c r="M13" s="112">
        <v>0.5</v>
      </c>
    </row>
    <row r="14" spans="2:13" x14ac:dyDescent="0.25">
      <c r="B14" s="99" t="s">
        <v>77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"/>
    </row>
    <row r="15" spans="2:13" x14ac:dyDescent="0.25">
      <c r="B15" s="114" t="s">
        <v>76</v>
      </c>
      <c r="C15" s="113">
        <v>2191.59</v>
      </c>
      <c r="D15" s="113">
        <v>2187.2399999999998</v>
      </c>
      <c r="E15" s="113">
        <v>9004.98</v>
      </c>
      <c r="F15" s="113">
        <v>1960.76</v>
      </c>
      <c r="G15" s="113">
        <v>16460.740000000002</v>
      </c>
      <c r="H15" s="113">
        <v>27396.3</v>
      </c>
      <c r="I15" s="113">
        <v>2791.65</v>
      </c>
      <c r="J15" s="113">
        <v>2235.17</v>
      </c>
      <c r="K15" s="113">
        <v>1</v>
      </c>
      <c r="L15" s="113">
        <v>52466.52</v>
      </c>
      <c r="M15" s="112">
        <v>1</v>
      </c>
    </row>
    <row r="16" spans="2:13" x14ac:dyDescent="0.25">
      <c r="B16" s="99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3"/>
    </row>
    <row r="17" spans="2:13" x14ac:dyDescent="0.25">
      <c r="B17" s="114" t="s">
        <v>75</v>
      </c>
      <c r="C17" s="113">
        <v>2191.59</v>
      </c>
      <c r="D17" s="113">
        <v>2187.2399999999998</v>
      </c>
      <c r="E17" s="113">
        <v>9004.98</v>
      </c>
      <c r="F17" s="113">
        <v>1960.76</v>
      </c>
      <c r="G17" s="113">
        <v>16460.740000000002</v>
      </c>
      <c r="H17" s="113">
        <v>27396.3</v>
      </c>
      <c r="I17" s="113">
        <v>2791.65</v>
      </c>
      <c r="J17" s="113">
        <v>2235.17</v>
      </c>
      <c r="K17" s="113">
        <v>0.75</v>
      </c>
      <c r="L17" s="113">
        <v>52466.52</v>
      </c>
      <c r="M17" s="112">
        <v>0.75</v>
      </c>
    </row>
    <row r="18" spans="2:13" x14ac:dyDescent="0.25">
      <c r="B18" s="99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3"/>
    </row>
    <row r="19" spans="2:13" x14ac:dyDescent="0.25">
      <c r="B19" s="114" t="s">
        <v>97</v>
      </c>
      <c r="C19" s="113">
        <v>2212.17</v>
      </c>
      <c r="D19" s="113">
        <v>2202.5700000000002</v>
      </c>
      <c r="E19" s="113">
        <v>8988.2000000000007</v>
      </c>
      <c r="F19" s="113">
        <v>1982.72</v>
      </c>
      <c r="G19" s="113">
        <v>16506.3</v>
      </c>
      <c r="H19" s="113">
        <v>25078.65</v>
      </c>
      <c r="I19" s="113">
        <v>2808.54</v>
      </c>
      <c r="J19" s="113">
        <v>2253.41</v>
      </c>
      <c r="K19" s="113">
        <v>0.5</v>
      </c>
      <c r="L19" s="113">
        <v>52317.83</v>
      </c>
      <c r="M19" s="112">
        <v>0.5</v>
      </c>
    </row>
    <row r="20" spans="2:13" x14ac:dyDescent="0.25">
      <c r="B20" s="99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3"/>
    </row>
    <row r="21" spans="2:13" x14ac:dyDescent="0.25">
      <c r="B21" s="114" t="s">
        <v>74</v>
      </c>
      <c r="C21" s="113">
        <v>2212.17</v>
      </c>
      <c r="D21" s="113">
        <v>2202.5700000000002</v>
      </c>
      <c r="E21" s="113">
        <v>8988.2000000000007</v>
      </c>
      <c r="F21" s="113">
        <v>1982.72</v>
      </c>
      <c r="G21" s="113">
        <v>16506.3</v>
      </c>
      <c r="H21" s="113">
        <v>25078.65</v>
      </c>
      <c r="I21" s="113">
        <v>2808.54</v>
      </c>
      <c r="J21" s="113">
        <v>2253.41</v>
      </c>
      <c r="K21" s="113">
        <v>1</v>
      </c>
      <c r="L21" s="113">
        <v>52317.83</v>
      </c>
      <c r="M21" s="112">
        <v>1</v>
      </c>
    </row>
    <row r="22" spans="2:13" x14ac:dyDescent="0.25">
      <c r="B22" s="99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3"/>
    </row>
    <row r="23" spans="2:13" x14ac:dyDescent="0.25">
      <c r="B23" s="114" t="s">
        <v>73</v>
      </c>
      <c r="C23" s="113">
        <v>2212.17</v>
      </c>
      <c r="D23" s="113">
        <v>2202.5700000000002</v>
      </c>
      <c r="E23" s="113">
        <v>8988.2000000000007</v>
      </c>
      <c r="F23" s="113">
        <v>1982.72</v>
      </c>
      <c r="G23" s="113">
        <v>16506.3</v>
      </c>
      <c r="H23" s="113">
        <v>25078.65</v>
      </c>
      <c r="I23" s="113">
        <v>2808.54</v>
      </c>
      <c r="J23" s="113">
        <v>2253.41</v>
      </c>
      <c r="K23" s="113">
        <v>0.75</v>
      </c>
      <c r="L23" s="113">
        <v>52317.83</v>
      </c>
      <c r="M23" s="112">
        <v>0.75</v>
      </c>
    </row>
    <row r="24" spans="2:13" x14ac:dyDescent="0.25">
      <c r="B24" s="99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3"/>
    </row>
    <row r="25" spans="2:13" x14ac:dyDescent="0.25">
      <c r="B25" s="114" t="s">
        <v>72</v>
      </c>
      <c r="C25" s="113">
        <v>2242.33</v>
      </c>
      <c r="D25" s="113">
        <v>2196.91</v>
      </c>
      <c r="E25" s="113">
        <v>8754.39</v>
      </c>
      <c r="F25" s="113">
        <v>2022.43</v>
      </c>
      <c r="G25" s="113">
        <v>16690</v>
      </c>
      <c r="H25" s="113"/>
      <c r="I25" s="113">
        <v>2810.52</v>
      </c>
      <c r="J25" s="113">
        <v>2286.15</v>
      </c>
      <c r="K25" s="113"/>
      <c r="L25" s="113"/>
      <c r="M25" s="112"/>
    </row>
    <row r="26" spans="2:13" x14ac:dyDescent="0.25">
      <c r="B26" s="99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3"/>
    </row>
    <row r="27" spans="2:13" x14ac:dyDescent="0.25">
      <c r="B27" s="114" t="s">
        <v>71</v>
      </c>
      <c r="C27" s="113">
        <v>2242.33</v>
      </c>
      <c r="D27" s="113">
        <v>2196.91</v>
      </c>
      <c r="E27" s="113">
        <v>8754.39</v>
      </c>
      <c r="F27" s="113">
        <v>2022.43</v>
      </c>
      <c r="G27" s="113">
        <v>16690</v>
      </c>
      <c r="H27" s="113"/>
      <c r="I27" s="113">
        <v>2810.52</v>
      </c>
      <c r="J27" s="113">
        <v>2286.15</v>
      </c>
      <c r="K27" s="113"/>
      <c r="L27" s="113"/>
      <c r="M27" s="112"/>
    </row>
    <row r="28" spans="2:13" x14ac:dyDescent="0.25">
      <c r="B28" s="99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3"/>
    </row>
    <row r="29" spans="2:13" x14ac:dyDescent="0.25">
      <c r="B29" s="114" t="s">
        <v>70</v>
      </c>
      <c r="C29" s="113">
        <v>2242.33</v>
      </c>
      <c r="D29" s="113">
        <v>2196.91</v>
      </c>
      <c r="E29" s="113">
        <v>8754.39</v>
      </c>
      <c r="F29" s="113">
        <v>2022.43</v>
      </c>
      <c r="G29" s="113">
        <v>16690</v>
      </c>
      <c r="H29" s="113"/>
      <c r="I29" s="113">
        <v>2810.52</v>
      </c>
      <c r="J29" s="113">
        <v>2286.15</v>
      </c>
      <c r="K29" s="113"/>
      <c r="L29" s="113"/>
      <c r="M29" s="112"/>
    </row>
    <row r="30" spans="2:13" x14ac:dyDescent="0.25">
      <c r="B30" s="99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3"/>
    </row>
    <row r="31" spans="2:13" x14ac:dyDescent="0.25">
      <c r="B31" s="114" t="s">
        <v>98</v>
      </c>
      <c r="C31" s="113">
        <v>2248.2399999999998</v>
      </c>
      <c r="D31" s="113"/>
      <c r="E31" s="113">
        <v>8605.74</v>
      </c>
      <c r="F31" s="113">
        <v>2048.61</v>
      </c>
      <c r="G31" s="113">
        <v>16796.3</v>
      </c>
      <c r="H31" s="113"/>
      <c r="I31" s="113">
        <v>2773.52</v>
      </c>
      <c r="J31" s="113"/>
      <c r="K31" s="113"/>
      <c r="L31" s="113"/>
      <c r="M31" s="112"/>
    </row>
    <row r="32" spans="2:13" x14ac:dyDescent="0.25">
      <c r="B32" s="99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3"/>
    </row>
    <row r="33" spans="2:13" x14ac:dyDescent="0.25">
      <c r="B33" s="114" t="s">
        <v>69</v>
      </c>
      <c r="C33" s="113">
        <v>2248.2399999999998</v>
      </c>
      <c r="D33" s="113"/>
      <c r="E33" s="113">
        <v>8605.74</v>
      </c>
      <c r="F33" s="113">
        <v>2048.61</v>
      </c>
      <c r="G33" s="113">
        <v>16796.3</v>
      </c>
      <c r="H33" s="113"/>
      <c r="I33" s="113">
        <v>2773.52</v>
      </c>
      <c r="J33" s="113"/>
      <c r="K33" s="113"/>
      <c r="L33" s="113"/>
      <c r="M33" s="112"/>
    </row>
    <row r="34" spans="2:13" x14ac:dyDescent="0.25">
      <c r="B34" s="99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3"/>
    </row>
    <row r="35" spans="2:13" x14ac:dyDescent="0.25">
      <c r="B35" s="114" t="s">
        <v>68</v>
      </c>
      <c r="C35" s="113">
        <v>2248.2399999999998</v>
      </c>
      <c r="D35" s="113"/>
      <c r="E35" s="113">
        <v>8605.74</v>
      </c>
      <c r="F35" s="113">
        <v>2048.61</v>
      </c>
      <c r="G35" s="113">
        <v>16796.3</v>
      </c>
      <c r="H35" s="113"/>
      <c r="I35" s="113">
        <v>2773.52</v>
      </c>
      <c r="J35" s="113"/>
      <c r="K35" s="113"/>
      <c r="L35" s="113"/>
      <c r="M35" s="112"/>
    </row>
    <row r="36" spans="2:13" x14ac:dyDescent="0.25">
      <c r="B36" s="99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3"/>
    </row>
    <row r="37" spans="2:13" x14ac:dyDescent="0.25">
      <c r="B37" s="114" t="s">
        <v>67</v>
      </c>
      <c r="C37" s="113">
        <v>2256.2399999999998</v>
      </c>
      <c r="D37" s="113"/>
      <c r="E37" s="113">
        <v>8404.7800000000007</v>
      </c>
      <c r="F37" s="113">
        <v>2073.39</v>
      </c>
      <c r="G37" s="113">
        <v>16891.22</v>
      </c>
      <c r="H37" s="113"/>
      <c r="I37" s="113">
        <v>2763.72</v>
      </c>
      <c r="J37" s="113"/>
      <c r="K37" s="113"/>
      <c r="L37" s="113"/>
      <c r="M37" s="112"/>
    </row>
    <row r="38" spans="2:13" x14ac:dyDescent="0.25">
      <c r="B38" s="99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3"/>
    </row>
    <row r="39" spans="2:13" x14ac:dyDescent="0.25">
      <c r="B39" s="114" t="s">
        <v>66</v>
      </c>
      <c r="C39" s="113">
        <v>2256.2399999999998</v>
      </c>
      <c r="D39" s="113"/>
      <c r="E39" s="113">
        <v>8404.7800000000007</v>
      </c>
      <c r="F39" s="113">
        <v>2073.39</v>
      </c>
      <c r="G39" s="113">
        <v>16891.22</v>
      </c>
      <c r="H39" s="113"/>
      <c r="I39" s="113">
        <v>2763.72</v>
      </c>
      <c r="J39" s="113"/>
      <c r="K39" s="113"/>
      <c r="L39" s="113"/>
      <c r="M39" s="112"/>
    </row>
    <row r="40" spans="2:13" x14ac:dyDescent="0.25">
      <c r="B40" s="99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3"/>
    </row>
    <row r="41" spans="2:13" x14ac:dyDescent="0.25">
      <c r="B41" s="114" t="s">
        <v>65</v>
      </c>
      <c r="C41" s="113">
        <v>2256.2399999999998</v>
      </c>
      <c r="D41" s="113"/>
      <c r="E41" s="113">
        <v>8404.7800000000007</v>
      </c>
      <c r="F41" s="113">
        <v>2073.39</v>
      </c>
      <c r="G41" s="113">
        <v>16891.22</v>
      </c>
      <c r="H41" s="113"/>
      <c r="I41" s="113">
        <v>2763.72</v>
      </c>
      <c r="J41" s="113"/>
      <c r="K41" s="113"/>
      <c r="L41" s="113"/>
      <c r="M41" s="112"/>
    </row>
    <row r="42" spans="2:13" x14ac:dyDescent="0.25">
      <c r="B42" s="99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3"/>
    </row>
    <row r="43" spans="2:13" x14ac:dyDescent="0.25">
      <c r="B43" s="114" t="s">
        <v>64</v>
      </c>
      <c r="C43" s="113"/>
      <c r="D43" s="113"/>
      <c r="E43" s="113"/>
      <c r="F43" s="113"/>
      <c r="G43" s="113"/>
      <c r="H43" s="113">
        <v>23301.13</v>
      </c>
      <c r="I43" s="113"/>
      <c r="J43" s="113"/>
      <c r="K43" s="113">
        <v>0.5</v>
      </c>
      <c r="L43" s="113">
        <v>53667.83</v>
      </c>
      <c r="M43" s="112">
        <v>0.5</v>
      </c>
    </row>
    <row r="44" spans="2:13" x14ac:dyDescent="0.25">
      <c r="B44" s="99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3"/>
    </row>
    <row r="45" spans="2:13" x14ac:dyDescent="0.25">
      <c r="B45" s="114" t="s">
        <v>63</v>
      </c>
      <c r="C45" s="113"/>
      <c r="D45" s="113"/>
      <c r="E45" s="113"/>
      <c r="F45" s="113"/>
      <c r="G45" s="113"/>
      <c r="H45" s="113">
        <v>23301.13</v>
      </c>
      <c r="I45" s="113"/>
      <c r="J45" s="113"/>
      <c r="K45" s="113">
        <v>1</v>
      </c>
      <c r="L45" s="113">
        <v>53667.83</v>
      </c>
      <c r="M45" s="112">
        <v>1</v>
      </c>
    </row>
    <row r="46" spans="2:13" x14ac:dyDescent="0.25">
      <c r="B46" s="99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3"/>
    </row>
    <row r="47" spans="2:13" x14ac:dyDescent="0.25">
      <c r="B47" s="111" t="s">
        <v>62</v>
      </c>
      <c r="C47" s="110"/>
      <c r="D47" s="110"/>
      <c r="E47" s="110"/>
      <c r="F47" s="110"/>
      <c r="G47" s="110"/>
      <c r="H47" s="110">
        <v>23301.13</v>
      </c>
      <c r="I47" s="110"/>
      <c r="J47" s="110"/>
      <c r="K47" s="110">
        <v>0.75</v>
      </c>
      <c r="L47" s="110">
        <v>53667.83</v>
      </c>
      <c r="M47" s="109">
        <v>0.75</v>
      </c>
    </row>
    <row r="49" spans="2:5" x14ac:dyDescent="0.25">
      <c r="B49" s="108" t="s">
        <v>61</v>
      </c>
    </row>
    <row r="50" spans="2:5" x14ac:dyDescent="0.25">
      <c r="B50" s="107" t="s">
        <v>95</v>
      </c>
    </row>
    <row r="52" spans="2:5" x14ac:dyDescent="0.25">
      <c r="B52" s="105" t="s">
        <v>60</v>
      </c>
      <c r="C52" s="104" t="s">
        <v>59</v>
      </c>
    </row>
    <row r="53" spans="2:5" x14ac:dyDescent="0.25">
      <c r="B53" s="103"/>
      <c r="C53" s="102" t="s">
        <v>58</v>
      </c>
    </row>
    <row r="54" spans="2:5" x14ac:dyDescent="0.25">
      <c r="B54" s="100" t="s">
        <v>57</v>
      </c>
      <c r="C54" s="101">
        <v>1841.95</v>
      </c>
    </row>
    <row r="55" spans="2:5" x14ac:dyDescent="0.25">
      <c r="B55" s="100" t="s">
        <v>56</v>
      </c>
      <c r="C55" s="101">
        <v>1838.01</v>
      </c>
    </row>
    <row r="56" spans="2:5" x14ac:dyDescent="0.25">
      <c r="B56" s="100" t="s">
        <v>55</v>
      </c>
      <c r="C56" s="101">
        <v>7567.33</v>
      </c>
    </row>
    <row r="57" spans="2:5" x14ac:dyDescent="0.25">
      <c r="B57" s="100" t="s">
        <v>54</v>
      </c>
      <c r="C57" s="101">
        <v>1647.66</v>
      </c>
    </row>
    <row r="58" spans="2:5" x14ac:dyDescent="0.25">
      <c r="B58" s="100" t="s">
        <v>53</v>
      </c>
      <c r="C58" s="101">
        <v>13830.91</v>
      </c>
    </row>
    <row r="59" spans="2:5" x14ac:dyDescent="0.25">
      <c r="B59" s="100" t="s">
        <v>52</v>
      </c>
      <c r="C59" s="101">
        <v>23027.53</v>
      </c>
    </row>
    <row r="60" spans="2:5" x14ac:dyDescent="0.25">
      <c r="B60" s="100" t="s">
        <v>51</v>
      </c>
      <c r="C60" s="101">
        <v>2346.17</v>
      </c>
    </row>
    <row r="61" spans="2:5" x14ac:dyDescent="0.25">
      <c r="B61" s="98" t="s">
        <v>50</v>
      </c>
      <c r="C61" s="97">
        <v>1878.59</v>
      </c>
    </row>
    <row r="63" spans="2:5" x14ac:dyDescent="0.25">
      <c r="B63" s="89" t="s">
        <v>49</v>
      </c>
    </row>
    <row r="64" spans="2:5" x14ac:dyDescent="0.25">
      <c r="E64" s="96" t="s">
        <v>48</v>
      </c>
    </row>
    <row r="65" spans="2:9" x14ac:dyDescent="0.25">
      <c r="B65" s="93" t="s">
        <v>47</v>
      </c>
      <c r="D65" s="92">
        <v>6497.54</v>
      </c>
      <c r="E65" s="96" t="s">
        <v>46</v>
      </c>
    </row>
    <row r="66" spans="2:9" x14ac:dyDescent="0.25">
      <c r="B66" s="93" t="s">
        <v>45</v>
      </c>
      <c r="D66" s="92">
        <v>6483.43</v>
      </c>
      <c r="E66" s="95" t="s">
        <v>10</v>
      </c>
      <c r="F66" s="90">
        <v>1.3858999999999999</v>
      </c>
    </row>
    <row r="67" spans="2:9" x14ac:dyDescent="0.25">
      <c r="B67" s="93" t="s">
        <v>44</v>
      </c>
      <c r="D67" s="92">
        <v>1414.79</v>
      </c>
      <c r="E67" s="95" t="s">
        <v>43</v>
      </c>
      <c r="F67" s="94">
        <v>108.74</v>
      </c>
    </row>
    <row r="68" spans="2:9" x14ac:dyDescent="0.25">
      <c r="B68" s="93" t="s">
        <v>42</v>
      </c>
      <c r="D68" s="92">
        <v>1430.19</v>
      </c>
      <c r="E68" s="91" t="s">
        <v>41</v>
      </c>
      <c r="F68" s="90">
        <v>1.19</v>
      </c>
    </row>
    <row r="69" spans="2:9" x14ac:dyDescent="0.25">
      <c r="H69" s="88" t="s">
        <v>40</v>
      </c>
    </row>
    <row r="70" spans="2:9" x14ac:dyDescent="0.25">
      <c r="B70" s="87" t="s">
        <v>14</v>
      </c>
      <c r="C70" s="86"/>
      <c r="D70" s="85"/>
      <c r="E70" s="84"/>
      <c r="F70" s="83"/>
      <c r="G70" s="82"/>
      <c r="H70" s="81"/>
      <c r="I70" s="80"/>
    </row>
    <row r="71" spans="2:9" x14ac:dyDescent="0.25">
      <c r="B71" s="79" t="s">
        <v>96</v>
      </c>
      <c r="C71" s="78"/>
      <c r="D71" s="78"/>
      <c r="E71" s="78"/>
      <c r="F71" s="78"/>
      <c r="G71" s="78"/>
      <c r="H71" s="78"/>
      <c r="I71" s="77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31</v>
      </c>
    </row>
    <row r="6" spans="1:19" ht="13.8" thickBot="1" x14ac:dyDescent="0.3">
      <c r="B6" s="1">
        <v>44256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44256</v>
      </c>
      <c r="C9" s="46">
        <v>2215</v>
      </c>
      <c r="D9" s="45">
        <v>2215</v>
      </c>
      <c r="E9" s="44">
        <f t="shared" ref="E9:E31" si="0">AVERAGE(C9:D9)</f>
        <v>2215</v>
      </c>
      <c r="F9" s="46">
        <v>2235</v>
      </c>
      <c r="G9" s="45">
        <v>2235</v>
      </c>
      <c r="H9" s="44">
        <f t="shared" ref="H9:H31" si="1">AVERAGE(F9:G9)</f>
        <v>2235</v>
      </c>
      <c r="I9" s="46">
        <v>2232</v>
      </c>
      <c r="J9" s="45">
        <v>2232</v>
      </c>
      <c r="K9" s="44">
        <f t="shared" ref="K9:K31" si="2">AVERAGE(I9:J9)</f>
        <v>2232</v>
      </c>
      <c r="L9" s="52">
        <v>2215</v>
      </c>
      <c r="M9" s="51">
        <v>1.3928</v>
      </c>
      <c r="N9" s="53">
        <v>1.2044999999999999</v>
      </c>
      <c r="O9" s="50">
        <v>106.76</v>
      </c>
      <c r="P9" s="43">
        <v>1590.32</v>
      </c>
      <c r="Q9" s="43">
        <v>1604.11</v>
      </c>
      <c r="R9" s="49">
        <f t="shared" ref="R9:R31" si="3">L9/N9</f>
        <v>1838.9373183893733</v>
      </c>
      <c r="S9" s="48">
        <v>1.3933</v>
      </c>
    </row>
    <row r="10" spans="1:19" x14ac:dyDescent="0.25">
      <c r="B10" s="47">
        <v>44257</v>
      </c>
      <c r="C10" s="46">
        <v>2211</v>
      </c>
      <c r="D10" s="45">
        <v>2211</v>
      </c>
      <c r="E10" s="44">
        <f t="shared" si="0"/>
        <v>2211</v>
      </c>
      <c r="F10" s="46">
        <v>2230</v>
      </c>
      <c r="G10" s="45">
        <v>2230</v>
      </c>
      <c r="H10" s="44">
        <f t="shared" si="1"/>
        <v>2230</v>
      </c>
      <c r="I10" s="46">
        <v>2222</v>
      </c>
      <c r="J10" s="45">
        <v>2222</v>
      </c>
      <c r="K10" s="44">
        <f t="shared" si="2"/>
        <v>2222</v>
      </c>
      <c r="L10" s="52">
        <v>2211</v>
      </c>
      <c r="M10" s="51">
        <v>1.3929</v>
      </c>
      <c r="N10" s="51">
        <v>1.2034</v>
      </c>
      <c r="O10" s="50">
        <v>106.88</v>
      </c>
      <c r="P10" s="43">
        <v>1587.34</v>
      </c>
      <c r="Q10" s="43">
        <v>1600.4</v>
      </c>
      <c r="R10" s="49">
        <f t="shared" si="3"/>
        <v>1837.2943327239489</v>
      </c>
      <c r="S10" s="48">
        <v>1.3934</v>
      </c>
    </row>
    <row r="11" spans="1:19" x14ac:dyDescent="0.25">
      <c r="B11" s="47">
        <v>44258</v>
      </c>
      <c r="C11" s="46">
        <v>2211</v>
      </c>
      <c r="D11" s="45">
        <v>2211</v>
      </c>
      <c r="E11" s="44">
        <f t="shared" si="0"/>
        <v>2211</v>
      </c>
      <c r="F11" s="46">
        <v>2230</v>
      </c>
      <c r="G11" s="45">
        <v>2230</v>
      </c>
      <c r="H11" s="44">
        <f t="shared" si="1"/>
        <v>2230</v>
      </c>
      <c r="I11" s="46">
        <v>2222.5</v>
      </c>
      <c r="J11" s="45">
        <v>2222.5</v>
      </c>
      <c r="K11" s="44">
        <f t="shared" si="2"/>
        <v>2222.5</v>
      </c>
      <c r="L11" s="52">
        <v>2211</v>
      </c>
      <c r="M11" s="51">
        <v>1.3967000000000001</v>
      </c>
      <c r="N11" s="51">
        <v>1.2062999999999999</v>
      </c>
      <c r="O11" s="50">
        <v>106.9</v>
      </c>
      <c r="P11" s="43">
        <v>1583.02</v>
      </c>
      <c r="Q11" s="43">
        <v>1596.16</v>
      </c>
      <c r="R11" s="49">
        <f t="shared" si="3"/>
        <v>1832.8773936831635</v>
      </c>
      <c r="S11" s="48">
        <v>1.3971</v>
      </c>
    </row>
    <row r="12" spans="1:19" x14ac:dyDescent="0.25">
      <c r="B12" s="47">
        <v>44259</v>
      </c>
      <c r="C12" s="46">
        <v>2210.5</v>
      </c>
      <c r="D12" s="45">
        <v>2210.5</v>
      </c>
      <c r="E12" s="44">
        <f t="shared" si="0"/>
        <v>2210.5</v>
      </c>
      <c r="F12" s="46">
        <v>2229</v>
      </c>
      <c r="G12" s="45">
        <v>2229</v>
      </c>
      <c r="H12" s="44">
        <f t="shared" si="1"/>
        <v>2229</v>
      </c>
      <c r="I12" s="46">
        <v>2221.5</v>
      </c>
      <c r="J12" s="45">
        <v>2221.5</v>
      </c>
      <c r="K12" s="44">
        <f t="shared" si="2"/>
        <v>2221.5</v>
      </c>
      <c r="L12" s="52">
        <v>2210.5</v>
      </c>
      <c r="M12" s="51">
        <v>1.3949</v>
      </c>
      <c r="N12" s="51">
        <v>1.2032</v>
      </c>
      <c r="O12" s="50">
        <v>107.39</v>
      </c>
      <c r="P12" s="43">
        <v>1584.7</v>
      </c>
      <c r="Q12" s="43">
        <v>1597.39</v>
      </c>
      <c r="R12" s="49">
        <f t="shared" si="3"/>
        <v>1837.1841755319149</v>
      </c>
      <c r="S12" s="48">
        <v>1.3954</v>
      </c>
    </row>
    <row r="13" spans="1:19" x14ac:dyDescent="0.25">
      <c r="B13" s="47">
        <v>44260</v>
      </c>
      <c r="C13" s="46">
        <v>2215</v>
      </c>
      <c r="D13" s="45">
        <v>2215</v>
      </c>
      <c r="E13" s="44">
        <f t="shared" si="0"/>
        <v>2215</v>
      </c>
      <c r="F13" s="46">
        <v>2229</v>
      </c>
      <c r="G13" s="45">
        <v>2229</v>
      </c>
      <c r="H13" s="44">
        <f t="shared" si="1"/>
        <v>2229</v>
      </c>
      <c r="I13" s="46">
        <v>2221.5</v>
      </c>
      <c r="J13" s="45">
        <v>2221.5</v>
      </c>
      <c r="K13" s="44">
        <f t="shared" si="2"/>
        <v>2221.5</v>
      </c>
      <c r="L13" s="52">
        <v>2215</v>
      </c>
      <c r="M13" s="51">
        <v>1.3827</v>
      </c>
      <c r="N13" s="51">
        <v>1.1936</v>
      </c>
      <c r="O13" s="50">
        <v>108.27</v>
      </c>
      <c r="P13" s="43">
        <v>1601.94</v>
      </c>
      <c r="Q13" s="43">
        <v>1611.6</v>
      </c>
      <c r="R13" s="49">
        <f t="shared" si="3"/>
        <v>1855.730563002681</v>
      </c>
      <c r="S13" s="48">
        <v>1.3831</v>
      </c>
    </row>
    <row r="14" spans="1:19" x14ac:dyDescent="0.25">
      <c r="B14" s="47">
        <v>44263</v>
      </c>
      <c r="C14" s="46">
        <v>2201</v>
      </c>
      <c r="D14" s="45">
        <v>2201</v>
      </c>
      <c r="E14" s="44">
        <f t="shared" si="0"/>
        <v>2201</v>
      </c>
      <c r="F14" s="46">
        <v>2214.5</v>
      </c>
      <c r="G14" s="45">
        <v>2214.5</v>
      </c>
      <c r="H14" s="44">
        <f t="shared" si="1"/>
        <v>2214.5</v>
      </c>
      <c r="I14" s="46">
        <v>2208</v>
      </c>
      <c r="J14" s="45">
        <v>2208</v>
      </c>
      <c r="K14" s="44">
        <f t="shared" si="2"/>
        <v>2208</v>
      </c>
      <c r="L14" s="52">
        <v>2201</v>
      </c>
      <c r="M14" s="51">
        <v>1.3824000000000001</v>
      </c>
      <c r="N14" s="51">
        <v>1.1861999999999999</v>
      </c>
      <c r="O14" s="50">
        <v>108.69</v>
      </c>
      <c r="P14" s="43">
        <v>1592.16</v>
      </c>
      <c r="Q14" s="43">
        <v>1601.34</v>
      </c>
      <c r="R14" s="49">
        <f t="shared" si="3"/>
        <v>1855.5049738661273</v>
      </c>
      <c r="S14" s="48">
        <v>1.3829</v>
      </c>
    </row>
    <row r="15" spans="1:19" x14ac:dyDescent="0.25">
      <c r="B15" s="47">
        <v>44264</v>
      </c>
      <c r="C15" s="46">
        <v>2196.5</v>
      </c>
      <c r="D15" s="45">
        <v>2196.5</v>
      </c>
      <c r="E15" s="44">
        <f t="shared" si="0"/>
        <v>2196.5</v>
      </c>
      <c r="F15" s="46">
        <v>2209.5</v>
      </c>
      <c r="G15" s="45">
        <v>2209.5</v>
      </c>
      <c r="H15" s="44">
        <f t="shared" si="1"/>
        <v>2209.5</v>
      </c>
      <c r="I15" s="46">
        <v>2203</v>
      </c>
      <c r="J15" s="45">
        <v>2203</v>
      </c>
      <c r="K15" s="44">
        <f t="shared" si="2"/>
        <v>2203</v>
      </c>
      <c r="L15" s="52">
        <v>2196.5</v>
      </c>
      <c r="M15" s="51">
        <v>1.387</v>
      </c>
      <c r="N15" s="51">
        <v>1.1887000000000001</v>
      </c>
      <c r="O15" s="50">
        <v>108.87</v>
      </c>
      <c r="P15" s="43">
        <v>1583.63</v>
      </c>
      <c r="Q15" s="43">
        <v>1592.55</v>
      </c>
      <c r="R15" s="49">
        <f t="shared" si="3"/>
        <v>1847.8169428787751</v>
      </c>
      <c r="S15" s="48">
        <v>1.3874</v>
      </c>
    </row>
    <row r="16" spans="1:19" x14ac:dyDescent="0.25">
      <c r="B16" s="47">
        <v>44265</v>
      </c>
      <c r="C16" s="46">
        <v>2196.5</v>
      </c>
      <c r="D16" s="45">
        <v>2196.5</v>
      </c>
      <c r="E16" s="44">
        <f t="shared" si="0"/>
        <v>2196.5</v>
      </c>
      <c r="F16" s="46">
        <v>2209.5</v>
      </c>
      <c r="G16" s="45">
        <v>2209.5</v>
      </c>
      <c r="H16" s="44">
        <f t="shared" si="1"/>
        <v>2209.5</v>
      </c>
      <c r="I16" s="46">
        <v>2203.5</v>
      </c>
      <c r="J16" s="45">
        <v>2203.5</v>
      </c>
      <c r="K16" s="44">
        <f t="shared" si="2"/>
        <v>2203.5</v>
      </c>
      <c r="L16" s="52">
        <v>2196.5</v>
      </c>
      <c r="M16" s="51">
        <v>1.3880999999999999</v>
      </c>
      <c r="N16" s="51">
        <v>1.1884999999999999</v>
      </c>
      <c r="O16" s="50">
        <v>108.78</v>
      </c>
      <c r="P16" s="43">
        <v>1582.38</v>
      </c>
      <c r="Q16" s="43">
        <v>1591.17</v>
      </c>
      <c r="R16" s="49">
        <f t="shared" si="3"/>
        <v>1848.1278923012203</v>
      </c>
      <c r="S16" s="48">
        <v>1.3886000000000001</v>
      </c>
    </row>
    <row r="17" spans="2:19" x14ac:dyDescent="0.25">
      <c r="B17" s="47">
        <v>44266</v>
      </c>
      <c r="C17" s="46">
        <v>2196.5</v>
      </c>
      <c r="D17" s="45">
        <v>2196.5</v>
      </c>
      <c r="E17" s="44">
        <f t="shared" si="0"/>
        <v>2196.5</v>
      </c>
      <c r="F17" s="46">
        <v>2209.5</v>
      </c>
      <c r="G17" s="45">
        <v>2209.5</v>
      </c>
      <c r="H17" s="44">
        <f t="shared" si="1"/>
        <v>2209.5</v>
      </c>
      <c r="I17" s="46">
        <v>2203.5</v>
      </c>
      <c r="J17" s="45">
        <v>2203.5</v>
      </c>
      <c r="K17" s="44">
        <f t="shared" si="2"/>
        <v>2203.5</v>
      </c>
      <c r="L17" s="52">
        <v>2196.5</v>
      </c>
      <c r="M17" s="51">
        <v>1.3958999999999999</v>
      </c>
      <c r="N17" s="51">
        <v>1.1955</v>
      </c>
      <c r="O17" s="50">
        <v>108.51</v>
      </c>
      <c r="P17" s="43">
        <v>1573.54</v>
      </c>
      <c r="Q17" s="43">
        <v>1582.28</v>
      </c>
      <c r="R17" s="49">
        <f t="shared" si="3"/>
        <v>1837.3065662902552</v>
      </c>
      <c r="S17" s="48">
        <v>1.3964000000000001</v>
      </c>
    </row>
    <row r="18" spans="2:19" x14ac:dyDescent="0.25">
      <c r="B18" s="47">
        <v>44267</v>
      </c>
      <c r="C18" s="46">
        <v>2196</v>
      </c>
      <c r="D18" s="45">
        <v>2196</v>
      </c>
      <c r="E18" s="44">
        <f t="shared" si="0"/>
        <v>2196</v>
      </c>
      <c r="F18" s="46">
        <v>2209.5</v>
      </c>
      <c r="G18" s="45">
        <v>2209.5</v>
      </c>
      <c r="H18" s="44">
        <f t="shared" si="1"/>
        <v>2209.5</v>
      </c>
      <c r="I18" s="46">
        <v>2203.5</v>
      </c>
      <c r="J18" s="45">
        <v>2203.5</v>
      </c>
      <c r="K18" s="44">
        <f t="shared" si="2"/>
        <v>2203.5</v>
      </c>
      <c r="L18" s="52">
        <v>2196</v>
      </c>
      <c r="M18" s="51">
        <v>1.3897999999999999</v>
      </c>
      <c r="N18" s="51">
        <v>1.1935</v>
      </c>
      <c r="O18" s="50">
        <v>108.97</v>
      </c>
      <c r="P18" s="43">
        <v>1580.08</v>
      </c>
      <c r="Q18" s="43">
        <v>1589.34</v>
      </c>
      <c r="R18" s="49">
        <f t="shared" si="3"/>
        <v>1839.9664851277755</v>
      </c>
      <c r="S18" s="48">
        <v>1.3902000000000001</v>
      </c>
    </row>
    <row r="19" spans="2:19" x14ac:dyDescent="0.25">
      <c r="B19" s="47">
        <v>44270</v>
      </c>
      <c r="C19" s="46">
        <v>2196.5</v>
      </c>
      <c r="D19" s="45">
        <v>2196.5</v>
      </c>
      <c r="E19" s="44">
        <f t="shared" si="0"/>
        <v>2196.5</v>
      </c>
      <c r="F19" s="46">
        <v>2209.5</v>
      </c>
      <c r="G19" s="45">
        <v>2209.5</v>
      </c>
      <c r="H19" s="44">
        <f t="shared" si="1"/>
        <v>2209.5</v>
      </c>
      <c r="I19" s="46">
        <v>2204</v>
      </c>
      <c r="J19" s="45">
        <v>2204</v>
      </c>
      <c r="K19" s="44">
        <f t="shared" si="2"/>
        <v>2204</v>
      </c>
      <c r="L19" s="52">
        <v>2196.5</v>
      </c>
      <c r="M19" s="51">
        <v>1.3923000000000001</v>
      </c>
      <c r="N19" s="51">
        <v>1.1924999999999999</v>
      </c>
      <c r="O19" s="50">
        <v>109.17</v>
      </c>
      <c r="P19" s="43">
        <v>1577.61</v>
      </c>
      <c r="Q19" s="43">
        <v>1586.49</v>
      </c>
      <c r="R19" s="49">
        <f t="shared" si="3"/>
        <v>1841.9287211740043</v>
      </c>
      <c r="S19" s="48">
        <v>1.3927</v>
      </c>
    </row>
    <row r="20" spans="2:19" x14ac:dyDescent="0.25">
      <c r="B20" s="47">
        <v>44271</v>
      </c>
      <c r="C20" s="46">
        <v>2204.5</v>
      </c>
      <c r="D20" s="45">
        <v>2204.5</v>
      </c>
      <c r="E20" s="44">
        <f t="shared" si="0"/>
        <v>2204.5</v>
      </c>
      <c r="F20" s="46">
        <v>2224.5</v>
      </c>
      <c r="G20" s="45">
        <v>2224.5</v>
      </c>
      <c r="H20" s="44">
        <f t="shared" si="1"/>
        <v>2224.5</v>
      </c>
      <c r="I20" s="46">
        <v>2219.5</v>
      </c>
      <c r="J20" s="45">
        <v>2219.5</v>
      </c>
      <c r="K20" s="44">
        <f t="shared" si="2"/>
        <v>2219.5</v>
      </c>
      <c r="L20" s="52">
        <v>2204.5</v>
      </c>
      <c r="M20" s="51">
        <v>1.3875999999999999</v>
      </c>
      <c r="N20" s="51">
        <v>1.1922999999999999</v>
      </c>
      <c r="O20" s="50">
        <v>109.01</v>
      </c>
      <c r="P20" s="43">
        <v>1588.71</v>
      </c>
      <c r="Q20" s="43">
        <v>1602.67</v>
      </c>
      <c r="R20" s="49">
        <f t="shared" si="3"/>
        <v>1848.9474125639522</v>
      </c>
      <c r="S20" s="48">
        <v>1.3879999999999999</v>
      </c>
    </row>
    <row r="21" spans="2:19" x14ac:dyDescent="0.25">
      <c r="B21" s="47">
        <v>44272</v>
      </c>
      <c r="C21" s="46">
        <v>2203</v>
      </c>
      <c r="D21" s="45">
        <v>2203</v>
      </c>
      <c r="E21" s="44">
        <f t="shared" si="0"/>
        <v>2203</v>
      </c>
      <c r="F21" s="46">
        <v>2222.5</v>
      </c>
      <c r="G21" s="45">
        <v>2222.5</v>
      </c>
      <c r="H21" s="44">
        <f t="shared" si="1"/>
        <v>2222.5</v>
      </c>
      <c r="I21" s="46">
        <v>2217.5</v>
      </c>
      <c r="J21" s="45">
        <v>2217.5</v>
      </c>
      <c r="K21" s="44">
        <f t="shared" si="2"/>
        <v>2217.5</v>
      </c>
      <c r="L21" s="52">
        <v>2203</v>
      </c>
      <c r="M21" s="51">
        <v>1.3908</v>
      </c>
      <c r="N21" s="51">
        <v>1.1912</v>
      </c>
      <c r="O21" s="50">
        <v>109.17</v>
      </c>
      <c r="P21" s="43">
        <v>1583.98</v>
      </c>
      <c r="Q21" s="43">
        <v>1597.43</v>
      </c>
      <c r="R21" s="49">
        <f t="shared" si="3"/>
        <v>1849.395567494963</v>
      </c>
      <c r="S21" s="48">
        <v>1.3913</v>
      </c>
    </row>
    <row r="22" spans="2:19" x14ac:dyDescent="0.25">
      <c r="B22" s="47">
        <v>44273</v>
      </c>
      <c r="C22" s="46">
        <v>2204.5</v>
      </c>
      <c r="D22" s="45">
        <v>2204.5</v>
      </c>
      <c r="E22" s="44">
        <f t="shared" si="0"/>
        <v>2204.5</v>
      </c>
      <c r="F22" s="46">
        <v>2222.5</v>
      </c>
      <c r="G22" s="45">
        <v>2222.5</v>
      </c>
      <c r="H22" s="44">
        <f t="shared" si="1"/>
        <v>2222.5</v>
      </c>
      <c r="I22" s="46">
        <v>2217.5</v>
      </c>
      <c r="J22" s="45">
        <v>2217.5</v>
      </c>
      <c r="K22" s="44">
        <f t="shared" si="2"/>
        <v>2217.5</v>
      </c>
      <c r="L22" s="52">
        <v>2204.5</v>
      </c>
      <c r="M22" s="51">
        <v>1.3945000000000001</v>
      </c>
      <c r="N22" s="51">
        <v>1.1928000000000001</v>
      </c>
      <c r="O22" s="50">
        <v>109.11</v>
      </c>
      <c r="P22" s="43">
        <v>1580.85</v>
      </c>
      <c r="Q22" s="43">
        <v>1593.3</v>
      </c>
      <c r="R22" s="49">
        <f t="shared" si="3"/>
        <v>1848.1723675385647</v>
      </c>
      <c r="S22" s="48">
        <v>1.3949</v>
      </c>
    </row>
    <row r="23" spans="2:19" x14ac:dyDescent="0.25">
      <c r="B23" s="47">
        <v>44274</v>
      </c>
      <c r="C23" s="46">
        <v>2204</v>
      </c>
      <c r="D23" s="45">
        <v>2204</v>
      </c>
      <c r="E23" s="44">
        <f t="shared" si="0"/>
        <v>2204</v>
      </c>
      <c r="F23" s="46">
        <v>2221</v>
      </c>
      <c r="G23" s="45">
        <v>2221</v>
      </c>
      <c r="H23" s="44">
        <f t="shared" si="1"/>
        <v>2221</v>
      </c>
      <c r="I23" s="46">
        <v>2216</v>
      </c>
      <c r="J23" s="45">
        <v>2216</v>
      </c>
      <c r="K23" s="44">
        <f t="shared" si="2"/>
        <v>2216</v>
      </c>
      <c r="L23" s="52">
        <v>2204</v>
      </c>
      <c r="M23" s="51">
        <v>1.389</v>
      </c>
      <c r="N23" s="51">
        <v>1.19</v>
      </c>
      <c r="O23" s="50">
        <v>108.89</v>
      </c>
      <c r="P23" s="43">
        <v>1586.75</v>
      </c>
      <c r="Q23" s="43">
        <v>1598.53</v>
      </c>
      <c r="R23" s="49">
        <f t="shared" si="3"/>
        <v>1852.1008403361345</v>
      </c>
      <c r="S23" s="48">
        <v>1.3894</v>
      </c>
    </row>
    <row r="24" spans="2:19" x14ac:dyDescent="0.25">
      <c r="B24" s="47">
        <v>44277</v>
      </c>
      <c r="C24" s="46">
        <v>2193</v>
      </c>
      <c r="D24" s="45">
        <v>2193</v>
      </c>
      <c r="E24" s="44">
        <f t="shared" si="0"/>
        <v>2193</v>
      </c>
      <c r="F24" s="46">
        <v>2209.5</v>
      </c>
      <c r="G24" s="45">
        <v>2209.5</v>
      </c>
      <c r="H24" s="44">
        <f t="shared" si="1"/>
        <v>2209.5</v>
      </c>
      <c r="I24" s="46">
        <v>2204.5</v>
      </c>
      <c r="J24" s="45">
        <v>2204.5</v>
      </c>
      <c r="K24" s="44">
        <f t="shared" si="2"/>
        <v>2204.5</v>
      </c>
      <c r="L24" s="52">
        <v>2193</v>
      </c>
      <c r="M24" s="51">
        <v>1.3846000000000001</v>
      </c>
      <c r="N24" s="51">
        <v>1.1923999999999999</v>
      </c>
      <c r="O24" s="50">
        <v>108.83</v>
      </c>
      <c r="P24" s="43">
        <v>1583.85</v>
      </c>
      <c r="Q24" s="43">
        <v>1595.31</v>
      </c>
      <c r="R24" s="49">
        <f t="shared" si="3"/>
        <v>1839.1479369339149</v>
      </c>
      <c r="S24" s="48">
        <v>1.385</v>
      </c>
    </row>
    <row r="25" spans="2:19" x14ac:dyDescent="0.25">
      <c r="B25" s="47">
        <v>44278</v>
      </c>
      <c r="C25" s="46">
        <v>2193.5</v>
      </c>
      <c r="D25" s="45">
        <v>2193.5</v>
      </c>
      <c r="E25" s="44">
        <f t="shared" si="0"/>
        <v>2193.5</v>
      </c>
      <c r="F25" s="46">
        <v>2209.5</v>
      </c>
      <c r="G25" s="45">
        <v>2209.5</v>
      </c>
      <c r="H25" s="44">
        <f t="shared" si="1"/>
        <v>2209.5</v>
      </c>
      <c r="I25" s="46">
        <v>2204.5</v>
      </c>
      <c r="J25" s="45">
        <v>2204.5</v>
      </c>
      <c r="K25" s="44">
        <f t="shared" si="2"/>
        <v>2204.5</v>
      </c>
      <c r="L25" s="52">
        <v>2193.5</v>
      </c>
      <c r="M25" s="51">
        <v>1.3793</v>
      </c>
      <c r="N25" s="51">
        <v>1.1889000000000001</v>
      </c>
      <c r="O25" s="50">
        <v>108.57</v>
      </c>
      <c r="P25" s="43">
        <v>1590.3</v>
      </c>
      <c r="Q25" s="43">
        <v>1601.44</v>
      </c>
      <c r="R25" s="49">
        <f t="shared" si="3"/>
        <v>1844.9827571704936</v>
      </c>
      <c r="S25" s="48">
        <v>1.3796999999999999</v>
      </c>
    </row>
    <row r="26" spans="2:19" x14ac:dyDescent="0.25">
      <c r="B26" s="47">
        <v>44279</v>
      </c>
      <c r="C26" s="46">
        <v>2194</v>
      </c>
      <c r="D26" s="45">
        <v>2194</v>
      </c>
      <c r="E26" s="44">
        <f t="shared" si="0"/>
        <v>2194</v>
      </c>
      <c r="F26" s="46">
        <v>2209.5</v>
      </c>
      <c r="G26" s="45">
        <v>2209.5</v>
      </c>
      <c r="H26" s="44">
        <f t="shared" si="1"/>
        <v>2209.5</v>
      </c>
      <c r="I26" s="46">
        <v>2204.5</v>
      </c>
      <c r="J26" s="45">
        <v>2204.5</v>
      </c>
      <c r="K26" s="44">
        <f t="shared" si="2"/>
        <v>2204.5</v>
      </c>
      <c r="L26" s="52">
        <v>2194</v>
      </c>
      <c r="M26" s="51">
        <v>1.3717999999999999</v>
      </c>
      <c r="N26" s="51">
        <v>1.1834</v>
      </c>
      <c r="O26" s="50">
        <v>108.7</v>
      </c>
      <c r="P26" s="43">
        <v>1599.36</v>
      </c>
      <c r="Q26" s="43">
        <v>1610.19</v>
      </c>
      <c r="R26" s="49">
        <f t="shared" si="3"/>
        <v>1853.9800574615515</v>
      </c>
      <c r="S26" s="48">
        <v>1.3722000000000001</v>
      </c>
    </row>
    <row r="27" spans="2:19" x14ac:dyDescent="0.25">
      <c r="B27" s="47">
        <v>44280</v>
      </c>
      <c r="C27" s="46">
        <v>2185.5</v>
      </c>
      <c r="D27" s="45">
        <v>2185.5</v>
      </c>
      <c r="E27" s="44">
        <f t="shared" si="0"/>
        <v>2185.5</v>
      </c>
      <c r="F27" s="46">
        <v>2199.5</v>
      </c>
      <c r="G27" s="45">
        <v>2199.5</v>
      </c>
      <c r="H27" s="44">
        <f t="shared" si="1"/>
        <v>2199.5</v>
      </c>
      <c r="I27" s="46">
        <v>2194.5</v>
      </c>
      <c r="J27" s="45">
        <v>2194.5</v>
      </c>
      <c r="K27" s="44">
        <f t="shared" si="2"/>
        <v>2194.5</v>
      </c>
      <c r="L27" s="52">
        <v>2185.5</v>
      </c>
      <c r="M27" s="51">
        <v>1.3708</v>
      </c>
      <c r="N27" s="51">
        <v>1.1797</v>
      </c>
      <c r="O27" s="50">
        <v>109.12</v>
      </c>
      <c r="P27" s="43">
        <v>1594.32</v>
      </c>
      <c r="Q27" s="43">
        <v>1604.07</v>
      </c>
      <c r="R27" s="49">
        <f t="shared" si="3"/>
        <v>1852.5896414342631</v>
      </c>
      <c r="S27" s="48">
        <v>1.3712</v>
      </c>
    </row>
    <row r="28" spans="2:19" x14ac:dyDescent="0.25">
      <c r="B28" s="47">
        <v>44281</v>
      </c>
      <c r="C28" s="46">
        <v>2169</v>
      </c>
      <c r="D28" s="45">
        <v>2169</v>
      </c>
      <c r="E28" s="44">
        <f t="shared" si="0"/>
        <v>2169</v>
      </c>
      <c r="F28" s="46">
        <v>2182</v>
      </c>
      <c r="G28" s="45">
        <v>2182</v>
      </c>
      <c r="H28" s="44">
        <f t="shared" si="1"/>
        <v>2182</v>
      </c>
      <c r="I28" s="46">
        <v>2177</v>
      </c>
      <c r="J28" s="45">
        <v>2177</v>
      </c>
      <c r="K28" s="44">
        <f t="shared" si="2"/>
        <v>2177</v>
      </c>
      <c r="L28" s="52">
        <v>2169</v>
      </c>
      <c r="M28" s="51">
        <v>1.3767</v>
      </c>
      <c r="N28" s="51">
        <v>1.1777</v>
      </c>
      <c r="O28" s="50">
        <v>109.8</v>
      </c>
      <c r="P28" s="43">
        <v>1575.51</v>
      </c>
      <c r="Q28" s="43">
        <v>1584.49</v>
      </c>
      <c r="R28" s="49">
        <f t="shared" si="3"/>
        <v>1841.7253969601766</v>
      </c>
      <c r="S28" s="48">
        <v>1.3771</v>
      </c>
    </row>
    <row r="29" spans="2:19" x14ac:dyDescent="0.25">
      <c r="B29" s="47">
        <v>44284</v>
      </c>
      <c r="C29" s="46">
        <v>2134.5</v>
      </c>
      <c r="D29" s="45">
        <v>2134.5</v>
      </c>
      <c r="E29" s="44">
        <f t="shared" si="0"/>
        <v>2134.5</v>
      </c>
      <c r="F29" s="46">
        <v>2147</v>
      </c>
      <c r="G29" s="45">
        <v>2147</v>
      </c>
      <c r="H29" s="44">
        <f t="shared" si="1"/>
        <v>2147</v>
      </c>
      <c r="I29" s="46">
        <v>2142</v>
      </c>
      <c r="J29" s="45">
        <v>2142</v>
      </c>
      <c r="K29" s="44">
        <f t="shared" si="2"/>
        <v>2142</v>
      </c>
      <c r="L29" s="52">
        <v>2134.5</v>
      </c>
      <c r="M29" s="51">
        <v>1.3843000000000001</v>
      </c>
      <c r="N29" s="51">
        <v>1.1780999999999999</v>
      </c>
      <c r="O29" s="50">
        <v>109.64</v>
      </c>
      <c r="P29" s="43">
        <v>1541.93</v>
      </c>
      <c r="Q29" s="43">
        <v>1550.52</v>
      </c>
      <c r="R29" s="49">
        <f t="shared" si="3"/>
        <v>1811.8156353450472</v>
      </c>
      <c r="S29" s="48">
        <v>1.3847</v>
      </c>
    </row>
    <row r="30" spans="2:19" x14ac:dyDescent="0.25">
      <c r="B30" s="47">
        <v>44285</v>
      </c>
      <c r="C30" s="46">
        <v>2134.5</v>
      </c>
      <c r="D30" s="45">
        <v>2134.5</v>
      </c>
      <c r="E30" s="44">
        <f t="shared" si="0"/>
        <v>2134.5</v>
      </c>
      <c r="F30" s="46">
        <v>2146.5</v>
      </c>
      <c r="G30" s="45">
        <v>2146.5</v>
      </c>
      <c r="H30" s="44">
        <f t="shared" si="1"/>
        <v>2146.5</v>
      </c>
      <c r="I30" s="46">
        <v>2141.5</v>
      </c>
      <c r="J30" s="45">
        <v>2141.5</v>
      </c>
      <c r="K30" s="44">
        <f t="shared" si="2"/>
        <v>2141.5</v>
      </c>
      <c r="L30" s="52">
        <v>2134.5</v>
      </c>
      <c r="M30" s="51">
        <v>1.3734</v>
      </c>
      <c r="N30" s="51">
        <v>1.1736</v>
      </c>
      <c r="O30" s="50">
        <v>110.35</v>
      </c>
      <c r="P30" s="43">
        <v>1554.17</v>
      </c>
      <c r="Q30" s="43">
        <v>1562.34</v>
      </c>
      <c r="R30" s="49">
        <f t="shared" si="3"/>
        <v>1818.7627811860941</v>
      </c>
      <c r="S30" s="48">
        <v>1.3738999999999999</v>
      </c>
    </row>
    <row r="31" spans="2:19" x14ac:dyDescent="0.25">
      <c r="B31" s="47">
        <v>44286</v>
      </c>
      <c r="C31" s="46">
        <v>2041</v>
      </c>
      <c r="D31" s="45">
        <v>2041</v>
      </c>
      <c r="E31" s="44">
        <f t="shared" si="0"/>
        <v>2041</v>
      </c>
      <c r="F31" s="46">
        <v>2050</v>
      </c>
      <c r="G31" s="45">
        <v>2050</v>
      </c>
      <c r="H31" s="44">
        <f t="shared" si="1"/>
        <v>2050</v>
      </c>
      <c r="I31" s="46">
        <v>2045</v>
      </c>
      <c r="J31" s="45">
        <v>2045</v>
      </c>
      <c r="K31" s="44">
        <f t="shared" si="2"/>
        <v>2045</v>
      </c>
      <c r="L31" s="52">
        <v>2041</v>
      </c>
      <c r="M31" s="51">
        <v>1.377</v>
      </c>
      <c r="N31" s="51">
        <v>1.1731</v>
      </c>
      <c r="O31" s="50">
        <v>110.75</v>
      </c>
      <c r="P31" s="43">
        <v>1482.21</v>
      </c>
      <c r="Q31" s="43">
        <v>1488.31</v>
      </c>
      <c r="R31" s="49">
        <f t="shared" si="3"/>
        <v>1739.8346262040745</v>
      </c>
      <c r="S31" s="48">
        <v>1.3774</v>
      </c>
    </row>
    <row r="32" spans="2:19" s="10" customFormat="1" x14ac:dyDescent="0.25">
      <c r="B32" s="42" t="s">
        <v>11</v>
      </c>
      <c r="C32" s="41">
        <f>ROUND(AVERAGE(C9:C31),2)</f>
        <v>2187.2399999999998</v>
      </c>
      <c r="D32" s="40">
        <f>ROUND(AVERAGE(D9:D31),2)</f>
        <v>2187.2399999999998</v>
      </c>
      <c r="E32" s="39">
        <f>ROUND(AVERAGE(C32:D32),2)</f>
        <v>2187.2399999999998</v>
      </c>
      <c r="F32" s="41">
        <f>ROUND(AVERAGE(F9:F31),2)</f>
        <v>2202.5700000000002</v>
      </c>
      <c r="G32" s="40">
        <f>ROUND(AVERAGE(G9:G31),2)</f>
        <v>2202.5700000000002</v>
      </c>
      <c r="H32" s="39">
        <f>ROUND(AVERAGE(F32:G32),2)</f>
        <v>2202.5700000000002</v>
      </c>
      <c r="I32" s="41">
        <f>ROUND(AVERAGE(I9:I31),2)</f>
        <v>2196.91</v>
      </c>
      <c r="J32" s="40">
        <f>ROUND(AVERAGE(J9:J31),2)</f>
        <v>2196.91</v>
      </c>
      <c r="K32" s="39">
        <f>ROUND(AVERAGE(I32:J32),2)</f>
        <v>2196.91</v>
      </c>
      <c r="L32" s="38">
        <f>ROUND(AVERAGE(L9:L31),2)</f>
        <v>2187.2399999999998</v>
      </c>
      <c r="M32" s="37">
        <f>ROUND(AVERAGE(M9:M31),4)</f>
        <v>1.3858999999999999</v>
      </c>
      <c r="N32" s="36">
        <f>ROUND(AVERAGE(N9:N31),4)</f>
        <v>1.19</v>
      </c>
      <c r="O32" s="175">
        <f>ROUND(AVERAGE(O9:O31),2)</f>
        <v>108.74</v>
      </c>
      <c r="P32" s="35">
        <f>AVERAGE(P9:P31)</f>
        <v>1578.2026086956516</v>
      </c>
      <c r="Q32" s="35">
        <f>AVERAGE(Q9:Q31)</f>
        <v>1588.7578260869561</v>
      </c>
      <c r="R32" s="35">
        <f>AVERAGE(R9:R31)</f>
        <v>1838.0056689390638</v>
      </c>
      <c r="S32" s="34">
        <f>AVERAGE(S9:S31)</f>
        <v>1.3863173913043476</v>
      </c>
    </row>
    <row r="33" spans="2:19" s="5" customFormat="1" x14ac:dyDescent="0.25">
      <c r="B33" s="33" t="s">
        <v>12</v>
      </c>
      <c r="C33" s="32">
        <f t="shared" ref="C33:S33" si="4">MAX(C9:C31)</f>
        <v>2215</v>
      </c>
      <c r="D33" s="31">
        <f t="shared" si="4"/>
        <v>2215</v>
      </c>
      <c r="E33" s="30">
        <f t="shared" si="4"/>
        <v>2215</v>
      </c>
      <c r="F33" s="32">
        <f t="shared" si="4"/>
        <v>2235</v>
      </c>
      <c r="G33" s="31">
        <f t="shared" si="4"/>
        <v>2235</v>
      </c>
      <c r="H33" s="30">
        <f t="shared" si="4"/>
        <v>2235</v>
      </c>
      <c r="I33" s="32">
        <f t="shared" si="4"/>
        <v>2232</v>
      </c>
      <c r="J33" s="31">
        <f t="shared" si="4"/>
        <v>2232</v>
      </c>
      <c r="K33" s="30">
        <f t="shared" si="4"/>
        <v>2232</v>
      </c>
      <c r="L33" s="29">
        <f t="shared" si="4"/>
        <v>2215</v>
      </c>
      <c r="M33" s="28">
        <f t="shared" si="4"/>
        <v>1.3967000000000001</v>
      </c>
      <c r="N33" s="27">
        <f t="shared" si="4"/>
        <v>1.2062999999999999</v>
      </c>
      <c r="O33" s="26">
        <f t="shared" si="4"/>
        <v>110.75</v>
      </c>
      <c r="P33" s="25">
        <f t="shared" si="4"/>
        <v>1601.94</v>
      </c>
      <c r="Q33" s="25">
        <f t="shared" si="4"/>
        <v>1611.6</v>
      </c>
      <c r="R33" s="25">
        <f t="shared" si="4"/>
        <v>1855.730563002681</v>
      </c>
      <c r="S33" s="24">
        <f t="shared" si="4"/>
        <v>1.3971</v>
      </c>
    </row>
    <row r="34" spans="2:19" s="5" customFormat="1" ht="13.8" thickBot="1" x14ac:dyDescent="0.3">
      <c r="B34" s="23" t="s">
        <v>13</v>
      </c>
      <c r="C34" s="22">
        <f t="shared" ref="C34:S34" si="5">MIN(C9:C31)</f>
        <v>2041</v>
      </c>
      <c r="D34" s="21">
        <f t="shared" si="5"/>
        <v>2041</v>
      </c>
      <c r="E34" s="20">
        <f t="shared" si="5"/>
        <v>2041</v>
      </c>
      <c r="F34" s="22">
        <f t="shared" si="5"/>
        <v>2050</v>
      </c>
      <c r="G34" s="21">
        <f t="shared" si="5"/>
        <v>2050</v>
      </c>
      <c r="H34" s="20">
        <f t="shared" si="5"/>
        <v>2050</v>
      </c>
      <c r="I34" s="22">
        <f t="shared" si="5"/>
        <v>2045</v>
      </c>
      <c r="J34" s="21">
        <f t="shared" si="5"/>
        <v>2045</v>
      </c>
      <c r="K34" s="20">
        <f t="shared" si="5"/>
        <v>2045</v>
      </c>
      <c r="L34" s="19">
        <f t="shared" si="5"/>
        <v>2041</v>
      </c>
      <c r="M34" s="18">
        <f t="shared" si="5"/>
        <v>1.3708</v>
      </c>
      <c r="N34" s="17">
        <f t="shared" si="5"/>
        <v>1.1731</v>
      </c>
      <c r="O34" s="16">
        <f t="shared" si="5"/>
        <v>106.76</v>
      </c>
      <c r="P34" s="15">
        <f t="shared" si="5"/>
        <v>1482.21</v>
      </c>
      <c r="Q34" s="15">
        <f t="shared" si="5"/>
        <v>1488.31</v>
      </c>
      <c r="R34" s="15">
        <f t="shared" si="5"/>
        <v>1739.8346262040745</v>
      </c>
      <c r="S34" s="14">
        <f t="shared" si="5"/>
        <v>1.3712</v>
      </c>
    </row>
    <row r="36" spans="2:19" x14ac:dyDescent="0.25">
      <c r="B36" s="7" t="s">
        <v>14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  <row r="37" spans="2:19" x14ac:dyDescent="0.25">
      <c r="B37" s="7" t="s">
        <v>15</v>
      </c>
      <c r="C37" s="9"/>
      <c r="D37" s="9"/>
      <c r="E37" s="8"/>
      <c r="F37" s="9"/>
      <c r="G37" s="9"/>
      <c r="H37" s="8"/>
      <c r="I37" s="9"/>
      <c r="J37" s="9"/>
      <c r="K37" s="8"/>
      <c r="L37" s="9"/>
      <c r="M37" s="9"/>
      <c r="N37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30</v>
      </c>
    </row>
    <row r="6" spans="1:19" ht="13.8" thickBot="1" x14ac:dyDescent="0.3">
      <c r="B6" s="1">
        <v>44256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44256</v>
      </c>
      <c r="C9" s="46">
        <v>2165</v>
      </c>
      <c r="D9" s="45">
        <v>2165</v>
      </c>
      <c r="E9" s="44">
        <f t="shared" ref="E9:E31" si="0">AVERAGE(C9:D9)</f>
        <v>2165</v>
      </c>
      <c r="F9" s="46">
        <v>2168</v>
      </c>
      <c r="G9" s="45">
        <v>2168</v>
      </c>
      <c r="H9" s="44">
        <f t="shared" ref="H9:H31" si="1">AVERAGE(F9:G9)</f>
        <v>2168</v>
      </c>
      <c r="I9" s="46">
        <v>2198</v>
      </c>
      <c r="J9" s="45">
        <v>2198</v>
      </c>
      <c r="K9" s="44">
        <f t="shared" ref="K9:K31" si="2">AVERAGE(I9:J9)</f>
        <v>2198</v>
      </c>
      <c r="L9" s="52">
        <v>2165</v>
      </c>
      <c r="M9" s="51">
        <v>1.3928</v>
      </c>
      <c r="N9" s="53">
        <v>1.2044999999999999</v>
      </c>
      <c r="O9" s="50">
        <v>106.76</v>
      </c>
      <c r="P9" s="43">
        <v>1554.42</v>
      </c>
      <c r="Q9" s="43">
        <v>1556.02</v>
      </c>
      <c r="R9" s="49">
        <f t="shared" ref="R9:R31" si="3">L9/N9</f>
        <v>1797.4263179742634</v>
      </c>
      <c r="S9" s="48">
        <v>1.3933</v>
      </c>
    </row>
    <row r="10" spans="1:19" x14ac:dyDescent="0.25">
      <c r="B10" s="47">
        <v>44257</v>
      </c>
      <c r="C10" s="46">
        <v>2150</v>
      </c>
      <c r="D10" s="45">
        <v>2150</v>
      </c>
      <c r="E10" s="44">
        <f t="shared" si="0"/>
        <v>2150</v>
      </c>
      <c r="F10" s="46">
        <v>2200</v>
      </c>
      <c r="G10" s="45">
        <v>2200</v>
      </c>
      <c r="H10" s="44">
        <f t="shared" si="1"/>
        <v>2200</v>
      </c>
      <c r="I10" s="46">
        <v>2231</v>
      </c>
      <c r="J10" s="45">
        <v>2231</v>
      </c>
      <c r="K10" s="44">
        <f t="shared" si="2"/>
        <v>2231</v>
      </c>
      <c r="L10" s="52">
        <v>2150</v>
      </c>
      <c r="M10" s="51">
        <v>1.3929</v>
      </c>
      <c r="N10" s="51">
        <v>1.2034</v>
      </c>
      <c r="O10" s="50">
        <v>106.88</v>
      </c>
      <c r="P10" s="43">
        <v>1543.54</v>
      </c>
      <c r="Q10" s="43">
        <v>1578.87</v>
      </c>
      <c r="R10" s="49">
        <f t="shared" si="3"/>
        <v>1786.6046202426458</v>
      </c>
      <c r="S10" s="48">
        <v>1.3934</v>
      </c>
    </row>
    <row r="11" spans="1:19" x14ac:dyDescent="0.25">
      <c r="B11" s="47">
        <v>44258</v>
      </c>
      <c r="C11" s="46">
        <v>2185.5</v>
      </c>
      <c r="D11" s="45">
        <v>2185.5</v>
      </c>
      <c r="E11" s="44">
        <f t="shared" si="0"/>
        <v>2185.5</v>
      </c>
      <c r="F11" s="46">
        <v>2200</v>
      </c>
      <c r="G11" s="45">
        <v>2200</v>
      </c>
      <c r="H11" s="44">
        <f t="shared" si="1"/>
        <v>2200</v>
      </c>
      <c r="I11" s="46">
        <v>2231</v>
      </c>
      <c r="J11" s="45">
        <v>2231</v>
      </c>
      <c r="K11" s="44">
        <f t="shared" si="2"/>
        <v>2231</v>
      </c>
      <c r="L11" s="52">
        <v>2185.5</v>
      </c>
      <c r="M11" s="51">
        <v>1.3967000000000001</v>
      </c>
      <c r="N11" s="51">
        <v>1.2062999999999999</v>
      </c>
      <c r="O11" s="50">
        <v>106.9</v>
      </c>
      <c r="P11" s="43">
        <v>1564.76</v>
      </c>
      <c r="Q11" s="43">
        <v>1574.69</v>
      </c>
      <c r="R11" s="49">
        <f t="shared" si="3"/>
        <v>1811.7383735389208</v>
      </c>
      <c r="S11" s="48">
        <v>1.3971</v>
      </c>
    </row>
    <row r="12" spans="1:19" x14ac:dyDescent="0.25">
      <c r="B12" s="47">
        <v>44259</v>
      </c>
      <c r="C12" s="46">
        <v>2187</v>
      </c>
      <c r="D12" s="45">
        <v>2187</v>
      </c>
      <c r="E12" s="44">
        <f t="shared" si="0"/>
        <v>2187</v>
      </c>
      <c r="F12" s="46">
        <v>2200</v>
      </c>
      <c r="G12" s="45">
        <v>2200</v>
      </c>
      <c r="H12" s="44">
        <f t="shared" si="1"/>
        <v>2200</v>
      </c>
      <c r="I12" s="46">
        <v>2231</v>
      </c>
      <c r="J12" s="45">
        <v>2231</v>
      </c>
      <c r="K12" s="44">
        <f t="shared" si="2"/>
        <v>2231</v>
      </c>
      <c r="L12" s="52">
        <v>2187</v>
      </c>
      <c r="M12" s="51">
        <v>1.3949</v>
      </c>
      <c r="N12" s="51">
        <v>1.2032</v>
      </c>
      <c r="O12" s="50">
        <v>107.39</v>
      </c>
      <c r="P12" s="43">
        <v>1567.85</v>
      </c>
      <c r="Q12" s="43">
        <v>1576.61</v>
      </c>
      <c r="R12" s="49">
        <f t="shared" si="3"/>
        <v>1817.6529255319149</v>
      </c>
      <c r="S12" s="48">
        <v>1.3954</v>
      </c>
    </row>
    <row r="13" spans="1:19" x14ac:dyDescent="0.25">
      <c r="B13" s="47">
        <v>44260</v>
      </c>
      <c r="C13" s="46">
        <v>2187.5</v>
      </c>
      <c r="D13" s="45">
        <v>2187.5</v>
      </c>
      <c r="E13" s="44">
        <f t="shared" si="0"/>
        <v>2187.5</v>
      </c>
      <c r="F13" s="46">
        <v>2200</v>
      </c>
      <c r="G13" s="45">
        <v>2200</v>
      </c>
      <c r="H13" s="44">
        <f t="shared" si="1"/>
        <v>2200</v>
      </c>
      <c r="I13" s="46">
        <v>2231</v>
      </c>
      <c r="J13" s="45">
        <v>2231</v>
      </c>
      <c r="K13" s="44">
        <f t="shared" si="2"/>
        <v>2231</v>
      </c>
      <c r="L13" s="52">
        <v>2187.5</v>
      </c>
      <c r="M13" s="51">
        <v>1.3827</v>
      </c>
      <c r="N13" s="51">
        <v>1.1936</v>
      </c>
      <c r="O13" s="50">
        <v>108.27</v>
      </c>
      <c r="P13" s="43">
        <v>1582.05</v>
      </c>
      <c r="Q13" s="43">
        <v>1590.63</v>
      </c>
      <c r="R13" s="49">
        <f t="shared" si="3"/>
        <v>1832.6910187667561</v>
      </c>
      <c r="S13" s="48">
        <v>1.3831</v>
      </c>
    </row>
    <row r="14" spans="1:19" x14ac:dyDescent="0.25">
      <c r="B14" s="47">
        <v>44263</v>
      </c>
      <c r="C14" s="46">
        <v>2160</v>
      </c>
      <c r="D14" s="45">
        <v>2160</v>
      </c>
      <c r="E14" s="44">
        <f t="shared" si="0"/>
        <v>2160</v>
      </c>
      <c r="F14" s="46">
        <v>2208.5</v>
      </c>
      <c r="G14" s="45">
        <v>2208.5</v>
      </c>
      <c r="H14" s="44">
        <f t="shared" si="1"/>
        <v>2208.5</v>
      </c>
      <c r="I14" s="46">
        <v>2241</v>
      </c>
      <c r="J14" s="45">
        <v>2241</v>
      </c>
      <c r="K14" s="44">
        <f t="shared" si="2"/>
        <v>2241</v>
      </c>
      <c r="L14" s="52">
        <v>2160</v>
      </c>
      <c r="M14" s="51">
        <v>1.3824000000000001</v>
      </c>
      <c r="N14" s="51">
        <v>1.1861999999999999</v>
      </c>
      <c r="O14" s="50">
        <v>108.69</v>
      </c>
      <c r="P14" s="43">
        <v>1562.5</v>
      </c>
      <c r="Q14" s="43">
        <v>1597.01</v>
      </c>
      <c r="R14" s="49">
        <f t="shared" si="3"/>
        <v>1820.9408194233688</v>
      </c>
      <c r="S14" s="48">
        <v>1.3829</v>
      </c>
    </row>
    <row r="15" spans="1:19" x14ac:dyDescent="0.25">
      <c r="B15" s="47">
        <v>44264</v>
      </c>
      <c r="C15" s="46">
        <v>2190.5</v>
      </c>
      <c r="D15" s="45">
        <v>2190.5</v>
      </c>
      <c r="E15" s="44">
        <f t="shared" si="0"/>
        <v>2190.5</v>
      </c>
      <c r="F15" s="46">
        <v>2208.5</v>
      </c>
      <c r="G15" s="45">
        <v>2208.5</v>
      </c>
      <c r="H15" s="44">
        <f t="shared" si="1"/>
        <v>2208.5</v>
      </c>
      <c r="I15" s="46">
        <v>2241</v>
      </c>
      <c r="J15" s="45">
        <v>2241</v>
      </c>
      <c r="K15" s="44">
        <f t="shared" si="2"/>
        <v>2241</v>
      </c>
      <c r="L15" s="52">
        <v>2190.5</v>
      </c>
      <c r="M15" s="51">
        <v>1.387</v>
      </c>
      <c r="N15" s="51">
        <v>1.1887000000000001</v>
      </c>
      <c r="O15" s="50">
        <v>108.87</v>
      </c>
      <c r="P15" s="43">
        <v>1579.31</v>
      </c>
      <c r="Q15" s="43">
        <v>1591.83</v>
      </c>
      <c r="R15" s="49">
        <f t="shared" si="3"/>
        <v>1842.7694119626481</v>
      </c>
      <c r="S15" s="48">
        <v>1.3874</v>
      </c>
    </row>
    <row r="16" spans="1:19" x14ac:dyDescent="0.25">
      <c r="B16" s="47">
        <v>44265</v>
      </c>
      <c r="C16" s="46">
        <v>2190.5</v>
      </c>
      <c r="D16" s="45">
        <v>2190.5</v>
      </c>
      <c r="E16" s="44">
        <f t="shared" si="0"/>
        <v>2190.5</v>
      </c>
      <c r="F16" s="46">
        <v>2208.5</v>
      </c>
      <c r="G16" s="45">
        <v>2208.5</v>
      </c>
      <c r="H16" s="44">
        <f t="shared" si="1"/>
        <v>2208.5</v>
      </c>
      <c r="I16" s="46">
        <v>2240.5</v>
      </c>
      <c r="J16" s="45">
        <v>2240.5</v>
      </c>
      <c r="K16" s="44">
        <f t="shared" si="2"/>
        <v>2240.5</v>
      </c>
      <c r="L16" s="52">
        <v>2190.5</v>
      </c>
      <c r="M16" s="51">
        <v>1.3880999999999999</v>
      </c>
      <c r="N16" s="51">
        <v>1.1884999999999999</v>
      </c>
      <c r="O16" s="50">
        <v>108.78</v>
      </c>
      <c r="P16" s="43">
        <v>1578.06</v>
      </c>
      <c r="Q16" s="43">
        <v>1590.45</v>
      </c>
      <c r="R16" s="49">
        <f t="shared" si="3"/>
        <v>1843.0795119899035</v>
      </c>
      <c r="S16" s="48">
        <v>1.3886000000000001</v>
      </c>
    </row>
    <row r="17" spans="2:19" x14ac:dyDescent="0.25">
      <c r="B17" s="47">
        <v>44266</v>
      </c>
      <c r="C17" s="46">
        <v>2310</v>
      </c>
      <c r="D17" s="45">
        <v>2310</v>
      </c>
      <c r="E17" s="44">
        <f t="shared" si="0"/>
        <v>2310</v>
      </c>
      <c r="F17" s="46">
        <v>2326</v>
      </c>
      <c r="G17" s="45">
        <v>2326</v>
      </c>
      <c r="H17" s="44">
        <f t="shared" si="1"/>
        <v>2326</v>
      </c>
      <c r="I17" s="46">
        <v>2355</v>
      </c>
      <c r="J17" s="45">
        <v>2355</v>
      </c>
      <c r="K17" s="44">
        <f t="shared" si="2"/>
        <v>2355</v>
      </c>
      <c r="L17" s="52">
        <v>2310</v>
      </c>
      <c r="M17" s="51">
        <v>1.3958999999999999</v>
      </c>
      <c r="N17" s="51">
        <v>1.1955</v>
      </c>
      <c r="O17" s="50">
        <v>108.51</v>
      </c>
      <c r="P17" s="43">
        <v>1654.85</v>
      </c>
      <c r="Q17" s="43">
        <v>1665.71</v>
      </c>
      <c r="R17" s="49">
        <f t="shared" si="3"/>
        <v>1932.2459222082809</v>
      </c>
      <c r="S17" s="48">
        <v>1.3964000000000001</v>
      </c>
    </row>
    <row r="18" spans="2:19" x14ac:dyDescent="0.25">
      <c r="B18" s="47">
        <v>44267</v>
      </c>
      <c r="C18" s="46">
        <v>2204.5</v>
      </c>
      <c r="D18" s="45">
        <v>2204.5</v>
      </c>
      <c r="E18" s="44">
        <f t="shared" si="0"/>
        <v>2204.5</v>
      </c>
      <c r="F18" s="46">
        <v>2220</v>
      </c>
      <c r="G18" s="45">
        <v>2220</v>
      </c>
      <c r="H18" s="44">
        <f t="shared" si="1"/>
        <v>2220</v>
      </c>
      <c r="I18" s="46">
        <v>2249</v>
      </c>
      <c r="J18" s="45">
        <v>2249</v>
      </c>
      <c r="K18" s="44">
        <f t="shared" si="2"/>
        <v>2249</v>
      </c>
      <c r="L18" s="52">
        <v>2204.5</v>
      </c>
      <c r="M18" s="51">
        <v>1.3897999999999999</v>
      </c>
      <c r="N18" s="51">
        <v>1.1935</v>
      </c>
      <c r="O18" s="50">
        <v>108.97</v>
      </c>
      <c r="P18" s="43">
        <v>1586.2</v>
      </c>
      <c r="Q18" s="43">
        <v>1596.89</v>
      </c>
      <c r="R18" s="49">
        <f t="shared" si="3"/>
        <v>1847.0883954754922</v>
      </c>
      <c r="S18" s="48">
        <v>1.3902000000000001</v>
      </c>
    </row>
    <row r="19" spans="2:19" x14ac:dyDescent="0.25">
      <c r="B19" s="47">
        <v>44270</v>
      </c>
      <c r="C19" s="46">
        <v>2250</v>
      </c>
      <c r="D19" s="45">
        <v>2250</v>
      </c>
      <c r="E19" s="44">
        <f t="shared" si="0"/>
        <v>2250</v>
      </c>
      <c r="F19" s="46">
        <v>2272</v>
      </c>
      <c r="G19" s="45">
        <v>2272</v>
      </c>
      <c r="H19" s="44">
        <f t="shared" si="1"/>
        <v>2272</v>
      </c>
      <c r="I19" s="46">
        <v>2300.5</v>
      </c>
      <c r="J19" s="45">
        <v>2300.5</v>
      </c>
      <c r="K19" s="44">
        <f t="shared" si="2"/>
        <v>2300.5</v>
      </c>
      <c r="L19" s="52">
        <v>2250</v>
      </c>
      <c r="M19" s="51">
        <v>1.3923000000000001</v>
      </c>
      <c r="N19" s="51">
        <v>1.1924999999999999</v>
      </c>
      <c r="O19" s="50">
        <v>109.17</v>
      </c>
      <c r="P19" s="43">
        <v>1616.03</v>
      </c>
      <c r="Q19" s="43">
        <v>1631.36</v>
      </c>
      <c r="R19" s="49">
        <f t="shared" si="3"/>
        <v>1886.7924528301889</v>
      </c>
      <c r="S19" s="48">
        <v>1.3927</v>
      </c>
    </row>
    <row r="20" spans="2:19" x14ac:dyDescent="0.25">
      <c r="B20" s="47">
        <v>44271</v>
      </c>
      <c r="C20" s="46">
        <v>2250.5</v>
      </c>
      <c r="D20" s="45">
        <v>2250.5</v>
      </c>
      <c r="E20" s="44">
        <f t="shared" si="0"/>
        <v>2250.5</v>
      </c>
      <c r="F20" s="46">
        <v>2272</v>
      </c>
      <c r="G20" s="45">
        <v>2272</v>
      </c>
      <c r="H20" s="44">
        <f t="shared" si="1"/>
        <v>2272</v>
      </c>
      <c r="I20" s="46">
        <v>2300</v>
      </c>
      <c r="J20" s="45">
        <v>2300</v>
      </c>
      <c r="K20" s="44">
        <f t="shared" si="2"/>
        <v>2300</v>
      </c>
      <c r="L20" s="52">
        <v>2250.5</v>
      </c>
      <c r="M20" s="51">
        <v>1.3875999999999999</v>
      </c>
      <c r="N20" s="51">
        <v>1.1922999999999999</v>
      </c>
      <c r="O20" s="50">
        <v>109.01</v>
      </c>
      <c r="P20" s="43">
        <v>1621.87</v>
      </c>
      <c r="Q20" s="43">
        <v>1636.89</v>
      </c>
      <c r="R20" s="49">
        <f t="shared" si="3"/>
        <v>1887.5283066342365</v>
      </c>
      <c r="S20" s="48">
        <v>1.3879999999999999</v>
      </c>
    </row>
    <row r="21" spans="2:19" x14ac:dyDescent="0.25">
      <c r="B21" s="47">
        <v>44272</v>
      </c>
      <c r="C21" s="46">
        <v>2260</v>
      </c>
      <c r="D21" s="45">
        <v>2260</v>
      </c>
      <c r="E21" s="44">
        <f t="shared" si="0"/>
        <v>2260</v>
      </c>
      <c r="F21" s="46">
        <v>2295</v>
      </c>
      <c r="G21" s="45">
        <v>2295</v>
      </c>
      <c r="H21" s="44">
        <f t="shared" si="1"/>
        <v>2295</v>
      </c>
      <c r="I21" s="46">
        <v>2323</v>
      </c>
      <c r="J21" s="45">
        <v>2323</v>
      </c>
      <c r="K21" s="44">
        <f t="shared" si="2"/>
        <v>2323</v>
      </c>
      <c r="L21" s="52">
        <v>2260</v>
      </c>
      <c r="M21" s="51">
        <v>1.3908</v>
      </c>
      <c r="N21" s="51">
        <v>1.1912</v>
      </c>
      <c r="O21" s="50">
        <v>109.17</v>
      </c>
      <c r="P21" s="43">
        <v>1624.96</v>
      </c>
      <c r="Q21" s="43">
        <v>1649.54</v>
      </c>
      <c r="R21" s="49">
        <f t="shared" si="3"/>
        <v>1897.2464741437207</v>
      </c>
      <c r="S21" s="48">
        <v>1.3913</v>
      </c>
    </row>
    <row r="22" spans="2:19" x14ac:dyDescent="0.25">
      <c r="B22" s="47">
        <v>44273</v>
      </c>
      <c r="C22" s="46">
        <v>2276</v>
      </c>
      <c r="D22" s="45">
        <v>2276</v>
      </c>
      <c r="E22" s="44">
        <f t="shared" si="0"/>
        <v>2276</v>
      </c>
      <c r="F22" s="46">
        <v>2285</v>
      </c>
      <c r="G22" s="45">
        <v>2285</v>
      </c>
      <c r="H22" s="44">
        <f t="shared" si="1"/>
        <v>2285</v>
      </c>
      <c r="I22" s="46">
        <v>2313</v>
      </c>
      <c r="J22" s="45">
        <v>2313</v>
      </c>
      <c r="K22" s="44">
        <f t="shared" si="2"/>
        <v>2313</v>
      </c>
      <c r="L22" s="52">
        <v>2276</v>
      </c>
      <c r="M22" s="51">
        <v>1.3945000000000001</v>
      </c>
      <c r="N22" s="51">
        <v>1.1928000000000001</v>
      </c>
      <c r="O22" s="50">
        <v>109.11</v>
      </c>
      <c r="P22" s="43">
        <v>1632.13</v>
      </c>
      <c r="Q22" s="43">
        <v>1638.11</v>
      </c>
      <c r="R22" s="49">
        <f t="shared" si="3"/>
        <v>1908.1153588195841</v>
      </c>
      <c r="S22" s="48">
        <v>1.3949</v>
      </c>
    </row>
    <row r="23" spans="2:19" x14ac:dyDescent="0.25">
      <c r="B23" s="47">
        <v>44274</v>
      </c>
      <c r="C23" s="46">
        <v>2271</v>
      </c>
      <c r="D23" s="45">
        <v>2271</v>
      </c>
      <c r="E23" s="44">
        <f t="shared" si="0"/>
        <v>2271</v>
      </c>
      <c r="F23" s="46">
        <v>2280</v>
      </c>
      <c r="G23" s="45">
        <v>2280</v>
      </c>
      <c r="H23" s="44">
        <f t="shared" si="1"/>
        <v>2280</v>
      </c>
      <c r="I23" s="46">
        <v>2308</v>
      </c>
      <c r="J23" s="45">
        <v>2308</v>
      </c>
      <c r="K23" s="44">
        <f t="shared" si="2"/>
        <v>2308</v>
      </c>
      <c r="L23" s="52">
        <v>2271</v>
      </c>
      <c r="M23" s="51">
        <v>1.389</v>
      </c>
      <c r="N23" s="51">
        <v>1.19</v>
      </c>
      <c r="O23" s="50">
        <v>108.89</v>
      </c>
      <c r="P23" s="43">
        <v>1634.99</v>
      </c>
      <c r="Q23" s="43">
        <v>1641</v>
      </c>
      <c r="R23" s="49">
        <f t="shared" si="3"/>
        <v>1908.4033613445379</v>
      </c>
      <c r="S23" s="48">
        <v>1.3894</v>
      </c>
    </row>
    <row r="24" spans="2:19" x14ac:dyDescent="0.25">
      <c r="B24" s="47">
        <v>44277</v>
      </c>
      <c r="C24" s="46">
        <v>2300</v>
      </c>
      <c r="D24" s="45">
        <v>2300</v>
      </c>
      <c r="E24" s="44">
        <f t="shared" si="0"/>
        <v>2300</v>
      </c>
      <c r="F24" s="46">
        <v>2313.5</v>
      </c>
      <c r="G24" s="45">
        <v>2313.5</v>
      </c>
      <c r="H24" s="44">
        <f t="shared" si="1"/>
        <v>2313.5</v>
      </c>
      <c r="I24" s="46">
        <v>2350</v>
      </c>
      <c r="J24" s="45">
        <v>2350</v>
      </c>
      <c r="K24" s="44">
        <f t="shared" si="2"/>
        <v>2350</v>
      </c>
      <c r="L24" s="52">
        <v>2300</v>
      </c>
      <c r="M24" s="51">
        <v>1.3846000000000001</v>
      </c>
      <c r="N24" s="51">
        <v>1.1923999999999999</v>
      </c>
      <c r="O24" s="50">
        <v>108.83</v>
      </c>
      <c r="P24" s="43">
        <v>1661.13</v>
      </c>
      <c r="Q24" s="43">
        <v>1670.4</v>
      </c>
      <c r="R24" s="49">
        <f t="shared" si="3"/>
        <v>1928.8829251928885</v>
      </c>
      <c r="S24" s="48">
        <v>1.385</v>
      </c>
    </row>
    <row r="25" spans="2:19" x14ac:dyDescent="0.25">
      <c r="B25" s="47">
        <v>44278</v>
      </c>
      <c r="C25" s="46">
        <v>2300</v>
      </c>
      <c r="D25" s="45">
        <v>2300</v>
      </c>
      <c r="E25" s="44">
        <f t="shared" si="0"/>
        <v>2300</v>
      </c>
      <c r="F25" s="46">
        <v>2313</v>
      </c>
      <c r="G25" s="45">
        <v>2313</v>
      </c>
      <c r="H25" s="44">
        <f t="shared" si="1"/>
        <v>2313</v>
      </c>
      <c r="I25" s="46">
        <v>2349.5</v>
      </c>
      <c r="J25" s="45">
        <v>2349.5</v>
      </c>
      <c r="K25" s="44">
        <f t="shared" si="2"/>
        <v>2349.5</v>
      </c>
      <c r="L25" s="52">
        <v>2300</v>
      </c>
      <c r="M25" s="51">
        <v>1.3793</v>
      </c>
      <c r="N25" s="51">
        <v>1.1889000000000001</v>
      </c>
      <c r="O25" s="50">
        <v>108.57</v>
      </c>
      <c r="P25" s="43">
        <v>1667.51</v>
      </c>
      <c r="Q25" s="43">
        <v>1676.45</v>
      </c>
      <c r="R25" s="49">
        <f t="shared" si="3"/>
        <v>1934.5613592396332</v>
      </c>
      <c r="S25" s="48">
        <v>1.3796999999999999</v>
      </c>
    </row>
    <row r="26" spans="2:19" x14ac:dyDescent="0.25">
      <c r="B26" s="47">
        <v>44279</v>
      </c>
      <c r="C26" s="46">
        <v>2299</v>
      </c>
      <c r="D26" s="45">
        <v>2299</v>
      </c>
      <c r="E26" s="44">
        <f t="shared" si="0"/>
        <v>2299</v>
      </c>
      <c r="F26" s="46">
        <v>2313</v>
      </c>
      <c r="G26" s="45">
        <v>2313</v>
      </c>
      <c r="H26" s="44">
        <f t="shared" si="1"/>
        <v>2313</v>
      </c>
      <c r="I26" s="46">
        <v>2349.5</v>
      </c>
      <c r="J26" s="45">
        <v>2349.5</v>
      </c>
      <c r="K26" s="44">
        <f t="shared" si="2"/>
        <v>2349.5</v>
      </c>
      <c r="L26" s="52">
        <v>2299</v>
      </c>
      <c r="M26" s="51">
        <v>1.3717999999999999</v>
      </c>
      <c r="N26" s="51">
        <v>1.1834</v>
      </c>
      <c r="O26" s="50">
        <v>108.7</v>
      </c>
      <c r="P26" s="43">
        <v>1675.9</v>
      </c>
      <c r="Q26" s="43">
        <v>1685.61</v>
      </c>
      <c r="R26" s="49">
        <f t="shared" si="3"/>
        <v>1942.7074531012338</v>
      </c>
      <c r="S26" s="48">
        <v>1.3722000000000001</v>
      </c>
    </row>
    <row r="27" spans="2:19" x14ac:dyDescent="0.25">
      <c r="B27" s="47">
        <v>44280</v>
      </c>
      <c r="C27" s="46">
        <v>2300</v>
      </c>
      <c r="D27" s="45">
        <v>2300</v>
      </c>
      <c r="E27" s="44">
        <f t="shared" si="0"/>
        <v>2300</v>
      </c>
      <c r="F27" s="46">
        <v>2313</v>
      </c>
      <c r="G27" s="45">
        <v>2313</v>
      </c>
      <c r="H27" s="44">
        <f t="shared" si="1"/>
        <v>2313</v>
      </c>
      <c r="I27" s="46">
        <v>2349.5</v>
      </c>
      <c r="J27" s="45">
        <v>2349.5</v>
      </c>
      <c r="K27" s="44">
        <f t="shared" si="2"/>
        <v>2349.5</v>
      </c>
      <c r="L27" s="52">
        <v>2300</v>
      </c>
      <c r="M27" s="51">
        <v>1.3708</v>
      </c>
      <c r="N27" s="51">
        <v>1.1797</v>
      </c>
      <c r="O27" s="50">
        <v>109.12</v>
      </c>
      <c r="P27" s="43">
        <v>1677.85</v>
      </c>
      <c r="Q27" s="43">
        <v>1686.84</v>
      </c>
      <c r="R27" s="49">
        <f t="shared" si="3"/>
        <v>1949.6482156480461</v>
      </c>
      <c r="S27" s="48">
        <v>1.3712</v>
      </c>
    </row>
    <row r="28" spans="2:19" x14ac:dyDescent="0.25">
      <c r="B28" s="47">
        <v>44281</v>
      </c>
      <c r="C28" s="46">
        <v>2267.5</v>
      </c>
      <c r="D28" s="45">
        <v>2267.5</v>
      </c>
      <c r="E28" s="44">
        <f t="shared" si="0"/>
        <v>2267.5</v>
      </c>
      <c r="F28" s="46">
        <v>2280</v>
      </c>
      <c r="G28" s="45">
        <v>2280</v>
      </c>
      <c r="H28" s="44">
        <f t="shared" si="1"/>
        <v>2280</v>
      </c>
      <c r="I28" s="46">
        <v>2316.5</v>
      </c>
      <c r="J28" s="45">
        <v>2316.5</v>
      </c>
      <c r="K28" s="44">
        <f t="shared" si="2"/>
        <v>2316.5</v>
      </c>
      <c r="L28" s="52">
        <v>2267.5</v>
      </c>
      <c r="M28" s="51">
        <v>1.3767</v>
      </c>
      <c r="N28" s="51">
        <v>1.1777</v>
      </c>
      <c r="O28" s="50">
        <v>109.8</v>
      </c>
      <c r="P28" s="43">
        <v>1647.05</v>
      </c>
      <c r="Q28" s="43">
        <v>1655.65</v>
      </c>
      <c r="R28" s="49">
        <f t="shared" si="3"/>
        <v>1925.3629956695254</v>
      </c>
      <c r="S28" s="48">
        <v>1.3771</v>
      </c>
    </row>
    <row r="29" spans="2:19" x14ac:dyDescent="0.25">
      <c r="B29" s="47">
        <v>44284</v>
      </c>
      <c r="C29" s="46">
        <v>2280.5</v>
      </c>
      <c r="D29" s="45">
        <v>2280.5</v>
      </c>
      <c r="E29" s="44">
        <f t="shared" si="0"/>
        <v>2280.5</v>
      </c>
      <c r="F29" s="46">
        <v>2292.5</v>
      </c>
      <c r="G29" s="45">
        <v>2292.5</v>
      </c>
      <c r="H29" s="44">
        <f t="shared" si="1"/>
        <v>2292.5</v>
      </c>
      <c r="I29" s="46">
        <v>2331.5</v>
      </c>
      <c r="J29" s="45">
        <v>2331.5</v>
      </c>
      <c r="K29" s="44">
        <f t="shared" si="2"/>
        <v>2331.5</v>
      </c>
      <c r="L29" s="52">
        <v>2280.5</v>
      </c>
      <c r="M29" s="51">
        <v>1.3843000000000001</v>
      </c>
      <c r="N29" s="51">
        <v>1.1780999999999999</v>
      </c>
      <c r="O29" s="50">
        <v>109.64</v>
      </c>
      <c r="P29" s="43">
        <v>1647.4</v>
      </c>
      <c r="Q29" s="43">
        <v>1655.59</v>
      </c>
      <c r="R29" s="49">
        <f t="shared" si="3"/>
        <v>1935.7439945675242</v>
      </c>
      <c r="S29" s="48">
        <v>1.3847</v>
      </c>
    </row>
    <row r="30" spans="2:19" x14ac:dyDescent="0.25">
      <c r="B30" s="47">
        <v>44285</v>
      </c>
      <c r="C30" s="46">
        <v>2221</v>
      </c>
      <c r="D30" s="45">
        <v>2221</v>
      </c>
      <c r="E30" s="44">
        <f t="shared" si="0"/>
        <v>2221</v>
      </c>
      <c r="F30" s="46">
        <v>2240</v>
      </c>
      <c r="G30" s="45">
        <v>2240</v>
      </c>
      <c r="H30" s="44">
        <f t="shared" si="1"/>
        <v>2240</v>
      </c>
      <c r="I30" s="46">
        <v>2281</v>
      </c>
      <c r="J30" s="45">
        <v>2281</v>
      </c>
      <c r="K30" s="44">
        <f t="shared" si="2"/>
        <v>2281</v>
      </c>
      <c r="L30" s="52">
        <v>2221</v>
      </c>
      <c r="M30" s="51">
        <v>1.3734</v>
      </c>
      <c r="N30" s="51">
        <v>1.1736</v>
      </c>
      <c r="O30" s="50">
        <v>110.35</v>
      </c>
      <c r="P30" s="43">
        <v>1617.15</v>
      </c>
      <c r="Q30" s="43">
        <v>1630.4</v>
      </c>
      <c r="R30" s="49">
        <f t="shared" si="3"/>
        <v>1892.4676209952283</v>
      </c>
      <c r="S30" s="48">
        <v>1.3738999999999999</v>
      </c>
    </row>
    <row r="31" spans="2:19" x14ac:dyDescent="0.25">
      <c r="B31" s="47">
        <v>44286</v>
      </c>
      <c r="C31" s="46">
        <v>2203</v>
      </c>
      <c r="D31" s="45">
        <v>2203</v>
      </c>
      <c r="E31" s="44">
        <f t="shared" si="0"/>
        <v>2203</v>
      </c>
      <c r="F31" s="46">
        <v>2220</v>
      </c>
      <c r="G31" s="45">
        <v>2220</v>
      </c>
      <c r="H31" s="44">
        <f t="shared" si="1"/>
        <v>2220</v>
      </c>
      <c r="I31" s="46">
        <v>2261</v>
      </c>
      <c r="J31" s="45">
        <v>2261</v>
      </c>
      <c r="K31" s="44">
        <f t="shared" si="2"/>
        <v>2261</v>
      </c>
      <c r="L31" s="52">
        <v>2203</v>
      </c>
      <c r="M31" s="51">
        <v>1.377</v>
      </c>
      <c r="N31" s="51">
        <v>1.1731</v>
      </c>
      <c r="O31" s="50">
        <v>110.75</v>
      </c>
      <c r="P31" s="43">
        <v>1599.85</v>
      </c>
      <c r="Q31" s="43">
        <v>1611.73</v>
      </c>
      <c r="R31" s="49">
        <f t="shared" si="3"/>
        <v>1877.9302702241923</v>
      </c>
      <c r="S31" s="48">
        <v>1.3774</v>
      </c>
    </row>
    <row r="32" spans="2:19" s="10" customFormat="1" x14ac:dyDescent="0.25">
      <c r="B32" s="42" t="s">
        <v>11</v>
      </c>
      <c r="C32" s="41">
        <f>ROUND(AVERAGE(C9:C31),2)</f>
        <v>2235.17</v>
      </c>
      <c r="D32" s="40">
        <f>ROUND(AVERAGE(D9:D31),2)</f>
        <v>2235.17</v>
      </c>
      <c r="E32" s="39">
        <f>ROUND(AVERAGE(C32:D32),2)</f>
        <v>2235.17</v>
      </c>
      <c r="F32" s="41">
        <f>ROUND(AVERAGE(F9:F31),2)</f>
        <v>2253.41</v>
      </c>
      <c r="G32" s="40">
        <f>ROUND(AVERAGE(G9:G31),2)</f>
        <v>2253.41</v>
      </c>
      <c r="H32" s="39">
        <f>ROUND(AVERAGE(F32:G32),2)</f>
        <v>2253.41</v>
      </c>
      <c r="I32" s="41">
        <f>ROUND(AVERAGE(I9:I31),2)</f>
        <v>2286.15</v>
      </c>
      <c r="J32" s="40">
        <f>ROUND(AVERAGE(J9:J31),2)</f>
        <v>2286.15</v>
      </c>
      <c r="K32" s="39">
        <f>ROUND(AVERAGE(I32:J32),2)</f>
        <v>2286.15</v>
      </c>
      <c r="L32" s="38">
        <f>ROUND(AVERAGE(L9:L31),2)</f>
        <v>2235.17</v>
      </c>
      <c r="M32" s="37">
        <f>ROUND(AVERAGE(M9:M31),4)</f>
        <v>1.3858999999999999</v>
      </c>
      <c r="N32" s="36">
        <f>ROUND(AVERAGE(N9:N31),4)</f>
        <v>1.19</v>
      </c>
      <c r="O32" s="175">
        <f>ROUND(AVERAGE(O9:O31),2)</f>
        <v>108.74</v>
      </c>
      <c r="P32" s="35">
        <f>AVERAGE(P9:P31)</f>
        <v>1612.9286956521739</v>
      </c>
      <c r="Q32" s="35">
        <f>AVERAGE(Q9:Q31)</f>
        <v>1625.5773913043481</v>
      </c>
      <c r="R32" s="35">
        <f>AVERAGE(R9:R31)</f>
        <v>1878.5925263271624</v>
      </c>
      <c r="S32" s="34">
        <f>AVERAGE(S9:S31)</f>
        <v>1.3863173913043476</v>
      </c>
    </row>
    <row r="33" spans="2:19" s="5" customFormat="1" x14ac:dyDescent="0.25">
      <c r="B33" s="33" t="s">
        <v>12</v>
      </c>
      <c r="C33" s="32">
        <f t="shared" ref="C33:S33" si="4">MAX(C9:C31)</f>
        <v>2310</v>
      </c>
      <c r="D33" s="31">
        <f t="shared" si="4"/>
        <v>2310</v>
      </c>
      <c r="E33" s="30">
        <f t="shared" si="4"/>
        <v>2310</v>
      </c>
      <c r="F33" s="32">
        <f t="shared" si="4"/>
        <v>2326</v>
      </c>
      <c r="G33" s="31">
        <f t="shared" si="4"/>
        <v>2326</v>
      </c>
      <c r="H33" s="30">
        <f t="shared" si="4"/>
        <v>2326</v>
      </c>
      <c r="I33" s="32">
        <f t="shared" si="4"/>
        <v>2355</v>
      </c>
      <c r="J33" s="31">
        <f t="shared" si="4"/>
        <v>2355</v>
      </c>
      <c r="K33" s="30">
        <f t="shared" si="4"/>
        <v>2355</v>
      </c>
      <c r="L33" s="29">
        <f t="shared" si="4"/>
        <v>2310</v>
      </c>
      <c r="M33" s="28">
        <f t="shared" si="4"/>
        <v>1.3967000000000001</v>
      </c>
      <c r="N33" s="27">
        <f t="shared" si="4"/>
        <v>1.2062999999999999</v>
      </c>
      <c r="O33" s="26">
        <f t="shared" si="4"/>
        <v>110.75</v>
      </c>
      <c r="P33" s="25">
        <f t="shared" si="4"/>
        <v>1677.85</v>
      </c>
      <c r="Q33" s="25">
        <f t="shared" si="4"/>
        <v>1686.84</v>
      </c>
      <c r="R33" s="25">
        <f t="shared" si="4"/>
        <v>1949.6482156480461</v>
      </c>
      <c r="S33" s="24">
        <f t="shared" si="4"/>
        <v>1.3971</v>
      </c>
    </row>
    <row r="34" spans="2:19" s="5" customFormat="1" ht="13.8" thickBot="1" x14ac:dyDescent="0.3">
      <c r="B34" s="23" t="s">
        <v>13</v>
      </c>
      <c r="C34" s="22">
        <f t="shared" ref="C34:S34" si="5">MIN(C9:C31)</f>
        <v>2150</v>
      </c>
      <c r="D34" s="21">
        <f t="shared" si="5"/>
        <v>2150</v>
      </c>
      <c r="E34" s="20">
        <f t="shared" si="5"/>
        <v>2150</v>
      </c>
      <c r="F34" s="22">
        <f t="shared" si="5"/>
        <v>2168</v>
      </c>
      <c r="G34" s="21">
        <f t="shared" si="5"/>
        <v>2168</v>
      </c>
      <c r="H34" s="20">
        <f t="shared" si="5"/>
        <v>2168</v>
      </c>
      <c r="I34" s="22">
        <f t="shared" si="5"/>
        <v>2198</v>
      </c>
      <c r="J34" s="21">
        <f t="shared" si="5"/>
        <v>2198</v>
      </c>
      <c r="K34" s="20">
        <f t="shared" si="5"/>
        <v>2198</v>
      </c>
      <c r="L34" s="19">
        <f t="shared" si="5"/>
        <v>2150</v>
      </c>
      <c r="M34" s="18">
        <f t="shared" si="5"/>
        <v>1.3708</v>
      </c>
      <c r="N34" s="17">
        <f t="shared" si="5"/>
        <v>1.1731</v>
      </c>
      <c r="O34" s="16">
        <f t="shared" si="5"/>
        <v>106.76</v>
      </c>
      <c r="P34" s="15">
        <f t="shared" si="5"/>
        <v>1543.54</v>
      </c>
      <c r="Q34" s="15">
        <f t="shared" si="5"/>
        <v>1556.02</v>
      </c>
      <c r="R34" s="15">
        <f t="shared" si="5"/>
        <v>1786.6046202426458</v>
      </c>
      <c r="S34" s="14">
        <f t="shared" si="5"/>
        <v>1.3712</v>
      </c>
    </row>
    <row r="36" spans="2:19" x14ac:dyDescent="0.25">
      <c r="B36" s="7" t="s">
        <v>14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  <row r="37" spans="2:19" x14ac:dyDescent="0.25">
      <c r="B37" s="7" t="s">
        <v>15</v>
      </c>
      <c r="C37" s="9"/>
      <c r="D37" s="9"/>
      <c r="E37" s="8"/>
      <c r="F37" s="9"/>
      <c r="G37" s="9"/>
      <c r="H37" s="8"/>
      <c r="I37" s="9"/>
      <c r="J37" s="9"/>
      <c r="K37" s="8"/>
      <c r="L37" s="9"/>
      <c r="M37" s="9"/>
      <c r="N37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26</v>
      </c>
    </row>
    <row r="6" spans="1:25" ht="13.8" thickBot="1" x14ac:dyDescent="0.3">
      <c r="B6" s="1">
        <v>44256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44256</v>
      </c>
      <c r="C9" s="46">
        <v>2154.5</v>
      </c>
      <c r="D9" s="45">
        <v>2154.5</v>
      </c>
      <c r="E9" s="44">
        <f t="shared" ref="E9:E31" si="0">AVERAGE(C9:D9)</f>
        <v>2154.5</v>
      </c>
      <c r="F9" s="46">
        <v>2165.5</v>
      </c>
      <c r="G9" s="45">
        <v>2165.5</v>
      </c>
      <c r="H9" s="44">
        <f t="shared" ref="H9:H31" si="1">AVERAGE(F9:G9)</f>
        <v>2165.5</v>
      </c>
      <c r="I9" s="46">
        <v>2218</v>
      </c>
      <c r="J9" s="45">
        <v>2218</v>
      </c>
      <c r="K9" s="44">
        <f t="shared" ref="K9:K31" si="2">AVERAGE(I9:J9)</f>
        <v>2218</v>
      </c>
      <c r="L9" s="46">
        <v>2235.5</v>
      </c>
      <c r="M9" s="45">
        <v>2235.5</v>
      </c>
      <c r="N9" s="44">
        <f t="shared" ref="N9:N31" si="3">AVERAGE(L9:M9)</f>
        <v>2235.5</v>
      </c>
      <c r="O9" s="46">
        <v>2253.5</v>
      </c>
      <c r="P9" s="45">
        <v>2253.5</v>
      </c>
      <c r="Q9" s="44">
        <f t="shared" ref="Q9:Q31" si="4">AVERAGE(O9:P9)</f>
        <v>2253.5</v>
      </c>
      <c r="R9" s="52">
        <v>2154.5</v>
      </c>
      <c r="S9" s="51">
        <v>1.3928</v>
      </c>
      <c r="T9" s="53">
        <v>1.2044999999999999</v>
      </c>
      <c r="U9" s="50">
        <v>106.76</v>
      </c>
      <c r="V9" s="43">
        <v>1546.88</v>
      </c>
      <c r="W9" s="43">
        <v>1554.22</v>
      </c>
      <c r="X9" s="49">
        <f t="shared" ref="X9:X31" si="5">R9/T9</f>
        <v>1788.7090078870901</v>
      </c>
      <c r="Y9" s="48">
        <v>1.3933</v>
      </c>
    </row>
    <row r="10" spans="1:25" x14ac:dyDescent="0.25">
      <c r="B10" s="47">
        <v>44257</v>
      </c>
      <c r="C10" s="46">
        <v>2176</v>
      </c>
      <c r="D10" s="45">
        <v>2176</v>
      </c>
      <c r="E10" s="44">
        <f t="shared" si="0"/>
        <v>2176</v>
      </c>
      <c r="F10" s="46">
        <v>2178.5</v>
      </c>
      <c r="G10" s="45">
        <v>2178.5</v>
      </c>
      <c r="H10" s="44">
        <f t="shared" si="1"/>
        <v>2178.5</v>
      </c>
      <c r="I10" s="46">
        <v>2229.5</v>
      </c>
      <c r="J10" s="45">
        <v>2229.5</v>
      </c>
      <c r="K10" s="44">
        <f t="shared" si="2"/>
        <v>2229.5</v>
      </c>
      <c r="L10" s="46">
        <v>2250</v>
      </c>
      <c r="M10" s="45">
        <v>2250</v>
      </c>
      <c r="N10" s="44">
        <f t="shared" si="3"/>
        <v>2250</v>
      </c>
      <c r="O10" s="46">
        <v>2270.5</v>
      </c>
      <c r="P10" s="45">
        <v>2270.5</v>
      </c>
      <c r="Q10" s="44">
        <f t="shared" si="4"/>
        <v>2270.5</v>
      </c>
      <c r="R10" s="52">
        <v>2176</v>
      </c>
      <c r="S10" s="51">
        <v>1.3929</v>
      </c>
      <c r="T10" s="51">
        <v>1.2034</v>
      </c>
      <c r="U10" s="50">
        <v>106.88</v>
      </c>
      <c r="V10" s="43">
        <v>1562.21</v>
      </c>
      <c r="W10" s="43">
        <v>1563.44</v>
      </c>
      <c r="X10" s="49">
        <f t="shared" si="5"/>
        <v>1808.2100714641847</v>
      </c>
      <c r="Y10" s="48">
        <v>1.3934</v>
      </c>
    </row>
    <row r="11" spans="1:25" x14ac:dyDescent="0.25">
      <c r="B11" s="47">
        <v>44258</v>
      </c>
      <c r="C11" s="46">
        <v>2203</v>
      </c>
      <c r="D11" s="45">
        <v>2203</v>
      </c>
      <c r="E11" s="44">
        <f t="shared" si="0"/>
        <v>2203</v>
      </c>
      <c r="F11" s="46">
        <v>2207</v>
      </c>
      <c r="G11" s="45">
        <v>2207</v>
      </c>
      <c r="H11" s="44">
        <f t="shared" si="1"/>
        <v>2207</v>
      </c>
      <c r="I11" s="46">
        <v>2247.5</v>
      </c>
      <c r="J11" s="45">
        <v>2247.5</v>
      </c>
      <c r="K11" s="44">
        <f t="shared" si="2"/>
        <v>2247.5</v>
      </c>
      <c r="L11" s="46">
        <v>2257.5</v>
      </c>
      <c r="M11" s="45">
        <v>2257.5</v>
      </c>
      <c r="N11" s="44">
        <f t="shared" si="3"/>
        <v>2257.5</v>
      </c>
      <c r="O11" s="46">
        <v>2270.5</v>
      </c>
      <c r="P11" s="45">
        <v>2270.5</v>
      </c>
      <c r="Q11" s="44">
        <f t="shared" si="4"/>
        <v>2270.5</v>
      </c>
      <c r="R11" s="52">
        <v>2203</v>
      </c>
      <c r="S11" s="51">
        <v>1.3967000000000001</v>
      </c>
      <c r="T11" s="51">
        <v>1.2062999999999999</v>
      </c>
      <c r="U11" s="50">
        <v>106.9</v>
      </c>
      <c r="V11" s="43">
        <v>1577.29</v>
      </c>
      <c r="W11" s="43">
        <v>1579.7</v>
      </c>
      <c r="X11" s="49">
        <f t="shared" si="5"/>
        <v>1826.2455442261462</v>
      </c>
      <c r="Y11" s="48">
        <v>1.3971</v>
      </c>
    </row>
    <row r="12" spans="1:25" x14ac:dyDescent="0.25">
      <c r="B12" s="47">
        <v>44259</v>
      </c>
      <c r="C12" s="46">
        <v>2169</v>
      </c>
      <c r="D12" s="45">
        <v>2169</v>
      </c>
      <c r="E12" s="44">
        <f t="shared" si="0"/>
        <v>2169</v>
      </c>
      <c r="F12" s="46">
        <v>2177.5</v>
      </c>
      <c r="G12" s="45">
        <v>2177.5</v>
      </c>
      <c r="H12" s="44">
        <f t="shared" si="1"/>
        <v>2177.5</v>
      </c>
      <c r="I12" s="46">
        <v>2227.5</v>
      </c>
      <c r="J12" s="45">
        <v>2227.5</v>
      </c>
      <c r="K12" s="44">
        <f t="shared" si="2"/>
        <v>2227.5</v>
      </c>
      <c r="L12" s="46">
        <v>2237.5</v>
      </c>
      <c r="M12" s="45">
        <v>2237.5</v>
      </c>
      <c r="N12" s="44">
        <f t="shared" si="3"/>
        <v>2237.5</v>
      </c>
      <c r="O12" s="46">
        <v>2247.5</v>
      </c>
      <c r="P12" s="45">
        <v>2247.5</v>
      </c>
      <c r="Q12" s="44">
        <f t="shared" si="4"/>
        <v>2247.5</v>
      </c>
      <c r="R12" s="52">
        <v>2169</v>
      </c>
      <c r="S12" s="51">
        <v>1.3949</v>
      </c>
      <c r="T12" s="51">
        <v>1.2032</v>
      </c>
      <c r="U12" s="50">
        <v>107.39</v>
      </c>
      <c r="V12" s="43">
        <v>1554.95</v>
      </c>
      <c r="W12" s="43">
        <v>1560.48</v>
      </c>
      <c r="X12" s="49">
        <f t="shared" si="5"/>
        <v>1802.692819148936</v>
      </c>
      <c r="Y12" s="48">
        <v>1.3954</v>
      </c>
    </row>
    <row r="13" spans="1:25" x14ac:dyDescent="0.25">
      <c r="B13" s="47">
        <v>44260</v>
      </c>
      <c r="C13" s="46">
        <v>2185</v>
      </c>
      <c r="D13" s="45">
        <v>2185</v>
      </c>
      <c r="E13" s="44">
        <f t="shared" si="0"/>
        <v>2185</v>
      </c>
      <c r="F13" s="46">
        <v>2176</v>
      </c>
      <c r="G13" s="45">
        <v>2176</v>
      </c>
      <c r="H13" s="44">
        <f t="shared" si="1"/>
        <v>2176</v>
      </c>
      <c r="I13" s="46">
        <v>2214.5</v>
      </c>
      <c r="J13" s="45">
        <v>2214.5</v>
      </c>
      <c r="K13" s="44">
        <f t="shared" si="2"/>
        <v>2214.5</v>
      </c>
      <c r="L13" s="46">
        <v>2224.5</v>
      </c>
      <c r="M13" s="45">
        <v>2224.5</v>
      </c>
      <c r="N13" s="44">
        <f t="shared" si="3"/>
        <v>2224.5</v>
      </c>
      <c r="O13" s="46">
        <v>2235</v>
      </c>
      <c r="P13" s="45">
        <v>2235</v>
      </c>
      <c r="Q13" s="44">
        <f t="shared" si="4"/>
        <v>2235</v>
      </c>
      <c r="R13" s="52">
        <v>2185</v>
      </c>
      <c r="S13" s="51">
        <v>1.3827</v>
      </c>
      <c r="T13" s="51">
        <v>1.1936</v>
      </c>
      <c r="U13" s="50">
        <v>108.27</v>
      </c>
      <c r="V13" s="43">
        <v>1580.24</v>
      </c>
      <c r="W13" s="43">
        <v>1573.28</v>
      </c>
      <c r="X13" s="49">
        <f t="shared" si="5"/>
        <v>1830.5965147453082</v>
      </c>
      <c r="Y13" s="48">
        <v>1.3831</v>
      </c>
    </row>
    <row r="14" spans="1:25" x14ac:dyDescent="0.25">
      <c r="B14" s="47">
        <v>44263</v>
      </c>
      <c r="C14" s="46">
        <v>2152.5</v>
      </c>
      <c r="D14" s="45">
        <v>2152.5</v>
      </c>
      <c r="E14" s="44">
        <f t="shared" si="0"/>
        <v>2152.5</v>
      </c>
      <c r="F14" s="46">
        <v>2163.5</v>
      </c>
      <c r="G14" s="45">
        <v>2163.5</v>
      </c>
      <c r="H14" s="44">
        <f t="shared" si="1"/>
        <v>2163.5</v>
      </c>
      <c r="I14" s="46">
        <v>2205</v>
      </c>
      <c r="J14" s="45">
        <v>2205</v>
      </c>
      <c r="K14" s="44">
        <f t="shared" si="2"/>
        <v>2205</v>
      </c>
      <c r="L14" s="46">
        <v>2220</v>
      </c>
      <c r="M14" s="45">
        <v>2220</v>
      </c>
      <c r="N14" s="44">
        <f t="shared" si="3"/>
        <v>2220</v>
      </c>
      <c r="O14" s="46">
        <v>2230.5</v>
      </c>
      <c r="P14" s="45">
        <v>2230.5</v>
      </c>
      <c r="Q14" s="44">
        <f t="shared" si="4"/>
        <v>2230.5</v>
      </c>
      <c r="R14" s="52">
        <v>2152.5</v>
      </c>
      <c r="S14" s="51">
        <v>1.3824000000000001</v>
      </c>
      <c r="T14" s="51">
        <v>1.1861999999999999</v>
      </c>
      <c r="U14" s="50">
        <v>108.69</v>
      </c>
      <c r="V14" s="43">
        <v>1557.07</v>
      </c>
      <c r="W14" s="43">
        <v>1564.47</v>
      </c>
      <c r="X14" s="49">
        <f t="shared" si="5"/>
        <v>1814.6181082448154</v>
      </c>
      <c r="Y14" s="48">
        <v>1.3829</v>
      </c>
    </row>
    <row r="15" spans="1:25" x14ac:dyDescent="0.25">
      <c r="B15" s="47">
        <v>44264</v>
      </c>
      <c r="C15" s="46">
        <v>2141</v>
      </c>
      <c r="D15" s="45">
        <v>2141</v>
      </c>
      <c r="E15" s="44">
        <f t="shared" si="0"/>
        <v>2141</v>
      </c>
      <c r="F15" s="46">
        <v>2156.5</v>
      </c>
      <c r="G15" s="45">
        <v>2156.5</v>
      </c>
      <c r="H15" s="44">
        <f t="shared" si="1"/>
        <v>2156.5</v>
      </c>
      <c r="I15" s="46">
        <v>2203.5</v>
      </c>
      <c r="J15" s="45">
        <v>2203.5</v>
      </c>
      <c r="K15" s="44">
        <f t="shared" si="2"/>
        <v>2203.5</v>
      </c>
      <c r="L15" s="46">
        <v>2220</v>
      </c>
      <c r="M15" s="45">
        <v>2220</v>
      </c>
      <c r="N15" s="44">
        <f t="shared" si="3"/>
        <v>2220</v>
      </c>
      <c r="O15" s="46">
        <v>2232.5</v>
      </c>
      <c r="P15" s="45">
        <v>2232.5</v>
      </c>
      <c r="Q15" s="44">
        <f t="shared" si="4"/>
        <v>2232.5</v>
      </c>
      <c r="R15" s="52">
        <v>2141</v>
      </c>
      <c r="S15" s="51">
        <v>1.387</v>
      </c>
      <c r="T15" s="51">
        <v>1.1887000000000001</v>
      </c>
      <c r="U15" s="50">
        <v>108.87</v>
      </c>
      <c r="V15" s="43">
        <v>1543.62</v>
      </c>
      <c r="W15" s="43">
        <v>1554.35</v>
      </c>
      <c r="X15" s="49">
        <f t="shared" si="5"/>
        <v>1801.1272819046014</v>
      </c>
      <c r="Y15" s="48">
        <v>1.3874</v>
      </c>
    </row>
    <row r="16" spans="1:25" x14ac:dyDescent="0.25">
      <c r="B16" s="47">
        <v>44265</v>
      </c>
      <c r="C16" s="46">
        <v>2149.5</v>
      </c>
      <c r="D16" s="45">
        <v>2149.5</v>
      </c>
      <c r="E16" s="44">
        <f t="shared" si="0"/>
        <v>2149.5</v>
      </c>
      <c r="F16" s="46">
        <v>2168.5</v>
      </c>
      <c r="G16" s="45">
        <v>2168.5</v>
      </c>
      <c r="H16" s="44">
        <f t="shared" si="1"/>
        <v>2168.5</v>
      </c>
      <c r="I16" s="46">
        <v>2213.5</v>
      </c>
      <c r="J16" s="45">
        <v>2213.5</v>
      </c>
      <c r="K16" s="44">
        <f t="shared" si="2"/>
        <v>2213.5</v>
      </c>
      <c r="L16" s="46">
        <v>2231.5</v>
      </c>
      <c r="M16" s="45">
        <v>2231.5</v>
      </c>
      <c r="N16" s="44">
        <f t="shared" si="3"/>
        <v>2231.5</v>
      </c>
      <c r="O16" s="46">
        <v>2244</v>
      </c>
      <c r="P16" s="45">
        <v>2244</v>
      </c>
      <c r="Q16" s="44">
        <f t="shared" si="4"/>
        <v>2244</v>
      </c>
      <c r="R16" s="52">
        <v>2149.5</v>
      </c>
      <c r="S16" s="51">
        <v>1.3880999999999999</v>
      </c>
      <c r="T16" s="51">
        <v>1.1884999999999999</v>
      </c>
      <c r="U16" s="50">
        <v>108.78</v>
      </c>
      <c r="V16" s="43">
        <v>1548.52</v>
      </c>
      <c r="W16" s="43">
        <v>1561.64</v>
      </c>
      <c r="X16" s="49">
        <f t="shared" si="5"/>
        <v>1808.5822465292388</v>
      </c>
      <c r="Y16" s="48">
        <v>1.3886000000000001</v>
      </c>
    </row>
    <row r="17" spans="2:25" x14ac:dyDescent="0.25">
      <c r="B17" s="47">
        <v>44266</v>
      </c>
      <c r="C17" s="46">
        <v>2159</v>
      </c>
      <c r="D17" s="45">
        <v>2159</v>
      </c>
      <c r="E17" s="44">
        <f t="shared" si="0"/>
        <v>2159</v>
      </c>
      <c r="F17" s="46">
        <v>2181.5</v>
      </c>
      <c r="G17" s="45">
        <v>2181.5</v>
      </c>
      <c r="H17" s="44">
        <f t="shared" si="1"/>
        <v>2181.5</v>
      </c>
      <c r="I17" s="46">
        <v>2227</v>
      </c>
      <c r="J17" s="45">
        <v>2227</v>
      </c>
      <c r="K17" s="44">
        <f t="shared" si="2"/>
        <v>2227</v>
      </c>
      <c r="L17" s="46">
        <v>2241</v>
      </c>
      <c r="M17" s="45">
        <v>2241</v>
      </c>
      <c r="N17" s="44">
        <f t="shared" si="3"/>
        <v>2241</v>
      </c>
      <c r="O17" s="46">
        <v>2259</v>
      </c>
      <c r="P17" s="45">
        <v>2259</v>
      </c>
      <c r="Q17" s="44">
        <f t="shared" si="4"/>
        <v>2259</v>
      </c>
      <c r="R17" s="52">
        <v>2159</v>
      </c>
      <c r="S17" s="51">
        <v>1.3958999999999999</v>
      </c>
      <c r="T17" s="51">
        <v>1.1955</v>
      </c>
      <c r="U17" s="50">
        <v>108.51</v>
      </c>
      <c r="V17" s="43">
        <v>1546.67</v>
      </c>
      <c r="W17" s="43">
        <v>1562.23</v>
      </c>
      <c r="X17" s="49">
        <f t="shared" si="5"/>
        <v>1805.9389376829779</v>
      </c>
      <c r="Y17" s="48">
        <v>1.3964000000000001</v>
      </c>
    </row>
    <row r="18" spans="2:25" x14ac:dyDescent="0.25">
      <c r="B18" s="47">
        <v>44267</v>
      </c>
      <c r="C18" s="46">
        <v>2139</v>
      </c>
      <c r="D18" s="45">
        <v>2139</v>
      </c>
      <c r="E18" s="44">
        <f t="shared" si="0"/>
        <v>2139</v>
      </c>
      <c r="F18" s="46">
        <v>2166</v>
      </c>
      <c r="G18" s="45">
        <v>2166</v>
      </c>
      <c r="H18" s="44">
        <f t="shared" si="1"/>
        <v>2166</v>
      </c>
      <c r="I18" s="46">
        <v>2203</v>
      </c>
      <c r="J18" s="45">
        <v>2203</v>
      </c>
      <c r="K18" s="44">
        <f t="shared" si="2"/>
        <v>2203</v>
      </c>
      <c r="L18" s="46">
        <v>2214.5</v>
      </c>
      <c r="M18" s="45">
        <v>2214.5</v>
      </c>
      <c r="N18" s="44">
        <f t="shared" si="3"/>
        <v>2214.5</v>
      </c>
      <c r="O18" s="46">
        <v>2226.5</v>
      </c>
      <c r="P18" s="45">
        <v>2226.5</v>
      </c>
      <c r="Q18" s="44">
        <f t="shared" si="4"/>
        <v>2226.5</v>
      </c>
      <c r="R18" s="52">
        <v>2139</v>
      </c>
      <c r="S18" s="51">
        <v>1.3897999999999999</v>
      </c>
      <c r="T18" s="51">
        <v>1.1935</v>
      </c>
      <c r="U18" s="50">
        <v>108.97</v>
      </c>
      <c r="V18" s="43">
        <v>1539.07</v>
      </c>
      <c r="W18" s="43">
        <v>1558.05</v>
      </c>
      <c r="X18" s="49">
        <f t="shared" si="5"/>
        <v>1792.2077922077922</v>
      </c>
      <c r="Y18" s="48">
        <v>1.3902000000000001</v>
      </c>
    </row>
    <row r="19" spans="2:25" x14ac:dyDescent="0.25">
      <c r="B19" s="47">
        <v>44270</v>
      </c>
      <c r="C19" s="46">
        <v>2184.5</v>
      </c>
      <c r="D19" s="45">
        <v>2184.5</v>
      </c>
      <c r="E19" s="44">
        <f t="shared" si="0"/>
        <v>2184.5</v>
      </c>
      <c r="F19" s="46">
        <v>2210.5</v>
      </c>
      <c r="G19" s="45">
        <v>2210.5</v>
      </c>
      <c r="H19" s="44">
        <f t="shared" si="1"/>
        <v>2210.5</v>
      </c>
      <c r="I19" s="46">
        <v>2247.5</v>
      </c>
      <c r="J19" s="45">
        <v>2247.5</v>
      </c>
      <c r="K19" s="44">
        <f t="shared" si="2"/>
        <v>2247.5</v>
      </c>
      <c r="L19" s="46">
        <v>2255</v>
      </c>
      <c r="M19" s="45">
        <v>2255</v>
      </c>
      <c r="N19" s="44">
        <f t="shared" si="3"/>
        <v>2255</v>
      </c>
      <c r="O19" s="46">
        <v>2267</v>
      </c>
      <c r="P19" s="45">
        <v>2267</v>
      </c>
      <c r="Q19" s="44">
        <f t="shared" si="4"/>
        <v>2267</v>
      </c>
      <c r="R19" s="52">
        <v>2184.5</v>
      </c>
      <c r="S19" s="51">
        <v>1.3923000000000001</v>
      </c>
      <c r="T19" s="51">
        <v>1.1924999999999999</v>
      </c>
      <c r="U19" s="50">
        <v>109.17</v>
      </c>
      <c r="V19" s="43">
        <v>1568.99</v>
      </c>
      <c r="W19" s="43">
        <v>1587.2</v>
      </c>
      <c r="X19" s="49">
        <f t="shared" si="5"/>
        <v>1831.8658280922434</v>
      </c>
      <c r="Y19" s="48">
        <v>1.3927</v>
      </c>
    </row>
    <row r="20" spans="2:25" x14ac:dyDescent="0.25">
      <c r="B20" s="47">
        <v>44271</v>
      </c>
      <c r="C20" s="46">
        <v>2174.5</v>
      </c>
      <c r="D20" s="45">
        <v>2174.5</v>
      </c>
      <c r="E20" s="44">
        <f t="shared" si="0"/>
        <v>2174.5</v>
      </c>
      <c r="F20" s="46">
        <v>2201</v>
      </c>
      <c r="G20" s="45">
        <v>2201</v>
      </c>
      <c r="H20" s="44">
        <f t="shared" si="1"/>
        <v>2201</v>
      </c>
      <c r="I20" s="46">
        <v>2230</v>
      </c>
      <c r="J20" s="45">
        <v>2230</v>
      </c>
      <c r="K20" s="44">
        <f t="shared" si="2"/>
        <v>2230</v>
      </c>
      <c r="L20" s="46">
        <v>2234</v>
      </c>
      <c r="M20" s="45">
        <v>2234</v>
      </c>
      <c r="N20" s="44">
        <f t="shared" si="3"/>
        <v>2234</v>
      </c>
      <c r="O20" s="46">
        <v>2240</v>
      </c>
      <c r="P20" s="45">
        <v>2240</v>
      </c>
      <c r="Q20" s="44">
        <f t="shared" si="4"/>
        <v>2240</v>
      </c>
      <c r="R20" s="52">
        <v>2174.5</v>
      </c>
      <c r="S20" s="51">
        <v>1.3875999999999999</v>
      </c>
      <c r="T20" s="51">
        <v>1.1922999999999999</v>
      </c>
      <c r="U20" s="50">
        <v>109.01</v>
      </c>
      <c r="V20" s="43">
        <v>1567.09</v>
      </c>
      <c r="W20" s="43">
        <v>1585.73</v>
      </c>
      <c r="X20" s="49">
        <f t="shared" si="5"/>
        <v>1823.7859599094188</v>
      </c>
      <c r="Y20" s="48">
        <v>1.3879999999999999</v>
      </c>
    </row>
    <row r="21" spans="2:25" x14ac:dyDescent="0.25">
      <c r="B21" s="47">
        <v>44272</v>
      </c>
      <c r="C21" s="46">
        <v>2202.5</v>
      </c>
      <c r="D21" s="45">
        <v>2202.5</v>
      </c>
      <c r="E21" s="44">
        <f t="shared" si="0"/>
        <v>2202.5</v>
      </c>
      <c r="F21" s="46">
        <v>2232.5</v>
      </c>
      <c r="G21" s="45">
        <v>2232.5</v>
      </c>
      <c r="H21" s="44">
        <f t="shared" si="1"/>
        <v>2232.5</v>
      </c>
      <c r="I21" s="46">
        <v>2254.5</v>
      </c>
      <c r="J21" s="45">
        <v>2254.5</v>
      </c>
      <c r="K21" s="44">
        <f t="shared" si="2"/>
        <v>2254.5</v>
      </c>
      <c r="L21" s="46">
        <v>2258.5</v>
      </c>
      <c r="M21" s="45">
        <v>2258.5</v>
      </c>
      <c r="N21" s="44">
        <f t="shared" si="3"/>
        <v>2258.5</v>
      </c>
      <c r="O21" s="46">
        <v>2262.5</v>
      </c>
      <c r="P21" s="45">
        <v>2262.5</v>
      </c>
      <c r="Q21" s="44">
        <f t="shared" si="4"/>
        <v>2262.5</v>
      </c>
      <c r="R21" s="52">
        <v>2202.5</v>
      </c>
      <c r="S21" s="51">
        <v>1.3908</v>
      </c>
      <c r="T21" s="51">
        <v>1.1912</v>
      </c>
      <c r="U21" s="50">
        <v>109.17</v>
      </c>
      <c r="V21" s="43">
        <v>1583.62</v>
      </c>
      <c r="W21" s="43">
        <v>1604.61</v>
      </c>
      <c r="X21" s="49">
        <f t="shared" si="5"/>
        <v>1848.9758226997985</v>
      </c>
      <c r="Y21" s="48">
        <v>1.3913</v>
      </c>
    </row>
    <row r="22" spans="2:25" x14ac:dyDescent="0.25">
      <c r="B22" s="47">
        <v>44273</v>
      </c>
      <c r="C22" s="46">
        <v>2192</v>
      </c>
      <c r="D22" s="45">
        <v>2192</v>
      </c>
      <c r="E22" s="44">
        <f t="shared" si="0"/>
        <v>2192</v>
      </c>
      <c r="F22" s="46">
        <v>2226.5</v>
      </c>
      <c r="G22" s="45">
        <v>2226.5</v>
      </c>
      <c r="H22" s="44">
        <f t="shared" si="1"/>
        <v>2226.5</v>
      </c>
      <c r="I22" s="46">
        <v>2250</v>
      </c>
      <c r="J22" s="45">
        <v>2250</v>
      </c>
      <c r="K22" s="44">
        <f t="shared" si="2"/>
        <v>2250</v>
      </c>
      <c r="L22" s="46">
        <v>2250</v>
      </c>
      <c r="M22" s="45">
        <v>2250</v>
      </c>
      <c r="N22" s="44">
        <f t="shared" si="3"/>
        <v>2250</v>
      </c>
      <c r="O22" s="46">
        <v>2252</v>
      </c>
      <c r="P22" s="45">
        <v>2252</v>
      </c>
      <c r="Q22" s="44">
        <f t="shared" si="4"/>
        <v>2252</v>
      </c>
      <c r="R22" s="52">
        <v>2192</v>
      </c>
      <c r="S22" s="51">
        <v>1.3945000000000001</v>
      </c>
      <c r="T22" s="51">
        <v>1.1928000000000001</v>
      </c>
      <c r="U22" s="50">
        <v>109.11</v>
      </c>
      <c r="V22" s="43">
        <v>1571.89</v>
      </c>
      <c r="W22" s="43">
        <v>1596.17</v>
      </c>
      <c r="X22" s="49">
        <f t="shared" si="5"/>
        <v>1837.6928236083165</v>
      </c>
      <c r="Y22" s="48">
        <v>1.3949</v>
      </c>
    </row>
    <row r="23" spans="2:25" x14ac:dyDescent="0.25">
      <c r="B23" s="47">
        <v>44274</v>
      </c>
      <c r="C23" s="46">
        <v>2188</v>
      </c>
      <c r="D23" s="45">
        <v>2188</v>
      </c>
      <c r="E23" s="44">
        <f t="shared" si="0"/>
        <v>2188</v>
      </c>
      <c r="F23" s="46">
        <v>2223</v>
      </c>
      <c r="G23" s="45">
        <v>2223</v>
      </c>
      <c r="H23" s="44">
        <f t="shared" si="1"/>
        <v>2223</v>
      </c>
      <c r="I23" s="46">
        <v>2255</v>
      </c>
      <c r="J23" s="45">
        <v>2255</v>
      </c>
      <c r="K23" s="44">
        <f t="shared" si="2"/>
        <v>2255</v>
      </c>
      <c r="L23" s="46">
        <v>2259</v>
      </c>
      <c r="M23" s="45">
        <v>2259</v>
      </c>
      <c r="N23" s="44">
        <f t="shared" si="3"/>
        <v>2259</v>
      </c>
      <c r="O23" s="46">
        <v>2261</v>
      </c>
      <c r="P23" s="45">
        <v>2261</v>
      </c>
      <c r="Q23" s="44">
        <f t="shared" si="4"/>
        <v>2261</v>
      </c>
      <c r="R23" s="52">
        <v>2188</v>
      </c>
      <c r="S23" s="51">
        <v>1.389</v>
      </c>
      <c r="T23" s="51">
        <v>1.19</v>
      </c>
      <c r="U23" s="50">
        <v>108.89</v>
      </c>
      <c r="V23" s="43">
        <v>1575.23</v>
      </c>
      <c r="W23" s="43">
        <v>1599.97</v>
      </c>
      <c r="X23" s="49">
        <f t="shared" si="5"/>
        <v>1838.6554621848741</v>
      </c>
      <c r="Y23" s="48">
        <v>1.3894</v>
      </c>
    </row>
    <row r="24" spans="2:25" x14ac:dyDescent="0.25">
      <c r="B24" s="47">
        <v>44277</v>
      </c>
      <c r="C24" s="46">
        <v>2254</v>
      </c>
      <c r="D24" s="45">
        <v>2254</v>
      </c>
      <c r="E24" s="44">
        <f t="shared" si="0"/>
        <v>2254</v>
      </c>
      <c r="F24" s="46">
        <v>2282.5</v>
      </c>
      <c r="G24" s="45">
        <v>2282.5</v>
      </c>
      <c r="H24" s="44">
        <f t="shared" si="1"/>
        <v>2282.5</v>
      </c>
      <c r="I24" s="46">
        <v>2296</v>
      </c>
      <c r="J24" s="45">
        <v>2296</v>
      </c>
      <c r="K24" s="44">
        <f t="shared" si="2"/>
        <v>2296</v>
      </c>
      <c r="L24" s="46">
        <v>2296</v>
      </c>
      <c r="M24" s="45">
        <v>2296</v>
      </c>
      <c r="N24" s="44">
        <f t="shared" si="3"/>
        <v>2296</v>
      </c>
      <c r="O24" s="46">
        <v>2300</v>
      </c>
      <c r="P24" s="45">
        <v>2300</v>
      </c>
      <c r="Q24" s="44">
        <f t="shared" si="4"/>
        <v>2300</v>
      </c>
      <c r="R24" s="52">
        <v>2254</v>
      </c>
      <c r="S24" s="51">
        <v>1.3846000000000001</v>
      </c>
      <c r="T24" s="51">
        <v>1.1923999999999999</v>
      </c>
      <c r="U24" s="50">
        <v>108.83</v>
      </c>
      <c r="V24" s="43">
        <v>1627.91</v>
      </c>
      <c r="W24" s="43">
        <v>1648.01</v>
      </c>
      <c r="X24" s="49">
        <f t="shared" si="5"/>
        <v>1890.3052666890308</v>
      </c>
      <c r="Y24" s="48">
        <v>1.385</v>
      </c>
    </row>
    <row r="25" spans="2:25" x14ac:dyDescent="0.25">
      <c r="B25" s="47">
        <v>44278</v>
      </c>
      <c r="C25" s="46">
        <v>2205</v>
      </c>
      <c r="D25" s="45">
        <v>2205</v>
      </c>
      <c r="E25" s="44">
        <f t="shared" si="0"/>
        <v>2205</v>
      </c>
      <c r="F25" s="46">
        <v>2234</v>
      </c>
      <c r="G25" s="45">
        <v>2234</v>
      </c>
      <c r="H25" s="44">
        <f t="shared" si="1"/>
        <v>2234</v>
      </c>
      <c r="I25" s="46">
        <v>2246.5</v>
      </c>
      <c r="J25" s="45">
        <v>2246.5</v>
      </c>
      <c r="K25" s="44">
        <f t="shared" si="2"/>
        <v>2246.5</v>
      </c>
      <c r="L25" s="46">
        <v>2244.5</v>
      </c>
      <c r="M25" s="45">
        <v>2244.5</v>
      </c>
      <c r="N25" s="44">
        <f t="shared" si="3"/>
        <v>2244.5</v>
      </c>
      <c r="O25" s="46">
        <v>2246</v>
      </c>
      <c r="P25" s="45">
        <v>2246</v>
      </c>
      <c r="Q25" s="44">
        <f t="shared" si="4"/>
        <v>2246</v>
      </c>
      <c r="R25" s="52">
        <v>2205</v>
      </c>
      <c r="S25" s="51">
        <v>1.3793</v>
      </c>
      <c r="T25" s="51">
        <v>1.1889000000000001</v>
      </c>
      <c r="U25" s="50">
        <v>108.57</v>
      </c>
      <c r="V25" s="43">
        <v>1598.64</v>
      </c>
      <c r="W25" s="43">
        <v>1619.19</v>
      </c>
      <c r="X25" s="49">
        <f t="shared" si="5"/>
        <v>1854.6555639666917</v>
      </c>
      <c r="Y25" s="48">
        <v>1.3796999999999999</v>
      </c>
    </row>
    <row r="26" spans="2:25" x14ac:dyDescent="0.25">
      <c r="B26" s="47">
        <v>44279</v>
      </c>
      <c r="C26" s="46">
        <v>2220.5</v>
      </c>
      <c r="D26" s="45">
        <v>2220.5</v>
      </c>
      <c r="E26" s="44">
        <f t="shared" si="0"/>
        <v>2220.5</v>
      </c>
      <c r="F26" s="46">
        <v>2249</v>
      </c>
      <c r="G26" s="45">
        <v>2249</v>
      </c>
      <c r="H26" s="44">
        <f t="shared" si="1"/>
        <v>2249</v>
      </c>
      <c r="I26" s="46">
        <v>2261</v>
      </c>
      <c r="J26" s="45">
        <v>2261</v>
      </c>
      <c r="K26" s="44">
        <f t="shared" si="2"/>
        <v>2261</v>
      </c>
      <c r="L26" s="46">
        <v>2260</v>
      </c>
      <c r="M26" s="45">
        <v>2260</v>
      </c>
      <c r="N26" s="44">
        <f t="shared" si="3"/>
        <v>2260</v>
      </c>
      <c r="O26" s="46">
        <v>2262.5</v>
      </c>
      <c r="P26" s="45">
        <v>2262.5</v>
      </c>
      <c r="Q26" s="44">
        <f t="shared" si="4"/>
        <v>2262.5</v>
      </c>
      <c r="R26" s="52">
        <v>2220.5</v>
      </c>
      <c r="S26" s="51">
        <v>1.3717999999999999</v>
      </c>
      <c r="T26" s="51">
        <v>1.1834</v>
      </c>
      <c r="U26" s="50">
        <v>108.7</v>
      </c>
      <c r="V26" s="43">
        <v>1618.68</v>
      </c>
      <c r="W26" s="43">
        <v>1638.97</v>
      </c>
      <c r="X26" s="49">
        <f t="shared" si="5"/>
        <v>1876.3731620753761</v>
      </c>
      <c r="Y26" s="48">
        <v>1.3722000000000001</v>
      </c>
    </row>
    <row r="27" spans="2:25" x14ac:dyDescent="0.25">
      <c r="B27" s="47">
        <v>44280</v>
      </c>
      <c r="C27" s="46">
        <v>2208</v>
      </c>
      <c r="D27" s="45">
        <v>2208</v>
      </c>
      <c r="E27" s="44">
        <f t="shared" si="0"/>
        <v>2208</v>
      </c>
      <c r="F27" s="46">
        <v>2235.5</v>
      </c>
      <c r="G27" s="45">
        <v>2235.5</v>
      </c>
      <c r="H27" s="44">
        <f t="shared" si="1"/>
        <v>2235.5</v>
      </c>
      <c r="I27" s="46">
        <v>2251</v>
      </c>
      <c r="J27" s="45">
        <v>2251</v>
      </c>
      <c r="K27" s="44">
        <f t="shared" si="2"/>
        <v>2251</v>
      </c>
      <c r="L27" s="46">
        <v>2249</v>
      </c>
      <c r="M27" s="45">
        <v>2249</v>
      </c>
      <c r="N27" s="44">
        <f t="shared" si="3"/>
        <v>2249</v>
      </c>
      <c r="O27" s="46">
        <v>2251.5</v>
      </c>
      <c r="P27" s="45">
        <v>2251.5</v>
      </c>
      <c r="Q27" s="44">
        <f t="shared" si="4"/>
        <v>2251.5</v>
      </c>
      <c r="R27" s="52">
        <v>2208</v>
      </c>
      <c r="S27" s="51">
        <v>1.3708</v>
      </c>
      <c r="T27" s="51">
        <v>1.1797</v>
      </c>
      <c r="U27" s="50">
        <v>109.12</v>
      </c>
      <c r="V27" s="43">
        <v>1610.74</v>
      </c>
      <c r="W27" s="43">
        <v>1630.32</v>
      </c>
      <c r="X27" s="49">
        <f t="shared" si="5"/>
        <v>1871.6622870221242</v>
      </c>
      <c r="Y27" s="48">
        <v>1.3712</v>
      </c>
    </row>
    <row r="28" spans="2:25" x14ac:dyDescent="0.25">
      <c r="B28" s="47">
        <v>44281</v>
      </c>
      <c r="C28" s="46">
        <v>2260.5</v>
      </c>
      <c r="D28" s="45">
        <v>2260.5</v>
      </c>
      <c r="E28" s="44">
        <f t="shared" si="0"/>
        <v>2260.5</v>
      </c>
      <c r="F28" s="46">
        <v>2285</v>
      </c>
      <c r="G28" s="45">
        <v>2285</v>
      </c>
      <c r="H28" s="44">
        <f t="shared" si="1"/>
        <v>2285</v>
      </c>
      <c r="I28" s="46">
        <v>2293.5</v>
      </c>
      <c r="J28" s="45">
        <v>2293.5</v>
      </c>
      <c r="K28" s="44">
        <f t="shared" si="2"/>
        <v>2293.5</v>
      </c>
      <c r="L28" s="46">
        <v>2292</v>
      </c>
      <c r="M28" s="45">
        <v>2292</v>
      </c>
      <c r="N28" s="44">
        <f t="shared" si="3"/>
        <v>2292</v>
      </c>
      <c r="O28" s="46">
        <v>2294.5</v>
      </c>
      <c r="P28" s="45">
        <v>2294.5</v>
      </c>
      <c r="Q28" s="44">
        <f t="shared" si="4"/>
        <v>2294.5</v>
      </c>
      <c r="R28" s="52">
        <v>2260.5</v>
      </c>
      <c r="S28" s="51">
        <v>1.3767</v>
      </c>
      <c r="T28" s="51">
        <v>1.1777</v>
      </c>
      <c r="U28" s="50">
        <v>109.8</v>
      </c>
      <c r="V28" s="43">
        <v>1641.97</v>
      </c>
      <c r="W28" s="43">
        <v>1659.28</v>
      </c>
      <c r="X28" s="49">
        <f t="shared" si="5"/>
        <v>1919.4192069287594</v>
      </c>
      <c r="Y28" s="48">
        <v>1.3771</v>
      </c>
    </row>
    <row r="29" spans="2:25" x14ac:dyDescent="0.25">
      <c r="B29" s="47">
        <v>44284</v>
      </c>
      <c r="C29" s="46">
        <v>2255.5</v>
      </c>
      <c r="D29" s="45">
        <v>2255.5</v>
      </c>
      <c r="E29" s="44">
        <f t="shared" si="0"/>
        <v>2255.5</v>
      </c>
      <c r="F29" s="46">
        <v>2279</v>
      </c>
      <c r="G29" s="45">
        <v>2279</v>
      </c>
      <c r="H29" s="44">
        <f t="shared" si="1"/>
        <v>2279</v>
      </c>
      <c r="I29" s="46">
        <v>2284</v>
      </c>
      <c r="J29" s="45">
        <v>2284</v>
      </c>
      <c r="K29" s="44">
        <f t="shared" si="2"/>
        <v>2284</v>
      </c>
      <c r="L29" s="46">
        <v>2275</v>
      </c>
      <c r="M29" s="45">
        <v>2275</v>
      </c>
      <c r="N29" s="44">
        <f t="shared" si="3"/>
        <v>2275</v>
      </c>
      <c r="O29" s="46">
        <v>2277.5</v>
      </c>
      <c r="P29" s="45">
        <v>2277.5</v>
      </c>
      <c r="Q29" s="44">
        <f t="shared" si="4"/>
        <v>2277.5</v>
      </c>
      <c r="R29" s="52">
        <v>2255.5</v>
      </c>
      <c r="S29" s="51">
        <v>1.3843000000000001</v>
      </c>
      <c r="T29" s="51">
        <v>1.1780999999999999</v>
      </c>
      <c r="U29" s="50">
        <v>109.64</v>
      </c>
      <c r="V29" s="43">
        <v>1629.34</v>
      </c>
      <c r="W29" s="43">
        <v>1645.84</v>
      </c>
      <c r="X29" s="49">
        <f t="shared" si="5"/>
        <v>1914.5233851116204</v>
      </c>
      <c r="Y29" s="48">
        <v>1.3847</v>
      </c>
    </row>
    <row r="30" spans="2:25" x14ac:dyDescent="0.25">
      <c r="B30" s="47">
        <v>44285</v>
      </c>
      <c r="C30" s="46">
        <v>2220.5</v>
      </c>
      <c r="D30" s="45">
        <v>2220.5</v>
      </c>
      <c r="E30" s="44">
        <f t="shared" si="0"/>
        <v>2220.5</v>
      </c>
      <c r="F30" s="46">
        <v>2246</v>
      </c>
      <c r="G30" s="45">
        <v>2246</v>
      </c>
      <c r="H30" s="44">
        <f t="shared" si="1"/>
        <v>2246</v>
      </c>
      <c r="I30" s="46">
        <v>2259.5</v>
      </c>
      <c r="J30" s="45">
        <v>2259.5</v>
      </c>
      <c r="K30" s="44">
        <f t="shared" si="2"/>
        <v>2259.5</v>
      </c>
      <c r="L30" s="46">
        <v>2252.5</v>
      </c>
      <c r="M30" s="45">
        <v>2252.5</v>
      </c>
      <c r="N30" s="44">
        <f t="shared" si="3"/>
        <v>2252.5</v>
      </c>
      <c r="O30" s="46">
        <v>2255</v>
      </c>
      <c r="P30" s="45">
        <v>2255</v>
      </c>
      <c r="Q30" s="44">
        <f t="shared" si="4"/>
        <v>2255</v>
      </c>
      <c r="R30" s="52">
        <v>2220.5</v>
      </c>
      <c r="S30" s="51">
        <v>1.3734</v>
      </c>
      <c r="T30" s="51">
        <v>1.1736</v>
      </c>
      <c r="U30" s="50">
        <v>110.35</v>
      </c>
      <c r="V30" s="43">
        <v>1616.79</v>
      </c>
      <c r="W30" s="43">
        <v>1634.76</v>
      </c>
      <c r="X30" s="49">
        <f t="shared" si="5"/>
        <v>1892.0415814587593</v>
      </c>
      <c r="Y30" s="48">
        <v>1.3738999999999999</v>
      </c>
    </row>
    <row r="31" spans="2:25" x14ac:dyDescent="0.25">
      <c r="B31" s="47">
        <v>44286</v>
      </c>
      <c r="C31" s="46">
        <v>2212.5</v>
      </c>
      <c r="D31" s="45">
        <v>2212.5</v>
      </c>
      <c r="E31" s="44">
        <f t="shared" si="0"/>
        <v>2212.5</v>
      </c>
      <c r="F31" s="46">
        <v>2235</v>
      </c>
      <c r="G31" s="45">
        <v>2235</v>
      </c>
      <c r="H31" s="44">
        <f t="shared" si="1"/>
        <v>2235</v>
      </c>
      <c r="I31" s="46">
        <v>2256</v>
      </c>
      <c r="J31" s="45">
        <v>2256</v>
      </c>
      <c r="K31" s="44">
        <f t="shared" si="2"/>
        <v>2256</v>
      </c>
      <c r="L31" s="46">
        <v>2252</v>
      </c>
      <c r="M31" s="45">
        <v>2252</v>
      </c>
      <c r="N31" s="44">
        <f t="shared" si="3"/>
        <v>2252</v>
      </c>
      <c r="O31" s="46">
        <v>2254.5</v>
      </c>
      <c r="P31" s="45">
        <v>2254.5</v>
      </c>
      <c r="Q31" s="44">
        <f t="shared" si="4"/>
        <v>2254.5</v>
      </c>
      <c r="R31" s="52">
        <v>2212.5</v>
      </c>
      <c r="S31" s="51">
        <v>1.377</v>
      </c>
      <c r="T31" s="51">
        <v>1.1731</v>
      </c>
      <c r="U31" s="50">
        <v>110.75</v>
      </c>
      <c r="V31" s="43">
        <v>1606.75</v>
      </c>
      <c r="W31" s="43">
        <v>1622.62</v>
      </c>
      <c r="X31" s="49">
        <f t="shared" si="5"/>
        <v>1886.0284715710511</v>
      </c>
      <c r="Y31" s="48">
        <v>1.3774</v>
      </c>
    </row>
    <row r="32" spans="2:25" s="10" customFormat="1" x14ac:dyDescent="0.25">
      <c r="B32" s="42" t="s">
        <v>11</v>
      </c>
      <c r="C32" s="41">
        <f>ROUND(AVERAGE(C9:C31),2)</f>
        <v>2191.59</v>
      </c>
      <c r="D32" s="40">
        <f>ROUND(AVERAGE(D9:D31),2)</f>
        <v>2191.59</v>
      </c>
      <c r="E32" s="39">
        <f>ROUND(AVERAGE(C32:D32),2)</f>
        <v>2191.59</v>
      </c>
      <c r="F32" s="41">
        <f>ROUND(AVERAGE(F9:F31),2)</f>
        <v>2212.17</v>
      </c>
      <c r="G32" s="40">
        <f>ROUND(AVERAGE(G9:G31),2)</f>
        <v>2212.17</v>
      </c>
      <c r="H32" s="39">
        <f>ROUND(AVERAGE(F32:G32),2)</f>
        <v>2212.17</v>
      </c>
      <c r="I32" s="41">
        <f>ROUND(AVERAGE(I9:I31),2)</f>
        <v>2242.33</v>
      </c>
      <c r="J32" s="40">
        <f>ROUND(AVERAGE(J9:J31),2)</f>
        <v>2242.33</v>
      </c>
      <c r="K32" s="39">
        <f>ROUND(AVERAGE(I32:J32),2)</f>
        <v>2242.33</v>
      </c>
      <c r="L32" s="41">
        <f>ROUND(AVERAGE(L9:L31),2)</f>
        <v>2248.2399999999998</v>
      </c>
      <c r="M32" s="40">
        <f>ROUND(AVERAGE(M9:M31),2)</f>
        <v>2248.2399999999998</v>
      </c>
      <c r="N32" s="39">
        <f>ROUND(AVERAGE(L32:M32),2)</f>
        <v>2248.2399999999998</v>
      </c>
      <c r="O32" s="41">
        <f>ROUND(AVERAGE(O9:O31),2)</f>
        <v>2256.2399999999998</v>
      </c>
      <c r="P32" s="40">
        <f>ROUND(AVERAGE(P9:P31),2)</f>
        <v>2256.2399999999998</v>
      </c>
      <c r="Q32" s="39">
        <f>ROUND(AVERAGE(O32:P32),2)</f>
        <v>2256.2399999999998</v>
      </c>
      <c r="R32" s="38">
        <f>ROUND(AVERAGE(R9:R31),2)</f>
        <v>2191.59</v>
      </c>
      <c r="S32" s="37">
        <f>ROUND(AVERAGE(S9:S31),4)</f>
        <v>1.3858999999999999</v>
      </c>
      <c r="T32" s="36">
        <f>ROUND(AVERAGE(T9:T31),4)</f>
        <v>1.19</v>
      </c>
      <c r="U32" s="175">
        <f>ROUND(AVERAGE(U9:U31),2)</f>
        <v>108.74</v>
      </c>
      <c r="V32" s="35">
        <f>AVERAGE(V9:V31)</f>
        <v>1581.4852173913041</v>
      </c>
      <c r="W32" s="35">
        <f>AVERAGE(W9:W31)</f>
        <v>1595.8491304347826</v>
      </c>
      <c r="X32" s="35">
        <f>AVERAGE(X9:X31)</f>
        <v>1841.952745450398</v>
      </c>
      <c r="Y32" s="34">
        <f>AVERAGE(Y9:Y31)</f>
        <v>1.3863173913043476</v>
      </c>
    </row>
    <row r="33" spans="2:25" s="5" customFormat="1" x14ac:dyDescent="0.25">
      <c r="B33" s="33" t="s">
        <v>12</v>
      </c>
      <c r="C33" s="32">
        <f t="shared" ref="C33:Y33" si="6">MAX(C9:C31)</f>
        <v>2260.5</v>
      </c>
      <c r="D33" s="31">
        <f t="shared" si="6"/>
        <v>2260.5</v>
      </c>
      <c r="E33" s="30">
        <f t="shared" si="6"/>
        <v>2260.5</v>
      </c>
      <c r="F33" s="32">
        <f t="shared" si="6"/>
        <v>2285</v>
      </c>
      <c r="G33" s="31">
        <f t="shared" si="6"/>
        <v>2285</v>
      </c>
      <c r="H33" s="30">
        <f t="shared" si="6"/>
        <v>2285</v>
      </c>
      <c r="I33" s="32">
        <f t="shared" si="6"/>
        <v>2296</v>
      </c>
      <c r="J33" s="31">
        <f t="shared" si="6"/>
        <v>2296</v>
      </c>
      <c r="K33" s="30">
        <f t="shared" si="6"/>
        <v>2296</v>
      </c>
      <c r="L33" s="32">
        <f t="shared" si="6"/>
        <v>2296</v>
      </c>
      <c r="M33" s="31">
        <f t="shared" si="6"/>
        <v>2296</v>
      </c>
      <c r="N33" s="30">
        <f t="shared" si="6"/>
        <v>2296</v>
      </c>
      <c r="O33" s="32">
        <f t="shared" si="6"/>
        <v>2300</v>
      </c>
      <c r="P33" s="31">
        <f t="shared" si="6"/>
        <v>2300</v>
      </c>
      <c r="Q33" s="30">
        <f t="shared" si="6"/>
        <v>2300</v>
      </c>
      <c r="R33" s="29">
        <f t="shared" si="6"/>
        <v>2260.5</v>
      </c>
      <c r="S33" s="28">
        <f t="shared" si="6"/>
        <v>1.3967000000000001</v>
      </c>
      <c r="T33" s="27">
        <f t="shared" si="6"/>
        <v>1.2062999999999999</v>
      </c>
      <c r="U33" s="26">
        <f t="shared" si="6"/>
        <v>110.75</v>
      </c>
      <c r="V33" s="25">
        <f t="shared" si="6"/>
        <v>1641.97</v>
      </c>
      <c r="W33" s="25">
        <f t="shared" si="6"/>
        <v>1659.28</v>
      </c>
      <c r="X33" s="25">
        <f t="shared" si="6"/>
        <v>1919.4192069287594</v>
      </c>
      <c r="Y33" s="24">
        <f t="shared" si="6"/>
        <v>1.3971</v>
      </c>
    </row>
    <row r="34" spans="2:25" s="5" customFormat="1" ht="13.8" thickBot="1" x14ac:dyDescent="0.3">
      <c r="B34" s="23" t="s">
        <v>13</v>
      </c>
      <c r="C34" s="22">
        <f t="shared" ref="C34:Y34" si="7">MIN(C9:C31)</f>
        <v>2139</v>
      </c>
      <c r="D34" s="21">
        <f t="shared" si="7"/>
        <v>2139</v>
      </c>
      <c r="E34" s="20">
        <f t="shared" si="7"/>
        <v>2139</v>
      </c>
      <c r="F34" s="22">
        <f t="shared" si="7"/>
        <v>2156.5</v>
      </c>
      <c r="G34" s="21">
        <f t="shared" si="7"/>
        <v>2156.5</v>
      </c>
      <c r="H34" s="20">
        <f t="shared" si="7"/>
        <v>2156.5</v>
      </c>
      <c r="I34" s="22">
        <f t="shared" si="7"/>
        <v>2203</v>
      </c>
      <c r="J34" s="21">
        <f t="shared" si="7"/>
        <v>2203</v>
      </c>
      <c r="K34" s="20">
        <f t="shared" si="7"/>
        <v>2203</v>
      </c>
      <c r="L34" s="22">
        <f t="shared" si="7"/>
        <v>2214.5</v>
      </c>
      <c r="M34" s="21">
        <f t="shared" si="7"/>
        <v>2214.5</v>
      </c>
      <c r="N34" s="20">
        <f t="shared" si="7"/>
        <v>2214.5</v>
      </c>
      <c r="O34" s="22">
        <f t="shared" si="7"/>
        <v>2226.5</v>
      </c>
      <c r="P34" s="21">
        <f t="shared" si="7"/>
        <v>2226.5</v>
      </c>
      <c r="Q34" s="20">
        <f t="shared" si="7"/>
        <v>2226.5</v>
      </c>
      <c r="R34" s="19">
        <f t="shared" si="7"/>
        <v>2139</v>
      </c>
      <c r="S34" s="18">
        <f t="shared" si="7"/>
        <v>1.3708</v>
      </c>
      <c r="T34" s="17">
        <f t="shared" si="7"/>
        <v>1.1731</v>
      </c>
      <c r="U34" s="16">
        <f t="shared" si="7"/>
        <v>106.76</v>
      </c>
      <c r="V34" s="15">
        <f t="shared" si="7"/>
        <v>1539.07</v>
      </c>
      <c r="W34" s="15">
        <f t="shared" si="7"/>
        <v>1554.22</v>
      </c>
      <c r="X34" s="15">
        <f t="shared" si="7"/>
        <v>1788.7090078870901</v>
      </c>
      <c r="Y34" s="14">
        <f t="shared" si="7"/>
        <v>1.3712</v>
      </c>
    </row>
    <row r="36" spans="2:25" x14ac:dyDescent="0.25">
      <c r="B36" s="7" t="s">
        <v>14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  <row r="37" spans="2:25" x14ac:dyDescent="0.25">
      <c r="B37" s="7" t="s">
        <v>15</v>
      </c>
      <c r="C37" s="9"/>
      <c r="D37" s="9"/>
      <c r="E37" s="8"/>
      <c r="F37" s="9"/>
      <c r="G37" s="9"/>
      <c r="H37" s="8"/>
      <c r="I37" s="9"/>
      <c r="J37" s="9"/>
      <c r="K37" s="8"/>
      <c r="L37" s="9"/>
      <c r="M37" s="9"/>
      <c r="N37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27</v>
      </c>
    </row>
    <row r="6" spans="1:25" ht="13.8" thickBot="1" x14ac:dyDescent="0.3">
      <c r="B6" s="1">
        <v>44256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44256</v>
      </c>
      <c r="C9" s="46">
        <v>2788.5</v>
      </c>
      <c r="D9" s="45">
        <v>2788.5</v>
      </c>
      <c r="E9" s="44">
        <f t="shared" ref="E9:E31" si="0">AVERAGE(C9:D9)</f>
        <v>2788.5</v>
      </c>
      <c r="F9" s="46">
        <v>2804</v>
      </c>
      <c r="G9" s="45">
        <v>2804</v>
      </c>
      <c r="H9" s="44">
        <f t="shared" ref="H9:H31" si="1">AVERAGE(F9:G9)</f>
        <v>2804</v>
      </c>
      <c r="I9" s="46">
        <v>2798.5</v>
      </c>
      <c r="J9" s="45">
        <v>2798.5</v>
      </c>
      <c r="K9" s="44">
        <f t="shared" ref="K9:K31" si="2">AVERAGE(I9:J9)</f>
        <v>2798.5</v>
      </c>
      <c r="L9" s="46">
        <v>2747.5</v>
      </c>
      <c r="M9" s="45">
        <v>2747.5</v>
      </c>
      <c r="N9" s="44">
        <f t="shared" ref="N9:N31" si="3">AVERAGE(L9:M9)</f>
        <v>2747.5</v>
      </c>
      <c r="O9" s="46">
        <v>2740</v>
      </c>
      <c r="P9" s="45">
        <v>2740</v>
      </c>
      <c r="Q9" s="44">
        <f t="shared" ref="Q9:Q31" si="4">AVERAGE(O9:P9)</f>
        <v>2740</v>
      </c>
      <c r="R9" s="52">
        <v>2788.5</v>
      </c>
      <c r="S9" s="51">
        <v>1.3928</v>
      </c>
      <c r="T9" s="53">
        <v>1.2044999999999999</v>
      </c>
      <c r="U9" s="50">
        <v>106.76</v>
      </c>
      <c r="V9" s="43">
        <v>2002.08</v>
      </c>
      <c r="W9" s="43">
        <v>2012.49</v>
      </c>
      <c r="X9" s="49">
        <f t="shared" ref="X9:X31" si="5">R9/T9</f>
        <v>2315.0684931506853</v>
      </c>
      <c r="Y9" s="48">
        <v>1.3933</v>
      </c>
    </row>
    <row r="10" spans="1:25" x14ac:dyDescent="0.25">
      <c r="B10" s="47">
        <v>44257</v>
      </c>
      <c r="C10" s="46">
        <v>2820</v>
      </c>
      <c r="D10" s="45">
        <v>2820</v>
      </c>
      <c r="E10" s="44">
        <f t="shared" si="0"/>
        <v>2820</v>
      </c>
      <c r="F10" s="46">
        <v>2835</v>
      </c>
      <c r="G10" s="45">
        <v>2835</v>
      </c>
      <c r="H10" s="44">
        <f t="shared" si="1"/>
        <v>2835</v>
      </c>
      <c r="I10" s="46">
        <v>2831.5</v>
      </c>
      <c r="J10" s="45">
        <v>2831.5</v>
      </c>
      <c r="K10" s="44">
        <f t="shared" si="2"/>
        <v>2831.5</v>
      </c>
      <c r="L10" s="46">
        <v>2780.5</v>
      </c>
      <c r="M10" s="45">
        <v>2780.5</v>
      </c>
      <c r="N10" s="44">
        <f t="shared" si="3"/>
        <v>2780.5</v>
      </c>
      <c r="O10" s="46">
        <v>2773</v>
      </c>
      <c r="P10" s="45">
        <v>2773</v>
      </c>
      <c r="Q10" s="44">
        <f t="shared" si="4"/>
        <v>2773</v>
      </c>
      <c r="R10" s="52">
        <v>2820</v>
      </c>
      <c r="S10" s="51">
        <v>1.3929</v>
      </c>
      <c r="T10" s="51">
        <v>1.2034</v>
      </c>
      <c r="U10" s="50">
        <v>106.88</v>
      </c>
      <c r="V10" s="43">
        <v>2024.55</v>
      </c>
      <c r="W10" s="43">
        <v>2034.59</v>
      </c>
      <c r="X10" s="49">
        <f t="shared" si="5"/>
        <v>2343.3604786438423</v>
      </c>
      <c r="Y10" s="48">
        <v>1.3934</v>
      </c>
    </row>
    <row r="11" spans="1:25" x14ac:dyDescent="0.25">
      <c r="B11" s="47">
        <v>44258</v>
      </c>
      <c r="C11" s="46">
        <v>2786</v>
      </c>
      <c r="D11" s="45">
        <v>2786</v>
      </c>
      <c r="E11" s="44">
        <f t="shared" si="0"/>
        <v>2786</v>
      </c>
      <c r="F11" s="46">
        <v>2807.5</v>
      </c>
      <c r="G11" s="45">
        <v>2807.5</v>
      </c>
      <c r="H11" s="44">
        <f t="shared" si="1"/>
        <v>2807.5</v>
      </c>
      <c r="I11" s="46">
        <v>2805</v>
      </c>
      <c r="J11" s="45">
        <v>2805</v>
      </c>
      <c r="K11" s="44">
        <f t="shared" si="2"/>
        <v>2805</v>
      </c>
      <c r="L11" s="46">
        <v>2754</v>
      </c>
      <c r="M11" s="45">
        <v>2754</v>
      </c>
      <c r="N11" s="44">
        <f t="shared" si="3"/>
        <v>2754</v>
      </c>
      <c r="O11" s="46">
        <v>2746.5</v>
      </c>
      <c r="P11" s="45">
        <v>2746.5</v>
      </c>
      <c r="Q11" s="44">
        <f t="shared" si="4"/>
        <v>2746.5</v>
      </c>
      <c r="R11" s="52">
        <v>2786</v>
      </c>
      <c r="S11" s="51">
        <v>1.3967000000000001</v>
      </c>
      <c r="T11" s="51">
        <v>1.2062999999999999</v>
      </c>
      <c r="U11" s="50">
        <v>106.9</v>
      </c>
      <c r="V11" s="43">
        <v>1994.7</v>
      </c>
      <c r="W11" s="43">
        <v>2009.52</v>
      </c>
      <c r="X11" s="49">
        <f t="shared" si="5"/>
        <v>2309.541573406284</v>
      </c>
      <c r="Y11" s="48">
        <v>1.3971</v>
      </c>
    </row>
    <row r="12" spans="1:25" x14ac:dyDescent="0.25">
      <c r="B12" s="47">
        <v>44259</v>
      </c>
      <c r="C12" s="46">
        <v>2734.5</v>
      </c>
      <c r="D12" s="45">
        <v>2734.5</v>
      </c>
      <c r="E12" s="44">
        <f t="shared" si="0"/>
        <v>2734.5</v>
      </c>
      <c r="F12" s="46">
        <v>2751.5</v>
      </c>
      <c r="G12" s="45">
        <v>2751.5</v>
      </c>
      <c r="H12" s="44">
        <f t="shared" si="1"/>
        <v>2751.5</v>
      </c>
      <c r="I12" s="46">
        <v>2754.5</v>
      </c>
      <c r="J12" s="45">
        <v>2754.5</v>
      </c>
      <c r="K12" s="44">
        <f t="shared" si="2"/>
        <v>2754.5</v>
      </c>
      <c r="L12" s="46">
        <v>2709</v>
      </c>
      <c r="M12" s="45">
        <v>2709</v>
      </c>
      <c r="N12" s="44">
        <f t="shared" si="3"/>
        <v>2709</v>
      </c>
      <c r="O12" s="46">
        <v>2701.5</v>
      </c>
      <c r="P12" s="45">
        <v>2701.5</v>
      </c>
      <c r="Q12" s="44">
        <f t="shared" si="4"/>
        <v>2701.5</v>
      </c>
      <c r="R12" s="52">
        <v>2734.5</v>
      </c>
      <c r="S12" s="51">
        <v>1.3949</v>
      </c>
      <c r="T12" s="51">
        <v>1.2032</v>
      </c>
      <c r="U12" s="50">
        <v>107.39</v>
      </c>
      <c r="V12" s="43">
        <v>1960.36</v>
      </c>
      <c r="W12" s="43">
        <v>1971.84</v>
      </c>
      <c r="X12" s="49">
        <f t="shared" si="5"/>
        <v>2272.6894946808511</v>
      </c>
      <c r="Y12" s="48">
        <v>1.3954</v>
      </c>
    </row>
    <row r="13" spans="1:25" x14ac:dyDescent="0.25">
      <c r="B13" s="47">
        <v>44260</v>
      </c>
      <c r="C13" s="46">
        <v>2746.5</v>
      </c>
      <c r="D13" s="45">
        <v>2746.5</v>
      </c>
      <c r="E13" s="44">
        <f t="shared" si="0"/>
        <v>2746.5</v>
      </c>
      <c r="F13" s="46">
        <v>2767</v>
      </c>
      <c r="G13" s="45">
        <v>2767</v>
      </c>
      <c r="H13" s="44">
        <f t="shared" si="1"/>
        <v>2767</v>
      </c>
      <c r="I13" s="46">
        <v>2764</v>
      </c>
      <c r="J13" s="45">
        <v>2764</v>
      </c>
      <c r="K13" s="44">
        <f t="shared" si="2"/>
        <v>2764</v>
      </c>
      <c r="L13" s="46">
        <v>2734</v>
      </c>
      <c r="M13" s="45">
        <v>2734</v>
      </c>
      <c r="N13" s="44">
        <f t="shared" si="3"/>
        <v>2734</v>
      </c>
      <c r="O13" s="46">
        <v>2726.5</v>
      </c>
      <c r="P13" s="45">
        <v>2726.5</v>
      </c>
      <c r="Q13" s="44">
        <f t="shared" si="4"/>
        <v>2726.5</v>
      </c>
      <c r="R13" s="52">
        <v>2746.5</v>
      </c>
      <c r="S13" s="51">
        <v>1.3827</v>
      </c>
      <c r="T13" s="51">
        <v>1.1936</v>
      </c>
      <c r="U13" s="50">
        <v>108.27</v>
      </c>
      <c r="V13" s="43">
        <v>1986.33</v>
      </c>
      <c r="W13" s="43">
        <v>2000.58</v>
      </c>
      <c r="X13" s="49">
        <f t="shared" si="5"/>
        <v>2301.0221179624664</v>
      </c>
      <c r="Y13" s="48">
        <v>1.3831</v>
      </c>
    </row>
    <row r="14" spans="1:25" x14ac:dyDescent="0.25">
      <c r="B14" s="47">
        <v>44263</v>
      </c>
      <c r="C14" s="46">
        <v>2742.5</v>
      </c>
      <c r="D14" s="45">
        <v>2742.5</v>
      </c>
      <c r="E14" s="44">
        <f t="shared" si="0"/>
        <v>2742.5</v>
      </c>
      <c r="F14" s="46">
        <v>2765</v>
      </c>
      <c r="G14" s="45">
        <v>2765</v>
      </c>
      <c r="H14" s="44">
        <f t="shared" si="1"/>
        <v>2765</v>
      </c>
      <c r="I14" s="46">
        <v>2763</v>
      </c>
      <c r="J14" s="45">
        <v>2763</v>
      </c>
      <c r="K14" s="44">
        <f t="shared" si="2"/>
        <v>2763</v>
      </c>
      <c r="L14" s="46">
        <v>2733</v>
      </c>
      <c r="M14" s="45">
        <v>2733</v>
      </c>
      <c r="N14" s="44">
        <f t="shared" si="3"/>
        <v>2733</v>
      </c>
      <c r="O14" s="46">
        <v>2725.5</v>
      </c>
      <c r="P14" s="45">
        <v>2725.5</v>
      </c>
      <c r="Q14" s="44">
        <f t="shared" si="4"/>
        <v>2725.5</v>
      </c>
      <c r="R14" s="52">
        <v>2742.5</v>
      </c>
      <c r="S14" s="51">
        <v>1.3824000000000001</v>
      </c>
      <c r="T14" s="51">
        <v>1.1861999999999999</v>
      </c>
      <c r="U14" s="50">
        <v>108.69</v>
      </c>
      <c r="V14" s="43">
        <v>1983.87</v>
      </c>
      <c r="W14" s="43">
        <v>1999.42</v>
      </c>
      <c r="X14" s="49">
        <f t="shared" si="5"/>
        <v>2312.0047209576801</v>
      </c>
      <c r="Y14" s="48">
        <v>1.3829</v>
      </c>
    </row>
    <row r="15" spans="1:25" x14ac:dyDescent="0.25">
      <c r="B15" s="47">
        <v>44264</v>
      </c>
      <c r="C15" s="46">
        <v>2735</v>
      </c>
      <c r="D15" s="45">
        <v>2735</v>
      </c>
      <c r="E15" s="44">
        <f t="shared" si="0"/>
        <v>2735</v>
      </c>
      <c r="F15" s="46">
        <v>2757.5</v>
      </c>
      <c r="G15" s="45">
        <v>2757.5</v>
      </c>
      <c r="H15" s="44">
        <f t="shared" si="1"/>
        <v>2757.5</v>
      </c>
      <c r="I15" s="46">
        <v>2753</v>
      </c>
      <c r="J15" s="45">
        <v>2753</v>
      </c>
      <c r="K15" s="44">
        <f t="shared" si="2"/>
        <v>2753</v>
      </c>
      <c r="L15" s="46">
        <v>2723</v>
      </c>
      <c r="M15" s="45">
        <v>2723</v>
      </c>
      <c r="N15" s="44">
        <f t="shared" si="3"/>
        <v>2723</v>
      </c>
      <c r="O15" s="46">
        <v>2715.5</v>
      </c>
      <c r="P15" s="45">
        <v>2715.5</v>
      </c>
      <c r="Q15" s="44">
        <f t="shared" si="4"/>
        <v>2715.5</v>
      </c>
      <c r="R15" s="52">
        <v>2735</v>
      </c>
      <c r="S15" s="51">
        <v>1.387</v>
      </c>
      <c r="T15" s="51">
        <v>1.1887000000000001</v>
      </c>
      <c r="U15" s="50">
        <v>108.87</v>
      </c>
      <c r="V15" s="43">
        <v>1971.88</v>
      </c>
      <c r="W15" s="43">
        <v>1987.53</v>
      </c>
      <c r="X15" s="49">
        <f t="shared" si="5"/>
        <v>2300.8328426011608</v>
      </c>
      <c r="Y15" s="48">
        <v>1.3874</v>
      </c>
    </row>
    <row r="16" spans="1:25" x14ac:dyDescent="0.25">
      <c r="B16" s="47">
        <v>44265</v>
      </c>
      <c r="C16" s="46">
        <v>2750</v>
      </c>
      <c r="D16" s="45">
        <v>2750</v>
      </c>
      <c r="E16" s="44">
        <f t="shared" si="0"/>
        <v>2750</v>
      </c>
      <c r="F16" s="46">
        <v>2773</v>
      </c>
      <c r="G16" s="45">
        <v>2773</v>
      </c>
      <c r="H16" s="44">
        <f t="shared" si="1"/>
        <v>2773</v>
      </c>
      <c r="I16" s="46">
        <v>2781.5</v>
      </c>
      <c r="J16" s="45">
        <v>2781.5</v>
      </c>
      <c r="K16" s="44">
        <f t="shared" si="2"/>
        <v>2781.5</v>
      </c>
      <c r="L16" s="46">
        <v>2751</v>
      </c>
      <c r="M16" s="45">
        <v>2751</v>
      </c>
      <c r="N16" s="44">
        <f t="shared" si="3"/>
        <v>2751</v>
      </c>
      <c r="O16" s="46">
        <v>2743.5</v>
      </c>
      <c r="P16" s="45">
        <v>2743.5</v>
      </c>
      <c r="Q16" s="44">
        <f t="shared" si="4"/>
        <v>2743.5</v>
      </c>
      <c r="R16" s="52">
        <v>2750</v>
      </c>
      <c r="S16" s="51">
        <v>1.3880999999999999</v>
      </c>
      <c r="T16" s="51">
        <v>1.1884999999999999</v>
      </c>
      <c r="U16" s="50">
        <v>108.78</v>
      </c>
      <c r="V16" s="43">
        <v>1981.13</v>
      </c>
      <c r="W16" s="43">
        <v>1996.98</v>
      </c>
      <c r="X16" s="49">
        <f t="shared" si="5"/>
        <v>2313.8409760201939</v>
      </c>
      <c r="Y16" s="48">
        <v>1.3886000000000001</v>
      </c>
    </row>
    <row r="17" spans="2:25" x14ac:dyDescent="0.25">
      <c r="B17" s="47">
        <v>44266</v>
      </c>
      <c r="C17" s="46">
        <v>2784</v>
      </c>
      <c r="D17" s="45">
        <v>2784</v>
      </c>
      <c r="E17" s="44">
        <f t="shared" si="0"/>
        <v>2784</v>
      </c>
      <c r="F17" s="46">
        <v>2810</v>
      </c>
      <c r="G17" s="45">
        <v>2810</v>
      </c>
      <c r="H17" s="44">
        <f t="shared" si="1"/>
        <v>2810</v>
      </c>
      <c r="I17" s="46">
        <v>2820</v>
      </c>
      <c r="J17" s="45">
        <v>2820</v>
      </c>
      <c r="K17" s="44">
        <f t="shared" si="2"/>
        <v>2820</v>
      </c>
      <c r="L17" s="46">
        <v>2790</v>
      </c>
      <c r="M17" s="45">
        <v>2790</v>
      </c>
      <c r="N17" s="44">
        <f t="shared" si="3"/>
        <v>2790</v>
      </c>
      <c r="O17" s="46">
        <v>2782.5</v>
      </c>
      <c r="P17" s="45">
        <v>2782.5</v>
      </c>
      <c r="Q17" s="44">
        <f t="shared" si="4"/>
        <v>2782.5</v>
      </c>
      <c r="R17" s="52">
        <v>2784</v>
      </c>
      <c r="S17" s="51">
        <v>1.3958999999999999</v>
      </c>
      <c r="T17" s="51">
        <v>1.1955</v>
      </c>
      <c r="U17" s="50">
        <v>108.51</v>
      </c>
      <c r="V17" s="43">
        <v>1994.41</v>
      </c>
      <c r="W17" s="43">
        <v>2012.32</v>
      </c>
      <c r="X17" s="49">
        <f t="shared" si="5"/>
        <v>2328.7327478042662</v>
      </c>
      <c r="Y17" s="48">
        <v>1.3964000000000001</v>
      </c>
    </row>
    <row r="18" spans="2:25" x14ac:dyDescent="0.25">
      <c r="B18" s="47">
        <v>44267</v>
      </c>
      <c r="C18" s="46">
        <v>2797.5</v>
      </c>
      <c r="D18" s="45">
        <v>2797.5</v>
      </c>
      <c r="E18" s="44">
        <f t="shared" si="0"/>
        <v>2797.5</v>
      </c>
      <c r="F18" s="46">
        <v>2824</v>
      </c>
      <c r="G18" s="45">
        <v>2824</v>
      </c>
      <c r="H18" s="44">
        <f t="shared" si="1"/>
        <v>2824</v>
      </c>
      <c r="I18" s="46">
        <v>2832.5</v>
      </c>
      <c r="J18" s="45">
        <v>2832.5</v>
      </c>
      <c r="K18" s="44">
        <f t="shared" si="2"/>
        <v>2832.5</v>
      </c>
      <c r="L18" s="46">
        <v>2802.5</v>
      </c>
      <c r="M18" s="45">
        <v>2802.5</v>
      </c>
      <c r="N18" s="44">
        <f t="shared" si="3"/>
        <v>2802.5</v>
      </c>
      <c r="O18" s="46">
        <v>2795</v>
      </c>
      <c r="P18" s="45">
        <v>2795</v>
      </c>
      <c r="Q18" s="44">
        <f t="shared" si="4"/>
        <v>2795</v>
      </c>
      <c r="R18" s="52">
        <v>2797.5</v>
      </c>
      <c r="S18" s="51">
        <v>1.3897999999999999</v>
      </c>
      <c r="T18" s="51">
        <v>1.1935</v>
      </c>
      <c r="U18" s="50">
        <v>108.97</v>
      </c>
      <c r="V18" s="43">
        <v>2012.88</v>
      </c>
      <c r="W18" s="43">
        <v>2031.36</v>
      </c>
      <c r="X18" s="49">
        <f t="shared" si="5"/>
        <v>2343.9463762044406</v>
      </c>
      <c r="Y18" s="48">
        <v>1.3902000000000001</v>
      </c>
    </row>
    <row r="19" spans="2:25" x14ac:dyDescent="0.25">
      <c r="B19" s="47">
        <v>44270</v>
      </c>
      <c r="C19" s="46">
        <v>2815</v>
      </c>
      <c r="D19" s="45">
        <v>2815</v>
      </c>
      <c r="E19" s="44">
        <f t="shared" si="0"/>
        <v>2815</v>
      </c>
      <c r="F19" s="46">
        <v>2833.5</v>
      </c>
      <c r="G19" s="45">
        <v>2833.5</v>
      </c>
      <c r="H19" s="44">
        <f t="shared" si="1"/>
        <v>2833.5</v>
      </c>
      <c r="I19" s="46">
        <v>2842</v>
      </c>
      <c r="J19" s="45">
        <v>2842</v>
      </c>
      <c r="K19" s="44">
        <f t="shared" si="2"/>
        <v>2842</v>
      </c>
      <c r="L19" s="46">
        <v>2811.5</v>
      </c>
      <c r="M19" s="45">
        <v>2811.5</v>
      </c>
      <c r="N19" s="44">
        <f t="shared" si="3"/>
        <v>2811.5</v>
      </c>
      <c r="O19" s="46">
        <v>2804</v>
      </c>
      <c r="P19" s="45">
        <v>2804</v>
      </c>
      <c r="Q19" s="44">
        <f t="shared" si="4"/>
        <v>2804</v>
      </c>
      <c r="R19" s="52">
        <v>2815</v>
      </c>
      <c r="S19" s="51">
        <v>1.3923000000000001</v>
      </c>
      <c r="T19" s="51">
        <v>1.1924999999999999</v>
      </c>
      <c r="U19" s="50">
        <v>109.17</v>
      </c>
      <c r="V19" s="43">
        <v>2021.83</v>
      </c>
      <c r="W19" s="43">
        <v>2034.54</v>
      </c>
      <c r="X19" s="49">
        <f t="shared" si="5"/>
        <v>2360.5870020964362</v>
      </c>
      <c r="Y19" s="48">
        <v>1.3927</v>
      </c>
    </row>
    <row r="20" spans="2:25" x14ac:dyDescent="0.25">
      <c r="B20" s="47">
        <v>44271</v>
      </c>
      <c r="C20" s="46">
        <v>2802.5</v>
      </c>
      <c r="D20" s="45">
        <v>2802.5</v>
      </c>
      <c r="E20" s="44">
        <f t="shared" si="0"/>
        <v>2802.5</v>
      </c>
      <c r="F20" s="46">
        <v>2822.5</v>
      </c>
      <c r="G20" s="45">
        <v>2822.5</v>
      </c>
      <c r="H20" s="44">
        <f t="shared" si="1"/>
        <v>2822.5</v>
      </c>
      <c r="I20" s="46">
        <v>2827.5</v>
      </c>
      <c r="J20" s="45">
        <v>2827.5</v>
      </c>
      <c r="K20" s="44">
        <f t="shared" si="2"/>
        <v>2827.5</v>
      </c>
      <c r="L20" s="46">
        <v>2792.5</v>
      </c>
      <c r="M20" s="45">
        <v>2792.5</v>
      </c>
      <c r="N20" s="44">
        <f t="shared" si="3"/>
        <v>2792.5</v>
      </c>
      <c r="O20" s="46">
        <v>2785</v>
      </c>
      <c r="P20" s="45">
        <v>2785</v>
      </c>
      <c r="Q20" s="44">
        <f t="shared" si="4"/>
        <v>2785</v>
      </c>
      <c r="R20" s="52">
        <v>2802.5</v>
      </c>
      <c r="S20" s="51">
        <v>1.3875999999999999</v>
      </c>
      <c r="T20" s="51">
        <v>1.1922999999999999</v>
      </c>
      <c r="U20" s="50">
        <v>109.01</v>
      </c>
      <c r="V20" s="43">
        <v>2019.67</v>
      </c>
      <c r="W20" s="43">
        <v>2033.5</v>
      </c>
      <c r="X20" s="49">
        <f t="shared" si="5"/>
        <v>2350.4990354776482</v>
      </c>
      <c r="Y20" s="48">
        <v>1.3879999999999999</v>
      </c>
    </row>
    <row r="21" spans="2:25" x14ac:dyDescent="0.25">
      <c r="B21" s="47">
        <v>44272</v>
      </c>
      <c r="C21" s="46">
        <v>2807</v>
      </c>
      <c r="D21" s="45">
        <v>2807</v>
      </c>
      <c r="E21" s="44">
        <f t="shared" si="0"/>
        <v>2807</v>
      </c>
      <c r="F21" s="46">
        <v>2824.5</v>
      </c>
      <c r="G21" s="45">
        <v>2824.5</v>
      </c>
      <c r="H21" s="44">
        <f t="shared" si="1"/>
        <v>2824.5</v>
      </c>
      <c r="I21" s="46">
        <v>2831.5</v>
      </c>
      <c r="J21" s="45">
        <v>2831.5</v>
      </c>
      <c r="K21" s="44">
        <f t="shared" si="2"/>
        <v>2831.5</v>
      </c>
      <c r="L21" s="46">
        <v>2796.5</v>
      </c>
      <c r="M21" s="45">
        <v>2796.5</v>
      </c>
      <c r="N21" s="44">
        <f t="shared" si="3"/>
        <v>2796.5</v>
      </c>
      <c r="O21" s="46">
        <v>2789</v>
      </c>
      <c r="P21" s="45">
        <v>2789</v>
      </c>
      <c r="Q21" s="44">
        <f t="shared" si="4"/>
        <v>2789</v>
      </c>
      <c r="R21" s="52">
        <v>2807</v>
      </c>
      <c r="S21" s="51">
        <v>1.3908</v>
      </c>
      <c r="T21" s="51">
        <v>1.1912</v>
      </c>
      <c r="U21" s="50">
        <v>109.17</v>
      </c>
      <c r="V21" s="43">
        <v>2018.26</v>
      </c>
      <c r="W21" s="43">
        <v>2030.12</v>
      </c>
      <c r="X21" s="49">
        <f t="shared" si="5"/>
        <v>2356.4472800537274</v>
      </c>
      <c r="Y21" s="48">
        <v>1.3913</v>
      </c>
    </row>
    <row r="22" spans="2:25" x14ac:dyDescent="0.25">
      <c r="B22" s="47">
        <v>44273</v>
      </c>
      <c r="C22" s="46">
        <v>2801.5</v>
      </c>
      <c r="D22" s="45">
        <v>2801.5</v>
      </c>
      <c r="E22" s="44">
        <f t="shared" si="0"/>
        <v>2801.5</v>
      </c>
      <c r="F22" s="46">
        <v>2814.5</v>
      </c>
      <c r="G22" s="45">
        <v>2814.5</v>
      </c>
      <c r="H22" s="44">
        <f t="shared" si="1"/>
        <v>2814.5</v>
      </c>
      <c r="I22" s="46">
        <v>2824</v>
      </c>
      <c r="J22" s="45">
        <v>2824</v>
      </c>
      <c r="K22" s="44">
        <f t="shared" si="2"/>
        <v>2824</v>
      </c>
      <c r="L22" s="46">
        <v>2797.5</v>
      </c>
      <c r="M22" s="45">
        <v>2797.5</v>
      </c>
      <c r="N22" s="44">
        <f t="shared" si="3"/>
        <v>2797.5</v>
      </c>
      <c r="O22" s="46">
        <v>2790</v>
      </c>
      <c r="P22" s="45">
        <v>2790</v>
      </c>
      <c r="Q22" s="44">
        <f t="shared" si="4"/>
        <v>2790</v>
      </c>
      <c r="R22" s="52">
        <v>2801.5</v>
      </c>
      <c r="S22" s="51">
        <v>1.3945000000000001</v>
      </c>
      <c r="T22" s="51">
        <v>1.1928000000000001</v>
      </c>
      <c r="U22" s="50">
        <v>109.11</v>
      </c>
      <c r="V22" s="43">
        <v>2008.96</v>
      </c>
      <c r="W22" s="43">
        <v>2017.71</v>
      </c>
      <c r="X22" s="49">
        <f t="shared" si="5"/>
        <v>2348.6753856472164</v>
      </c>
      <c r="Y22" s="48">
        <v>1.3949</v>
      </c>
    </row>
    <row r="23" spans="2:25" x14ac:dyDescent="0.25">
      <c r="B23" s="47">
        <v>44274</v>
      </c>
      <c r="C23" s="46">
        <v>2787.5</v>
      </c>
      <c r="D23" s="45">
        <v>2787.5</v>
      </c>
      <c r="E23" s="44">
        <f t="shared" si="0"/>
        <v>2787.5</v>
      </c>
      <c r="F23" s="46">
        <v>2798</v>
      </c>
      <c r="G23" s="45">
        <v>2798</v>
      </c>
      <c r="H23" s="44">
        <f t="shared" si="1"/>
        <v>2798</v>
      </c>
      <c r="I23" s="46">
        <v>2806.5</v>
      </c>
      <c r="J23" s="45">
        <v>2806.5</v>
      </c>
      <c r="K23" s="44">
        <f t="shared" si="2"/>
        <v>2806.5</v>
      </c>
      <c r="L23" s="46">
        <v>2780</v>
      </c>
      <c r="M23" s="45">
        <v>2780</v>
      </c>
      <c r="N23" s="44">
        <f t="shared" si="3"/>
        <v>2780</v>
      </c>
      <c r="O23" s="46">
        <v>2772.5</v>
      </c>
      <c r="P23" s="45">
        <v>2772.5</v>
      </c>
      <c r="Q23" s="44">
        <f t="shared" si="4"/>
        <v>2772.5</v>
      </c>
      <c r="R23" s="52">
        <v>2787.5</v>
      </c>
      <c r="S23" s="51">
        <v>1.389</v>
      </c>
      <c r="T23" s="51">
        <v>1.19</v>
      </c>
      <c r="U23" s="50">
        <v>108.89</v>
      </c>
      <c r="V23" s="43">
        <v>2006.84</v>
      </c>
      <c r="W23" s="43">
        <v>2013.82</v>
      </c>
      <c r="X23" s="49">
        <f t="shared" si="5"/>
        <v>2342.4369747899159</v>
      </c>
      <c r="Y23" s="48">
        <v>1.3894</v>
      </c>
    </row>
    <row r="24" spans="2:25" x14ac:dyDescent="0.25">
      <c r="B24" s="47">
        <v>44277</v>
      </c>
      <c r="C24" s="46">
        <v>2860.5</v>
      </c>
      <c r="D24" s="45">
        <v>2860.5</v>
      </c>
      <c r="E24" s="44">
        <f t="shared" si="0"/>
        <v>2860.5</v>
      </c>
      <c r="F24" s="46">
        <v>2873</v>
      </c>
      <c r="G24" s="45">
        <v>2873</v>
      </c>
      <c r="H24" s="44">
        <f t="shared" si="1"/>
        <v>2873</v>
      </c>
      <c r="I24" s="46">
        <v>2867</v>
      </c>
      <c r="J24" s="45">
        <v>2867</v>
      </c>
      <c r="K24" s="44">
        <f t="shared" si="2"/>
        <v>2867</v>
      </c>
      <c r="L24" s="46">
        <v>2836</v>
      </c>
      <c r="M24" s="45">
        <v>2836</v>
      </c>
      <c r="N24" s="44">
        <f t="shared" si="3"/>
        <v>2836</v>
      </c>
      <c r="O24" s="46">
        <v>2828</v>
      </c>
      <c r="P24" s="45">
        <v>2828</v>
      </c>
      <c r="Q24" s="44">
        <f t="shared" si="4"/>
        <v>2828</v>
      </c>
      <c r="R24" s="52">
        <v>2860.5</v>
      </c>
      <c r="S24" s="51">
        <v>1.3846000000000001</v>
      </c>
      <c r="T24" s="51">
        <v>1.1923999999999999</v>
      </c>
      <c r="U24" s="50">
        <v>108.83</v>
      </c>
      <c r="V24" s="43">
        <v>2065.94</v>
      </c>
      <c r="W24" s="43">
        <v>2074.37</v>
      </c>
      <c r="X24" s="49">
        <f t="shared" si="5"/>
        <v>2398.9433076148944</v>
      </c>
      <c r="Y24" s="48">
        <v>1.385</v>
      </c>
    </row>
    <row r="25" spans="2:25" x14ac:dyDescent="0.25">
      <c r="B25" s="47">
        <v>44278</v>
      </c>
      <c r="C25" s="46">
        <v>2841</v>
      </c>
      <c r="D25" s="45">
        <v>2841</v>
      </c>
      <c r="E25" s="44">
        <f t="shared" si="0"/>
        <v>2841</v>
      </c>
      <c r="F25" s="46">
        <v>2855</v>
      </c>
      <c r="G25" s="45">
        <v>2855</v>
      </c>
      <c r="H25" s="44">
        <f t="shared" si="1"/>
        <v>2855</v>
      </c>
      <c r="I25" s="46">
        <v>2842.5</v>
      </c>
      <c r="J25" s="45">
        <v>2842.5</v>
      </c>
      <c r="K25" s="44">
        <f t="shared" si="2"/>
        <v>2842.5</v>
      </c>
      <c r="L25" s="46">
        <v>2802.5</v>
      </c>
      <c r="M25" s="45">
        <v>2802.5</v>
      </c>
      <c r="N25" s="44">
        <f t="shared" si="3"/>
        <v>2802.5</v>
      </c>
      <c r="O25" s="46">
        <v>2787.5</v>
      </c>
      <c r="P25" s="45">
        <v>2787.5</v>
      </c>
      <c r="Q25" s="44">
        <f t="shared" si="4"/>
        <v>2787.5</v>
      </c>
      <c r="R25" s="52">
        <v>2841</v>
      </c>
      <c r="S25" s="51">
        <v>1.3793</v>
      </c>
      <c r="T25" s="51">
        <v>1.1889000000000001</v>
      </c>
      <c r="U25" s="50">
        <v>108.57</v>
      </c>
      <c r="V25" s="43">
        <v>2059.7399999999998</v>
      </c>
      <c r="W25" s="43">
        <v>2069.29</v>
      </c>
      <c r="X25" s="49">
        <f t="shared" si="5"/>
        <v>2389.6038354781731</v>
      </c>
      <c r="Y25" s="48">
        <v>1.3796999999999999</v>
      </c>
    </row>
    <row r="26" spans="2:25" x14ac:dyDescent="0.25">
      <c r="B26" s="47">
        <v>44279</v>
      </c>
      <c r="C26" s="46">
        <v>2813.5</v>
      </c>
      <c r="D26" s="45">
        <v>2813.5</v>
      </c>
      <c r="E26" s="44">
        <f t="shared" si="0"/>
        <v>2813.5</v>
      </c>
      <c r="F26" s="46">
        <v>2826</v>
      </c>
      <c r="G26" s="45">
        <v>2826</v>
      </c>
      <c r="H26" s="44">
        <f t="shared" si="1"/>
        <v>2826</v>
      </c>
      <c r="I26" s="46">
        <v>2820.5</v>
      </c>
      <c r="J26" s="45">
        <v>2820.5</v>
      </c>
      <c r="K26" s="44">
        <f t="shared" si="2"/>
        <v>2820.5</v>
      </c>
      <c r="L26" s="46">
        <v>2780.5</v>
      </c>
      <c r="M26" s="45">
        <v>2780.5</v>
      </c>
      <c r="N26" s="44">
        <f t="shared" si="3"/>
        <v>2780.5</v>
      </c>
      <c r="O26" s="46">
        <v>2765.5</v>
      </c>
      <c r="P26" s="45">
        <v>2765.5</v>
      </c>
      <c r="Q26" s="44">
        <f t="shared" si="4"/>
        <v>2765.5</v>
      </c>
      <c r="R26" s="52">
        <v>2813.5</v>
      </c>
      <c r="S26" s="51">
        <v>1.3717999999999999</v>
      </c>
      <c r="T26" s="51">
        <v>1.1834</v>
      </c>
      <c r="U26" s="50">
        <v>108.7</v>
      </c>
      <c r="V26" s="43">
        <v>2050.9499999999998</v>
      </c>
      <c r="W26" s="43">
        <v>2059.4699999999998</v>
      </c>
      <c r="X26" s="49">
        <f t="shared" si="5"/>
        <v>2377.4716917356768</v>
      </c>
      <c r="Y26" s="48">
        <v>1.3722000000000001</v>
      </c>
    </row>
    <row r="27" spans="2:25" x14ac:dyDescent="0.25">
      <c r="B27" s="47">
        <v>44280</v>
      </c>
      <c r="C27" s="46">
        <v>2759</v>
      </c>
      <c r="D27" s="45">
        <v>2759</v>
      </c>
      <c r="E27" s="44">
        <f t="shared" si="0"/>
        <v>2759</v>
      </c>
      <c r="F27" s="46">
        <v>2772</v>
      </c>
      <c r="G27" s="45">
        <v>2772</v>
      </c>
      <c r="H27" s="44">
        <f t="shared" si="1"/>
        <v>2772</v>
      </c>
      <c r="I27" s="46">
        <v>2777</v>
      </c>
      <c r="J27" s="45">
        <v>2777</v>
      </c>
      <c r="K27" s="44">
        <f t="shared" si="2"/>
        <v>2777</v>
      </c>
      <c r="L27" s="46">
        <v>2737</v>
      </c>
      <c r="M27" s="45">
        <v>2737</v>
      </c>
      <c r="N27" s="44">
        <f t="shared" si="3"/>
        <v>2737</v>
      </c>
      <c r="O27" s="46">
        <v>2722</v>
      </c>
      <c r="P27" s="45">
        <v>2722</v>
      </c>
      <c r="Q27" s="44">
        <f t="shared" si="4"/>
        <v>2722</v>
      </c>
      <c r="R27" s="52">
        <v>2759</v>
      </c>
      <c r="S27" s="51">
        <v>1.3708</v>
      </c>
      <c r="T27" s="51">
        <v>1.1797</v>
      </c>
      <c r="U27" s="50">
        <v>109.12</v>
      </c>
      <c r="V27" s="43">
        <v>2012.69</v>
      </c>
      <c r="W27" s="43">
        <v>2021.59</v>
      </c>
      <c r="X27" s="49">
        <f t="shared" si="5"/>
        <v>2338.7301856404169</v>
      </c>
      <c r="Y27" s="48">
        <v>1.3712</v>
      </c>
    </row>
    <row r="28" spans="2:25" x14ac:dyDescent="0.25">
      <c r="B28" s="47">
        <v>44281</v>
      </c>
      <c r="C28" s="46">
        <v>2808</v>
      </c>
      <c r="D28" s="45">
        <v>2808</v>
      </c>
      <c r="E28" s="44">
        <f t="shared" si="0"/>
        <v>2808</v>
      </c>
      <c r="F28" s="46">
        <v>2819</v>
      </c>
      <c r="G28" s="45">
        <v>2819</v>
      </c>
      <c r="H28" s="44">
        <f t="shared" si="1"/>
        <v>2819</v>
      </c>
      <c r="I28" s="46">
        <v>2824.5</v>
      </c>
      <c r="J28" s="45">
        <v>2824.5</v>
      </c>
      <c r="K28" s="44">
        <f t="shared" si="2"/>
        <v>2824.5</v>
      </c>
      <c r="L28" s="46">
        <v>2784.5</v>
      </c>
      <c r="M28" s="45">
        <v>2784.5</v>
      </c>
      <c r="N28" s="44">
        <f t="shared" si="3"/>
        <v>2784.5</v>
      </c>
      <c r="O28" s="46">
        <v>2769.5</v>
      </c>
      <c r="P28" s="45">
        <v>2769.5</v>
      </c>
      <c r="Q28" s="44">
        <f t="shared" si="4"/>
        <v>2769.5</v>
      </c>
      <c r="R28" s="52">
        <v>2808</v>
      </c>
      <c r="S28" s="51">
        <v>1.3767</v>
      </c>
      <c r="T28" s="51">
        <v>1.1777</v>
      </c>
      <c r="U28" s="50">
        <v>109.8</v>
      </c>
      <c r="V28" s="43">
        <v>2039.66</v>
      </c>
      <c r="W28" s="43">
        <v>2047.06</v>
      </c>
      <c r="X28" s="49">
        <f t="shared" si="5"/>
        <v>2384.3083977243782</v>
      </c>
      <c r="Y28" s="48">
        <v>1.3771</v>
      </c>
    </row>
    <row r="29" spans="2:25" x14ac:dyDescent="0.25">
      <c r="B29" s="47">
        <v>44284</v>
      </c>
      <c r="C29" s="46">
        <v>2811</v>
      </c>
      <c r="D29" s="45">
        <v>2811</v>
      </c>
      <c r="E29" s="44">
        <f t="shared" si="0"/>
        <v>2811</v>
      </c>
      <c r="F29" s="46">
        <v>2823.5</v>
      </c>
      <c r="G29" s="45">
        <v>2823.5</v>
      </c>
      <c r="H29" s="44">
        <f t="shared" si="1"/>
        <v>2823.5</v>
      </c>
      <c r="I29" s="46">
        <v>2830.5</v>
      </c>
      <c r="J29" s="45">
        <v>2830.5</v>
      </c>
      <c r="K29" s="44">
        <f t="shared" si="2"/>
        <v>2830.5</v>
      </c>
      <c r="L29" s="46">
        <v>2790</v>
      </c>
      <c r="M29" s="45">
        <v>2790</v>
      </c>
      <c r="N29" s="44">
        <f t="shared" si="3"/>
        <v>2790</v>
      </c>
      <c r="O29" s="46">
        <v>2775</v>
      </c>
      <c r="P29" s="45">
        <v>2775</v>
      </c>
      <c r="Q29" s="44">
        <f t="shared" si="4"/>
        <v>2775</v>
      </c>
      <c r="R29" s="52">
        <v>2811</v>
      </c>
      <c r="S29" s="51">
        <v>1.3843000000000001</v>
      </c>
      <c r="T29" s="51">
        <v>1.1780999999999999</v>
      </c>
      <c r="U29" s="50">
        <v>109.64</v>
      </c>
      <c r="V29" s="43">
        <v>2030.63</v>
      </c>
      <c r="W29" s="43">
        <v>2039.07</v>
      </c>
      <c r="X29" s="49">
        <f t="shared" si="5"/>
        <v>2386.0453272217978</v>
      </c>
      <c r="Y29" s="48">
        <v>1.3847</v>
      </c>
    </row>
    <row r="30" spans="2:25" x14ac:dyDescent="0.25">
      <c r="B30" s="47">
        <v>44285</v>
      </c>
      <c r="C30" s="46">
        <v>2822</v>
      </c>
      <c r="D30" s="45">
        <v>2822</v>
      </c>
      <c r="E30" s="44">
        <f t="shared" si="0"/>
        <v>2822</v>
      </c>
      <c r="F30" s="46">
        <v>2833</v>
      </c>
      <c r="G30" s="45">
        <v>2833</v>
      </c>
      <c r="H30" s="44">
        <f t="shared" si="1"/>
        <v>2833</v>
      </c>
      <c r="I30" s="46">
        <v>2832.5</v>
      </c>
      <c r="J30" s="45">
        <v>2832.5</v>
      </c>
      <c r="K30" s="44">
        <f t="shared" si="2"/>
        <v>2832.5</v>
      </c>
      <c r="L30" s="46">
        <v>2789</v>
      </c>
      <c r="M30" s="45">
        <v>2789</v>
      </c>
      <c r="N30" s="44">
        <f t="shared" si="3"/>
        <v>2789</v>
      </c>
      <c r="O30" s="46">
        <v>2774</v>
      </c>
      <c r="P30" s="45">
        <v>2774</v>
      </c>
      <c r="Q30" s="44">
        <f t="shared" si="4"/>
        <v>2774</v>
      </c>
      <c r="R30" s="52">
        <v>2822</v>
      </c>
      <c r="S30" s="51">
        <v>1.3734</v>
      </c>
      <c r="T30" s="51">
        <v>1.1736</v>
      </c>
      <c r="U30" s="50">
        <v>110.35</v>
      </c>
      <c r="V30" s="43">
        <v>2054.75</v>
      </c>
      <c r="W30" s="43">
        <v>2062.0100000000002</v>
      </c>
      <c r="X30" s="49">
        <f t="shared" si="5"/>
        <v>2404.5671438309478</v>
      </c>
      <c r="Y30" s="48">
        <v>1.3738999999999999</v>
      </c>
    </row>
    <row r="31" spans="2:25" x14ac:dyDescent="0.25">
      <c r="B31" s="47">
        <v>44286</v>
      </c>
      <c r="C31" s="46">
        <v>2795</v>
      </c>
      <c r="D31" s="45">
        <v>2795</v>
      </c>
      <c r="E31" s="44">
        <f t="shared" si="0"/>
        <v>2795</v>
      </c>
      <c r="F31" s="46">
        <v>2807.5</v>
      </c>
      <c r="G31" s="45">
        <v>2807.5</v>
      </c>
      <c r="H31" s="44">
        <f t="shared" si="1"/>
        <v>2807.5</v>
      </c>
      <c r="I31" s="46">
        <v>2812.5</v>
      </c>
      <c r="J31" s="45">
        <v>2812.5</v>
      </c>
      <c r="K31" s="44">
        <f t="shared" si="2"/>
        <v>2812.5</v>
      </c>
      <c r="L31" s="46">
        <v>2769</v>
      </c>
      <c r="M31" s="45">
        <v>2769</v>
      </c>
      <c r="N31" s="44">
        <f t="shared" si="3"/>
        <v>2769</v>
      </c>
      <c r="O31" s="46">
        <v>2754</v>
      </c>
      <c r="P31" s="45">
        <v>2754</v>
      </c>
      <c r="Q31" s="44">
        <f t="shared" si="4"/>
        <v>2754</v>
      </c>
      <c r="R31" s="52">
        <v>2795</v>
      </c>
      <c r="S31" s="51">
        <v>1.377</v>
      </c>
      <c r="T31" s="51">
        <v>1.1731</v>
      </c>
      <c r="U31" s="50">
        <v>110.75</v>
      </c>
      <c r="V31" s="43">
        <v>2029.77</v>
      </c>
      <c r="W31" s="43">
        <v>2038.26</v>
      </c>
      <c r="X31" s="49">
        <f t="shared" si="5"/>
        <v>2382.5760804705483</v>
      </c>
      <c r="Y31" s="48">
        <v>1.3774</v>
      </c>
    </row>
    <row r="32" spans="2:25" s="10" customFormat="1" x14ac:dyDescent="0.25">
      <c r="B32" s="42" t="s">
        <v>11</v>
      </c>
      <c r="C32" s="41">
        <f>ROUND(AVERAGE(C9:C31),2)</f>
        <v>2791.65</v>
      </c>
      <c r="D32" s="40">
        <f>ROUND(AVERAGE(D9:D31),2)</f>
        <v>2791.65</v>
      </c>
      <c r="E32" s="39">
        <f>ROUND(AVERAGE(C32:D32),2)</f>
        <v>2791.65</v>
      </c>
      <c r="F32" s="41">
        <f>ROUND(AVERAGE(F9:F31),2)</f>
        <v>2808.54</v>
      </c>
      <c r="G32" s="40">
        <f>ROUND(AVERAGE(G9:G31),2)</f>
        <v>2808.54</v>
      </c>
      <c r="H32" s="39">
        <f>ROUND(AVERAGE(F32:G32),2)</f>
        <v>2808.54</v>
      </c>
      <c r="I32" s="41">
        <f>ROUND(AVERAGE(I9:I31),2)</f>
        <v>2810.52</v>
      </c>
      <c r="J32" s="40">
        <f>ROUND(AVERAGE(J9:J31),2)</f>
        <v>2810.52</v>
      </c>
      <c r="K32" s="39">
        <f>ROUND(AVERAGE(I32:J32),2)</f>
        <v>2810.52</v>
      </c>
      <c r="L32" s="41">
        <f>ROUND(AVERAGE(L9:L31),2)</f>
        <v>2773.52</v>
      </c>
      <c r="M32" s="40">
        <f>ROUND(AVERAGE(M9:M31),2)</f>
        <v>2773.52</v>
      </c>
      <c r="N32" s="39">
        <f>ROUND(AVERAGE(L32:M32),2)</f>
        <v>2773.52</v>
      </c>
      <c r="O32" s="41">
        <f>ROUND(AVERAGE(O9:O31),2)</f>
        <v>2763.72</v>
      </c>
      <c r="P32" s="40">
        <f>ROUND(AVERAGE(P9:P31),2)</f>
        <v>2763.72</v>
      </c>
      <c r="Q32" s="39">
        <f>ROUND(AVERAGE(O32:P32),2)</f>
        <v>2763.72</v>
      </c>
      <c r="R32" s="38">
        <f>ROUND(AVERAGE(R9:R31),2)</f>
        <v>2791.65</v>
      </c>
      <c r="S32" s="37">
        <f>ROUND(AVERAGE(S9:S31),4)</f>
        <v>1.3858999999999999</v>
      </c>
      <c r="T32" s="36">
        <f>ROUND(AVERAGE(T9:T31),4)</f>
        <v>1.19</v>
      </c>
      <c r="U32" s="175">
        <f>ROUND(AVERAGE(U9:U31),2)</f>
        <v>108.74</v>
      </c>
      <c r="V32" s="35">
        <f>AVERAGE(V9:V31)</f>
        <v>2014.4295652173912</v>
      </c>
      <c r="W32" s="35">
        <f>AVERAGE(W9:W31)</f>
        <v>2025.9756521739127</v>
      </c>
      <c r="X32" s="35">
        <f>AVERAGE(X9:X31)</f>
        <v>2346.170933444072</v>
      </c>
      <c r="Y32" s="34">
        <f>AVERAGE(Y9:Y31)</f>
        <v>1.3863173913043476</v>
      </c>
    </row>
    <row r="33" spans="2:25" s="5" customFormat="1" x14ac:dyDescent="0.25">
      <c r="B33" s="33" t="s">
        <v>12</v>
      </c>
      <c r="C33" s="32">
        <f t="shared" ref="C33:Y33" si="6">MAX(C9:C31)</f>
        <v>2860.5</v>
      </c>
      <c r="D33" s="31">
        <f t="shared" si="6"/>
        <v>2860.5</v>
      </c>
      <c r="E33" s="30">
        <f t="shared" si="6"/>
        <v>2860.5</v>
      </c>
      <c r="F33" s="32">
        <f t="shared" si="6"/>
        <v>2873</v>
      </c>
      <c r="G33" s="31">
        <f t="shared" si="6"/>
        <v>2873</v>
      </c>
      <c r="H33" s="30">
        <f t="shared" si="6"/>
        <v>2873</v>
      </c>
      <c r="I33" s="32">
        <f t="shared" si="6"/>
        <v>2867</v>
      </c>
      <c r="J33" s="31">
        <f t="shared" si="6"/>
        <v>2867</v>
      </c>
      <c r="K33" s="30">
        <f t="shared" si="6"/>
        <v>2867</v>
      </c>
      <c r="L33" s="32">
        <f t="shared" si="6"/>
        <v>2836</v>
      </c>
      <c r="M33" s="31">
        <f t="shared" si="6"/>
        <v>2836</v>
      </c>
      <c r="N33" s="30">
        <f t="shared" si="6"/>
        <v>2836</v>
      </c>
      <c r="O33" s="32">
        <f t="shared" si="6"/>
        <v>2828</v>
      </c>
      <c r="P33" s="31">
        <f t="shared" si="6"/>
        <v>2828</v>
      </c>
      <c r="Q33" s="30">
        <f t="shared" si="6"/>
        <v>2828</v>
      </c>
      <c r="R33" s="29">
        <f t="shared" si="6"/>
        <v>2860.5</v>
      </c>
      <c r="S33" s="28">
        <f t="shared" si="6"/>
        <v>1.3967000000000001</v>
      </c>
      <c r="T33" s="27">
        <f t="shared" si="6"/>
        <v>1.2062999999999999</v>
      </c>
      <c r="U33" s="26">
        <f t="shared" si="6"/>
        <v>110.75</v>
      </c>
      <c r="V33" s="25">
        <f t="shared" si="6"/>
        <v>2065.94</v>
      </c>
      <c r="W33" s="25">
        <f t="shared" si="6"/>
        <v>2074.37</v>
      </c>
      <c r="X33" s="25">
        <f t="shared" si="6"/>
        <v>2404.5671438309478</v>
      </c>
      <c r="Y33" s="24">
        <f t="shared" si="6"/>
        <v>1.3971</v>
      </c>
    </row>
    <row r="34" spans="2:25" s="5" customFormat="1" ht="13.8" thickBot="1" x14ac:dyDescent="0.3">
      <c r="B34" s="23" t="s">
        <v>13</v>
      </c>
      <c r="C34" s="22">
        <f t="shared" ref="C34:Y34" si="7">MIN(C9:C31)</f>
        <v>2734.5</v>
      </c>
      <c r="D34" s="21">
        <f t="shared" si="7"/>
        <v>2734.5</v>
      </c>
      <c r="E34" s="20">
        <f t="shared" si="7"/>
        <v>2734.5</v>
      </c>
      <c r="F34" s="22">
        <f t="shared" si="7"/>
        <v>2751.5</v>
      </c>
      <c r="G34" s="21">
        <f t="shared" si="7"/>
        <v>2751.5</v>
      </c>
      <c r="H34" s="20">
        <f t="shared" si="7"/>
        <v>2751.5</v>
      </c>
      <c r="I34" s="22">
        <f t="shared" si="7"/>
        <v>2753</v>
      </c>
      <c r="J34" s="21">
        <f t="shared" si="7"/>
        <v>2753</v>
      </c>
      <c r="K34" s="20">
        <f t="shared" si="7"/>
        <v>2753</v>
      </c>
      <c r="L34" s="22">
        <f t="shared" si="7"/>
        <v>2709</v>
      </c>
      <c r="M34" s="21">
        <f t="shared" si="7"/>
        <v>2709</v>
      </c>
      <c r="N34" s="20">
        <f t="shared" si="7"/>
        <v>2709</v>
      </c>
      <c r="O34" s="22">
        <f t="shared" si="7"/>
        <v>2701.5</v>
      </c>
      <c r="P34" s="21">
        <f t="shared" si="7"/>
        <v>2701.5</v>
      </c>
      <c r="Q34" s="20">
        <f t="shared" si="7"/>
        <v>2701.5</v>
      </c>
      <c r="R34" s="19">
        <f t="shared" si="7"/>
        <v>2734.5</v>
      </c>
      <c r="S34" s="18">
        <f t="shared" si="7"/>
        <v>1.3708</v>
      </c>
      <c r="T34" s="17">
        <f t="shared" si="7"/>
        <v>1.1731</v>
      </c>
      <c r="U34" s="16">
        <f t="shared" si="7"/>
        <v>106.76</v>
      </c>
      <c r="V34" s="15">
        <f t="shared" si="7"/>
        <v>1960.36</v>
      </c>
      <c r="W34" s="15">
        <f t="shared" si="7"/>
        <v>1971.84</v>
      </c>
      <c r="X34" s="15">
        <f t="shared" si="7"/>
        <v>2272.6894946808511</v>
      </c>
      <c r="Y34" s="14">
        <f t="shared" si="7"/>
        <v>1.3712</v>
      </c>
    </row>
    <row r="36" spans="2:25" x14ac:dyDescent="0.25">
      <c r="B36" s="7" t="s">
        <v>14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  <row r="37" spans="2:25" x14ac:dyDescent="0.25">
      <c r="B37" s="7" t="s">
        <v>15</v>
      </c>
      <c r="C37" s="9"/>
      <c r="D37" s="9"/>
      <c r="E37" s="8"/>
      <c r="F37" s="9"/>
      <c r="G37" s="9"/>
      <c r="H37" s="8"/>
      <c r="I37" s="9"/>
      <c r="J37" s="9"/>
      <c r="K37" s="8"/>
      <c r="L37" s="9"/>
      <c r="M37" s="9"/>
      <c r="N37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28</v>
      </c>
    </row>
    <row r="6" spans="1:25" ht="13.8" thickBot="1" x14ac:dyDescent="0.3">
      <c r="B6" s="1">
        <v>44256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44256</v>
      </c>
      <c r="C9" s="46">
        <v>2075</v>
      </c>
      <c r="D9" s="45">
        <v>2075</v>
      </c>
      <c r="E9" s="44">
        <f t="shared" ref="E9:E31" si="0">AVERAGE(C9:D9)</f>
        <v>2075</v>
      </c>
      <c r="F9" s="46">
        <v>2086.5</v>
      </c>
      <c r="G9" s="45">
        <v>2086.5</v>
      </c>
      <c r="H9" s="44">
        <f t="shared" ref="H9:H31" si="1">AVERAGE(F9:G9)</f>
        <v>2086.5</v>
      </c>
      <c r="I9" s="46">
        <v>2119.5</v>
      </c>
      <c r="J9" s="45">
        <v>2119.5</v>
      </c>
      <c r="K9" s="44">
        <f t="shared" ref="K9:K31" si="2">AVERAGE(I9:J9)</f>
        <v>2119.5</v>
      </c>
      <c r="L9" s="46">
        <v>2147.5</v>
      </c>
      <c r="M9" s="45">
        <v>2147.5</v>
      </c>
      <c r="N9" s="44">
        <f t="shared" ref="N9:N31" si="3">AVERAGE(L9:M9)</f>
        <v>2147.5</v>
      </c>
      <c r="O9" s="46">
        <v>2171.5</v>
      </c>
      <c r="P9" s="45">
        <v>2171.5</v>
      </c>
      <c r="Q9" s="44">
        <f t="shared" ref="Q9:Q31" si="4">AVERAGE(O9:P9)</f>
        <v>2171.5</v>
      </c>
      <c r="R9" s="52">
        <v>2075</v>
      </c>
      <c r="S9" s="51">
        <v>1.3928</v>
      </c>
      <c r="T9" s="53">
        <v>1.2044999999999999</v>
      </c>
      <c r="U9" s="50">
        <v>106.76</v>
      </c>
      <c r="V9" s="43">
        <v>1489.8</v>
      </c>
      <c r="W9" s="43">
        <v>1497.52</v>
      </c>
      <c r="X9" s="49">
        <f t="shared" ref="X9:X31" si="5">R9/T9</f>
        <v>1722.7065172270652</v>
      </c>
      <c r="Y9" s="48">
        <v>1.3933</v>
      </c>
    </row>
    <row r="10" spans="1:25" x14ac:dyDescent="0.25">
      <c r="B10" s="47">
        <v>44257</v>
      </c>
      <c r="C10" s="46">
        <v>2069.5</v>
      </c>
      <c r="D10" s="45">
        <v>2069.5</v>
      </c>
      <c r="E10" s="44">
        <f t="shared" si="0"/>
        <v>2069.5</v>
      </c>
      <c r="F10" s="46">
        <v>2086.5</v>
      </c>
      <c r="G10" s="45">
        <v>2086.5</v>
      </c>
      <c r="H10" s="44">
        <f t="shared" si="1"/>
        <v>2086.5</v>
      </c>
      <c r="I10" s="46">
        <v>2119.5</v>
      </c>
      <c r="J10" s="45">
        <v>2119.5</v>
      </c>
      <c r="K10" s="44">
        <f t="shared" si="2"/>
        <v>2119.5</v>
      </c>
      <c r="L10" s="46">
        <v>2147.5</v>
      </c>
      <c r="M10" s="45">
        <v>2147.5</v>
      </c>
      <c r="N10" s="44">
        <f t="shared" si="3"/>
        <v>2147.5</v>
      </c>
      <c r="O10" s="46">
        <v>2171.5</v>
      </c>
      <c r="P10" s="45">
        <v>2171.5</v>
      </c>
      <c r="Q10" s="44">
        <f t="shared" si="4"/>
        <v>2171.5</v>
      </c>
      <c r="R10" s="52">
        <v>2069.5</v>
      </c>
      <c r="S10" s="51">
        <v>1.3929</v>
      </c>
      <c r="T10" s="51">
        <v>1.2034</v>
      </c>
      <c r="U10" s="50">
        <v>106.88</v>
      </c>
      <c r="V10" s="43">
        <v>1485.75</v>
      </c>
      <c r="W10" s="43">
        <v>1497.42</v>
      </c>
      <c r="X10" s="49">
        <f t="shared" si="5"/>
        <v>1719.7108193451886</v>
      </c>
      <c r="Y10" s="48">
        <v>1.3934</v>
      </c>
    </row>
    <row r="11" spans="1:25" x14ac:dyDescent="0.25">
      <c r="B11" s="47">
        <v>44258</v>
      </c>
      <c r="C11" s="46">
        <v>2039.5</v>
      </c>
      <c r="D11" s="45">
        <v>2039.5</v>
      </c>
      <c r="E11" s="44">
        <f t="shared" si="0"/>
        <v>2039.5</v>
      </c>
      <c r="F11" s="46">
        <v>2054.5</v>
      </c>
      <c r="G11" s="45">
        <v>2054.5</v>
      </c>
      <c r="H11" s="44">
        <f t="shared" si="1"/>
        <v>2054.5</v>
      </c>
      <c r="I11" s="46">
        <v>2090</v>
      </c>
      <c r="J11" s="45">
        <v>2090</v>
      </c>
      <c r="K11" s="44">
        <f t="shared" si="2"/>
        <v>2090</v>
      </c>
      <c r="L11" s="46">
        <v>2118</v>
      </c>
      <c r="M11" s="45">
        <v>2118</v>
      </c>
      <c r="N11" s="44">
        <f t="shared" si="3"/>
        <v>2118</v>
      </c>
      <c r="O11" s="46">
        <v>2142</v>
      </c>
      <c r="P11" s="45">
        <v>2142</v>
      </c>
      <c r="Q11" s="44">
        <f t="shared" si="4"/>
        <v>2142</v>
      </c>
      <c r="R11" s="52">
        <v>2039.5</v>
      </c>
      <c r="S11" s="51">
        <v>1.3967000000000001</v>
      </c>
      <c r="T11" s="51">
        <v>1.2062999999999999</v>
      </c>
      <c r="U11" s="50">
        <v>106.9</v>
      </c>
      <c r="V11" s="43">
        <v>1460.23</v>
      </c>
      <c r="W11" s="43">
        <v>1470.55</v>
      </c>
      <c r="X11" s="49">
        <f t="shared" si="5"/>
        <v>1690.7071209483545</v>
      </c>
      <c r="Y11" s="48">
        <v>1.3971</v>
      </c>
    </row>
    <row r="12" spans="1:25" x14ac:dyDescent="0.25">
      <c r="B12" s="47">
        <v>44259</v>
      </c>
      <c r="C12" s="46">
        <v>2014.5</v>
      </c>
      <c r="D12" s="45">
        <v>2014.5</v>
      </c>
      <c r="E12" s="44">
        <f t="shared" si="0"/>
        <v>2014.5</v>
      </c>
      <c r="F12" s="46">
        <v>2032</v>
      </c>
      <c r="G12" s="45">
        <v>2032</v>
      </c>
      <c r="H12" s="44">
        <f t="shared" si="1"/>
        <v>2032</v>
      </c>
      <c r="I12" s="46">
        <v>2070.5</v>
      </c>
      <c r="J12" s="45">
        <v>2070.5</v>
      </c>
      <c r="K12" s="44">
        <f t="shared" si="2"/>
        <v>2070.5</v>
      </c>
      <c r="L12" s="46">
        <v>2098.5</v>
      </c>
      <c r="M12" s="45">
        <v>2098.5</v>
      </c>
      <c r="N12" s="44">
        <f t="shared" si="3"/>
        <v>2098.5</v>
      </c>
      <c r="O12" s="46">
        <v>2122.5</v>
      </c>
      <c r="P12" s="45">
        <v>2122.5</v>
      </c>
      <c r="Q12" s="44">
        <f t="shared" si="4"/>
        <v>2122.5</v>
      </c>
      <c r="R12" s="52">
        <v>2014.5</v>
      </c>
      <c r="S12" s="51">
        <v>1.3949</v>
      </c>
      <c r="T12" s="51">
        <v>1.2032</v>
      </c>
      <c r="U12" s="50">
        <v>107.39</v>
      </c>
      <c r="V12" s="43">
        <v>1444.19</v>
      </c>
      <c r="W12" s="43">
        <v>1456.21</v>
      </c>
      <c r="X12" s="49">
        <f t="shared" si="5"/>
        <v>1674.285239361702</v>
      </c>
      <c r="Y12" s="48">
        <v>1.3954</v>
      </c>
    </row>
    <row r="13" spans="1:25" x14ac:dyDescent="0.25">
      <c r="B13" s="47">
        <v>44260</v>
      </c>
      <c r="C13" s="46">
        <v>2023</v>
      </c>
      <c r="D13" s="45">
        <v>2023</v>
      </c>
      <c r="E13" s="44">
        <f t="shared" si="0"/>
        <v>2023</v>
      </c>
      <c r="F13" s="46">
        <v>2037</v>
      </c>
      <c r="G13" s="45">
        <v>2037</v>
      </c>
      <c r="H13" s="44">
        <f t="shared" si="1"/>
        <v>2037</v>
      </c>
      <c r="I13" s="46">
        <v>2075</v>
      </c>
      <c r="J13" s="45">
        <v>2075</v>
      </c>
      <c r="K13" s="44">
        <f t="shared" si="2"/>
        <v>2075</v>
      </c>
      <c r="L13" s="46">
        <v>2103</v>
      </c>
      <c r="M13" s="45">
        <v>2103</v>
      </c>
      <c r="N13" s="44">
        <f t="shared" si="3"/>
        <v>2103</v>
      </c>
      <c r="O13" s="46">
        <v>2127</v>
      </c>
      <c r="P13" s="45">
        <v>2127</v>
      </c>
      <c r="Q13" s="44">
        <f t="shared" si="4"/>
        <v>2127</v>
      </c>
      <c r="R13" s="52">
        <v>2023</v>
      </c>
      <c r="S13" s="51">
        <v>1.3827</v>
      </c>
      <c r="T13" s="51">
        <v>1.1936</v>
      </c>
      <c r="U13" s="50">
        <v>108.27</v>
      </c>
      <c r="V13" s="43">
        <v>1463.08</v>
      </c>
      <c r="W13" s="43">
        <v>1472.78</v>
      </c>
      <c r="X13" s="49">
        <f t="shared" si="5"/>
        <v>1694.8726541554961</v>
      </c>
      <c r="Y13" s="48">
        <v>1.3831</v>
      </c>
    </row>
    <row r="14" spans="1:25" x14ac:dyDescent="0.25">
      <c r="B14" s="47">
        <v>44263</v>
      </c>
      <c r="C14" s="46">
        <v>1983</v>
      </c>
      <c r="D14" s="45">
        <v>1983</v>
      </c>
      <c r="E14" s="44">
        <f t="shared" si="0"/>
        <v>1983</v>
      </c>
      <c r="F14" s="46">
        <v>2001</v>
      </c>
      <c r="G14" s="45">
        <v>2001</v>
      </c>
      <c r="H14" s="44">
        <f t="shared" si="1"/>
        <v>2001</v>
      </c>
      <c r="I14" s="46">
        <v>2039.5</v>
      </c>
      <c r="J14" s="45">
        <v>2039.5</v>
      </c>
      <c r="K14" s="44">
        <f t="shared" si="2"/>
        <v>2039.5</v>
      </c>
      <c r="L14" s="46">
        <v>2067.5</v>
      </c>
      <c r="M14" s="45">
        <v>2067.5</v>
      </c>
      <c r="N14" s="44">
        <f t="shared" si="3"/>
        <v>2067.5</v>
      </c>
      <c r="O14" s="46">
        <v>2091.5</v>
      </c>
      <c r="P14" s="45">
        <v>2091.5</v>
      </c>
      <c r="Q14" s="44">
        <f t="shared" si="4"/>
        <v>2091.5</v>
      </c>
      <c r="R14" s="52">
        <v>1983</v>
      </c>
      <c r="S14" s="51">
        <v>1.3824000000000001</v>
      </c>
      <c r="T14" s="51">
        <v>1.1861999999999999</v>
      </c>
      <c r="U14" s="50">
        <v>108.69</v>
      </c>
      <c r="V14" s="43">
        <v>1434.46</v>
      </c>
      <c r="W14" s="43">
        <v>1446.96</v>
      </c>
      <c r="X14" s="49">
        <f t="shared" si="5"/>
        <v>1671.7248356095095</v>
      </c>
      <c r="Y14" s="48">
        <v>1.3829</v>
      </c>
    </row>
    <row r="15" spans="1:25" x14ac:dyDescent="0.25">
      <c r="B15" s="47">
        <v>44264</v>
      </c>
      <c r="C15" s="46">
        <v>1956</v>
      </c>
      <c r="D15" s="45">
        <v>1956</v>
      </c>
      <c r="E15" s="44">
        <f t="shared" si="0"/>
        <v>1956</v>
      </c>
      <c r="F15" s="46">
        <v>1976.5</v>
      </c>
      <c r="G15" s="45">
        <v>1976.5</v>
      </c>
      <c r="H15" s="44">
        <f t="shared" si="1"/>
        <v>1976.5</v>
      </c>
      <c r="I15" s="46">
        <v>2015</v>
      </c>
      <c r="J15" s="45">
        <v>2015</v>
      </c>
      <c r="K15" s="44">
        <f t="shared" si="2"/>
        <v>2015</v>
      </c>
      <c r="L15" s="46">
        <v>2043</v>
      </c>
      <c r="M15" s="45">
        <v>2043</v>
      </c>
      <c r="N15" s="44">
        <f t="shared" si="3"/>
        <v>2043</v>
      </c>
      <c r="O15" s="46">
        <v>2067</v>
      </c>
      <c r="P15" s="45">
        <v>2067</v>
      </c>
      <c r="Q15" s="44">
        <f t="shared" si="4"/>
        <v>2067</v>
      </c>
      <c r="R15" s="52">
        <v>1956</v>
      </c>
      <c r="S15" s="51">
        <v>1.387</v>
      </c>
      <c r="T15" s="51">
        <v>1.1887000000000001</v>
      </c>
      <c r="U15" s="50">
        <v>108.87</v>
      </c>
      <c r="V15" s="43">
        <v>1410.24</v>
      </c>
      <c r="W15" s="43">
        <v>1424.61</v>
      </c>
      <c r="X15" s="49">
        <f t="shared" si="5"/>
        <v>1645.4950786573565</v>
      </c>
      <c r="Y15" s="48">
        <v>1.3874</v>
      </c>
    </row>
    <row r="16" spans="1:25" x14ac:dyDescent="0.25">
      <c r="B16" s="47">
        <v>44265</v>
      </c>
      <c r="C16" s="46">
        <v>1924.5</v>
      </c>
      <c r="D16" s="45">
        <v>1924.5</v>
      </c>
      <c r="E16" s="44">
        <f t="shared" si="0"/>
        <v>1924.5</v>
      </c>
      <c r="F16" s="46">
        <v>1946</v>
      </c>
      <c r="G16" s="45">
        <v>1946</v>
      </c>
      <c r="H16" s="44">
        <f t="shared" si="1"/>
        <v>1946</v>
      </c>
      <c r="I16" s="46">
        <v>1985</v>
      </c>
      <c r="J16" s="45">
        <v>1985</v>
      </c>
      <c r="K16" s="44">
        <f t="shared" si="2"/>
        <v>1985</v>
      </c>
      <c r="L16" s="46">
        <v>2013</v>
      </c>
      <c r="M16" s="45">
        <v>2013</v>
      </c>
      <c r="N16" s="44">
        <f t="shared" si="3"/>
        <v>2013</v>
      </c>
      <c r="O16" s="46">
        <v>2037</v>
      </c>
      <c r="P16" s="45">
        <v>2037</v>
      </c>
      <c r="Q16" s="44">
        <f t="shared" si="4"/>
        <v>2037</v>
      </c>
      <c r="R16" s="52">
        <v>1924.5</v>
      </c>
      <c r="S16" s="51">
        <v>1.3880999999999999</v>
      </c>
      <c r="T16" s="51">
        <v>1.1884999999999999</v>
      </c>
      <c r="U16" s="50">
        <v>108.78</v>
      </c>
      <c r="V16" s="43">
        <v>1386.43</v>
      </c>
      <c r="W16" s="43">
        <v>1401.41</v>
      </c>
      <c r="X16" s="49">
        <f t="shared" si="5"/>
        <v>1619.2679848548592</v>
      </c>
      <c r="Y16" s="48">
        <v>1.3886000000000001</v>
      </c>
    </row>
    <row r="17" spans="2:25" x14ac:dyDescent="0.25">
      <c r="B17" s="47">
        <v>44266</v>
      </c>
      <c r="C17" s="46">
        <v>1934.5</v>
      </c>
      <c r="D17" s="45">
        <v>1934.5</v>
      </c>
      <c r="E17" s="44">
        <f t="shared" si="0"/>
        <v>1934.5</v>
      </c>
      <c r="F17" s="46">
        <v>1960.5</v>
      </c>
      <c r="G17" s="45">
        <v>1960.5</v>
      </c>
      <c r="H17" s="44">
        <f t="shared" si="1"/>
        <v>1960.5</v>
      </c>
      <c r="I17" s="46">
        <v>2002</v>
      </c>
      <c r="J17" s="45">
        <v>2002</v>
      </c>
      <c r="K17" s="44">
        <f t="shared" si="2"/>
        <v>2002</v>
      </c>
      <c r="L17" s="46">
        <v>2030</v>
      </c>
      <c r="M17" s="45">
        <v>2030</v>
      </c>
      <c r="N17" s="44">
        <f t="shared" si="3"/>
        <v>2030</v>
      </c>
      <c r="O17" s="46">
        <v>2054</v>
      </c>
      <c r="P17" s="45">
        <v>2054</v>
      </c>
      <c r="Q17" s="44">
        <f t="shared" si="4"/>
        <v>2054</v>
      </c>
      <c r="R17" s="52">
        <v>1934.5</v>
      </c>
      <c r="S17" s="51">
        <v>1.3958999999999999</v>
      </c>
      <c r="T17" s="51">
        <v>1.1955</v>
      </c>
      <c r="U17" s="50">
        <v>108.51</v>
      </c>
      <c r="V17" s="43">
        <v>1385.84</v>
      </c>
      <c r="W17" s="43">
        <v>1403.97</v>
      </c>
      <c r="X17" s="49">
        <f t="shared" si="5"/>
        <v>1618.1514010874112</v>
      </c>
      <c r="Y17" s="48">
        <v>1.3964000000000001</v>
      </c>
    </row>
    <row r="18" spans="2:25" x14ac:dyDescent="0.25">
      <c r="B18" s="47">
        <v>44267</v>
      </c>
      <c r="C18" s="46">
        <v>1940</v>
      </c>
      <c r="D18" s="45">
        <v>1940</v>
      </c>
      <c r="E18" s="44">
        <f t="shared" si="0"/>
        <v>1940</v>
      </c>
      <c r="F18" s="46">
        <v>1964.5</v>
      </c>
      <c r="G18" s="45">
        <v>1964.5</v>
      </c>
      <c r="H18" s="44">
        <f t="shared" si="1"/>
        <v>1964.5</v>
      </c>
      <c r="I18" s="46">
        <v>2004</v>
      </c>
      <c r="J18" s="45">
        <v>2004</v>
      </c>
      <c r="K18" s="44">
        <f t="shared" si="2"/>
        <v>2004</v>
      </c>
      <c r="L18" s="46">
        <v>2032</v>
      </c>
      <c r="M18" s="45">
        <v>2032</v>
      </c>
      <c r="N18" s="44">
        <f t="shared" si="3"/>
        <v>2032</v>
      </c>
      <c r="O18" s="46">
        <v>2056</v>
      </c>
      <c r="P18" s="45">
        <v>2056</v>
      </c>
      <c r="Q18" s="44">
        <f t="shared" si="4"/>
        <v>2056</v>
      </c>
      <c r="R18" s="52">
        <v>1940</v>
      </c>
      <c r="S18" s="51">
        <v>1.3897999999999999</v>
      </c>
      <c r="T18" s="51">
        <v>1.1935</v>
      </c>
      <c r="U18" s="50">
        <v>108.97</v>
      </c>
      <c r="V18" s="43">
        <v>1395.88</v>
      </c>
      <c r="W18" s="43">
        <v>1413.11</v>
      </c>
      <c r="X18" s="49">
        <f t="shared" si="5"/>
        <v>1625.4713028906576</v>
      </c>
      <c r="Y18" s="48">
        <v>1.3902000000000001</v>
      </c>
    </row>
    <row r="19" spans="2:25" x14ac:dyDescent="0.25">
      <c r="B19" s="47">
        <v>44270</v>
      </c>
      <c r="C19" s="46">
        <v>1936</v>
      </c>
      <c r="D19" s="45">
        <v>1936</v>
      </c>
      <c r="E19" s="44">
        <f t="shared" si="0"/>
        <v>1936</v>
      </c>
      <c r="F19" s="46">
        <v>1962</v>
      </c>
      <c r="G19" s="45">
        <v>1962</v>
      </c>
      <c r="H19" s="44">
        <f t="shared" si="1"/>
        <v>1962</v>
      </c>
      <c r="I19" s="46">
        <v>2002</v>
      </c>
      <c r="J19" s="45">
        <v>2002</v>
      </c>
      <c r="K19" s="44">
        <f t="shared" si="2"/>
        <v>2002</v>
      </c>
      <c r="L19" s="46">
        <v>2030</v>
      </c>
      <c r="M19" s="45">
        <v>2030</v>
      </c>
      <c r="N19" s="44">
        <f t="shared" si="3"/>
        <v>2030</v>
      </c>
      <c r="O19" s="46">
        <v>2054</v>
      </c>
      <c r="P19" s="45">
        <v>2054</v>
      </c>
      <c r="Q19" s="44">
        <f t="shared" si="4"/>
        <v>2054</v>
      </c>
      <c r="R19" s="52">
        <v>1936</v>
      </c>
      <c r="S19" s="51">
        <v>1.3923000000000001</v>
      </c>
      <c r="T19" s="51">
        <v>1.1924999999999999</v>
      </c>
      <c r="U19" s="50">
        <v>109.17</v>
      </c>
      <c r="V19" s="43">
        <v>1390.5</v>
      </c>
      <c r="W19" s="43">
        <v>1408.77</v>
      </c>
      <c r="X19" s="49">
        <f t="shared" si="5"/>
        <v>1623.4800838574424</v>
      </c>
      <c r="Y19" s="48">
        <v>1.3927</v>
      </c>
    </row>
    <row r="20" spans="2:25" x14ac:dyDescent="0.25">
      <c r="B20" s="47">
        <v>44271</v>
      </c>
      <c r="C20" s="46">
        <v>1943.5</v>
      </c>
      <c r="D20" s="45">
        <v>1943.5</v>
      </c>
      <c r="E20" s="44">
        <f t="shared" si="0"/>
        <v>1943.5</v>
      </c>
      <c r="F20" s="46">
        <v>1965.5</v>
      </c>
      <c r="G20" s="45">
        <v>1965.5</v>
      </c>
      <c r="H20" s="44">
        <f t="shared" si="1"/>
        <v>1965.5</v>
      </c>
      <c r="I20" s="46">
        <v>2006</v>
      </c>
      <c r="J20" s="45">
        <v>2006</v>
      </c>
      <c r="K20" s="44">
        <f t="shared" si="2"/>
        <v>2006</v>
      </c>
      <c r="L20" s="46">
        <v>2034</v>
      </c>
      <c r="M20" s="45">
        <v>2034</v>
      </c>
      <c r="N20" s="44">
        <f t="shared" si="3"/>
        <v>2034</v>
      </c>
      <c r="O20" s="46">
        <v>2058</v>
      </c>
      <c r="P20" s="45">
        <v>2058</v>
      </c>
      <c r="Q20" s="44">
        <f t="shared" si="4"/>
        <v>2058</v>
      </c>
      <c r="R20" s="52">
        <v>1943.5</v>
      </c>
      <c r="S20" s="51">
        <v>1.3875999999999999</v>
      </c>
      <c r="T20" s="51">
        <v>1.1922999999999999</v>
      </c>
      <c r="U20" s="50">
        <v>109.01</v>
      </c>
      <c r="V20" s="43">
        <v>1400.62</v>
      </c>
      <c r="W20" s="43">
        <v>1416.07</v>
      </c>
      <c r="X20" s="49">
        <f t="shared" si="5"/>
        <v>1630.0427744695128</v>
      </c>
      <c r="Y20" s="48">
        <v>1.3879999999999999</v>
      </c>
    </row>
    <row r="21" spans="2:25" x14ac:dyDescent="0.25">
      <c r="B21" s="47">
        <v>44272</v>
      </c>
      <c r="C21" s="46">
        <v>1921</v>
      </c>
      <c r="D21" s="45">
        <v>1921</v>
      </c>
      <c r="E21" s="44">
        <f t="shared" si="0"/>
        <v>1921</v>
      </c>
      <c r="F21" s="46">
        <v>1944.5</v>
      </c>
      <c r="G21" s="45">
        <v>1944.5</v>
      </c>
      <c r="H21" s="44">
        <f t="shared" si="1"/>
        <v>1944.5</v>
      </c>
      <c r="I21" s="46">
        <v>1985.5</v>
      </c>
      <c r="J21" s="45">
        <v>1985.5</v>
      </c>
      <c r="K21" s="44">
        <f t="shared" si="2"/>
        <v>1985.5</v>
      </c>
      <c r="L21" s="46">
        <v>2013.5</v>
      </c>
      <c r="M21" s="45">
        <v>2013.5</v>
      </c>
      <c r="N21" s="44">
        <f t="shared" si="3"/>
        <v>2013.5</v>
      </c>
      <c r="O21" s="46">
        <v>2037.5</v>
      </c>
      <c r="P21" s="45">
        <v>2037.5</v>
      </c>
      <c r="Q21" s="44">
        <f t="shared" si="4"/>
        <v>2037.5</v>
      </c>
      <c r="R21" s="52">
        <v>1921</v>
      </c>
      <c r="S21" s="51">
        <v>1.3908</v>
      </c>
      <c r="T21" s="51">
        <v>1.1912</v>
      </c>
      <c r="U21" s="50">
        <v>109.17</v>
      </c>
      <c r="V21" s="43">
        <v>1381.22</v>
      </c>
      <c r="W21" s="43">
        <v>1397.61</v>
      </c>
      <c r="X21" s="49">
        <f t="shared" si="5"/>
        <v>1612.6595030221624</v>
      </c>
      <c r="Y21" s="48">
        <v>1.3913</v>
      </c>
    </row>
    <row r="22" spans="2:25" x14ac:dyDescent="0.25">
      <c r="B22" s="47">
        <v>44273</v>
      </c>
      <c r="C22" s="46">
        <v>1896</v>
      </c>
      <c r="D22" s="45">
        <v>1896</v>
      </c>
      <c r="E22" s="44">
        <f t="shared" si="0"/>
        <v>1896</v>
      </c>
      <c r="F22" s="46">
        <v>1922</v>
      </c>
      <c r="G22" s="45">
        <v>1922</v>
      </c>
      <c r="H22" s="44">
        <f t="shared" si="1"/>
        <v>1922</v>
      </c>
      <c r="I22" s="46">
        <v>1967</v>
      </c>
      <c r="J22" s="45">
        <v>1967</v>
      </c>
      <c r="K22" s="44">
        <f t="shared" si="2"/>
        <v>1967</v>
      </c>
      <c r="L22" s="46">
        <v>1995</v>
      </c>
      <c r="M22" s="45">
        <v>1995</v>
      </c>
      <c r="N22" s="44">
        <f t="shared" si="3"/>
        <v>1995</v>
      </c>
      <c r="O22" s="46">
        <v>2019</v>
      </c>
      <c r="P22" s="45">
        <v>2019</v>
      </c>
      <c r="Q22" s="44">
        <f t="shared" si="4"/>
        <v>2019</v>
      </c>
      <c r="R22" s="52">
        <v>1896</v>
      </c>
      <c r="S22" s="51">
        <v>1.3945000000000001</v>
      </c>
      <c r="T22" s="51">
        <v>1.1928000000000001</v>
      </c>
      <c r="U22" s="50">
        <v>109.11</v>
      </c>
      <c r="V22" s="43">
        <v>1359.63</v>
      </c>
      <c r="W22" s="43">
        <v>1377.88</v>
      </c>
      <c r="X22" s="49">
        <f t="shared" si="5"/>
        <v>1589.5372233400401</v>
      </c>
      <c r="Y22" s="48">
        <v>1.3949</v>
      </c>
    </row>
    <row r="23" spans="2:25" x14ac:dyDescent="0.25">
      <c r="B23" s="47">
        <v>44274</v>
      </c>
      <c r="C23" s="46">
        <v>1917.5</v>
      </c>
      <c r="D23" s="45">
        <v>1917.5</v>
      </c>
      <c r="E23" s="44">
        <f t="shared" si="0"/>
        <v>1917.5</v>
      </c>
      <c r="F23" s="46">
        <v>1941</v>
      </c>
      <c r="G23" s="45">
        <v>1941</v>
      </c>
      <c r="H23" s="44">
        <f t="shared" si="1"/>
        <v>1941</v>
      </c>
      <c r="I23" s="46">
        <v>1986.5</v>
      </c>
      <c r="J23" s="45">
        <v>1986.5</v>
      </c>
      <c r="K23" s="44">
        <f t="shared" si="2"/>
        <v>1986.5</v>
      </c>
      <c r="L23" s="46">
        <v>2014.5</v>
      </c>
      <c r="M23" s="45">
        <v>2014.5</v>
      </c>
      <c r="N23" s="44">
        <f t="shared" si="3"/>
        <v>2014.5</v>
      </c>
      <c r="O23" s="46">
        <v>2038.5</v>
      </c>
      <c r="P23" s="45">
        <v>2038.5</v>
      </c>
      <c r="Q23" s="44">
        <f t="shared" si="4"/>
        <v>2038.5</v>
      </c>
      <c r="R23" s="52">
        <v>1917.5</v>
      </c>
      <c r="S23" s="51">
        <v>1.389</v>
      </c>
      <c r="T23" s="51">
        <v>1.19</v>
      </c>
      <c r="U23" s="50">
        <v>108.89</v>
      </c>
      <c r="V23" s="43">
        <v>1380.49</v>
      </c>
      <c r="W23" s="43">
        <v>1397.01</v>
      </c>
      <c r="X23" s="49">
        <f t="shared" si="5"/>
        <v>1611.3445378151262</v>
      </c>
      <c r="Y23" s="48">
        <v>1.3894</v>
      </c>
    </row>
    <row r="24" spans="2:25" x14ac:dyDescent="0.25">
      <c r="B24" s="47">
        <v>44277</v>
      </c>
      <c r="C24" s="46">
        <v>1951</v>
      </c>
      <c r="D24" s="45">
        <v>1951</v>
      </c>
      <c r="E24" s="44">
        <f t="shared" si="0"/>
        <v>1951</v>
      </c>
      <c r="F24" s="46">
        <v>1976.5</v>
      </c>
      <c r="G24" s="45">
        <v>1976.5</v>
      </c>
      <c r="H24" s="44">
        <f t="shared" si="1"/>
        <v>1976.5</v>
      </c>
      <c r="I24" s="46">
        <v>2021</v>
      </c>
      <c r="J24" s="45">
        <v>2021</v>
      </c>
      <c r="K24" s="44">
        <f t="shared" si="2"/>
        <v>2021</v>
      </c>
      <c r="L24" s="46">
        <v>2049</v>
      </c>
      <c r="M24" s="45">
        <v>2049</v>
      </c>
      <c r="N24" s="44">
        <f t="shared" si="3"/>
        <v>2049</v>
      </c>
      <c r="O24" s="46">
        <v>2073</v>
      </c>
      <c r="P24" s="45">
        <v>2073</v>
      </c>
      <c r="Q24" s="44">
        <f t="shared" si="4"/>
        <v>2073</v>
      </c>
      <c r="R24" s="52">
        <v>1951</v>
      </c>
      <c r="S24" s="51">
        <v>1.3846000000000001</v>
      </c>
      <c r="T24" s="51">
        <v>1.1923999999999999</v>
      </c>
      <c r="U24" s="50">
        <v>108.83</v>
      </c>
      <c r="V24" s="43">
        <v>1409.07</v>
      </c>
      <c r="W24" s="43">
        <v>1427.08</v>
      </c>
      <c r="X24" s="49">
        <f t="shared" si="5"/>
        <v>1636.1959074136198</v>
      </c>
      <c r="Y24" s="48">
        <v>1.385</v>
      </c>
    </row>
    <row r="25" spans="2:25" x14ac:dyDescent="0.25">
      <c r="B25" s="47">
        <v>44278</v>
      </c>
      <c r="C25" s="46">
        <v>1949</v>
      </c>
      <c r="D25" s="45">
        <v>1949</v>
      </c>
      <c r="E25" s="44">
        <f t="shared" si="0"/>
        <v>1949</v>
      </c>
      <c r="F25" s="46">
        <v>1975.5</v>
      </c>
      <c r="G25" s="45">
        <v>1975.5</v>
      </c>
      <c r="H25" s="44">
        <f t="shared" si="1"/>
        <v>1975.5</v>
      </c>
      <c r="I25" s="46">
        <v>2015.5</v>
      </c>
      <c r="J25" s="45">
        <v>2015.5</v>
      </c>
      <c r="K25" s="44">
        <f t="shared" si="2"/>
        <v>2015.5</v>
      </c>
      <c r="L25" s="46">
        <v>2037.5</v>
      </c>
      <c r="M25" s="45">
        <v>2037.5</v>
      </c>
      <c r="N25" s="44">
        <f t="shared" si="3"/>
        <v>2037.5</v>
      </c>
      <c r="O25" s="46">
        <v>2061.5</v>
      </c>
      <c r="P25" s="45">
        <v>2061.5</v>
      </c>
      <c r="Q25" s="44">
        <f t="shared" si="4"/>
        <v>2061.5</v>
      </c>
      <c r="R25" s="52">
        <v>1949</v>
      </c>
      <c r="S25" s="51">
        <v>1.3793</v>
      </c>
      <c r="T25" s="51">
        <v>1.1889000000000001</v>
      </c>
      <c r="U25" s="50">
        <v>108.57</v>
      </c>
      <c r="V25" s="43">
        <v>1413.04</v>
      </c>
      <c r="W25" s="43">
        <v>1431.83</v>
      </c>
      <c r="X25" s="49">
        <f t="shared" si="5"/>
        <v>1639.330473546976</v>
      </c>
      <c r="Y25" s="48">
        <v>1.3796999999999999</v>
      </c>
    </row>
    <row r="26" spans="2:25" x14ac:dyDescent="0.25">
      <c r="B26" s="47">
        <v>44279</v>
      </c>
      <c r="C26" s="46">
        <v>1944</v>
      </c>
      <c r="D26" s="45">
        <v>1944</v>
      </c>
      <c r="E26" s="44">
        <f t="shared" si="0"/>
        <v>1944</v>
      </c>
      <c r="F26" s="46">
        <v>1971</v>
      </c>
      <c r="G26" s="45">
        <v>1971</v>
      </c>
      <c r="H26" s="44">
        <f t="shared" si="1"/>
        <v>1971</v>
      </c>
      <c r="I26" s="46">
        <v>2011.5</v>
      </c>
      <c r="J26" s="45">
        <v>2011.5</v>
      </c>
      <c r="K26" s="44">
        <f t="shared" si="2"/>
        <v>2011.5</v>
      </c>
      <c r="L26" s="46">
        <v>2033.5</v>
      </c>
      <c r="M26" s="45">
        <v>2033.5</v>
      </c>
      <c r="N26" s="44">
        <f t="shared" si="3"/>
        <v>2033.5</v>
      </c>
      <c r="O26" s="46">
        <v>2060.5</v>
      </c>
      <c r="P26" s="45">
        <v>2060.5</v>
      </c>
      <c r="Q26" s="44">
        <f t="shared" si="4"/>
        <v>2060.5</v>
      </c>
      <c r="R26" s="52">
        <v>1944</v>
      </c>
      <c r="S26" s="51">
        <v>1.3717999999999999</v>
      </c>
      <c r="T26" s="51">
        <v>1.1834</v>
      </c>
      <c r="U26" s="50">
        <v>108.7</v>
      </c>
      <c r="V26" s="43">
        <v>1417.12</v>
      </c>
      <c r="W26" s="43">
        <v>1436.38</v>
      </c>
      <c r="X26" s="49">
        <f t="shared" si="5"/>
        <v>1642.724353557546</v>
      </c>
      <c r="Y26" s="48">
        <v>1.3722000000000001</v>
      </c>
    </row>
    <row r="27" spans="2:25" x14ac:dyDescent="0.25">
      <c r="B27" s="47">
        <v>44280</v>
      </c>
      <c r="C27" s="46">
        <v>1907</v>
      </c>
      <c r="D27" s="45">
        <v>1907</v>
      </c>
      <c r="E27" s="44">
        <f t="shared" si="0"/>
        <v>1907</v>
      </c>
      <c r="F27" s="46">
        <v>1932</v>
      </c>
      <c r="G27" s="45">
        <v>1932</v>
      </c>
      <c r="H27" s="44">
        <f t="shared" si="1"/>
        <v>1932</v>
      </c>
      <c r="I27" s="46">
        <v>1972</v>
      </c>
      <c r="J27" s="45">
        <v>1972</v>
      </c>
      <c r="K27" s="44">
        <f t="shared" si="2"/>
        <v>1972</v>
      </c>
      <c r="L27" s="46">
        <v>1994</v>
      </c>
      <c r="M27" s="45">
        <v>1994</v>
      </c>
      <c r="N27" s="44">
        <f t="shared" si="3"/>
        <v>1994</v>
      </c>
      <c r="O27" s="46">
        <v>2021</v>
      </c>
      <c r="P27" s="45">
        <v>2021</v>
      </c>
      <c r="Q27" s="44">
        <f t="shared" si="4"/>
        <v>2021</v>
      </c>
      <c r="R27" s="52">
        <v>1907</v>
      </c>
      <c r="S27" s="51">
        <v>1.3708</v>
      </c>
      <c r="T27" s="51">
        <v>1.1797</v>
      </c>
      <c r="U27" s="50">
        <v>109.12</v>
      </c>
      <c r="V27" s="43">
        <v>1391.16</v>
      </c>
      <c r="W27" s="43">
        <v>1408.98</v>
      </c>
      <c r="X27" s="49">
        <f t="shared" si="5"/>
        <v>1616.5126727134018</v>
      </c>
      <c r="Y27" s="48">
        <v>1.3712</v>
      </c>
    </row>
    <row r="28" spans="2:25" x14ac:dyDescent="0.25">
      <c r="B28" s="47">
        <v>44281</v>
      </c>
      <c r="C28" s="46">
        <v>1938.5</v>
      </c>
      <c r="D28" s="45">
        <v>1938.5</v>
      </c>
      <c r="E28" s="44">
        <f t="shared" si="0"/>
        <v>1938.5</v>
      </c>
      <c r="F28" s="46">
        <v>1962</v>
      </c>
      <c r="G28" s="45">
        <v>1962</v>
      </c>
      <c r="H28" s="44">
        <f t="shared" si="1"/>
        <v>1962</v>
      </c>
      <c r="I28" s="46">
        <v>2002</v>
      </c>
      <c r="J28" s="45">
        <v>2002</v>
      </c>
      <c r="K28" s="44">
        <f t="shared" si="2"/>
        <v>2002</v>
      </c>
      <c r="L28" s="46">
        <v>2024</v>
      </c>
      <c r="M28" s="45">
        <v>2024</v>
      </c>
      <c r="N28" s="44">
        <f t="shared" si="3"/>
        <v>2024</v>
      </c>
      <c r="O28" s="46">
        <v>2051</v>
      </c>
      <c r="P28" s="45">
        <v>2051</v>
      </c>
      <c r="Q28" s="44">
        <f t="shared" si="4"/>
        <v>2051</v>
      </c>
      <c r="R28" s="52">
        <v>1938.5</v>
      </c>
      <c r="S28" s="51">
        <v>1.3767</v>
      </c>
      <c r="T28" s="51">
        <v>1.1777</v>
      </c>
      <c r="U28" s="50">
        <v>109.8</v>
      </c>
      <c r="V28" s="43">
        <v>1408.08</v>
      </c>
      <c r="W28" s="43">
        <v>1424.73</v>
      </c>
      <c r="X28" s="49">
        <f t="shared" si="5"/>
        <v>1646.0049248535281</v>
      </c>
      <c r="Y28" s="48">
        <v>1.3771</v>
      </c>
    </row>
    <row r="29" spans="2:25" x14ac:dyDescent="0.25">
      <c r="B29" s="47">
        <v>44284</v>
      </c>
      <c r="C29" s="46">
        <v>1934</v>
      </c>
      <c r="D29" s="45">
        <v>1934</v>
      </c>
      <c r="E29" s="44">
        <f t="shared" si="0"/>
        <v>1934</v>
      </c>
      <c r="F29" s="46">
        <v>1958.5</v>
      </c>
      <c r="G29" s="45">
        <v>1958.5</v>
      </c>
      <c r="H29" s="44">
        <f t="shared" si="1"/>
        <v>1958.5</v>
      </c>
      <c r="I29" s="46">
        <v>1998.5</v>
      </c>
      <c r="J29" s="45">
        <v>1998.5</v>
      </c>
      <c r="K29" s="44">
        <f t="shared" si="2"/>
        <v>1998.5</v>
      </c>
      <c r="L29" s="46">
        <v>2020.5</v>
      </c>
      <c r="M29" s="45">
        <v>2020.5</v>
      </c>
      <c r="N29" s="44">
        <f t="shared" si="3"/>
        <v>2020.5</v>
      </c>
      <c r="O29" s="46">
        <v>2047.5</v>
      </c>
      <c r="P29" s="45">
        <v>2047.5</v>
      </c>
      <c r="Q29" s="44">
        <f t="shared" si="4"/>
        <v>2047.5</v>
      </c>
      <c r="R29" s="52">
        <v>1934</v>
      </c>
      <c r="S29" s="51">
        <v>1.3843000000000001</v>
      </c>
      <c r="T29" s="51">
        <v>1.1780999999999999</v>
      </c>
      <c r="U29" s="50">
        <v>109.64</v>
      </c>
      <c r="V29" s="43">
        <v>1397.1</v>
      </c>
      <c r="W29" s="43">
        <v>1414.39</v>
      </c>
      <c r="X29" s="49">
        <f t="shared" si="5"/>
        <v>1641.6263475087005</v>
      </c>
      <c r="Y29" s="48">
        <v>1.3847</v>
      </c>
    </row>
    <row r="30" spans="2:25" x14ac:dyDescent="0.25">
      <c r="B30" s="47">
        <v>44285</v>
      </c>
      <c r="C30" s="46">
        <v>1944</v>
      </c>
      <c r="D30" s="45">
        <v>1944</v>
      </c>
      <c r="E30" s="44">
        <f t="shared" si="0"/>
        <v>1944</v>
      </c>
      <c r="F30" s="46">
        <v>1968</v>
      </c>
      <c r="G30" s="45">
        <v>1968</v>
      </c>
      <c r="H30" s="44">
        <f t="shared" si="1"/>
        <v>1968</v>
      </c>
      <c r="I30" s="46">
        <v>2008</v>
      </c>
      <c r="J30" s="45">
        <v>2008</v>
      </c>
      <c r="K30" s="44">
        <f t="shared" si="2"/>
        <v>2008</v>
      </c>
      <c r="L30" s="46">
        <v>2030</v>
      </c>
      <c r="M30" s="45">
        <v>2030</v>
      </c>
      <c r="N30" s="44">
        <f t="shared" si="3"/>
        <v>2030</v>
      </c>
      <c r="O30" s="46">
        <v>2057</v>
      </c>
      <c r="P30" s="45">
        <v>2057</v>
      </c>
      <c r="Q30" s="44">
        <f t="shared" si="4"/>
        <v>2057</v>
      </c>
      <c r="R30" s="52">
        <v>1944</v>
      </c>
      <c r="S30" s="51">
        <v>1.3734</v>
      </c>
      <c r="T30" s="51">
        <v>1.1736</v>
      </c>
      <c r="U30" s="50">
        <v>110.35</v>
      </c>
      <c r="V30" s="43">
        <v>1415.47</v>
      </c>
      <c r="W30" s="43">
        <v>1432.42</v>
      </c>
      <c r="X30" s="49">
        <f t="shared" si="5"/>
        <v>1656.4417177914111</v>
      </c>
      <c r="Y30" s="48">
        <v>1.3738999999999999</v>
      </c>
    </row>
    <row r="31" spans="2:25" x14ac:dyDescent="0.25">
      <c r="B31" s="47">
        <v>44286</v>
      </c>
      <c r="C31" s="46">
        <v>1956.5</v>
      </c>
      <c r="D31" s="45">
        <v>1956.5</v>
      </c>
      <c r="E31" s="44">
        <f t="shared" si="0"/>
        <v>1956.5</v>
      </c>
      <c r="F31" s="46">
        <v>1979</v>
      </c>
      <c r="G31" s="45">
        <v>1979</v>
      </c>
      <c r="H31" s="44">
        <f t="shared" si="1"/>
        <v>1979</v>
      </c>
      <c r="I31" s="46">
        <v>2020.5</v>
      </c>
      <c r="J31" s="45">
        <v>2020.5</v>
      </c>
      <c r="K31" s="44">
        <f t="shared" si="2"/>
        <v>2020.5</v>
      </c>
      <c r="L31" s="46">
        <v>2042.5</v>
      </c>
      <c r="M31" s="45">
        <v>2042.5</v>
      </c>
      <c r="N31" s="44">
        <f t="shared" si="3"/>
        <v>2042.5</v>
      </c>
      <c r="O31" s="46">
        <v>2069.5</v>
      </c>
      <c r="P31" s="45">
        <v>2069.5</v>
      </c>
      <c r="Q31" s="44">
        <f t="shared" si="4"/>
        <v>2069.5</v>
      </c>
      <c r="R31" s="52">
        <v>1956.5</v>
      </c>
      <c r="S31" s="51">
        <v>1.377</v>
      </c>
      <c r="T31" s="51">
        <v>1.1731</v>
      </c>
      <c r="U31" s="50">
        <v>110.75</v>
      </c>
      <c r="V31" s="43">
        <v>1420.84</v>
      </c>
      <c r="W31" s="43">
        <v>1436.76</v>
      </c>
      <c r="X31" s="49">
        <f t="shared" si="5"/>
        <v>1667.8032563293837</v>
      </c>
      <c r="Y31" s="48">
        <v>1.3774</v>
      </c>
    </row>
    <row r="32" spans="2:25" s="10" customFormat="1" x14ac:dyDescent="0.25">
      <c r="B32" s="42" t="s">
        <v>11</v>
      </c>
      <c r="C32" s="41">
        <f>ROUND(AVERAGE(C9:C31),2)</f>
        <v>1960.76</v>
      </c>
      <c r="D32" s="40">
        <f>ROUND(AVERAGE(D9:D31),2)</f>
        <v>1960.76</v>
      </c>
      <c r="E32" s="39">
        <f>ROUND(AVERAGE(C32:D32),2)</f>
        <v>1960.76</v>
      </c>
      <c r="F32" s="41">
        <f>ROUND(AVERAGE(F9:F31),2)</f>
        <v>1982.72</v>
      </c>
      <c r="G32" s="40">
        <f>ROUND(AVERAGE(G9:G31),2)</f>
        <v>1982.72</v>
      </c>
      <c r="H32" s="39">
        <f>ROUND(AVERAGE(F32:G32),2)</f>
        <v>1982.72</v>
      </c>
      <c r="I32" s="41">
        <f>ROUND(AVERAGE(I9:I31),2)</f>
        <v>2022.43</v>
      </c>
      <c r="J32" s="40">
        <f>ROUND(AVERAGE(J9:J31),2)</f>
        <v>2022.43</v>
      </c>
      <c r="K32" s="39">
        <f>ROUND(AVERAGE(I32:J32),2)</f>
        <v>2022.43</v>
      </c>
      <c r="L32" s="41">
        <f>ROUND(AVERAGE(L9:L31),2)</f>
        <v>2048.61</v>
      </c>
      <c r="M32" s="40">
        <f>ROUND(AVERAGE(M9:M31),2)</f>
        <v>2048.61</v>
      </c>
      <c r="N32" s="39">
        <f>ROUND(AVERAGE(L32:M32),2)</f>
        <v>2048.61</v>
      </c>
      <c r="O32" s="41">
        <f>ROUND(AVERAGE(O9:O31),2)</f>
        <v>2073.39</v>
      </c>
      <c r="P32" s="40">
        <f>ROUND(AVERAGE(P9:P31),2)</f>
        <v>2073.39</v>
      </c>
      <c r="Q32" s="39">
        <f>ROUND(AVERAGE(O32:P32),2)</f>
        <v>2073.39</v>
      </c>
      <c r="R32" s="38">
        <f>ROUND(AVERAGE(R9:R31),2)</f>
        <v>1960.76</v>
      </c>
      <c r="S32" s="37">
        <f>ROUND(AVERAGE(S9:S31),4)</f>
        <v>1.3858999999999999</v>
      </c>
      <c r="T32" s="36">
        <f>ROUND(AVERAGE(T9:T31),4)</f>
        <v>1.19</v>
      </c>
      <c r="U32" s="175">
        <f>ROUND(AVERAGE(U9:U31),2)</f>
        <v>108.74</v>
      </c>
      <c r="V32" s="35">
        <f>AVERAGE(V9:V31)</f>
        <v>1414.7930434782609</v>
      </c>
      <c r="W32" s="35">
        <f>AVERAGE(W9:W31)</f>
        <v>1430.1934782608698</v>
      </c>
      <c r="X32" s="35">
        <f>AVERAGE(X9:X31)</f>
        <v>1647.6563795807153</v>
      </c>
      <c r="Y32" s="34">
        <f>AVERAGE(Y9:Y31)</f>
        <v>1.3863173913043476</v>
      </c>
    </row>
    <row r="33" spans="2:25" s="5" customFormat="1" x14ac:dyDescent="0.25">
      <c r="B33" s="33" t="s">
        <v>12</v>
      </c>
      <c r="C33" s="32">
        <f t="shared" ref="C33:Y33" si="6">MAX(C9:C31)</f>
        <v>2075</v>
      </c>
      <c r="D33" s="31">
        <f t="shared" si="6"/>
        <v>2075</v>
      </c>
      <c r="E33" s="30">
        <f t="shared" si="6"/>
        <v>2075</v>
      </c>
      <c r="F33" s="32">
        <f t="shared" si="6"/>
        <v>2086.5</v>
      </c>
      <c r="G33" s="31">
        <f t="shared" si="6"/>
        <v>2086.5</v>
      </c>
      <c r="H33" s="30">
        <f t="shared" si="6"/>
        <v>2086.5</v>
      </c>
      <c r="I33" s="32">
        <f t="shared" si="6"/>
        <v>2119.5</v>
      </c>
      <c r="J33" s="31">
        <f t="shared" si="6"/>
        <v>2119.5</v>
      </c>
      <c r="K33" s="30">
        <f t="shared" si="6"/>
        <v>2119.5</v>
      </c>
      <c r="L33" s="32">
        <f t="shared" si="6"/>
        <v>2147.5</v>
      </c>
      <c r="M33" s="31">
        <f t="shared" si="6"/>
        <v>2147.5</v>
      </c>
      <c r="N33" s="30">
        <f t="shared" si="6"/>
        <v>2147.5</v>
      </c>
      <c r="O33" s="32">
        <f t="shared" si="6"/>
        <v>2171.5</v>
      </c>
      <c r="P33" s="31">
        <f t="shared" si="6"/>
        <v>2171.5</v>
      </c>
      <c r="Q33" s="30">
        <f t="shared" si="6"/>
        <v>2171.5</v>
      </c>
      <c r="R33" s="29">
        <f t="shared" si="6"/>
        <v>2075</v>
      </c>
      <c r="S33" s="28">
        <f t="shared" si="6"/>
        <v>1.3967000000000001</v>
      </c>
      <c r="T33" s="27">
        <f t="shared" si="6"/>
        <v>1.2062999999999999</v>
      </c>
      <c r="U33" s="26">
        <f t="shared" si="6"/>
        <v>110.75</v>
      </c>
      <c r="V33" s="25">
        <f t="shared" si="6"/>
        <v>1489.8</v>
      </c>
      <c r="W33" s="25">
        <f t="shared" si="6"/>
        <v>1497.52</v>
      </c>
      <c r="X33" s="25">
        <f t="shared" si="6"/>
        <v>1722.7065172270652</v>
      </c>
      <c r="Y33" s="24">
        <f t="shared" si="6"/>
        <v>1.3971</v>
      </c>
    </row>
    <row r="34" spans="2:25" s="5" customFormat="1" ht="13.8" thickBot="1" x14ac:dyDescent="0.3">
      <c r="B34" s="23" t="s">
        <v>13</v>
      </c>
      <c r="C34" s="22">
        <f t="shared" ref="C34:Y34" si="7">MIN(C9:C31)</f>
        <v>1896</v>
      </c>
      <c r="D34" s="21">
        <f t="shared" si="7"/>
        <v>1896</v>
      </c>
      <c r="E34" s="20">
        <f t="shared" si="7"/>
        <v>1896</v>
      </c>
      <c r="F34" s="22">
        <f t="shared" si="7"/>
        <v>1922</v>
      </c>
      <c r="G34" s="21">
        <f t="shared" si="7"/>
        <v>1922</v>
      </c>
      <c r="H34" s="20">
        <f t="shared" si="7"/>
        <v>1922</v>
      </c>
      <c r="I34" s="22">
        <f t="shared" si="7"/>
        <v>1967</v>
      </c>
      <c r="J34" s="21">
        <f t="shared" si="7"/>
        <v>1967</v>
      </c>
      <c r="K34" s="20">
        <f t="shared" si="7"/>
        <v>1967</v>
      </c>
      <c r="L34" s="22">
        <f t="shared" si="7"/>
        <v>1994</v>
      </c>
      <c r="M34" s="21">
        <f t="shared" si="7"/>
        <v>1994</v>
      </c>
      <c r="N34" s="20">
        <f t="shared" si="7"/>
        <v>1994</v>
      </c>
      <c r="O34" s="22">
        <f t="shared" si="7"/>
        <v>2019</v>
      </c>
      <c r="P34" s="21">
        <f t="shared" si="7"/>
        <v>2019</v>
      </c>
      <c r="Q34" s="20">
        <f t="shared" si="7"/>
        <v>2019</v>
      </c>
      <c r="R34" s="19">
        <f t="shared" si="7"/>
        <v>1896</v>
      </c>
      <c r="S34" s="18">
        <f t="shared" si="7"/>
        <v>1.3708</v>
      </c>
      <c r="T34" s="17">
        <f t="shared" si="7"/>
        <v>1.1731</v>
      </c>
      <c r="U34" s="16">
        <f t="shared" si="7"/>
        <v>106.76</v>
      </c>
      <c r="V34" s="15">
        <f t="shared" si="7"/>
        <v>1359.63</v>
      </c>
      <c r="W34" s="15">
        <f t="shared" si="7"/>
        <v>1377.88</v>
      </c>
      <c r="X34" s="15">
        <f t="shared" si="7"/>
        <v>1589.5372233400401</v>
      </c>
      <c r="Y34" s="14">
        <f t="shared" si="7"/>
        <v>1.3712</v>
      </c>
    </row>
    <row r="36" spans="2:25" x14ac:dyDescent="0.25">
      <c r="B36" s="7" t="s">
        <v>14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  <row r="37" spans="2:25" x14ac:dyDescent="0.25">
      <c r="B37" s="7" t="s">
        <v>15</v>
      </c>
      <c r="C37" s="9"/>
      <c r="D37" s="9"/>
      <c r="E37" s="8"/>
      <c r="F37" s="9"/>
      <c r="G37" s="9"/>
      <c r="H37" s="8"/>
      <c r="I37" s="9"/>
      <c r="J37" s="9"/>
      <c r="K37" s="8"/>
      <c r="L37" s="9"/>
      <c r="M37" s="9"/>
      <c r="N37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29</v>
      </c>
    </row>
    <row r="6" spans="1:19" ht="13.8" thickBot="1" x14ac:dyDescent="0.3">
      <c r="B6" s="1">
        <v>44256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44256</v>
      </c>
      <c r="C9" s="46">
        <v>24505</v>
      </c>
      <c r="D9" s="45">
        <v>24505</v>
      </c>
      <c r="E9" s="44">
        <f t="shared" ref="E9:E31" si="0">AVERAGE(C9:D9)</f>
        <v>24505</v>
      </c>
      <c r="F9" s="46">
        <v>23031</v>
      </c>
      <c r="G9" s="45">
        <v>23031</v>
      </c>
      <c r="H9" s="44">
        <f t="shared" ref="H9:H31" si="1">AVERAGE(F9:G9)</f>
        <v>23031</v>
      </c>
      <c r="I9" s="46">
        <v>21411</v>
      </c>
      <c r="J9" s="45">
        <v>21411</v>
      </c>
      <c r="K9" s="44">
        <f t="shared" ref="K9:K31" si="2">AVERAGE(I9:J9)</f>
        <v>21411</v>
      </c>
      <c r="L9" s="52">
        <v>24505</v>
      </c>
      <c r="M9" s="51">
        <v>1.3928</v>
      </c>
      <c r="N9" s="53">
        <v>1.2044999999999999</v>
      </c>
      <c r="O9" s="50">
        <v>106.76</v>
      </c>
      <c r="P9" s="43">
        <v>17594.060000000001</v>
      </c>
      <c r="Q9" s="43">
        <v>16529.82</v>
      </c>
      <c r="R9" s="49">
        <f t="shared" ref="R9:R31" si="3">L9/N9</f>
        <v>20344.541303445414</v>
      </c>
      <c r="S9" s="48">
        <v>1.3933</v>
      </c>
    </row>
    <row r="10" spans="1:19" x14ac:dyDescent="0.25">
      <c r="B10" s="47">
        <v>44257</v>
      </c>
      <c r="C10" s="46">
        <v>25090</v>
      </c>
      <c r="D10" s="45">
        <v>25090</v>
      </c>
      <c r="E10" s="44">
        <f t="shared" si="0"/>
        <v>25090</v>
      </c>
      <c r="F10" s="46">
        <v>24165</v>
      </c>
      <c r="G10" s="45">
        <v>24165</v>
      </c>
      <c r="H10" s="44">
        <f t="shared" si="1"/>
        <v>24165</v>
      </c>
      <c r="I10" s="46">
        <v>22745</v>
      </c>
      <c r="J10" s="45">
        <v>22745</v>
      </c>
      <c r="K10" s="44">
        <f t="shared" si="2"/>
        <v>22745</v>
      </c>
      <c r="L10" s="52">
        <v>25090</v>
      </c>
      <c r="M10" s="51">
        <v>1.3929</v>
      </c>
      <c r="N10" s="51">
        <v>1.2034</v>
      </c>
      <c r="O10" s="50">
        <v>106.88</v>
      </c>
      <c r="P10" s="43">
        <v>18012.78</v>
      </c>
      <c r="Q10" s="43">
        <v>17342.47</v>
      </c>
      <c r="R10" s="49">
        <f t="shared" si="3"/>
        <v>20849.26042878511</v>
      </c>
      <c r="S10" s="48">
        <v>1.3934</v>
      </c>
    </row>
    <row r="11" spans="1:19" x14ac:dyDescent="0.25">
      <c r="B11" s="47">
        <v>44258</v>
      </c>
      <c r="C11" s="46">
        <v>25880</v>
      </c>
      <c r="D11" s="45">
        <v>25880</v>
      </c>
      <c r="E11" s="44">
        <f t="shared" si="0"/>
        <v>25880</v>
      </c>
      <c r="F11" s="46">
        <v>24430</v>
      </c>
      <c r="G11" s="45">
        <v>24430</v>
      </c>
      <c r="H11" s="44">
        <f t="shared" si="1"/>
        <v>24430</v>
      </c>
      <c r="I11" s="46">
        <v>23010</v>
      </c>
      <c r="J11" s="45">
        <v>23010</v>
      </c>
      <c r="K11" s="44">
        <f t="shared" si="2"/>
        <v>23010</v>
      </c>
      <c r="L11" s="52">
        <v>25880</v>
      </c>
      <c r="M11" s="51">
        <v>1.3967000000000001</v>
      </c>
      <c r="N11" s="51">
        <v>1.2062999999999999</v>
      </c>
      <c r="O11" s="50">
        <v>106.9</v>
      </c>
      <c r="P11" s="43">
        <v>18529.39</v>
      </c>
      <c r="Q11" s="43">
        <v>17486.22</v>
      </c>
      <c r="R11" s="49">
        <f t="shared" si="3"/>
        <v>21454.032993451048</v>
      </c>
      <c r="S11" s="48">
        <v>1.3971</v>
      </c>
    </row>
    <row r="12" spans="1:19" x14ac:dyDescent="0.25">
      <c r="B12" s="47">
        <v>44259</v>
      </c>
      <c r="C12" s="46">
        <v>25000</v>
      </c>
      <c r="D12" s="45">
        <v>25000</v>
      </c>
      <c r="E12" s="44">
        <f t="shared" si="0"/>
        <v>25000</v>
      </c>
      <c r="F12" s="46">
        <v>23700</v>
      </c>
      <c r="G12" s="45">
        <v>23700</v>
      </c>
      <c r="H12" s="44">
        <f t="shared" si="1"/>
        <v>23700</v>
      </c>
      <c r="I12" s="46">
        <v>22155</v>
      </c>
      <c r="J12" s="45">
        <v>22155</v>
      </c>
      <c r="K12" s="44">
        <f t="shared" si="2"/>
        <v>22155</v>
      </c>
      <c r="L12" s="52">
        <v>25000</v>
      </c>
      <c r="M12" s="51">
        <v>1.3949</v>
      </c>
      <c r="N12" s="51">
        <v>1.2032</v>
      </c>
      <c r="O12" s="50">
        <v>107.39</v>
      </c>
      <c r="P12" s="43">
        <v>17922.43</v>
      </c>
      <c r="Q12" s="43">
        <v>16984.38</v>
      </c>
      <c r="R12" s="49">
        <f t="shared" si="3"/>
        <v>20777.925531914894</v>
      </c>
      <c r="S12" s="48">
        <v>1.3954</v>
      </c>
    </row>
    <row r="13" spans="1:19" x14ac:dyDescent="0.25">
      <c r="B13" s="47">
        <v>44260</v>
      </c>
      <c r="C13" s="46">
        <v>26539</v>
      </c>
      <c r="D13" s="45">
        <v>26539</v>
      </c>
      <c r="E13" s="44">
        <f t="shared" si="0"/>
        <v>26539</v>
      </c>
      <c r="F13" s="46">
        <v>24255</v>
      </c>
      <c r="G13" s="45">
        <v>24255</v>
      </c>
      <c r="H13" s="44">
        <f t="shared" si="1"/>
        <v>24255</v>
      </c>
      <c r="I13" s="46">
        <v>22690</v>
      </c>
      <c r="J13" s="45">
        <v>22690</v>
      </c>
      <c r="K13" s="44">
        <f t="shared" si="2"/>
        <v>22690</v>
      </c>
      <c r="L13" s="52">
        <v>26539</v>
      </c>
      <c r="M13" s="51">
        <v>1.3827</v>
      </c>
      <c r="N13" s="51">
        <v>1.1936</v>
      </c>
      <c r="O13" s="50">
        <v>108.27</v>
      </c>
      <c r="P13" s="43">
        <v>19193.61</v>
      </c>
      <c r="Q13" s="43">
        <v>17536.689999999999</v>
      </c>
      <c r="R13" s="49">
        <f t="shared" si="3"/>
        <v>22234.416890080429</v>
      </c>
      <c r="S13" s="48">
        <v>1.3831</v>
      </c>
    </row>
    <row r="14" spans="1:19" x14ac:dyDescent="0.25">
      <c r="B14" s="47">
        <v>44263</v>
      </c>
      <c r="C14" s="46">
        <v>26686</v>
      </c>
      <c r="D14" s="45">
        <v>26686</v>
      </c>
      <c r="E14" s="44">
        <f t="shared" si="0"/>
        <v>26686</v>
      </c>
      <c r="F14" s="46">
        <v>24250</v>
      </c>
      <c r="G14" s="45">
        <v>24250</v>
      </c>
      <c r="H14" s="44">
        <f t="shared" si="1"/>
        <v>24250</v>
      </c>
      <c r="I14" s="46">
        <v>22630</v>
      </c>
      <c r="J14" s="45">
        <v>22630</v>
      </c>
      <c r="K14" s="44">
        <f t="shared" si="2"/>
        <v>22630</v>
      </c>
      <c r="L14" s="52">
        <v>26686</v>
      </c>
      <c r="M14" s="51">
        <v>1.3824000000000001</v>
      </c>
      <c r="N14" s="51">
        <v>1.1861999999999999</v>
      </c>
      <c r="O14" s="50">
        <v>108.69</v>
      </c>
      <c r="P14" s="43">
        <v>19304.11</v>
      </c>
      <c r="Q14" s="43">
        <v>17535.61</v>
      </c>
      <c r="R14" s="49">
        <f t="shared" si="3"/>
        <v>22497.049401450011</v>
      </c>
      <c r="S14" s="48">
        <v>1.3829</v>
      </c>
    </row>
    <row r="15" spans="1:19" x14ac:dyDescent="0.25">
      <c r="B15" s="47">
        <v>44264</v>
      </c>
      <c r="C15" s="46">
        <v>27300</v>
      </c>
      <c r="D15" s="45">
        <v>27300</v>
      </c>
      <c r="E15" s="44">
        <f t="shared" si="0"/>
        <v>27300</v>
      </c>
      <c r="F15" s="46">
        <v>24340</v>
      </c>
      <c r="G15" s="45">
        <v>24340</v>
      </c>
      <c r="H15" s="44">
        <f t="shared" si="1"/>
        <v>24340</v>
      </c>
      <c r="I15" s="46">
        <v>22740</v>
      </c>
      <c r="J15" s="45">
        <v>22740</v>
      </c>
      <c r="K15" s="44">
        <f t="shared" si="2"/>
        <v>22740</v>
      </c>
      <c r="L15" s="52">
        <v>27300</v>
      </c>
      <c r="M15" s="51">
        <v>1.387</v>
      </c>
      <c r="N15" s="51">
        <v>1.1887000000000001</v>
      </c>
      <c r="O15" s="50">
        <v>108.87</v>
      </c>
      <c r="P15" s="43">
        <v>19682.77</v>
      </c>
      <c r="Q15" s="43">
        <v>17543.61</v>
      </c>
      <c r="R15" s="49">
        <f t="shared" si="3"/>
        <v>22966.265668377218</v>
      </c>
      <c r="S15" s="48">
        <v>1.3874</v>
      </c>
    </row>
    <row r="16" spans="1:19" x14ac:dyDescent="0.25">
      <c r="B16" s="47">
        <v>44265</v>
      </c>
      <c r="C16" s="46">
        <v>27700</v>
      </c>
      <c r="D16" s="45">
        <v>27700</v>
      </c>
      <c r="E16" s="44">
        <f t="shared" si="0"/>
        <v>27700</v>
      </c>
      <c r="F16" s="46">
        <v>24885</v>
      </c>
      <c r="G16" s="45">
        <v>24885</v>
      </c>
      <c r="H16" s="44">
        <f t="shared" si="1"/>
        <v>24885</v>
      </c>
      <c r="I16" s="46">
        <v>23260</v>
      </c>
      <c r="J16" s="45">
        <v>23260</v>
      </c>
      <c r="K16" s="44">
        <f t="shared" si="2"/>
        <v>23260</v>
      </c>
      <c r="L16" s="52">
        <v>27700</v>
      </c>
      <c r="M16" s="51">
        <v>1.3880999999999999</v>
      </c>
      <c r="N16" s="51">
        <v>1.1884999999999999</v>
      </c>
      <c r="O16" s="50">
        <v>108.78</v>
      </c>
      <c r="P16" s="43">
        <v>19955.330000000002</v>
      </c>
      <c r="Q16" s="43">
        <v>17920.93</v>
      </c>
      <c r="R16" s="49">
        <f t="shared" si="3"/>
        <v>23306.689103912497</v>
      </c>
      <c r="S16" s="48">
        <v>1.3886000000000001</v>
      </c>
    </row>
    <row r="17" spans="2:19" x14ac:dyDescent="0.25">
      <c r="B17" s="47">
        <v>44266</v>
      </c>
      <c r="C17" s="46">
        <v>30995</v>
      </c>
      <c r="D17" s="45">
        <v>30995</v>
      </c>
      <c r="E17" s="44">
        <f t="shared" si="0"/>
        <v>30995</v>
      </c>
      <c r="F17" s="46">
        <v>26100</v>
      </c>
      <c r="G17" s="45">
        <v>26100</v>
      </c>
      <c r="H17" s="44">
        <f t="shared" si="1"/>
        <v>26100</v>
      </c>
      <c r="I17" s="46">
        <v>24285</v>
      </c>
      <c r="J17" s="45">
        <v>24285</v>
      </c>
      <c r="K17" s="44">
        <f t="shared" si="2"/>
        <v>24285</v>
      </c>
      <c r="L17" s="52">
        <v>30995</v>
      </c>
      <c r="M17" s="51">
        <v>1.3958999999999999</v>
      </c>
      <c r="N17" s="51">
        <v>1.1955</v>
      </c>
      <c r="O17" s="50">
        <v>108.51</v>
      </c>
      <c r="P17" s="43">
        <v>22204.31</v>
      </c>
      <c r="Q17" s="43">
        <v>18690.919999999998</v>
      </c>
      <c r="R17" s="49">
        <f t="shared" si="3"/>
        <v>25926.390631534923</v>
      </c>
      <c r="S17" s="48">
        <v>1.3964000000000001</v>
      </c>
    </row>
    <row r="18" spans="2:19" x14ac:dyDescent="0.25">
      <c r="B18" s="47">
        <v>44267</v>
      </c>
      <c r="C18" s="46">
        <v>30900</v>
      </c>
      <c r="D18" s="45">
        <v>30900</v>
      </c>
      <c r="E18" s="44">
        <f t="shared" si="0"/>
        <v>30900</v>
      </c>
      <c r="F18" s="46">
        <v>26170</v>
      </c>
      <c r="G18" s="45">
        <v>26170</v>
      </c>
      <c r="H18" s="44">
        <f t="shared" si="1"/>
        <v>26170</v>
      </c>
      <c r="I18" s="46">
        <v>23430</v>
      </c>
      <c r="J18" s="45">
        <v>23430</v>
      </c>
      <c r="K18" s="44">
        <f t="shared" si="2"/>
        <v>23430</v>
      </c>
      <c r="L18" s="52">
        <v>30900</v>
      </c>
      <c r="M18" s="51">
        <v>1.3897999999999999</v>
      </c>
      <c r="N18" s="51">
        <v>1.1935</v>
      </c>
      <c r="O18" s="50">
        <v>108.97</v>
      </c>
      <c r="P18" s="43">
        <v>22233.41</v>
      </c>
      <c r="Q18" s="43">
        <v>18824.63</v>
      </c>
      <c r="R18" s="49">
        <f t="shared" si="3"/>
        <v>25890.238793464599</v>
      </c>
      <c r="S18" s="48">
        <v>1.3902000000000001</v>
      </c>
    </row>
    <row r="19" spans="2:19" x14ac:dyDescent="0.25">
      <c r="B19" s="47">
        <v>44270</v>
      </c>
      <c r="C19" s="46">
        <v>26532</v>
      </c>
      <c r="D19" s="45">
        <v>26532</v>
      </c>
      <c r="E19" s="44">
        <f t="shared" si="0"/>
        <v>26532</v>
      </c>
      <c r="F19" s="46">
        <v>25265</v>
      </c>
      <c r="G19" s="45">
        <v>25265</v>
      </c>
      <c r="H19" s="44">
        <f t="shared" si="1"/>
        <v>25265</v>
      </c>
      <c r="I19" s="46">
        <v>23140</v>
      </c>
      <c r="J19" s="45">
        <v>23140</v>
      </c>
      <c r="K19" s="44">
        <f t="shared" si="2"/>
        <v>23140</v>
      </c>
      <c r="L19" s="52">
        <v>26532</v>
      </c>
      <c r="M19" s="51">
        <v>1.3923000000000001</v>
      </c>
      <c r="N19" s="51">
        <v>1.1924999999999999</v>
      </c>
      <c r="O19" s="50">
        <v>109.17</v>
      </c>
      <c r="P19" s="43">
        <v>19056.240000000002</v>
      </c>
      <c r="Q19" s="43">
        <v>18141.02</v>
      </c>
      <c r="R19" s="49">
        <f t="shared" si="3"/>
        <v>22249.056603773588</v>
      </c>
      <c r="S19" s="48">
        <v>1.3927</v>
      </c>
    </row>
    <row r="20" spans="2:19" x14ac:dyDescent="0.25">
      <c r="B20" s="47">
        <v>44271</v>
      </c>
      <c r="C20" s="46">
        <v>26874</v>
      </c>
      <c r="D20" s="45">
        <v>26874</v>
      </c>
      <c r="E20" s="44">
        <f t="shared" si="0"/>
        <v>26874</v>
      </c>
      <c r="F20" s="46">
        <v>25220</v>
      </c>
      <c r="G20" s="45">
        <v>25220</v>
      </c>
      <c r="H20" s="44">
        <f t="shared" si="1"/>
        <v>25220</v>
      </c>
      <c r="I20" s="46">
        <v>23850</v>
      </c>
      <c r="J20" s="45">
        <v>23850</v>
      </c>
      <c r="K20" s="44">
        <f t="shared" si="2"/>
        <v>23850</v>
      </c>
      <c r="L20" s="52">
        <v>26874</v>
      </c>
      <c r="M20" s="51">
        <v>1.3875999999999999</v>
      </c>
      <c r="N20" s="51">
        <v>1.1922999999999999</v>
      </c>
      <c r="O20" s="50">
        <v>109.01</v>
      </c>
      <c r="P20" s="43">
        <v>19367.25</v>
      </c>
      <c r="Q20" s="43">
        <v>18170.03</v>
      </c>
      <c r="R20" s="49">
        <f t="shared" si="3"/>
        <v>22539.629287930893</v>
      </c>
      <c r="S20" s="48">
        <v>1.3879999999999999</v>
      </c>
    </row>
    <row r="21" spans="2:19" x14ac:dyDescent="0.25">
      <c r="B21" s="47">
        <v>44272</v>
      </c>
      <c r="C21" s="46">
        <v>28200</v>
      </c>
      <c r="D21" s="45">
        <v>28200</v>
      </c>
      <c r="E21" s="44">
        <f t="shared" si="0"/>
        <v>28200</v>
      </c>
      <c r="F21" s="46">
        <v>25820</v>
      </c>
      <c r="G21" s="45">
        <v>25820</v>
      </c>
      <c r="H21" s="44">
        <f t="shared" si="1"/>
        <v>25820</v>
      </c>
      <c r="I21" s="46">
        <v>24035</v>
      </c>
      <c r="J21" s="45">
        <v>24035</v>
      </c>
      <c r="K21" s="44">
        <f t="shared" si="2"/>
        <v>24035</v>
      </c>
      <c r="L21" s="52">
        <v>28200</v>
      </c>
      <c r="M21" s="51">
        <v>1.3908</v>
      </c>
      <c r="N21" s="51">
        <v>1.1912</v>
      </c>
      <c r="O21" s="50">
        <v>109.17</v>
      </c>
      <c r="P21" s="43">
        <v>20276.099999999999</v>
      </c>
      <c r="Q21" s="43">
        <v>18558.18</v>
      </c>
      <c r="R21" s="49">
        <f t="shared" si="3"/>
        <v>23673.606447280054</v>
      </c>
      <c r="S21" s="48">
        <v>1.3913</v>
      </c>
    </row>
    <row r="22" spans="2:19" x14ac:dyDescent="0.25">
      <c r="B22" s="47">
        <v>44273</v>
      </c>
      <c r="C22" s="46">
        <v>29750</v>
      </c>
      <c r="D22" s="45">
        <v>29750</v>
      </c>
      <c r="E22" s="44">
        <f t="shared" si="0"/>
        <v>29750</v>
      </c>
      <c r="F22" s="46">
        <v>25950</v>
      </c>
      <c r="G22" s="45">
        <v>25950</v>
      </c>
      <c r="H22" s="44">
        <f t="shared" si="1"/>
        <v>25950</v>
      </c>
      <c r="I22" s="46">
        <v>24120</v>
      </c>
      <c r="J22" s="45">
        <v>24120</v>
      </c>
      <c r="K22" s="44">
        <f t="shared" si="2"/>
        <v>24120</v>
      </c>
      <c r="L22" s="52">
        <v>29750</v>
      </c>
      <c r="M22" s="51">
        <v>1.3945000000000001</v>
      </c>
      <c r="N22" s="51">
        <v>1.1928000000000001</v>
      </c>
      <c r="O22" s="50">
        <v>109.11</v>
      </c>
      <c r="P22" s="43">
        <v>21333.81</v>
      </c>
      <c r="Q22" s="43">
        <v>18603.48</v>
      </c>
      <c r="R22" s="49">
        <f t="shared" si="3"/>
        <v>24941.314553990607</v>
      </c>
      <c r="S22" s="48">
        <v>1.3949</v>
      </c>
    </row>
    <row r="23" spans="2:19" x14ac:dyDescent="0.25">
      <c r="B23" s="47">
        <v>44274</v>
      </c>
      <c r="C23" s="46">
        <v>27750</v>
      </c>
      <c r="D23" s="45">
        <v>27750</v>
      </c>
      <c r="E23" s="44">
        <f t="shared" si="0"/>
        <v>27750</v>
      </c>
      <c r="F23" s="46">
        <v>25350</v>
      </c>
      <c r="G23" s="45">
        <v>25350</v>
      </c>
      <c r="H23" s="44">
        <f t="shared" si="1"/>
        <v>25350</v>
      </c>
      <c r="I23" s="46">
        <v>23200</v>
      </c>
      <c r="J23" s="45">
        <v>23200</v>
      </c>
      <c r="K23" s="44">
        <f t="shared" si="2"/>
        <v>23200</v>
      </c>
      <c r="L23" s="52">
        <v>27750</v>
      </c>
      <c r="M23" s="51">
        <v>1.389</v>
      </c>
      <c r="N23" s="51">
        <v>1.19</v>
      </c>
      <c r="O23" s="50">
        <v>108.89</v>
      </c>
      <c r="P23" s="43">
        <v>19978.400000000001</v>
      </c>
      <c r="Q23" s="43">
        <v>18245.29</v>
      </c>
      <c r="R23" s="49">
        <f t="shared" si="3"/>
        <v>23319.327731092439</v>
      </c>
      <c r="S23" s="48">
        <v>1.3894</v>
      </c>
    </row>
    <row r="24" spans="2:19" x14ac:dyDescent="0.25">
      <c r="B24" s="47">
        <v>44277</v>
      </c>
      <c r="C24" s="46">
        <v>27250</v>
      </c>
      <c r="D24" s="45">
        <v>27250</v>
      </c>
      <c r="E24" s="44">
        <f t="shared" si="0"/>
        <v>27250</v>
      </c>
      <c r="F24" s="46">
        <v>25540</v>
      </c>
      <c r="G24" s="45">
        <v>25540</v>
      </c>
      <c r="H24" s="44">
        <f t="shared" si="1"/>
        <v>25540</v>
      </c>
      <c r="I24" s="46">
        <v>23665</v>
      </c>
      <c r="J24" s="45">
        <v>23665</v>
      </c>
      <c r="K24" s="44">
        <f t="shared" si="2"/>
        <v>23665</v>
      </c>
      <c r="L24" s="52">
        <v>27250</v>
      </c>
      <c r="M24" s="51">
        <v>1.3846000000000001</v>
      </c>
      <c r="N24" s="51">
        <v>1.1923999999999999</v>
      </c>
      <c r="O24" s="50">
        <v>108.83</v>
      </c>
      <c r="P24" s="43">
        <v>19680.77</v>
      </c>
      <c r="Q24" s="43">
        <v>18440.43</v>
      </c>
      <c r="R24" s="49">
        <f t="shared" si="3"/>
        <v>22853.069439785308</v>
      </c>
      <c r="S24" s="48">
        <v>1.385</v>
      </c>
    </row>
    <row r="25" spans="2:19" x14ac:dyDescent="0.25">
      <c r="B25" s="47">
        <v>44278</v>
      </c>
      <c r="C25" s="46">
        <v>28015</v>
      </c>
      <c r="D25" s="45">
        <v>28015</v>
      </c>
      <c r="E25" s="44">
        <f t="shared" si="0"/>
        <v>28015</v>
      </c>
      <c r="F25" s="46">
        <v>26045</v>
      </c>
      <c r="G25" s="45">
        <v>26045</v>
      </c>
      <c r="H25" s="44">
        <f t="shared" si="1"/>
        <v>26045</v>
      </c>
      <c r="I25" s="46">
        <v>24400</v>
      </c>
      <c r="J25" s="45">
        <v>24400</v>
      </c>
      <c r="K25" s="44">
        <f t="shared" si="2"/>
        <v>24400</v>
      </c>
      <c r="L25" s="52">
        <v>28015</v>
      </c>
      <c r="M25" s="51">
        <v>1.3793</v>
      </c>
      <c r="N25" s="51">
        <v>1.1889000000000001</v>
      </c>
      <c r="O25" s="50">
        <v>108.57</v>
      </c>
      <c r="P25" s="43">
        <v>20311.03</v>
      </c>
      <c r="Q25" s="43">
        <v>18877.29</v>
      </c>
      <c r="R25" s="49">
        <f t="shared" si="3"/>
        <v>23563.798469173184</v>
      </c>
      <c r="S25" s="48">
        <v>1.3796999999999999</v>
      </c>
    </row>
    <row r="26" spans="2:19" x14ac:dyDescent="0.25">
      <c r="B26" s="47">
        <v>44279</v>
      </c>
      <c r="C26" s="46">
        <v>26507</v>
      </c>
      <c r="D26" s="45">
        <v>26507</v>
      </c>
      <c r="E26" s="44">
        <f t="shared" si="0"/>
        <v>26507</v>
      </c>
      <c r="F26" s="46">
        <v>25245</v>
      </c>
      <c r="G26" s="45">
        <v>25245</v>
      </c>
      <c r="H26" s="44">
        <f t="shared" si="1"/>
        <v>25245</v>
      </c>
      <c r="I26" s="46">
        <v>23500</v>
      </c>
      <c r="J26" s="45">
        <v>23500</v>
      </c>
      <c r="K26" s="44">
        <f t="shared" si="2"/>
        <v>23500</v>
      </c>
      <c r="L26" s="52">
        <v>26507</v>
      </c>
      <c r="M26" s="51">
        <v>1.3717999999999999</v>
      </c>
      <c r="N26" s="51">
        <v>1.1834</v>
      </c>
      <c r="O26" s="50">
        <v>108.7</v>
      </c>
      <c r="P26" s="43">
        <v>19322.79</v>
      </c>
      <c r="Q26" s="43">
        <v>18397.46</v>
      </c>
      <c r="R26" s="49">
        <f t="shared" si="3"/>
        <v>22399.019773533884</v>
      </c>
      <c r="S26" s="48">
        <v>1.3722000000000001</v>
      </c>
    </row>
    <row r="27" spans="2:19" x14ac:dyDescent="0.25">
      <c r="B27" s="47">
        <v>44280</v>
      </c>
      <c r="C27" s="46">
        <v>27250</v>
      </c>
      <c r="D27" s="45">
        <v>27250</v>
      </c>
      <c r="E27" s="44">
        <f t="shared" si="0"/>
        <v>27250</v>
      </c>
      <c r="F27" s="46">
        <v>25310</v>
      </c>
      <c r="G27" s="45">
        <v>25310</v>
      </c>
      <c r="H27" s="44">
        <f t="shared" si="1"/>
        <v>25310</v>
      </c>
      <c r="I27" s="46">
        <v>23590</v>
      </c>
      <c r="J27" s="45">
        <v>23590</v>
      </c>
      <c r="K27" s="44">
        <f t="shared" si="2"/>
        <v>23590</v>
      </c>
      <c r="L27" s="52">
        <v>27250</v>
      </c>
      <c r="M27" s="51">
        <v>1.3708</v>
      </c>
      <c r="N27" s="51">
        <v>1.1797</v>
      </c>
      <c r="O27" s="50">
        <v>109.12</v>
      </c>
      <c r="P27" s="43">
        <v>19878.900000000001</v>
      </c>
      <c r="Q27" s="43">
        <v>18458.28</v>
      </c>
      <c r="R27" s="49">
        <f t="shared" si="3"/>
        <v>23099.092989743156</v>
      </c>
      <c r="S27" s="48">
        <v>1.3712</v>
      </c>
    </row>
    <row r="28" spans="2:19" x14ac:dyDescent="0.25">
      <c r="B28" s="47">
        <v>44281</v>
      </c>
      <c r="C28" s="46">
        <v>28775</v>
      </c>
      <c r="D28" s="45">
        <v>28775</v>
      </c>
      <c r="E28" s="44">
        <f t="shared" si="0"/>
        <v>28775</v>
      </c>
      <c r="F28" s="46">
        <v>25648</v>
      </c>
      <c r="G28" s="45">
        <v>25648</v>
      </c>
      <c r="H28" s="44">
        <f t="shared" si="1"/>
        <v>25648</v>
      </c>
      <c r="I28" s="46">
        <v>23848</v>
      </c>
      <c r="J28" s="45">
        <v>23848</v>
      </c>
      <c r="K28" s="44">
        <f t="shared" si="2"/>
        <v>23848</v>
      </c>
      <c r="L28" s="52">
        <v>28775</v>
      </c>
      <c r="M28" s="51">
        <v>1.3767</v>
      </c>
      <c r="N28" s="51">
        <v>1.1777</v>
      </c>
      <c r="O28" s="50">
        <v>109.8</v>
      </c>
      <c r="P28" s="43">
        <v>20901.43</v>
      </c>
      <c r="Q28" s="43">
        <v>18624.650000000001</v>
      </c>
      <c r="R28" s="49">
        <f t="shared" si="3"/>
        <v>24433.217287934109</v>
      </c>
      <c r="S28" s="48">
        <v>1.3771</v>
      </c>
    </row>
    <row r="29" spans="2:19" x14ac:dyDescent="0.25">
      <c r="B29" s="47">
        <v>44284</v>
      </c>
      <c r="C29" s="46">
        <v>27920</v>
      </c>
      <c r="D29" s="45">
        <v>27920</v>
      </c>
      <c r="E29" s="44">
        <f t="shared" si="0"/>
        <v>27920</v>
      </c>
      <c r="F29" s="46">
        <v>25350</v>
      </c>
      <c r="G29" s="45">
        <v>25350</v>
      </c>
      <c r="H29" s="44">
        <f t="shared" si="1"/>
        <v>25350</v>
      </c>
      <c r="I29" s="46">
        <v>23385</v>
      </c>
      <c r="J29" s="45">
        <v>23385</v>
      </c>
      <c r="K29" s="44">
        <f t="shared" si="2"/>
        <v>23385</v>
      </c>
      <c r="L29" s="52">
        <v>27920</v>
      </c>
      <c r="M29" s="51">
        <v>1.3843000000000001</v>
      </c>
      <c r="N29" s="51">
        <v>1.1780999999999999</v>
      </c>
      <c r="O29" s="50">
        <v>109.64</v>
      </c>
      <c r="P29" s="43">
        <v>20169.04</v>
      </c>
      <c r="Q29" s="43">
        <v>18307.21</v>
      </c>
      <c r="R29" s="49">
        <f t="shared" si="3"/>
        <v>23699.176640353111</v>
      </c>
      <c r="S29" s="48">
        <v>1.3847</v>
      </c>
    </row>
    <row r="30" spans="2:19" x14ac:dyDescent="0.25">
      <c r="B30" s="47">
        <v>44285</v>
      </c>
      <c r="C30" s="46">
        <v>27517</v>
      </c>
      <c r="D30" s="45">
        <v>27517</v>
      </c>
      <c r="E30" s="44">
        <f t="shared" si="0"/>
        <v>27517</v>
      </c>
      <c r="F30" s="46">
        <v>25440</v>
      </c>
      <c r="G30" s="45">
        <v>25440</v>
      </c>
      <c r="H30" s="44">
        <f t="shared" si="1"/>
        <v>25440</v>
      </c>
      <c r="I30" s="46">
        <v>23442</v>
      </c>
      <c r="J30" s="45">
        <v>23442</v>
      </c>
      <c r="K30" s="44">
        <f t="shared" si="2"/>
        <v>23442</v>
      </c>
      <c r="L30" s="52">
        <v>27517</v>
      </c>
      <c r="M30" s="51">
        <v>1.3734</v>
      </c>
      <c r="N30" s="51">
        <v>1.1736</v>
      </c>
      <c r="O30" s="50">
        <v>110.35</v>
      </c>
      <c r="P30" s="43">
        <v>20035.68</v>
      </c>
      <c r="Q30" s="43">
        <v>18516.63</v>
      </c>
      <c r="R30" s="49">
        <f t="shared" si="3"/>
        <v>23446.659850034084</v>
      </c>
      <c r="S30" s="48">
        <v>1.3738999999999999</v>
      </c>
    </row>
    <row r="31" spans="2:19" x14ac:dyDescent="0.25">
      <c r="B31" s="47">
        <v>44286</v>
      </c>
      <c r="C31" s="46">
        <v>27180</v>
      </c>
      <c r="D31" s="45">
        <v>27180</v>
      </c>
      <c r="E31" s="44">
        <f t="shared" si="0"/>
        <v>27180</v>
      </c>
      <c r="F31" s="46">
        <v>25300</v>
      </c>
      <c r="G31" s="45">
        <v>25300</v>
      </c>
      <c r="H31" s="44">
        <f t="shared" si="1"/>
        <v>25300</v>
      </c>
      <c r="I31" s="46">
        <v>23395</v>
      </c>
      <c r="J31" s="45">
        <v>23395</v>
      </c>
      <c r="K31" s="44">
        <f t="shared" si="2"/>
        <v>23395</v>
      </c>
      <c r="L31" s="52">
        <v>27180</v>
      </c>
      <c r="M31" s="51">
        <v>1.377</v>
      </c>
      <c r="N31" s="51">
        <v>1.1731</v>
      </c>
      <c r="O31" s="50">
        <v>110.75</v>
      </c>
      <c r="P31" s="43">
        <v>19738.560000000001</v>
      </c>
      <c r="Q31" s="43">
        <v>18367.939999999999</v>
      </c>
      <c r="R31" s="49">
        <f t="shared" si="3"/>
        <v>23169.380274486404</v>
      </c>
      <c r="S31" s="48">
        <v>1.3774</v>
      </c>
    </row>
    <row r="32" spans="2:19" s="10" customFormat="1" x14ac:dyDescent="0.25">
      <c r="B32" s="42" t="s">
        <v>11</v>
      </c>
      <c r="C32" s="41">
        <f>ROUND(AVERAGE(C9:C31),2)</f>
        <v>27396.3</v>
      </c>
      <c r="D32" s="40">
        <f>ROUND(AVERAGE(D9:D31),2)</f>
        <v>27396.3</v>
      </c>
      <c r="E32" s="39">
        <f>ROUND(AVERAGE(C32:D32),2)</f>
        <v>27396.3</v>
      </c>
      <c r="F32" s="41">
        <f>ROUND(AVERAGE(F9:F31),2)</f>
        <v>25078.65</v>
      </c>
      <c r="G32" s="40">
        <f>ROUND(AVERAGE(G9:G31),2)</f>
        <v>25078.65</v>
      </c>
      <c r="H32" s="39">
        <f>ROUND(AVERAGE(F32:G32),2)</f>
        <v>25078.65</v>
      </c>
      <c r="I32" s="41">
        <f>ROUND(AVERAGE(I9:I31),2)</f>
        <v>23301.13</v>
      </c>
      <c r="J32" s="40">
        <f>ROUND(AVERAGE(J9:J31),2)</f>
        <v>23301.13</v>
      </c>
      <c r="K32" s="39">
        <f>ROUND(AVERAGE(I32:J32),2)</f>
        <v>23301.13</v>
      </c>
      <c r="L32" s="38">
        <f>ROUND(AVERAGE(L9:L31),2)</f>
        <v>27396.3</v>
      </c>
      <c r="M32" s="37">
        <f>ROUND(AVERAGE(M9:M31),4)</f>
        <v>1.3858999999999999</v>
      </c>
      <c r="N32" s="36">
        <f>ROUND(AVERAGE(N9:N31),4)</f>
        <v>1.19</v>
      </c>
      <c r="O32" s="175">
        <f>ROUND(AVERAGE(O9:O31),2)</f>
        <v>108.74</v>
      </c>
      <c r="P32" s="35">
        <f>AVERAGE(P9:P31)</f>
        <v>19768.791304347826</v>
      </c>
      <c r="Q32" s="35">
        <f>AVERAGE(Q9:Q31)</f>
        <v>18091.442173913045</v>
      </c>
      <c r="R32" s="35">
        <f>AVERAGE(R9:R31)</f>
        <v>23027.52869980552</v>
      </c>
      <c r="S32" s="34">
        <f>AVERAGE(S9:S31)</f>
        <v>1.3863173913043476</v>
      </c>
    </row>
    <row r="33" spans="2:19" s="5" customFormat="1" x14ac:dyDescent="0.25">
      <c r="B33" s="33" t="s">
        <v>12</v>
      </c>
      <c r="C33" s="32">
        <f t="shared" ref="C33:S33" si="4">MAX(C9:C31)</f>
        <v>30995</v>
      </c>
      <c r="D33" s="31">
        <f t="shared" si="4"/>
        <v>30995</v>
      </c>
      <c r="E33" s="30">
        <f t="shared" si="4"/>
        <v>30995</v>
      </c>
      <c r="F33" s="32">
        <f t="shared" si="4"/>
        <v>26170</v>
      </c>
      <c r="G33" s="31">
        <f t="shared" si="4"/>
        <v>26170</v>
      </c>
      <c r="H33" s="30">
        <f t="shared" si="4"/>
        <v>26170</v>
      </c>
      <c r="I33" s="32">
        <f t="shared" si="4"/>
        <v>24400</v>
      </c>
      <c r="J33" s="31">
        <f t="shared" si="4"/>
        <v>24400</v>
      </c>
      <c r="K33" s="30">
        <f t="shared" si="4"/>
        <v>24400</v>
      </c>
      <c r="L33" s="29">
        <f t="shared" si="4"/>
        <v>30995</v>
      </c>
      <c r="M33" s="28">
        <f t="shared" si="4"/>
        <v>1.3967000000000001</v>
      </c>
      <c r="N33" s="27">
        <f t="shared" si="4"/>
        <v>1.2062999999999999</v>
      </c>
      <c r="O33" s="26">
        <f t="shared" si="4"/>
        <v>110.75</v>
      </c>
      <c r="P33" s="25">
        <f t="shared" si="4"/>
        <v>22233.41</v>
      </c>
      <c r="Q33" s="25">
        <f t="shared" si="4"/>
        <v>18877.29</v>
      </c>
      <c r="R33" s="25">
        <f t="shared" si="4"/>
        <v>25926.390631534923</v>
      </c>
      <c r="S33" s="24">
        <f t="shared" si="4"/>
        <v>1.3971</v>
      </c>
    </row>
    <row r="34" spans="2:19" s="5" customFormat="1" ht="13.8" thickBot="1" x14ac:dyDescent="0.3">
      <c r="B34" s="23" t="s">
        <v>13</v>
      </c>
      <c r="C34" s="22">
        <f t="shared" ref="C34:S34" si="5">MIN(C9:C31)</f>
        <v>24505</v>
      </c>
      <c r="D34" s="21">
        <f t="shared" si="5"/>
        <v>24505</v>
      </c>
      <c r="E34" s="20">
        <f t="shared" si="5"/>
        <v>24505</v>
      </c>
      <c r="F34" s="22">
        <f t="shared" si="5"/>
        <v>23031</v>
      </c>
      <c r="G34" s="21">
        <f t="shared" si="5"/>
        <v>23031</v>
      </c>
      <c r="H34" s="20">
        <f t="shared" si="5"/>
        <v>23031</v>
      </c>
      <c r="I34" s="22">
        <f t="shared" si="5"/>
        <v>21411</v>
      </c>
      <c r="J34" s="21">
        <f t="shared" si="5"/>
        <v>21411</v>
      </c>
      <c r="K34" s="20">
        <f t="shared" si="5"/>
        <v>21411</v>
      </c>
      <c r="L34" s="19">
        <f t="shared" si="5"/>
        <v>24505</v>
      </c>
      <c r="M34" s="18">
        <f t="shared" si="5"/>
        <v>1.3708</v>
      </c>
      <c r="N34" s="17">
        <f t="shared" si="5"/>
        <v>1.1731</v>
      </c>
      <c r="O34" s="16">
        <f t="shared" si="5"/>
        <v>106.76</v>
      </c>
      <c r="P34" s="15">
        <f t="shared" si="5"/>
        <v>17594.060000000001</v>
      </c>
      <c r="Q34" s="15">
        <f t="shared" si="5"/>
        <v>16529.82</v>
      </c>
      <c r="R34" s="15">
        <f t="shared" si="5"/>
        <v>20344.541303445414</v>
      </c>
      <c r="S34" s="14">
        <f t="shared" si="5"/>
        <v>1.3712</v>
      </c>
    </row>
    <row r="36" spans="2:19" x14ac:dyDescent="0.25">
      <c r="B36" s="7" t="s">
        <v>14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  <row r="37" spans="2:19" x14ac:dyDescent="0.25">
      <c r="B37" s="7" t="s">
        <v>15</v>
      </c>
      <c r="C37" s="9"/>
      <c r="D37" s="9"/>
      <c r="E37" s="8"/>
      <c r="F37" s="9"/>
      <c r="G37" s="9"/>
      <c r="H37" s="8"/>
      <c r="I37" s="9"/>
      <c r="J37" s="9"/>
      <c r="K37" s="8"/>
      <c r="L37" s="9"/>
      <c r="M37" s="9"/>
      <c r="N37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Y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3" width="10.6640625" style="4" customWidth="1"/>
    <col min="14" max="14" width="10.6640625" customWidth="1"/>
    <col min="15" max="16" width="10.6640625" style="4" customWidth="1"/>
    <col min="17" max="17" width="10.6640625" customWidth="1"/>
    <col min="18" max="18" width="12.5546875" style="4" bestFit="1" customWidth="1"/>
    <col min="19" max="19" width="10" style="4" bestFit="1" customWidth="1"/>
    <col min="20" max="20" width="14.109375" bestFit="1" customWidth="1"/>
    <col min="21" max="21" width="12.5546875" style="4" bestFit="1" customWidth="1"/>
    <col min="22" max="22" width="10.5546875" bestFit="1" customWidth="1"/>
    <col min="23" max="23" width="11.33203125" bestFit="1" customWidth="1"/>
    <col min="24" max="24" width="14.109375" bestFit="1" customWidth="1"/>
    <col min="25" max="25" width="10.5546875" bestFit="1" customWidth="1"/>
  </cols>
  <sheetData>
    <row r="3" spans="1:25" ht="15.6" x14ac:dyDescent="0.3">
      <c r="B3" s="6" t="s">
        <v>19</v>
      </c>
    </row>
    <row r="4" spans="1:25" x14ac:dyDescent="0.25">
      <c r="B4" s="61" t="s">
        <v>25</v>
      </c>
    </row>
    <row r="6" spans="1:25" ht="13.8" thickBot="1" x14ac:dyDescent="0.3">
      <c r="B6" s="1">
        <v>44256</v>
      </c>
    </row>
    <row r="7" spans="1:25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5">
      <c r="B9" s="47">
        <v>44256</v>
      </c>
      <c r="C9" s="46">
        <v>18655</v>
      </c>
      <c r="D9" s="45">
        <v>18655</v>
      </c>
      <c r="E9" s="44">
        <f t="shared" ref="E9:E31" si="0">AVERAGE(C9:D9)</f>
        <v>18655</v>
      </c>
      <c r="F9" s="46">
        <v>18675</v>
      </c>
      <c r="G9" s="45">
        <v>18675</v>
      </c>
      <c r="H9" s="44">
        <f t="shared" ref="H9:H31" si="1">AVERAGE(F9:G9)</f>
        <v>18675</v>
      </c>
      <c r="I9" s="46">
        <v>18788</v>
      </c>
      <c r="J9" s="45">
        <v>18788</v>
      </c>
      <c r="K9" s="44">
        <f t="shared" ref="K9:K31" si="2">AVERAGE(I9:J9)</f>
        <v>18788</v>
      </c>
      <c r="L9" s="46">
        <v>18823</v>
      </c>
      <c r="M9" s="45">
        <v>18823</v>
      </c>
      <c r="N9" s="44">
        <f t="shared" ref="N9:N31" si="3">AVERAGE(L9:M9)</f>
        <v>18823</v>
      </c>
      <c r="O9" s="46">
        <v>18869</v>
      </c>
      <c r="P9" s="45">
        <v>18869</v>
      </c>
      <c r="Q9" s="44">
        <f t="shared" ref="Q9:Q31" si="4">AVERAGE(O9:P9)</f>
        <v>18869</v>
      </c>
      <c r="R9" s="52">
        <v>18655</v>
      </c>
      <c r="S9" s="51">
        <v>1.3928</v>
      </c>
      <c r="T9" s="53">
        <v>1.2044999999999999</v>
      </c>
      <c r="U9" s="50">
        <v>106.76</v>
      </c>
      <c r="V9" s="43">
        <v>13393.88</v>
      </c>
      <c r="W9" s="43">
        <v>13403.43</v>
      </c>
      <c r="X9" s="49">
        <f t="shared" ref="X9:X31" si="5">R9/T9</f>
        <v>15487.754254877544</v>
      </c>
      <c r="Y9" s="48">
        <v>1.3933</v>
      </c>
    </row>
    <row r="10" spans="1:25" x14ac:dyDescent="0.25">
      <c r="B10" s="47">
        <v>44257</v>
      </c>
      <c r="C10" s="46">
        <v>18580</v>
      </c>
      <c r="D10" s="45">
        <v>18580</v>
      </c>
      <c r="E10" s="44">
        <f t="shared" si="0"/>
        <v>18580</v>
      </c>
      <c r="F10" s="46">
        <v>18635</v>
      </c>
      <c r="G10" s="45">
        <v>18635</v>
      </c>
      <c r="H10" s="44">
        <f t="shared" si="1"/>
        <v>18635</v>
      </c>
      <c r="I10" s="46">
        <v>18751</v>
      </c>
      <c r="J10" s="45">
        <v>18751</v>
      </c>
      <c r="K10" s="44">
        <f t="shared" si="2"/>
        <v>18751</v>
      </c>
      <c r="L10" s="46">
        <v>18786</v>
      </c>
      <c r="M10" s="45">
        <v>18786</v>
      </c>
      <c r="N10" s="44">
        <f t="shared" si="3"/>
        <v>18786</v>
      </c>
      <c r="O10" s="46">
        <v>18832</v>
      </c>
      <c r="P10" s="45">
        <v>18832</v>
      </c>
      <c r="Q10" s="44">
        <f t="shared" si="4"/>
        <v>18832</v>
      </c>
      <c r="R10" s="52">
        <v>18580</v>
      </c>
      <c r="S10" s="51">
        <v>1.3929</v>
      </c>
      <c r="T10" s="51">
        <v>1.2034</v>
      </c>
      <c r="U10" s="50">
        <v>106.88</v>
      </c>
      <c r="V10" s="43">
        <v>13339.08</v>
      </c>
      <c r="W10" s="43">
        <v>13373.76</v>
      </c>
      <c r="X10" s="49">
        <f t="shared" si="5"/>
        <v>15439.587834469005</v>
      </c>
      <c r="Y10" s="48">
        <v>1.3934</v>
      </c>
    </row>
    <row r="11" spans="1:25" x14ac:dyDescent="0.25">
      <c r="B11" s="47">
        <v>44258</v>
      </c>
      <c r="C11" s="46">
        <v>17802</v>
      </c>
      <c r="D11" s="45">
        <v>17802</v>
      </c>
      <c r="E11" s="44">
        <f t="shared" si="0"/>
        <v>17802</v>
      </c>
      <c r="F11" s="46">
        <v>17864</v>
      </c>
      <c r="G11" s="45">
        <v>17864</v>
      </c>
      <c r="H11" s="44">
        <f t="shared" si="1"/>
        <v>17864</v>
      </c>
      <c r="I11" s="46">
        <v>17981</v>
      </c>
      <c r="J11" s="45">
        <v>17981</v>
      </c>
      <c r="K11" s="44">
        <f t="shared" si="2"/>
        <v>17981</v>
      </c>
      <c r="L11" s="46">
        <v>18016</v>
      </c>
      <c r="M11" s="45">
        <v>18016</v>
      </c>
      <c r="N11" s="44">
        <f t="shared" si="3"/>
        <v>18016</v>
      </c>
      <c r="O11" s="46">
        <v>18062</v>
      </c>
      <c r="P11" s="45">
        <v>18062</v>
      </c>
      <c r="Q11" s="44">
        <f t="shared" si="4"/>
        <v>18062</v>
      </c>
      <c r="R11" s="52">
        <v>17802</v>
      </c>
      <c r="S11" s="51">
        <v>1.3967000000000001</v>
      </c>
      <c r="T11" s="51">
        <v>1.2062999999999999</v>
      </c>
      <c r="U11" s="50">
        <v>106.9</v>
      </c>
      <c r="V11" s="43">
        <v>12745.76</v>
      </c>
      <c r="W11" s="43">
        <v>12786.49</v>
      </c>
      <c r="X11" s="49">
        <f t="shared" si="5"/>
        <v>14757.523004227805</v>
      </c>
      <c r="Y11" s="48">
        <v>1.3971</v>
      </c>
    </row>
    <row r="12" spans="1:25" x14ac:dyDescent="0.25">
      <c r="B12" s="47">
        <v>44259</v>
      </c>
      <c r="C12" s="46">
        <v>16144</v>
      </c>
      <c r="D12" s="45">
        <v>16144</v>
      </c>
      <c r="E12" s="44">
        <f t="shared" si="0"/>
        <v>16144</v>
      </c>
      <c r="F12" s="46">
        <v>16191</v>
      </c>
      <c r="G12" s="45">
        <v>16191</v>
      </c>
      <c r="H12" s="44">
        <f t="shared" si="1"/>
        <v>16191</v>
      </c>
      <c r="I12" s="46">
        <v>16389</v>
      </c>
      <c r="J12" s="45">
        <v>16389</v>
      </c>
      <c r="K12" s="44">
        <f t="shared" si="2"/>
        <v>16389</v>
      </c>
      <c r="L12" s="46">
        <v>16489</v>
      </c>
      <c r="M12" s="45">
        <v>16489</v>
      </c>
      <c r="N12" s="44">
        <f t="shared" si="3"/>
        <v>16489</v>
      </c>
      <c r="O12" s="46">
        <v>16535</v>
      </c>
      <c r="P12" s="45">
        <v>16535</v>
      </c>
      <c r="Q12" s="44">
        <f t="shared" si="4"/>
        <v>16535</v>
      </c>
      <c r="R12" s="52">
        <v>16144</v>
      </c>
      <c r="S12" s="51">
        <v>1.3949</v>
      </c>
      <c r="T12" s="51">
        <v>1.2032</v>
      </c>
      <c r="U12" s="50">
        <v>107.39</v>
      </c>
      <c r="V12" s="43">
        <v>11573.59</v>
      </c>
      <c r="W12" s="43">
        <v>11603.12</v>
      </c>
      <c r="X12" s="49">
        <f t="shared" si="5"/>
        <v>13417.553191489362</v>
      </c>
      <c r="Y12" s="48">
        <v>1.3954</v>
      </c>
    </row>
    <row r="13" spans="1:25" x14ac:dyDescent="0.25">
      <c r="B13" s="47">
        <v>44260</v>
      </c>
      <c r="C13" s="46">
        <v>16349</v>
      </c>
      <c r="D13" s="45">
        <v>16349</v>
      </c>
      <c r="E13" s="44">
        <f t="shared" si="0"/>
        <v>16349</v>
      </c>
      <c r="F13" s="46">
        <v>16379</v>
      </c>
      <c r="G13" s="45">
        <v>16379</v>
      </c>
      <c r="H13" s="44">
        <f t="shared" si="1"/>
        <v>16379</v>
      </c>
      <c r="I13" s="46">
        <v>16584</v>
      </c>
      <c r="J13" s="45">
        <v>16584</v>
      </c>
      <c r="K13" s="44">
        <f t="shared" si="2"/>
        <v>16584</v>
      </c>
      <c r="L13" s="46">
        <v>16679</v>
      </c>
      <c r="M13" s="45">
        <v>16679</v>
      </c>
      <c r="N13" s="44">
        <f t="shared" si="3"/>
        <v>16679</v>
      </c>
      <c r="O13" s="46">
        <v>16759</v>
      </c>
      <c r="P13" s="45">
        <v>16759</v>
      </c>
      <c r="Q13" s="44">
        <f t="shared" si="4"/>
        <v>16759</v>
      </c>
      <c r="R13" s="52">
        <v>16349</v>
      </c>
      <c r="S13" s="51">
        <v>1.3827</v>
      </c>
      <c r="T13" s="51">
        <v>1.1936</v>
      </c>
      <c r="U13" s="50">
        <v>108.27</v>
      </c>
      <c r="V13" s="43">
        <v>11823.97</v>
      </c>
      <c r="W13" s="43">
        <v>11842.24</v>
      </c>
      <c r="X13" s="49">
        <f t="shared" si="5"/>
        <v>13697.218498659517</v>
      </c>
      <c r="Y13" s="48">
        <v>1.3831</v>
      </c>
    </row>
    <row r="14" spans="1:25" x14ac:dyDescent="0.25">
      <c r="B14" s="47">
        <v>44263</v>
      </c>
      <c r="C14" s="46">
        <v>16115</v>
      </c>
      <c r="D14" s="45">
        <v>16115</v>
      </c>
      <c r="E14" s="44">
        <f t="shared" si="0"/>
        <v>16115</v>
      </c>
      <c r="F14" s="46">
        <v>16145</v>
      </c>
      <c r="G14" s="45">
        <v>16145</v>
      </c>
      <c r="H14" s="44">
        <f t="shared" si="1"/>
        <v>16145</v>
      </c>
      <c r="I14" s="46">
        <v>16344</v>
      </c>
      <c r="J14" s="45">
        <v>16344</v>
      </c>
      <c r="K14" s="44">
        <f t="shared" si="2"/>
        <v>16344</v>
      </c>
      <c r="L14" s="46">
        <v>16434</v>
      </c>
      <c r="M14" s="45">
        <v>16434</v>
      </c>
      <c r="N14" s="44">
        <f t="shared" si="3"/>
        <v>16434</v>
      </c>
      <c r="O14" s="46">
        <v>16514</v>
      </c>
      <c r="P14" s="45">
        <v>16514</v>
      </c>
      <c r="Q14" s="44">
        <f t="shared" si="4"/>
        <v>16514</v>
      </c>
      <c r="R14" s="52">
        <v>16115</v>
      </c>
      <c r="S14" s="51">
        <v>1.3824000000000001</v>
      </c>
      <c r="T14" s="51">
        <v>1.1861999999999999</v>
      </c>
      <c r="U14" s="50">
        <v>108.69</v>
      </c>
      <c r="V14" s="43">
        <v>11657.26</v>
      </c>
      <c r="W14" s="43">
        <v>11674.74</v>
      </c>
      <c r="X14" s="49">
        <f t="shared" si="5"/>
        <v>13585.398752318328</v>
      </c>
      <c r="Y14" s="48">
        <v>1.3829</v>
      </c>
    </row>
    <row r="15" spans="1:25" x14ac:dyDescent="0.25">
      <c r="B15" s="47">
        <v>44264</v>
      </c>
      <c r="C15" s="46">
        <v>15907</v>
      </c>
      <c r="D15" s="45">
        <v>15907</v>
      </c>
      <c r="E15" s="44">
        <f t="shared" si="0"/>
        <v>15907</v>
      </c>
      <c r="F15" s="46">
        <v>15951</v>
      </c>
      <c r="G15" s="45">
        <v>15951</v>
      </c>
      <c r="H15" s="44">
        <f t="shared" si="1"/>
        <v>15951</v>
      </c>
      <c r="I15" s="46">
        <v>16153</v>
      </c>
      <c r="J15" s="45">
        <v>16153</v>
      </c>
      <c r="K15" s="44">
        <f t="shared" si="2"/>
        <v>16153</v>
      </c>
      <c r="L15" s="46">
        <v>16258</v>
      </c>
      <c r="M15" s="45">
        <v>16258</v>
      </c>
      <c r="N15" s="44">
        <f t="shared" si="3"/>
        <v>16258</v>
      </c>
      <c r="O15" s="46">
        <v>16338</v>
      </c>
      <c r="P15" s="45">
        <v>16338</v>
      </c>
      <c r="Q15" s="44">
        <f t="shared" si="4"/>
        <v>16338</v>
      </c>
      <c r="R15" s="52">
        <v>15907</v>
      </c>
      <c r="S15" s="51">
        <v>1.387</v>
      </c>
      <c r="T15" s="51">
        <v>1.1887000000000001</v>
      </c>
      <c r="U15" s="50">
        <v>108.87</v>
      </c>
      <c r="V15" s="43">
        <v>11468.64</v>
      </c>
      <c r="W15" s="43">
        <v>11497.04</v>
      </c>
      <c r="X15" s="49">
        <f t="shared" si="5"/>
        <v>13381.845713804996</v>
      </c>
      <c r="Y15" s="48">
        <v>1.3874</v>
      </c>
    </row>
    <row r="16" spans="1:25" x14ac:dyDescent="0.25">
      <c r="B16" s="47">
        <v>44265</v>
      </c>
      <c r="C16" s="46">
        <v>16040</v>
      </c>
      <c r="D16" s="45">
        <v>16040</v>
      </c>
      <c r="E16" s="44">
        <f t="shared" si="0"/>
        <v>16040</v>
      </c>
      <c r="F16" s="46">
        <v>16080</v>
      </c>
      <c r="G16" s="45">
        <v>16080</v>
      </c>
      <c r="H16" s="44">
        <f t="shared" si="1"/>
        <v>16080</v>
      </c>
      <c r="I16" s="46">
        <v>16284</v>
      </c>
      <c r="J16" s="45">
        <v>16284</v>
      </c>
      <c r="K16" s="44">
        <f t="shared" si="2"/>
        <v>16284</v>
      </c>
      <c r="L16" s="46">
        <v>16384</v>
      </c>
      <c r="M16" s="45">
        <v>16384</v>
      </c>
      <c r="N16" s="44">
        <f t="shared" si="3"/>
        <v>16384</v>
      </c>
      <c r="O16" s="46">
        <v>16464</v>
      </c>
      <c r="P16" s="45">
        <v>16464</v>
      </c>
      <c r="Q16" s="44">
        <f t="shared" si="4"/>
        <v>16464</v>
      </c>
      <c r="R16" s="52">
        <v>16040</v>
      </c>
      <c r="S16" s="51">
        <v>1.3880999999999999</v>
      </c>
      <c r="T16" s="51">
        <v>1.1884999999999999</v>
      </c>
      <c r="U16" s="50">
        <v>108.78</v>
      </c>
      <c r="V16" s="43">
        <v>11555.36</v>
      </c>
      <c r="W16" s="43">
        <v>11580.01</v>
      </c>
      <c r="X16" s="49">
        <f t="shared" si="5"/>
        <v>13496.003365586876</v>
      </c>
      <c r="Y16" s="48">
        <v>1.3886000000000001</v>
      </c>
    </row>
    <row r="17" spans="2:25" x14ac:dyDescent="0.25">
      <c r="B17" s="47">
        <v>44266</v>
      </c>
      <c r="C17" s="46">
        <v>16434</v>
      </c>
      <c r="D17" s="45">
        <v>16434</v>
      </c>
      <c r="E17" s="44">
        <f t="shared" si="0"/>
        <v>16434</v>
      </c>
      <c r="F17" s="46">
        <v>16467</v>
      </c>
      <c r="G17" s="45">
        <v>16467</v>
      </c>
      <c r="H17" s="44">
        <f t="shared" si="1"/>
        <v>16467</v>
      </c>
      <c r="I17" s="46">
        <v>16659</v>
      </c>
      <c r="J17" s="45">
        <v>16659</v>
      </c>
      <c r="K17" s="44">
        <f t="shared" si="2"/>
        <v>16659</v>
      </c>
      <c r="L17" s="46">
        <v>16759</v>
      </c>
      <c r="M17" s="45">
        <v>16759</v>
      </c>
      <c r="N17" s="44">
        <f t="shared" si="3"/>
        <v>16759</v>
      </c>
      <c r="O17" s="46">
        <v>16839</v>
      </c>
      <c r="P17" s="45">
        <v>16839</v>
      </c>
      <c r="Q17" s="44">
        <f t="shared" si="4"/>
        <v>16839</v>
      </c>
      <c r="R17" s="52">
        <v>16434</v>
      </c>
      <c r="S17" s="51">
        <v>1.3958999999999999</v>
      </c>
      <c r="T17" s="51">
        <v>1.1955</v>
      </c>
      <c r="U17" s="50">
        <v>108.51</v>
      </c>
      <c r="V17" s="43">
        <v>11773.05</v>
      </c>
      <c r="W17" s="43">
        <v>11792.47</v>
      </c>
      <c r="X17" s="49">
        <f t="shared" si="5"/>
        <v>13746.5495608532</v>
      </c>
      <c r="Y17" s="48">
        <v>1.3964000000000001</v>
      </c>
    </row>
    <row r="18" spans="2:25" x14ac:dyDescent="0.25">
      <c r="B18" s="47">
        <v>44267</v>
      </c>
      <c r="C18" s="46">
        <v>16158</v>
      </c>
      <c r="D18" s="45">
        <v>16158</v>
      </c>
      <c r="E18" s="44">
        <f t="shared" si="0"/>
        <v>16158</v>
      </c>
      <c r="F18" s="46">
        <v>16202</v>
      </c>
      <c r="G18" s="45">
        <v>16202</v>
      </c>
      <c r="H18" s="44">
        <f t="shared" si="1"/>
        <v>16202</v>
      </c>
      <c r="I18" s="46">
        <v>16406</v>
      </c>
      <c r="J18" s="45">
        <v>16406</v>
      </c>
      <c r="K18" s="44">
        <f t="shared" si="2"/>
        <v>16406</v>
      </c>
      <c r="L18" s="46">
        <v>16506</v>
      </c>
      <c r="M18" s="45">
        <v>16506</v>
      </c>
      <c r="N18" s="44">
        <f t="shared" si="3"/>
        <v>16506</v>
      </c>
      <c r="O18" s="46">
        <v>16586</v>
      </c>
      <c r="P18" s="45">
        <v>16586</v>
      </c>
      <c r="Q18" s="44">
        <f t="shared" si="4"/>
        <v>16586</v>
      </c>
      <c r="R18" s="52">
        <v>16158</v>
      </c>
      <c r="S18" s="51">
        <v>1.3897999999999999</v>
      </c>
      <c r="T18" s="51">
        <v>1.1935</v>
      </c>
      <c r="U18" s="50">
        <v>108.97</v>
      </c>
      <c r="V18" s="43">
        <v>11626.13</v>
      </c>
      <c r="W18" s="43">
        <v>11654.44</v>
      </c>
      <c r="X18" s="49">
        <f t="shared" si="5"/>
        <v>13538.332635106828</v>
      </c>
      <c r="Y18" s="48">
        <v>1.3902000000000001</v>
      </c>
    </row>
    <row r="19" spans="2:25" x14ac:dyDescent="0.25">
      <c r="B19" s="47">
        <v>44270</v>
      </c>
      <c r="C19" s="46">
        <v>16167</v>
      </c>
      <c r="D19" s="45">
        <v>16167</v>
      </c>
      <c r="E19" s="44">
        <f t="shared" si="0"/>
        <v>16167</v>
      </c>
      <c r="F19" s="46">
        <v>16231</v>
      </c>
      <c r="G19" s="45">
        <v>16231</v>
      </c>
      <c r="H19" s="44">
        <f t="shared" si="1"/>
        <v>16231</v>
      </c>
      <c r="I19" s="46">
        <v>16427</v>
      </c>
      <c r="J19" s="45">
        <v>16427</v>
      </c>
      <c r="K19" s="44">
        <f t="shared" si="2"/>
        <v>16427</v>
      </c>
      <c r="L19" s="46">
        <v>16537</v>
      </c>
      <c r="M19" s="45">
        <v>16537</v>
      </c>
      <c r="N19" s="44">
        <f t="shared" si="3"/>
        <v>16537</v>
      </c>
      <c r="O19" s="46">
        <v>16622</v>
      </c>
      <c r="P19" s="45">
        <v>16622</v>
      </c>
      <c r="Q19" s="44">
        <f t="shared" si="4"/>
        <v>16622</v>
      </c>
      <c r="R19" s="52">
        <v>16167</v>
      </c>
      <c r="S19" s="51">
        <v>1.3923000000000001</v>
      </c>
      <c r="T19" s="51">
        <v>1.1924999999999999</v>
      </c>
      <c r="U19" s="50">
        <v>109.17</v>
      </c>
      <c r="V19" s="43">
        <v>11611.72</v>
      </c>
      <c r="W19" s="43">
        <v>11654.34</v>
      </c>
      <c r="X19" s="49">
        <f t="shared" si="5"/>
        <v>13557.232704402517</v>
      </c>
      <c r="Y19" s="48">
        <v>1.3927</v>
      </c>
    </row>
    <row r="20" spans="2:25" x14ac:dyDescent="0.25">
      <c r="B20" s="47">
        <v>44271</v>
      </c>
      <c r="C20" s="46">
        <v>16131</v>
      </c>
      <c r="D20" s="45">
        <v>16131</v>
      </c>
      <c r="E20" s="44">
        <f t="shared" si="0"/>
        <v>16131</v>
      </c>
      <c r="F20" s="46">
        <v>16181</v>
      </c>
      <c r="G20" s="45">
        <v>16181</v>
      </c>
      <c r="H20" s="44">
        <f t="shared" si="1"/>
        <v>16181</v>
      </c>
      <c r="I20" s="46">
        <v>16381</v>
      </c>
      <c r="J20" s="45">
        <v>16381</v>
      </c>
      <c r="K20" s="44">
        <f t="shared" si="2"/>
        <v>16381</v>
      </c>
      <c r="L20" s="46">
        <v>16492</v>
      </c>
      <c r="M20" s="45">
        <v>16492</v>
      </c>
      <c r="N20" s="44">
        <f t="shared" si="3"/>
        <v>16492</v>
      </c>
      <c r="O20" s="46">
        <v>16577</v>
      </c>
      <c r="P20" s="45">
        <v>16577</v>
      </c>
      <c r="Q20" s="44">
        <f t="shared" si="4"/>
        <v>16577</v>
      </c>
      <c r="R20" s="52">
        <v>16131</v>
      </c>
      <c r="S20" s="51">
        <v>1.3875999999999999</v>
      </c>
      <c r="T20" s="51">
        <v>1.1922999999999999</v>
      </c>
      <c r="U20" s="50">
        <v>109.01</v>
      </c>
      <c r="V20" s="43">
        <v>11625.11</v>
      </c>
      <c r="W20" s="43">
        <v>11657.78</v>
      </c>
      <c r="X20" s="49">
        <f t="shared" si="5"/>
        <v>13529.313092342532</v>
      </c>
      <c r="Y20" s="48">
        <v>1.3879999999999999</v>
      </c>
    </row>
    <row r="21" spans="2:25" x14ac:dyDescent="0.25">
      <c r="B21" s="47">
        <v>44272</v>
      </c>
      <c r="C21" s="46">
        <v>15988</v>
      </c>
      <c r="D21" s="45">
        <v>15988</v>
      </c>
      <c r="E21" s="44">
        <f t="shared" si="0"/>
        <v>15988</v>
      </c>
      <c r="F21" s="46">
        <v>16047</v>
      </c>
      <c r="G21" s="45">
        <v>16047</v>
      </c>
      <c r="H21" s="44">
        <f t="shared" si="1"/>
        <v>16047</v>
      </c>
      <c r="I21" s="46">
        <v>16250</v>
      </c>
      <c r="J21" s="45">
        <v>16250</v>
      </c>
      <c r="K21" s="44">
        <f t="shared" si="2"/>
        <v>16250</v>
      </c>
      <c r="L21" s="46">
        <v>16380</v>
      </c>
      <c r="M21" s="45">
        <v>16380</v>
      </c>
      <c r="N21" s="44">
        <f t="shared" si="3"/>
        <v>16380</v>
      </c>
      <c r="O21" s="46">
        <v>16480</v>
      </c>
      <c r="P21" s="45">
        <v>16480</v>
      </c>
      <c r="Q21" s="44">
        <f t="shared" si="4"/>
        <v>16480</v>
      </c>
      <c r="R21" s="52">
        <v>15988</v>
      </c>
      <c r="S21" s="51">
        <v>1.3908</v>
      </c>
      <c r="T21" s="51">
        <v>1.1912</v>
      </c>
      <c r="U21" s="50">
        <v>109.17</v>
      </c>
      <c r="V21" s="43">
        <v>11495.54</v>
      </c>
      <c r="W21" s="43">
        <v>11533.82</v>
      </c>
      <c r="X21" s="49">
        <f t="shared" si="5"/>
        <v>13421.75957018133</v>
      </c>
      <c r="Y21" s="48">
        <v>1.3913</v>
      </c>
    </row>
    <row r="22" spans="2:25" x14ac:dyDescent="0.25">
      <c r="B22" s="47">
        <v>44273</v>
      </c>
      <c r="C22" s="46">
        <v>15999</v>
      </c>
      <c r="D22" s="45">
        <v>15999</v>
      </c>
      <c r="E22" s="44">
        <f t="shared" si="0"/>
        <v>15999</v>
      </c>
      <c r="F22" s="46">
        <v>16051</v>
      </c>
      <c r="G22" s="45">
        <v>16051</v>
      </c>
      <c r="H22" s="44">
        <f t="shared" si="1"/>
        <v>16051</v>
      </c>
      <c r="I22" s="46">
        <v>16256</v>
      </c>
      <c r="J22" s="45">
        <v>16256</v>
      </c>
      <c r="K22" s="44">
        <f t="shared" si="2"/>
        <v>16256</v>
      </c>
      <c r="L22" s="46">
        <v>16386</v>
      </c>
      <c r="M22" s="45">
        <v>16386</v>
      </c>
      <c r="N22" s="44">
        <f t="shared" si="3"/>
        <v>16386</v>
      </c>
      <c r="O22" s="46">
        <v>16487</v>
      </c>
      <c r="P22" s="45">
        <v>16487</v>
      </c>
      <c r="Q22" s="44">
        <f t="shared" si="4"/>
        <v>16487</v>
      </c>
      <c r="R22" s="52">
        <v>15999</v>
      </c>
      <c r="S22" s="51">
        <v>1.3945000000000001</v>
      </c>
      <c r="T22" s="51">
        <v>1.1928000000000001</v>
      </c>
      <c r="U22" s="50">
        <v>109.11</v>
      </c>
      <c r="V22" s="43">
        <v>11472.93</v>
      </c>
      <c r="W22" s="43">
        <v>11506.92</v>
      </c>
      <c r="X22" s="49">
        <f t="shared" si="5"/>
        <v>13412.977867203219</v>
      </c>
      <c r="Y22" s="48">
        <v>1.3949</v>
      </c>
    </row>
    <row r="23" spans="2:25" x14ac:dyDescent="0.25">
      <c r="B23" s="47">
        <v>44274</v>
      </c>
      <c r="C23" s="46">
        <v>16121</v>
      </c>
      <c r="D23" s="45">
        <v>16121</v>
      </c>
      <c r="E23" s="44">
        <f t="shared" si="0"/>
        <v>16121</v>
      </c>
      <c r="F23" s="46">
        <v>16171</v>
      </c>
      <c r="G23" s="45">
        <v>16171</v>
      </c>
      <c r="H23" s="44">
        <f t="shared" si="1"/>
        <v>16171</v>
      </c>
      <c r="I23" s="46">
        <v>16373</v>
      </c>
      <c r="J23" s="45">
        <v>16373</v>
      </c>
      <c r="K23" s="44">
        <f t="shared" si="2"/>
        <v>16373</v>
      </c>
      <c r="L23" s="46">
        <v>16508</v>
      </c>
      <c r="M23" s="45">
        <v>16508</v>
      </c>
      <c r="N23" s="44">
        <f t="shared" si="3"/>
        <v>16508</v>
      </c>
      <c r="O23" s="46">
        <v>16613</v>
      </c>
      <c r="P23" s="45">
        <v>16613</v>
      </c>
      <c r="Q23" s="44">
        <f t="shared" si="4"/>
        <v>16613</v>
      </c>
      <c r="R23" s="52">
        <v>16121</v>
      </c>
      <c r="S23" s="51">
        <v>1.389</v>
      </c>
      <c r="T23" s="51">
        <v>1.19</v>
      </c>
      <c r="U23" s="50">
        <v>108.89</v>
      </c>
      <c r="V23" s="43">
        <v>11606.19</v>
      </c>
      <c r="W23" s="43">
        <v>11638.84</v>
      </c>
      <c r="X23" s="49">
        <f t="shared" si="5"/>
        <v>13547.058823529413</v>
      </c>
      <c r="Y23" s="48">
        <v>1.3894</v>
      </c>
    </row>
    <row r="24" spans="2:25" x14ac:dyDescent="0.25">
      <c r="B24" s="47">
        <v>44277</v>
      </c>
      <c r="C24" s="46">
        <v>16425</v>
      </c>
      <c r="D24" s="45">
        <v>16425</v>
      </c>
      <c r="E24" s="44">
        <f t="shared" si="0"/>
        <v>16425</v>
      </c>
      <c r="F24" s="46">
        <v>16473</v>
      </c>
      <c r="G24" s="45">
        <v>16473</v>
      </c>
      <c r="H24" s="44">
        <f t="shared" si="1"/>
        <v>16473</v>
      </c>
      <c r="I24" s="46">
        <v>16668</v>
      </c>
      <c r="J24" s="45">
        <v>16668</v>
      </c>
      <c r="K24" s="44">
        <f t="shared" si="2"/>
        <v>16668</v>
      </c>
      <c r="L24" s="46">
        <v>16799</v>
      </c>
      <c r="M24" s="45">
        <v>16799</v>
      </c>
      <c r="N24" s="44">
        <f t="shared" si="3"/>
        <v>16799</v>
      </c>
      <c r="O24" s="46">
        <v>16924</v>
      </c>
      <c r="P24" s="45">
        <v>16924</v>
      </c>
      <c r="Q24" s="44">
        <f t="shared" si="4"/>
        <v>16924</v>
      </c>
      <c r="R24" s="52">
        <v>16425</v>
      </c>
      <c r="S24" s="51">
        <v>1.3846000000000001</v>
      </c>
      <c r="T24" s="51">
        <v>1.1923999999999999</v>
      </c>
      <c r="U24" s="50">
        <v>108.83</v>
      </c>
      <c r="V24" s="43">
        <v>11862.63</v>
      </c>
      <c r="W24" s="43">
        <v>11893.86</v>
      </c>
      <c r="X24" s="49">
        <f t="shared" si="5"/>
        <v>13774.740020127476</v>
      </c>
      <c r="Y24" s="48">
        <v>1.385</v>
      </c>
    </row>
    <row r="25" spans="2:25" x14ac:dyDescent="0.25">
      <c r="B25" s="47">
        <v>44278</v>
      </c>
      <c r="C25" s="46">
        <v>16526</v>
      </c>
      <c r="D25" s="45">
        <v>16526</v>
      </c>
      <c r="E25" s="44">
        <f t="shared" si="0"/>
        <v>16526</v>
      </c>
      <c r="F25" s="46">
        <v>16584</v>
      </c>
      <c r="G25" s="45">
        <v>16584</v>
      </c>
      <c r="H25" s="44">
        <f t="shared" si="1"/>
        <v>16584</v>
      </c>
      <c r="I25" s="46">
        <v>16771</v>
      </c>
      <c r="J25" s="45">
        <v>16771</v>
      </c>
      <c r="K25" s="44">
        <f t="shared" si="2"/>
        <v>16771</v>
      </c>
      <c r="L25" s="46">
        <v>16901</v>
      </c>
      <c r="M25" s="45">
        <v>16901</v>
      </c>
      <c r="N25" s="44">
        <f t="shared" si="3"/>
        <v>16901</v>
      </c>
      <c r="O25" s="46">
        <v>17041</v>
      </c>
      <c r="P25" s="45">
        <v>17041</v>
      </c>
      <c r="Q25" s="44">
        <f t="shared" si="4"/>
        <v>17041</v>
      </c>
      <c r="R25" s="52">
        <v>16526</v>
      </c>
      <c r="S25" s="51">
        <v>1.3793</v>
      </c>
      <c r="T25" s="51">
        <v>1.1889000000000001</v>
      </c>
      <c r="U25" s="50">
        <v>108.57</v>
      </c>
      <c r="V25" s="43">
        <v>11981.44</v>
      </c>
      <c r="W25" s="43">
        <v>12020</v>
      </c>
      <c r="X25" s="49">
        <f t="shared" si="5"/>
        <v>13900.24392295399</v>
      </c>
      <c r="Y25" s="48">
        <v>1.3796999999999999</v>
      </c>
    </row>
    <row r="26" spans="2:25" x14ac:dyDescent="0.25">
      <c r="B26" s="47">
        <v>44279</v>
      </c>
      <c r="C26" s="46">
        <v>16133</v>
      </c>
      <c r="D26" s="45">
        <v>16133</v>
      </c>
      <c r="E26" s="44">
        <f t="shared" si="0"/>
        <v>16133</v>
      </c>
      <c r="F26" s="46">
        <v>16183</v>
      </c>
      <c r="G26" s="45">
        <v>16183</v>
      </c>
      <c r="H26" s="44">
        <f t="shared" si="1"/>
        <v>16183</v>
      </c>
      <c r="I26" s="46">
        <v>16362</v>
      </c>
      <c r="J26" s="45">
        <v>16362</v>
      </c>
      <c r="K26" s="44">
        <f t="shared" si="2"/>
        <v>16362</v>
      </c>
      <c r="L26" s="46">
        <v>16487</v>
      </c>
      <c r="M26" s="45">
        <v>16487</v>
      </c>
      <c r="N26" s="44">
        <f t="shared" si="3"/>
        <v>16487</v>
      </c>
      <c r="O26" s="46">
        <v>16613</v>
      </c>
      <c r="P26" s="45">
        <v>16613</v>
      </c>
      <c r="Q26" s="44">
        <f t="shared" si="4"/>
        <v>16613</v>
      </c>
      <c r="R26" s="52">
        <v>16133</v>
      </c>
      <c r="S26" s="51">
        <v>1.3717999999999999</v>
      </c>
      <c r="T26" s="51">
        <v>1.1834</v>
      </c>
      <c r="U26" s="50">
        <v>108.7</v>
      </c>
      <c r="V26" s="43">
        <v>11760.46</v>
      </c>
      <c r="W26" s="43">
        <v>11793.47</v>
      </c>
      <c r="X26" s="49">
        <f t="shared" si="5"/>
        <v>13632.753084333277</v>
      </c>
      <c r="Y26" s="48">
        <v>1.3722000000000001</v>
      </c>
    </row>
    <row r="27" spans="2:25" x14ac:dyDescent="0.25">
      <c r="B27" s="47">
        <v>44280</v>
      </c>
      <c r="C27" s="46">
        <v>15984</v>
      </c>
      <c r="D27" s="45">
        <v>15984</v>
      </c>
      <c r="E27" s="44">
        <f t="shared" si="0"/>
        <v>15984</v>
      </c>
      <c r="F27" s="46">
        <v>16012</v>
      </c>
      <c r="G27" s="45">
        <v>16012</v>
      </c>
      <c r="H27" s="44">
        <f t="shared" si="1"/>
        <v>16012</v>
      </c>
      <c r="I27" s="46">
        <v>16186</v>
      </c>
      <c r="J27" s="45">
        <v>16186</v>
      </c>
      <c r="K27" s="44">
        <f t="shared" si="2"/>
        <v>16186</v>
      </c>
      <c r="L27" s="46">
        <v>16316</v>
      </c>
      <c r="M27" s="45">
        <v>16316</v>
      </c>
      <c r="N27" s="44">
        <f t="shared" si="3"/>
        <v>16316</v>
      </c>
      <c r="O27" s="46">
        <v>16446</v>
      </c>
      <c r="P27" s="45">
        <v>16446</v>
      </c>
      <c r="Q27" s="44">
        <f t="shared" si="4"/>
        <v>16446</v>
      </c>
      <c r="R27" s="52">
        <v>15984</v>
      </c>
      <c r="S27" s="51">
        <v>1.3708</v>
      </c>
      <c r="T27" s="51">
        <v>1.1797</v>
      </c>
      <c r="U27" s="50">
        <v>109.12</v>
      </c>
      <c r="V27" s="43">
        <v>11660.34</v>
      </c>
      <c r="W27" s="43">
        <v>11677.36</v>
      </c>
      <c r="X27" s="49">
        <f t="shared" si="5"/>
        <v>13549.207425616683</v>
      </c>
      <c r="Y27" s="48">
        <v>1.3712</v>
      </c>
    </row>
    <row r="28" spans="2:25" x14ac:dyDescent="0.25">
      <c r="B28" s="47">
        <v>44281</v>
      </c>
      <c r="C28" s="46">
        <v>16255</v>
      </c>
      <c r="D28" s="45">
        <v>16255</v>
      </c>
      <c r="E28" s="44">
        <f t="shared" si="0"/>
        <v>16255</v>
      </c>
      <c r="F28" s="46">
        <v>16312</v>
      </c>
      <c r="G28" s="45">
        <v>16312</v>
      </c>
      <c r="H28" s="44">
        <f t="shared" si="1"/>
        <v>16312</v>
      </c>
      <c r="I28" s="46">
        <v>16495</v>
      </c>
      <c r="J28" s="45">
        <v>16495</v>
      </c>
      <c r="K28" s="44">
        <f t="shared" si="2"/>
        <v>16495</v>
      </c>
      <c r="L28" s="46">
        <v>16625</v>
      </c>
      <c r="M28" s="45">
        <v>16625</v>
      </c>
      <c r="N28" s="44">
        <f t="shared" si="3"/>
        <v>16625</v>
      </c>
      <c r="O28" s="46">
        <v>16755</v>
      </c>
      <c r="P28" s="45">
        <v>16755</v>
      </c>
      <c r="Q28" s="44">
        <f t="shared" si="4"/>
        <v>16755</v>
      </c>
      <c r="R28" s="52">
        <v>16255</v>
      </c>
      <c r="S28" s="51">
        <v>1.3767</v>
      </c>
      <c r="T28" s="51">
        <v>1.1777</v>
      </c>
      <c r="U28" s="50">
        <v>109.8</v>
      </c>
      <c r="V28" s="43">
        <v>11807.22</v>
      </c>
      <c r="W28" s="43">
        <v>11845.18</v>
      </c>
      <c r="X28" s="49">
        <f t="shared" si="5"/>
        <v>13802.326568735672</v>
      </c>
      <c r="Y28" s="48">
        <v>1.3771</v>
      </c>
    </row>
    <row r="29" spans="2:25" x14ac:dyDescent="0.25">
      <c r="B29" s="47">
        <v>44284</v>
      </c>
      <c r="C29" s="46">
        <v>16259</v>
      </c>
      <c r="D29" s="45">
        <v>16259</v>
      </c>
      <c r="E29" s="44">
        <f t="shared" si="0"/>
        <v>16259</v>
      </c>
      <c r="F29" s="46">
        <v>16302</v>
      </c>
      <c r="G29" s="45">
        <v>16302</v>
      </c>
      <c r="H29" s="44">
        <f t="shared" si="1"/>
        <v>16302</v>
      </c>
      <c r="I29" s="46">
        <v>16481</v>
      </c>
      <c r="J29" s="45">
        <v>16481</v>
      </c>
      <c r="K29" s="44">
        <f t="shared" si="2"/>
        <v>16481</v>
      </c>
      <c r="L29" s="46">
        <v>16609</v>
      </c>
      <c r="M29" s="45">
        <v>16609</v>
      </c>
      <c r="N29" s="44">
        <f t="shared" si="3"/>
        <v>16609</v>
      </c>
      <c r="O29" s="46">
        <v>16739</v>
      </c>
      <c r="P29" s="45">
        <v>16739</v>
      </c>
      <c r="Q29" s="44">
        <f t="shared" si="4"/>
        <v>16739</v>
      </c>
      <c r="R29" s="52">
        <v>16259</v>
      </c>
      <c r="S29" s="51">
        <v>1.3843000000000001</v>
      </c>
      <c r="T29" s="51">
        <v>1.1780999999999999</v>
      </c>
      <c r="U29" s="50">
        <v>109.64</v>
      </c>
      <c r="V29" s="43">
        <v>11745.29</v>
      </c>
      <c r="W29" s="43">
        <v>11772.95</v>
      </c>
      <c r="X29" s="49">
        <f t="shared" si="5"/>
        <v>13801.035565741449</v>
      </c>
      <c r="Y29" s="48">
        <v>1.3847</v>
      </c>
    </row>
    <row r="30" spans="2:25" x14ac:dyDescent="0.25">
      <c r="B30" s="47">
        <v>44285</v>
      </c>
      <c r="C30" s="46">
        <v>16327</v>
      </c>
      <c r="D30" s="45">
        <v>16327</v>
      </c>
      <c r="E30" s="44">
        <f t="shared" si="0"/>
        <v>16327</v>
      </c>
      <c r="F30" s="46">
        <v>16359</v>
      </c>
      <c r="G30" s="45">
        <v>16359</v>
      </c>
      <c r="H30" s="44">
        <f t="shared" si="1"/>
        <v>16359</v>
      </c>
      <c r="I30" s="46">
        <v>16532</v>
      </c>
      <c r="J30" s="45">
        <v>16532</v>
      </c>
      <c r="K30" s="44">
        <f t="shared" si="2"/>
        <v>16532</v>
      </c>
      <c r="L30" s="46">
        <v>16662</v>
      </c>
      <c r="M30" s="45">
        <v>16662</v>
      </c>
      <c r="N30" s="44">
        <f t="shared" si="3"/>
        <v>16662</v>
      </c>
      <c r="O30" s="46">
        <v>16793</v>
      </c>
      <c r="P30" s="45">
        <v>16793</v>
      </c>
      <c r="Q30" s="44">
        <f t="shared" si="4"/>
        <v>16793</v>
      </c>
      <c r="R30" s="52">
        <v>16327</v>
      </c>
      <c r="S30" s="51">
        <v>1.3734</v>
      </c>
      <c r="T30" s="51">
        <v>1.1736</v>
      </c>
      <c r="U30" s="50">
        <v>110.35</v>
      </c>
      <c r="V30" s="43">
        <v>11888.02</v>
      </c>
      <c r="W30" s="43">
        <v>11906.98</v>
      </c>
      <c r="X30" s="49">
        <f t="shared" si="5"/>
        <v>13911.895023858215</v>
      </c>
      <c r="Y30" s="48">
        <v>1.3738999999999999</v>
      </c>
    </row>
    <row r="31" spans="2:25" x14ac:dyDescent="0.25">
      <c r="B31" s="47">
        <v>44286</v>
      </c>
      <c r="C31" s="46">
        <v>16098</v>
      </c>
      <c r="D31" s="45">
        <v>16098</v>
      </c>
      <c r="E31" s="44">
        <f t="shared" si="0"/>
        <v>16098</v>
      </c>
      <c r="F31" s="46">
        <v>16150</v>
      </c>
      <c r="G31" s="45">
        <v>16150</v>
      </c>
      <c r="H31" s="44">
        <f t="shared" si="1"/>
        <v>16150</v>
      </c>
      <c r="I31" s="46">
        <v>16349</v>
      </c>
      <c r="J31" s="45">
        <v>16349</v>
      </c>
      <c r="K31" s="44">
        <f t="shared" si="2"/>
        <v>16349</v>
      </c>
      <c r="L31" s="46">
        <v>16479</v>
      </c>
      <c r="M31" s="45">
        <v>16479</v>
      </c>
      <c r="N31" s="44">
        <f t="shared" si="3"/>
        <v>16479</v>
      </c>
      <c r="O31" s="46">
        <v>16610</v>
      </c>
      <c r="P31" s="45">
        <v>16610</v>
      </c>
      <c r="Q31" s="44">
        <f t="shared" si="4"/>
        <v>16610</v>
      </c>
      <c r="R31" s="52">
        <v>16098</v>
      </c>
      <c r="S31" s="51">
        <v>1.377</v>
      </c>
      <c r="T31" s="51">
        <v>1.1731</v>
      </c>
      <c r="U31" s="50">
        <v>110.75</v>
      </c>
      <c r="V31" s="43">
        <v>11690.63</v>
      </c>
      <c r="W31" s="43">
        <v>11724.99</v>
      </c>
      <c r="X31" s="49">
        <f t="shared" si="5"/>
        <v>13722.615292813911</v>
      </c>
      <c r="Y31" s="48">
        <v>1.3774</v>
      </c>
    </row>
    <row r="32" spans="2:25" s="10" customFormat="1" x14ac:dyDescent="0.25">
      <c r="B32" s="42" t="s">
        <v>11</v>
      </c>
      <c r="C32" s="41">
        <f>ROUND(AVERAGE(C9:C31),2)</f>
        <v>16460.740000000002</v>
      </c>
      <c r="D32" s="40">
        <f>ROUND(AVERAGE(D9:D31),2)</f>
        <v>16460.740000000002</v>
      </c>
      <c r="E32" s="39">
        <f>ROUND(AVERAGE(C32:D32),2)</f>
        <v>16460.740000000002</v>
      </c>
      <c r="F32" s="41">
        <f>ROUND(AVERAGE(F9:F31),2)</f>
        <v>16506.3</v>
      </c>
      <c r="G32" s="40">
        <f>ROUND(AVERAGE(G9:G31),2)</f>
        <v>16506.3</v>
      </c>
      <c r="H32" s="39">
        <f>ROUND(AVERAGE(F32:G32),2)</f>
        <v>16506.3</v>
      </c>
      <c r="I32" s="41">
        <f>ROUND(AVERAGE(I9:I31),2)</f>
        <v>16690</v>
      </c>
      <c r="J32" s="40">
        <f>ROUND(AVERAGE(J9:J31),2)</f>
        <v>16690</v>
      </c>
      <c r="K32" s="39">
        <f>ROUND(AVERAGE(I32:J32),2)</f>
        <v>16690</v>
      </c>
      <c r="L32" s="41">
        <f>ROUND(AVERAGE(L9:L31),2)</f>
        <v>16796.3</v>
      </c>
      <c r="M32" s="40">
        <f>ROUND(AVERAGE(M9:M31),2)</f>
        <v>16796.3</v>
      </c>
      <c r="N32" s="39">
        <f>ROUND(AVERAGE(L32:M32),2)</f>
        <v>16796.3</v>
      </c>
      <c r="O32" s="41">
        <f>ROUND(AVERAGE(O9:O31),2)</f>
        <v>16891.22</v>
      </c>
      <c r="P32" s="40">
        <f>ROUND(AVERAGE(P9:P31),2)</f>
        <v>16891.22</v>
      </c>
      <c r="Q32" s="39">
        <f>ROUND(AVERAGE(O32:P32),2)</f>
        <v>16891.22</v>
      </c>
      <c r="R32" s="38">
        <f>ROUND(AVERAGE(R9:R31),2)</f>
        <v>16460.740000000002</v>
      </c>
      <c r="S32" s="37">
        <f>ROUND(AVERAGE(S9:S31),4)</f>
        <v>1.3858999999999999</v>
      </c>
      <c r="T32" s="36">
        <f>ROUND(AVERAGE(T9:T31),4)</f>
        <v>1.19</v>
      </c>
      <c r="U32" s="175">
        <f>ROUND(AVERAGE(U9:U31),2)</f>
        <v>108.74</v>
      </c>
      <c r="V32" s="35">
        <f>AVERAGE(V9:V31)</f>
        <v>11876.706086956521</v>
      </c>
      <c r="W32" s="35">
        <f>AVERAGE(W9:W31)</f>
        <v>11905.836086956526</v>
      </c>
      <c r="X32" s="35">
        <f>AVERAGE(X9:X31)</f>
        <v>13830.90981622753</v>
      </c>
      <c r="Y32" s="34">
        <f>AVERAGE(Y9:Y31)</f>
        <v>1.3863173913043476</v>
      </c>
    </row>
    <row r="33" spans="2:25" s="5" customFormat="1" x14ac:dyDescent="0.25">
      <c r="B33" s="33" t="s">
        <v>12</v>
      </c>
      <c r="C33" s="32">
        <f t="shared" ref="C33:Y33" si="6">MAX(C9:C31)</f>
        <v>18655</v>
      </c>
      <c r="D33" s="31">
        <f t="shared" si="6"/>
        <v>18655</v>
      </c>
      <c r="E33" s="30">
        <f t="shared" si="6"/>
        <v>18655</v>
      </c>
      <c r="F33" s="32">
        <f t="shared" si="6"/>
        <v>18675</v>
      </c>
      <c r="G33" s="31">
        <f t="shared" si="6"/>
        <v>18675</v>
      </c>
      <c r="H33" s="30">
        <f t="shared" si="6"/>
        <v>18675</v>
      </c>
      <c r="I33" s="32">
        <f t="shared" si="6"/>
        <v>18788</v>
      </c>
      <c r="J33" s="31">
        <f t="shared" si="6"/>
        <v>18788</v>
      </c>
      <c r="K33" s="30">
        <f t="shared" si="6"/>
        <v>18788</v>
      </c>
      <c r="L33" s="32">
        <f t="shared" si="6"/>
        <v>18823</v>
      </c>
      <c r="M33" s="31">
        <f t="shared" si="6"/>
        <v>18823</v>
      </c>
      <c r="N33" s="30">
        <f t="shared" si="6"/>
        <v>18823</v>
      </c>
      <c r="O33" s="32">
        <f t="shared" si="6"/>
        <v>18869</v>
      </c>
      <c r="P33" s="31">
        <f t="shared" si="6"/>
        <v>18869</v>
      </c>
      <c r="Q33" s="30">
        <f t="shared" si="6"/>
        <v>18869</v>
      </c>
      <c r="R33" s="29">
        <f t="shared" si="6"/>
        <v>18655</v>
      </c>
      <c r="S33" s="28">
        <f t="shared" si="6"/>
        <v>1.3967000000000001</v>
      </c>
      <c r="T33" s="27">
        <f t="shared" si="6"/>
        <v>1.2062999999999999</v>
      </c>
      <c r="U33" s="26">
        <f t="shared" si="6"/>
        <v>110.75</v>
      </c>
      <c r="V33" s="25">
        <f t="shared" si="6"/>
        <v>13393.88</v>
      </c>
      <c r="W33" s="25">
        <f t="shared" si="6"/>
        <v>13403.43</v>
      </c>
      <c r="X33" s="25">
        <f t="shared" si="6"/>
        <v>15487.754254877544</v>
      </c>
      <c r="Y33" s="24">
        <f t="shared" si="6"/>
        <v>1.3971</v>
      </c>
    </row>
    <row r="34" spans="2:25" s="5" customFormat="1" ht="13.8" thickBot="1" x14ac:dyDescent="0.3">
      <c r="B34" s="23" t="s">
        <v>13</v>
      </c>
      <c r="C34" s="22">
        <f t="shared" ref="C34:Y34" si="7">MIN(C9:C31)</f>
        <v>15907</v>
      </c>
      <c r="D34" s="21">
        <f t="shared" si="7"/>
        <v>15907</v>
      </c>
      <c r="E34" s="20">
        <f t="shared" si="7"/>
        <v>15907</v>
      </c>
      <c r="F34" s="22">
        <f t="shared" si="7"/>
        <v>15951</v>
      </c>
      <c r="G34" s="21">
        <f t="shared" si="7"/>
        <v>15951</v>
      </c>
      <c r="H34" s="20">
        <f t="shared" si="7"/>
        <v>15951</v>
      </c>
      <c r="I34" s="22">
        <f t="shared" si="7"/>
        <v>16153</v>
      </c>
      <c r="J34" s="21">
        <f t="shared" si="7"/>
        <v>16153</v>
      </c>
      <c r="K34" s="20">
        <f t="shared" si="7"/>
        <v>16153</v>
      </c>
      <c r="L34" s="22">
        <f t="shared" si="7"/>
        <v>16258</v>
      </c>
      <c r="M34" s="21">
        <f t="shared" si="7"/>
        <v>16258</v>
      </c>
      <c r="N34" s="20">
        <f t="shared" si="7"/>
        <v>16258</v>
      </c>
      <c r="O34" s="22">
        <f t="shared" si="7"/>
        <v>16338</v>
      </c>
      <c r="P34" s="21">
        <f t="shared" si="7"/>
        <v>16338</v>
      </c>
      <c r="Q34" s="20">
        <f t="shared" si="7"/>
        <v>16338</v>
      </c>
      <c r="R34" s="19">
        <f t="shared" si="7"/>
        <v>15907</v>
      </c>
      <c r="S34" s="18">
        <f t="shared" si="7"/>
        <v>1.3708</v>
      </c>
      <c r="T34" s="17">
        <f t="shared" si="7"/>
        <v>1.1731</v>
      </c>
      <c r="U34" s="16">
        <f t="shared" si="7"/>
        <v>106.76</v>
      </c>
      <c r="V34" s="15">
        <f t="shared" si="7"/>
        <v>11468.64</v>
      </c>
      <c r="W34" s="15">
        <f t="shared" si="7"/>
        <v>11497.04</v>
      </c>
      <c r="X34" s="15">
        <f t="shared" si="7"/>
        <v>13381.845713804996</v>
      </c>
      <c r="Y34" s="14">
        <f t="shared" si="7"/>
        <v>1.3712</v>
      </c>
    </row>
    <row r="36" spans="2:25" x14ac:dyDescent="0.25">
      <c r="B36" s="7" t="s">
        <v>14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  <row r="37" spans="2:25" x14ac:dyDescent="0.25">
      <c r="B37" s="7" t="s">
        <v>15</v>
      </c>
      <c r="C37" s="9"/>
      <c r="D37" s="9"/>
      <c r="E37" s="8"/>
      <c r="F37" s="9"/>
      <c r="G37" s="9"/>
      <c r="H37" s="8"/>
      <c r="I37" s="9"/>
      <c r="J37" s="9"/>
      <c r="K37" s="8"/>
      <c r="L37" s="9"/>
      <c r="M37" s="9"/>
      <c r="N37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37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8.88671875" defaultRowHeight="13.2" x14ac:dyDescent="0.25"/>
  <cols>
    <col min="2" max="2" width="9.6640625" bestFit="1" customWidth="1"/>
    <col min="3" max="3" width="12.44140625" style="4" bestFit="1" customWidth="1"/>
    <col min="4" max="4" width="12" style="4" bestFit="1" customWidth="1"/>
    <col min="5" max="5" width="9.44140625" bestFit="1" customWidth="1"/>
    <col min="6" max="7" width="10.6640625" style="4" customWidth="1"/>
    <col min="8" max="8" width="10.6640625" customWidth="1"/>
    <col min="9" max="10" width="10.6640625" style="4" customWidth="1"/>
    <col min="11" max="11" width="10.6640625" customWidth="1"/>
    <col min="12" max="12" width="12.5546875" style="4" bestFit="1" customWidth="1"/>
    <col min="13" max="13" width="10" style="4" bestFit="1" customWidth="1"/>
    <col min="14" max="14" width="14.109375" bestFit="1" customWidth="1"/>
    <col min="15" max="15" width="12.5546875" style="4" bestFit="1" customWidth="1"/>
    <col min="16" max="16" width="10.5546875" bestFit="1" customWidth="1"/>
    <col min="17" max="17" width="11.33203125" bestFit="1" customWidth="1"/>
    <col min="18" max="18" width="14.109375" bestFit="1" customWidth="1"/>
    <col min="19" max="19" width="10.5546875" bestFit="1" customWidth="1"/>
  </cols>
  <sheetData>
    <row r="3" spans="1:19" ht="15.6" x14ac:dyDescent="0.3">
      <c r="B3" s="6" t="s">
        <v>19</v>
      </c>
    </row>
    <row r="4" spans="1:19" x14ac:dyDescent="0.25">
      <c r="B4" s="61" t="s">
        <v>33</v>
      </c>
    </row>
    <row r="6" spans="1:19" ht="13.8" thickBot="1" x14ac:dyDescent="0.3">
      <c r="B6" s="1">
        <v>44256</v>
      </c>
    </row>
    <row r="7" spans="1:19" ht="13.8" thickBot="1" x14ac:dyDescent="0.3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8" thickBot="1" x14ac:dyDescent="0.3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5">
      <c r="B9" s="47">
        <v>44256</v>
      </c>
      <c r="C9" s="46">
        <v>51990</v>
      </c>
      <c r="D9" s="45">
        <v>51990</v>
      </c>
      <c r="E9" s="44">
        <f t="shared" ref="E9:E31" si="0">AVERAGE(C9:D9)</f>
        <v>51990</v>
      </c>
      <c r="F9" s="46">
        <v>51800</v>
      </c>
      <c r="G9" s="45">
        <v>51800</v>
      </c>
      <c r="H9" s="44">
        <f t="shared" ref="H9:H31" si="1">AVERAGE(F9:G9)</f>
        <v>51800</v>
      </c>
      <c r="I9" s="46">
        <v>53150</v>
      </c>
      <c r="J9" s="45">
        <v>53150</v>
      </c>
      <c r="K9" s="44">
        <f t="shared" ref="K9:K31" si="2">AVERAGE(I9:J9)</f>
        <v>53150</v>
      </c>
      <c r="L9" s="52">
        <v>51990</v>
      </c>
      <c r="M9" s="51">
        <v>1.3928</v>
      </c>
      <c r="N9" s="53">
        <v>1.2044999999999999</v>
      </c>
      <c r="O9" s="50">
        <v>106.76</v>
      </c>
      <c r="P9" s="43">
        <v>37327.69</v>
      </c>
      <c r="Q9" s="43">
        <v>37177.919999999998</v>
      </c>
      <c r="R9" s="49">
        <f t="shared" ref="R9:R31" si="3">L9/N9</f>
        <v>43163.138231631383</v>
      </c>
      <c r="S9" s="48">
        <v>1.3933</v>
      </c>
    </row>
    <row r="10" spans="1:19" x14ac:dyDescent="0.25">
      <c r="B10" s="47">
        <v>44257</v>
      </c>
      <c r="C10" s="46">
        <v>52795</v>
      </c>
      <c r="D10" s="45">
        <v>52795</v>
      </c>
      <c r="E10" s="44">
        <f t="shared" si="0"/>
        <v>52795</v>
      </c>
      <c r="F10" s="46">
        <v>52610</v>
      </c>
      <c r="G10" s="45">
        <v>52610</v>
      </c>
      <c r="H10" s="44">
        <f t="shared" si="1"/>
        <v>52610</v>
      </c>
      <c r="I10" s="46">
        <v>53960</v>
      </c>
      <c r="J10" s="45">
        <v>53960</v>
      </c>
      <c r="K10" s="44">
        <f t="shared" si="2"/>
        <v>53960</v>
      </c>
      <c r="L10" s="52">
        <v>52795</v>
      </c>
      <c r="M10" s="51">
        <v>1.3929</v>
      </c>
      <c r="N10" s="51">
        <v>1.2034</v>
      </c>
      <c r="O10" s="50">
        <v>106.88</v>
      </c>
      <c r="P10" s="43">
        <v>37902.94</v>
      </c>
      <c r="Q10" s="43">
        <v>37756.57</v>
      </c>
      <c r="R10" s="49">
        <f t="shared" si="3"/>
        <v>43871.530663121157</v>
      </c>
      <c r="S10" s="48">
        <v>1.3934</v>
      </c>
    </row>
    <row r="11" spans="1:19" x14ac:dyDescent="0.25">
      <c r="B11" s="47">
        <v>44258</v>
      </c>
      <c r="C11" s="46">
        <v>52790</v>
      </c>
      <c r="D11" s="45">
        <v>52790</v>
      </c>
      <c r="E11" s="44">
        <f t="shared" si="0"/>
        <v>52790</v>
      </c>
      <c r="F11" s="46">
        <v>52610</v>
      </c>
      <c r="G11" s="45">
        <v>52610</v>
      </c>
      <c r="H11" s="44">
        <f t="shared" si="1"/>
        <v>52610</v>
      </c>
      <c r="I11" s="46">
        <v>53960</v>
      </c>
      <c r="J11" s="45">
        <v>53960</v>
      </c>
      <c r="K11" s="44">
        <f t="shared" si="2"/>
        <v>53960</v>
      </c>
      <c r="L11" s="52">
        <v>52790</v>
      </c>
      <c r="M11" s="51">
        <v>1.3967000000000001</v>
      </c>
      <c r="N11" s="51">
        <v>1.2062999999999999</v>
      </c>
      <c r="O11" s="50">
        <v>106.9</v>
      </c>
      <c r="P11" s="43">
        <v>37796.230000000003</v>
      </c>
      <c r="Q11" s="43">
        <v>37656.57</v>
      </c>
      <c r="R11" s="49">
        <f t="shared" si="3"/>
        <v>43761.916604493083</v>
      </c>
      <c r="S11" s="48">
        <v>1.3971</v>
      </c>
    </row>
    <row r="12" spans="1:19" x14ac:dyDescent="0.25">
      <c r="B12" s="47">
        <v>44259</v>
      </c>
      <c r="C12" s="46">
        <v>52790</v>
      </c>
      <c r="D12" s="45">
        <v>52790</v>
      </c>
      <c r="E12" s="44">
        <f t="shared" si="0"/>
        <v>52790</v>
      </c>
      <c r="F12" s="46">
        <v>52610</v>
      </c>
      <c r="G12" s="45">
        <v>52610</v>
      </c>
      <c r="H12" s="44">
        <f t="shared" si="1"/>
        <v>52610</v>
      </c>
      <c r="I12" s="46">
        <v>53960</v>
      </c>
      <c r="J12" s="45">
        <v>53960</v>
      </c>
      <c r="K12" s="44">
        <f t="shared" si="2"/>
        <v>53960</v>
      </c>
      <c r="L12" s="52">
        <v>52790</v>
      </c>
      <c r="M12" s="51">
        <v>1.3949</v>
      </c>
      <c r="N12" s="51">
        <v>1.2032</v>
      </c>
      <c r="O12" s="50">
        <v>107.39</v>
      </c>
      <c r="P12" s="43">
        <v>37845.01</v>
      </c>
      <c r="Q12" s="43">
        <v>37702.449999999997</v>
      </c>
      <c r="R12" s="49">
        <f t="shared" si="3"/>
        <v>43874.667553191488</v>
      </c>
      <c r="S12" s="48">
        <v>1.3954</v>
      </c>
    </row>
    <row r="13" spans="1:19" x14ac:dyDescent="0.25">
      <c r="B13" s="47">
        <v>44260</v>
      </c>
      <c r="C13" s="46">
        <v>52785</v>
      </c>
      <c r="D13" s="45">
        <v>52785</v>
      </c>
      <c r="E13" s="44">
        <f t="shared" si="0"/>
        <v>52785</v>
      </c>
      <c r="F13" s="46">
        <v>52610</v>
      </c>
      <c r="G13" s="45">
        <v>52610</v>
      </c>
      <c r="H13" s="44">
        <f t="shared" si="1"/>
        <v>52610</v>
      </c>
      <c r="I13" s="46">
        <v>53960</v>
      </c>
      <c r="J13" s="45">
        <v>53960</v>
      </c>
      <c r="K13" s="44">
        <f t="shared" si="2"/>
        <v>53960</v>
      </c>
      <c r="L13" s="52">
        <v>52785</v>
      </c>
      <c r="M13" s="51">
        <v>1.3827</v>
      </c>
      <c r="N13" s="51">
        <v>1.1936</v>
      </c>
      <c r="O13" s="50">
        <v>108.27</v>
      </c>
      <c r="P13" s="43">
        <v>38175.31</v>
      </c>
      <c r="Q13" s="43">
        <v>38037.74</v>
      </c>
      <c r="R13" s="49">
        <f t="shared" si="3"/>
        <v>44223.357908847189</v>
      </c>
      <c r="S13" s="48">
        <v>1.3831</v>
      </c>
    </row>
    <row r="14" spans="1:19" x14ac:dyDescent="0.25">
      <c r="B14" s="47">
        <v>44263</v>
      </c>
      <c r="C14" s="46">
        <v>52780</v>
      </c>
      <c r="D14" s="45">
        <v>52780</v>
      </c>
      <c r="E14" s="44">
        <f t="shared" si="0"/>
        <v>52780</v>
      </c>
      <c r="F14" s="46">
        <v>52610</v>
      </c>
      <c r="G14" s="45">
        <v>52610</v>
      </c>
      <c r="H14" s="44">
        <f t="shared" si="1"/>
        <v>52610</v>
      </c>
      <c r="I14" s="46">
        <v>53960</v>
      </c>
      <c r="J14" s="45">
        <v>53960</v>
      </c>
      <c r="K14" s="44">
        <f t="shared" si="2"/>
        <v>53960</v>
      </c>
      <c r="L14" s="52">
        <v>52780</v>
      </c>
      <c r="M14" s="51">
        <v>1.3824000000000001</v>
      </c>
      <c r="N14" s="51">
        <v>1.1861999999999999</v>
      </c>
      <c r="O14" s="50">
        <v>108.69</v>
      </c>
      <c r="P14" s="43">
        <v>38179.980000000003</v>
      </c>
      <c r="Q14" s="43">
        <v>38043.24</v>
      </c>
      <c r="R14" s="49">
        <f t="shared" si="3"/>
        <v>44495.026133872874</v>
      </c>
      <c r="S14" s="48">
        <v>1.3829</v>
      </c>
    </row>
    <row r="15" spans="1:19" x14ac:dyDescent="0.25">
      <c r="B15" s="47">
        <v>44264</v>
      </c>
      <c r="C15" s="46">
        <v>52775</v>
      </c>
      <c r="D15" s="45">
        <v>52775</v>
      </c>
      <c r="E15" s="44">
        <f t="shared" si="0"/>
        <v>52775</v>
      </c>
      <c r="F15" s="46">
        <v>52610</v>
      </c>
      <c r="G15" s="45">
        <v>52610</v>
      </c>
      <c r="H15" s="44">
        <f t="shared" si="1"/>
        <v>52610</v>
      </c>
      <c r="I15" s="46">
        <v>53960</v>
      </c>
      <c r="J15" s="45">
        <v>53960</v>
      </c>
      <c r="K15" s="44">
        <f t="shared" si="2"/>
        <v>53960</v>
      </c>
      <c r="L15" s="52">
        <v>52775</v>
      </c>
      <c r="M15" s="51">
        <v>1.387</v>
      </c>
      <c r="N15" s="51">
        <v>1.1887000000000001</v>
      </c>
      <c r="O15" s="50">
        <v>108.87</v>
      </c>
      <c r="P15" s="43">
        <v>38049.75</v>
      </c>
      <c r="Q15" s="43">
        <v>37919.85</v>
      </c>
      <c r="R15" s="49">
        <f t="shared" si="3"/>
        <v>44397.240683099182</v>
      </c>
      <c r="S15" s="48">
        <v>1.3874</v>
      </c>
    </row>
    <row r="16" spans="1:19" x14ac:dyDescent="0.25">
      <c r="B16" s="47">
        <v>44265</v>
      </c>
      <c r="C16" s="46">
        <v>52775</v>
      </c>
      <c r="D16" s="45">
        <v>52775</v>
      </c>
      <c r="E16" s="44">
        <f t="shared" si="0"/>
        <v>52775</v>
      </c>
      <c r="F16" s="46">
        <v>52610</v>
      </c>
      <c r="G16" s="45">
        <v>52610</v>
      </c>
      <c r="H16" s="44">
        <f t="shared" si="1"/>
        <v>52610</v>
      </c>
      <c r="I16" s="46">
        <v>53960</v>
      </c>
      <c r="J16" s="45">
        <v>53960</v>
      </c>
      <c r="K16" s="44">
        <f t="shared" si="2"/>
        <v>53960</v>
      </c>
      <c r="L16" s="52">
        <v>52775</v>
      </c>
      <c r="M16" s="51">
        <v>1.3880999999999999</v>
      </c>
      <c r="N16" s="51">
        <v>1.1884999999999999</v>
      </c>
      <c r="O16" s="50">
        <v>108.78</v>
      </c>
      <c r="P16" s="43">
        <v>38019.599999999999</v>
      </c>
      <c r="Q16" s="43">
        <v>37887.08</v>
      </c>
      <c r="R16" s="49">
        <f t="shared" si="3"/>
        <v>44404.711821623903</v>
      </c>
      <c r="S16" s="48">
        <v>1.3886000000000001</v>
      </c>
    </row>
    <row r="17" spans="2:19" x14ac:dyDescent="0.25">
      <c r="B17" s="47">
        <v>44266</v>
      </c>
      <c r="C17" s="46">
        <v>52770</v>
      </c>
      <c r="D17" s="45">
        <v>52770</v>
      </c>
      <c r="E17" s="44">
        <f t="shared" si="0"/>
        <v>52770</v>
      </c>
      <c r="F17" s="46">
        <v>52610</v>
      </c>
      <c r="G17" s="45">
        <v>52610</v>
      </c>
      <c r="H17" s="44">
        <f t="shared" si="1"/>
        <v>52610</v>
      </c>
      <c r="I17" s="46">
        <v>53960</v>
      </c>
      <c r="J17" s="45">
        <v>53960</v>
      </c>
      <c r="K17" s="44">
        <f t="shared" si="2"/>
        <v>53960</v>
      </c>
      <c r="L17" s="52">
        <v>52770</v>
      </c>
      <c r="M17" s="51">
        <v>1.3958999999999999</v>
      </c>
      <c r="N17" s="51">
        <v>1.1955</v>
      </c>
      <c r="O17" s="50">
        <v>108.51</v>
      </c>
      <c r="P17" s="43">
        <v>37803.57</v>
      </c>
      <c r="Q17" s="43">
        <v>37675.449999999997</v>
      </c>
      <c r="R17" s="49">
        <f t="shared" si="3"/>
        <v>44140.526976160603</v>
      </c>
      <c r="S17" s="48">
        <v>1.3964000000000001</v>
      </c>
    </row>
    <row r="18" spans="2:19" x14ac:dyDescent="0.25">
      <c r="B18" s="47">
        <v>44267</v>
      </c>
      <c r="C18" s="46">
        <v>52765</v>
      </c>
      <c r="D18" s="45">
        <v>52765</v>
      </c>
      <c r="E18" s="44">
        <f t="shared" si="0"/>
        <v>52765</v>
      </c>
      <c r="F18" s="46">
        <v>52610</v>
      </c>
      <c r="G18" s="45">
        <v>52610</v>
      </c>
      <c r="H18" s="44">
        <f t="shared" si="1"/>
        <v>52610</v>
      </c>
      <c r="I18" s="46">
        <v>53960</v>
      </c>
      <c r="J18" s="45">
        <v>53960</v>
      </c>
      <c r="K18" s="44">
        <f t="shared" si="2"/>
        <v>53960</v>
      </c>
      <c r="L18" s="52">
        <v>52765</v>
      </c>
      <c r="M18" s="51">
        <v>1.3897999999999999</v>
      </c>
      <c r="N18" s="51">
        <v>1.1935</v>
      </c>
      <c r="O18" s="50">
        <v>108.97</v>
      </c>
      <c r="P18" s="43">
        <v>37965.89</v>
      </c>
      <c r="Q18" s="43">
        <v>37843.480000000003</v>
      </c>
      <c r="R18" s="49">
        <f t="shared" si="3"/>
        <v>44210.305823209048</v>
      </c>
      <c r="S18" s="48">
        <v>1.3902000000000001</v>
      </c>
    </row>
    <row r="19" spans="2:19" x14ac:dyDescent="0.25">
      <c r="B19" s="47">
        <v>44270</v>
      </c>
      <c r="C19" s="46">
        <v>52765</v>
      </c>
      <c r="D19" s="45">
        <v>52765</v>
      </c>
      <c r="E19" s="44">
        <f t="shared" si="0"/>
        <v>52765</v>
      </c>
      <c r="F19" s="46">
        <v>52610</v>
      </c>
      <c r="G19" s="45">
        <v>52610</v>
      </c>
      <c r="H19" s="44">
        <f t="shared" si="1"/>
        <v>52610</v>
      </c>
      <c r="I19" s="46">
        <v>53960</v>
      </c>
      <c r="J19" s="45">
        <v>53960</v>
      </c>
      <c r="K19" s="44">
        <f t="shared" si="2"/>
        <v>53960</v>
      </c>
      <c r="L19" s="52">
        <v>52765</v>
      </c>
      <c r="M19" s="51">
        <v>1.3923000000000001</v>
      </c>
      <c r="N19" s="51">
        <v>1.1924999999999999</v>
      </c>
      <c r="O19" s="50">
        <v>109.17</v>
      </c>
      <c r="P19" s="43">
        <v>37897.72</v>
      </c>
      <c r="Q19" s="43">
        <v>37775.54</v>
      </c>
      <c r="R19" s="49">
        <f t="shared" si="3"/>
        <v>44247.379454926631</v>
      </c>
      <c r="S19" s="48">
        <v>1.3927</v>
      </c>
    </row>
    <row r="20" spans="2:19" x14ac:dyDescent="0.25">
      <c r="B20" s="47">
        <v>44271</v>
      </c>
      <c r="C20" s="46">
        <v>52760</v>
      </c>
      <c r="D20" s="45">
        <v>52760</v>
      </c>
      <c r="E20" s="44">
        <f t="shared" si="0"/>
        <v>52760</v>
      </c>
      <c r="F20" s="46">
        <v>52610</v>
      </c>
      <c r="G20" s="45">
        <v>52610</v>
      </c>
      <c r="H20" s="44">
        <f t="shared" si="1"/>
        <v>52610</v>
      </c>
      <c r="I20" s="46">
        <v>53960</v>
      </c>
      <c r="J20" s="45">
        <v>53960</v>
      </c>
      <c r="K20" s="44">
        <f t="shared" si="2"/>
        <v>53960</v>
      </c>
      <c r="L20" s="52">
        <v>52760</v>
      </c>
      <c r="M20" s="51">
        <v>1.3875999999999999</v>
      </c>
      <c r="N20" s="51">
        <v>1.1922999999999999</v>
      </c>
      <c r="O20" s="50">
        <v>109.01</v>
      </c>
      <c r="P20" s="43">
        <v>38022.480000000003</v>
      </c>
      <c r="Q20" s="43">
        <v>37903.46</v>
      </c>
      <c r="R20" s="49">
        <f t="shared" si="3"/>
        <v>44250.608068439156</v>
      </c>
      <c r="S20" s="48">
        <v>1.3879999999999999</v>
      </c>
    </row>
    <row r="21" spans="2:19" x14ac:dyDescent="0.25">
      <c r="B21" s="47">
        <v>44272</v>
      </c>
      <c r="C21" s="46">
        <v>52755</v>
      </c>
      <c r="D21" s="45">
        <v>52755</v>
      </c>
      <c r="E21" s="44">
        <f t="shared" si="0"/>
        <v>52755</v>
      </c>
      <c r="F21" s="46">
        <v>52610</v>
      </c>
      <c r="G21" s="45">
        <v>52610</v>
      </c>
      <c r="H21" s="44">
        <f t="shared" si="1"/>
        <v>52610</v>
      </c>
      <c r="I21" s="46">
        <v>53960</v>
      </c>
      <c r="J21" s="45">
        <v>53960</v>
      </c>
      <c r="K21" s="44">
        <f t="shared" si="2"/>
        <v>53960</v>
      </c>
      <c r="L21" s="52">
        <v>52755</v>
      </c>
      <c r="M21" s="51">
        <v>1.3908</v>
      </c>
      <c r="N21" s="51">
        <v>1.1912</v>
      </c>
      <c r="O21" s="50">
        <v>109.17</v>
      </c>
      <c r="P21" s="43">
        <v>37931.410000000003</v>
      </c>
      <c r="Q21" s="43">
        <v>37813.56</v>
      </c>
      <c r="R21" s="49">
        <f t="shared" si="3"/>
        <v>44287.273337810613</v>
      </c>
      <c r="S21" s="48">
        <v>1.3913</v>
      </c>
    </row>
    <row r="22" spans="2:19" x14ac:dyDescent="0.25">
      <c r="B22" s="47">
        <v>44273</v>
      </c>
      <c r="C22" s="46">
        <v>52750</v>
      </c>
      <c r="D22" s="45">
        <v>52750</v>
      </c>
      <c r="E22" s="44">
        <f t="shared" si="0"/>
        <v>52750</v>
      </c>
      <c r="F22" s="46">
        <v>52610</v>
      </c>
      <c r="G22" s="45">
        <v>52610</v>
      </c>
      <c r="H22" s="44">
        <f t="shared" si="1"/>
        <v>52610</v>
      </c>
      <c r="I22" s="46">
        <v>53960</v>
      </c>
      <c r="J22" s="45">
        <v>53960</v>
      </c>
      <c r="K22" s="44">
        <f t="shared" si="2"/>
        <v>53960</v>
      </c>
      <c r="L22" s="52">
        <v>52750</v>
      </c>
      <c r="M22" s="51">
        <v>1.3945000000000001</v>
      </c>
      <c r="N22" s="51">
        <v>1.1928000000000001</v>
      </c>
      <c r="O22" s="50">
        <v>109.11</v>
      </c>
      <c r="P22" s="43">
        <v>37827.18</v>
      </c>
      <c r="Q22" s="43">
        <v>37715.97</v>
      </c>
      <c r="R22" s="49">
        <f t="shared" si="3"/>
        <v>44223.675385647213</v>
      </c>
      <c r="S22" s="48">
        <v>1.3949</v>
      </c>
    </row>
    <row r="23" spans="2:19" x14ac:dyDescent="0.25">
      <c r="B23" s="47">
        <v>44274</v>
      </c>
      <c r="C23" s="46">
        <v>52750</v>
      </c>
      <c r="D23" s="45">
        <v>52750</v>
      </c>
      <c r="E23" s="44">
        <f t="shared" si="0"/>
        <v>52750</v>
      </c>
      <c r="F23" s="46">
        <v>52610</v>
      </c>
      <c r="G23" s="45">
        <v>52610</v>
      </c>
      <c r="H23" s="44">
        <f t="shared" si="1"/>
        <v>52610</v>
      </c>
      <c r="I23" s="46">
        <v>53960</v>
      </c>
      <c r="J23" s="45">
        <v>53960</v>
      </c>
      <c r="K23" s="44">
        <f t="shared" si="2"/>
        <v>53960</v>
      </c>
      <c r="L23" s="52">
        <v>52750</v>
      </c>
      <c r="M23" s="51">
        <v>1.389</v>
      </c>
      <c r="N23" s="51">
        <v>1.19</v>
      </c>
      <c r="O23" s="50">
        <v>108.89</v>
      </c>
      <c r="P23" s="43">
        <v>37976.959999999999</v>
      </c>
      <c r="Q23" s="43">
        <v>37865.269999999997</v>
      </c>
      <c r="R23" s="49">
        <f t="shared" si="3"/>
        <v>44327.731092436974</v>
      </c>
      <c r="S23" s="48">
        <v>1.3894</v>
      </c>
    </row>
    <row r="24" spans="2:19" x14ac:dyDescent="0.25">
      <c r="B24" s="47">
        <v>44277</v>
      </c>
      <c r="C24" s="46">
        <v>52745</v>
      </c>
      <c r="D24" s="45">
        <v>52745</v>
      </c>
      <c r="E24" s="44">
        <f t="shared" si="0"/>
        <v>52745</v>
      </c>
      <c r="F24" s="46">
        <v>52610</v>
      </c>
      <c r="G24" s="45">
        <v>52610</v>
      </c>
      <c r="H24" s="44">
        <f t="shared" si="1"/>
        <v>52610</v>
      </c>
      <c r="I24" s="46">
        <v>53960</v>
      </c>
      <c r="J24" s="45">
        <v>53960</v>
      </c>
      <c r="K24" s="44">
        <f t="shared" si="2"/>
        <v>53960</v>
      </c>
      <c r="L24" s="52">
        <v>52745</v>
      </c>
      <c r="M24" s="51">
        <v>1.3846000000000001</v>
      </c>
      <c r="N24" s="51">
        <v>1.1923999999999999</v>
      </c>
      <c r="O24" s="50">
        <v>108.83</v>
      </c>
      <c r="P24" s="43">
        <v>38094.03</v>
      </c>
      <c r="Q24" s="43">
        <v>37985.56</v>
      </c>
      <c r="R24" s="49">
        <f t="shared" si="3"/>
        <v>44234.317343173432</v>
      </c>
      <c r="S24" s="48">
        <v>1.385</v>
      </c>
    </row>
    <row r="25" spans="2:19" x14ac:dyDescent="0.25">
      <c r="B25" s="47">
        <v>44278</v>
      </c>
      <c r="C25" s="46">
        <v>52740</v>
      </c>
      <c r="D25" s="45">
        <v>52740</v>
      </c>
      <c r="E25" s="44">
        <f t="shared" si="0"/>
        <v>52740</v>
      </c>
      <c r="F25" s="46">
        <v>52610</v>
      </c>
      <c r="G25" s="45">
        <v>52610</v>
      </c>
      <c r="H25" s="44">
        <f t="shared" si="1"/>
        <v>52610</v>
      </c>
      <c r="I25" s="46">
        <v>53960</v>
      </c>
      <c r="J25" s="45">
        <v>53960</v>
      </c>
      <c r="K25" s="44">
        <f t="shared" si="2"/>
        <v>53960</v>
      </c>
      <c r="L25" s="52">
        <v>52740</v>
      </c>
      <c r="M25" s="51">
        <v>1.3793</v>
      </c>
      <c r="N25" s="51">
        <v>1.1889000000000001</v>
      </c>
      <c r="O25" s="50">
        <v>108.57</v>
      </c>
      <c r="P25" s="43">
        <v>38236.79</v>
      </c>
      <c r="Q25" s="43">
        <v>38131.480000000003</v>
      </c>
      <c r="R25" s="49">
        <f t="shared" si="3"/>
        <v>44360.33308099924</v>
      </c>
      <c r="S25" s="48">
        <v>1.3796999999999999</v>
      </c>
    </row>
    <row r="26" spans="2:19" x14ac:dyDescent="0.25">
      <c r="B26" s="47">
        <v>44279</v>
      </c>
      <c r="C26" s="46">
        <v>52625</v>
      </c>
      <c r="D26" s="45">
        <v>52625</v>
      </c>
      <c r="E26" s="44">
        <f t="shared" si="0"/>
        <v>52625</v>
      </c>
      <c r="F26" s="46">
        <v>52500</v>
      </c>
      <c r="G26" s="45">
        <v>52500</v>
      </c>
      <c r="H26" s="44">
        <f t="shared" si="1"/>
        <v>52500</v>
      </c>
      <c r="I26" s="46">
        <v>53850</v>
      </c>
      <c r="J26" s="45">
        <v>53850</v>
      </c>
      <c r="K26" s="44">
        <f t="shared" si="2"/>
        <v>53850</v>
      </c>
      <c r="L26" s="52">
        <v>52625</v>
      </c>
      <c r="M26" s="51">
        <v>1.3717999999999999</v>
      </c>
      <c r="N26" s="51">
        <v>1.1834</v>
      </c>
      <c r="O26" s="50">
        <v>108.7</v>
      </c>
      <c r="P26" s="43">
        <v>38362.01</v>
      </c>
      <c r="Q26" s="43">
        <v>38259.730000000003</v>
      </c>
      <c r="R26" s="49">
        <f t="shared" si="3"/>
        <v>44469.325671793136</v>
      </c>
      <c r="S26" s="48">
        <v>1.3722000000000001</v>
      </c>
    </row>
    <row r="27" spans="2:19" x14ac:dyDescent="0.25">
      <c r="B27" s="47">
        <v>44280</v>
      </c>
      <c r="C27" s="46">
        <v>52370</v>
      </c>
      <c r="D27" s="45">
        <v>52370</v>
      </c>
      <c r="E27" s="44">
        <f t="shared" si="0"/>
        <v>52370</v>
      </c>
      <c r="F27" s="46">
        <v>52250</v>
      </c>
      <c r="G27" s="45">
        <v>52250</v>
      </c>
      <c r="H27" s="44">
        <f t="shared" si="1"/>
        <v>52250</v>
      </c>
      <c r="I27" s="46">
        <v>53600</v>
      </c>
      <c r="J27" s="45">
        <v>53600</v>
      </c>
      <c r="K27" s="44">
        <f t="shared" si="2"/>
        <v>53600</v>
      </c>
      <c r="L27" s="52">
        <v>52370</v>
      </c>
      <c r="M27" s="51">
        <v>1.3708</v>
      </c>
      <c r="N27" s="51">
        <v>1.1797</v>
      </c>
      <c r="O27" s="50">
        <v>109.12</v>
      </c>
      <c r="P27" s="43">
        <v>38203.97</v>
      </c>
      <c r="Q27" s="43">
        <v>38105.31</v>
      </c>
      <c r="R27" s="49">
        <f t="shared" si="3"/>
        <v>44392.642197168774</v>
      </c>
      <c r="S27" s="48">
        <v>1.3712</v>
      </c>
    </row>
    <row r="28" spans="2:19" x14ac:dyDescent="0.25">
      <c r="B28" s="47">
        <v>44281</v>
      </c>
      <c r="C28" s="46">
        <v>51870</v>
      </c>
      <c r="D28" s="45">
        <v>51870</v>
      </c>
      <c r="E28" s="44">
        <f t="shared" si="0"/>
        <v>51870</v>
      </c>
      <c r="F28" s="46">
        <v>51750</v>
      </c>
      <c r="G28" s="45">
        <v>51750</v>
      </c>
      <c r="H28" s="44">
        <f t="shared" si="1"/>
        <v>51750</v>
      </c>
      <c r="I28" s="46">
        <v>53100</v>
      </c>
      <c r="J28" s="45">
        <v>53100</v>
      </c>
      <c r="K28" s="44">
        <f t="shared" si="2"/>
        <v>53100</v>
      </c>
      <c r="L28" s="52">
        <v>51870</v>
      </c>
      <c r="M28" s="51">
        <v>1.3767</v>
      </c>
      <c r="N28" s="51">
        <v>1.1777</v>
      </c>
      <c r="O28" s="50">
        <v>109.8</v>
      </c>
      <c r="P28" s="43">
        <v>37677.050000000003</v>
      </c>
      <c r="Q28" s="43">
        <v>37578.97</v>
      </c>
      <c r="R28" s="49">
        <f t="shared" si="3"/>
        <v>44043.474569075319</v>
      </c>
      <c r="S28" s="48">
        <v>1.3771</v>
      </c>
    </row>
    <row r="29" spans="2:19" x14ac:dyDescent="0.25">
      <c r="B29" s="47">
        <v>44284</v>
      </c>
      <c r="C29" s="46">
        <v>51865</v>
      </c>
      <c r="D29" s="45">
        <v>51865</v>
      </c>
      <c r="E29" s="44">
        <f t="shared" si="0"/>
        <v>51865</v>
      </c>
      <c r="F29" s="46">
        <v>51750</v>
      </c>
      <c r="G29" s="45">
        <v>51750</v>
      </c>
      <c r="H29" s="44">
        <f t="shared" si="1"/>
        <v>51750</v>
      </c>
      <c r="I29" s="46">
        <v>53100</v>
      </c>
      <c r="J29" s="45">
        <v>53100</v>
      </c>
      <c r="K29" s="44">
        <f t="shared" si="2"/>
        <v>53100</v>
      </c>
      <c r="L29" s="52">
        <v>51865</v>
      </c>
      <c r="M29" s="51">
        <v>1.3843000000000001</v>
      </c>
      <c r="N29" s="51">
        <v>1.1780999999999999</v>
      </c>
      <c r="O29" s="50">
        <v>109.64</v>
      </c>
      <c r="P29" s="43">
        <v>37466.589999999997</v>
      </c>
      <c r="Q29" s="43">
        <v>37372.720000000001</v>
      </c>
      <c r="R29" s="49">
        <f t="shared" si="3"/>
        <v>44024.276377217553</v>
      </c>
      <c r="S29" s="48">
        <v>1.3847</v>
      </c>
    </row>
    <row r="30" spans="2:19" x14ac:dyDescent="0.25">
      <c r="B30" s="47">
        <v>44285</v>
      </c>
      <c r="C30" s="46">
        <v>51110</v>
      </c>
      <c r="D30" s="45">
        <v>51110</v>
      </c>
      <c r="E30" s="44">
        <f t="shared" si="0"/>
        <v>51110</v>
      </c>
      <c r="F30" s="46">
        <v>51000</v>
      </c>
      <c r="G30" s="45">
        <v>51000</v>
      </c>
      <c r="H30" s="44">
        <f t="shared" si="1"/>
        <v>51000</v>
      </c>
      <c r="I30" s="46">
        <v>52350</v>
      </c>
      <c r="J30" s="45">
        <v>52350</v>
      </c>
      <c r="K30" s="44">
        <f t="shared" si="2"/>
        <v>52350</v>
      </c>
      <c r="L30" s="52">
        <v>51110</v>
      </c>
      <c r="M30" s="51">
        <v>1.3734</v>
      </c>
      <c r="N30" s="51">
        <v>1.1736</v>
      </c>
      <c r="O30" s="50">
        <v>110.35</v>
      </c>
      <c r="P30" s="43">
        <v>37214.21</v>
      </c>
      <c r="Q30" s="43">
        <v>37120.61</v>
      </c>
      <c r="R30" s="49">
        <f t="shared" si="3"/>
        <v>43549.761417859576</v>
      </c>
      <c r="S30" s="48">
        <v>1.3738999999999999</v>
      </c>
    </row>
    <row r="31" spans="2:19" x14ac:dyDescent="0.25">
      <c r="B31" s="47">
        <v>44286</v>
      </c>
      <c r="C31" s="46">
        <v>50610</v>
      </c>
      <c r="D31" s="45">
        <v>50610</v>
      </c>
      <c r="E31" s="44">
        <f t="shared" si="0"/>
        <v>50610</v>
      </c>
      <c r="F31" s="46">
        <v>50500</v>
      </c>
      <c r="G31" s="45">
        <v>50500</v>
      </c>
      <c r="H31" s="44">
        <f t="shared" si="1"/>
        <v>50500</v>
      </c>
      <c r="I31" s="46">
        <v>51850</v>
      </c>
      <c r="J31" s="45">
        <v>51850</v>
      </c>
      <c r="K31" s="44">
        <f t="shared" si="2"/>
        <v>51850</v>
      </c>
      <c r="L31" s="52">
        <v>50610</v>
      </c>
      <c r="M31" s="51">
        <v>1.377</v>
      </c>
      <c r="N31" s="51">
        <v>1.1731</v>
      </c>
      <c r="O31" s="50">
        <v>110.75</v>
      </c>
      <c r="P31" s="43">
        <v>36753.81</v>
      </c>
      <c r="Q31" s="43">
        <v>36663.279999999999</v>
      </c>
      <c r="R31" s="49">
        <f t="shared" si="3"/>
        <v>43142.102122581193</v>
      </c>
      <c r="S31" s="48">
        <v>1.3774</v>
      </c>
    </row>
    <row r="32" spans="2:19" s="10" customFormat="1" x14ac:dyDescent="0.25">
      <c r="B32" s="42" t="s">
        <v>11</v>
      </c>
      <c r="C32" s="41">
        <f>ROUND(AVERAGE(C9:C31),2)</f>
        <v>52466.52</v>
      </c>
      <c r="D32" s="40">
        <f>ROUND(AVERAGE(D9:D31),2)</f>
        <v>52466.52</v>
      </c>
      <c r="E32" s="39">
        <f>ROUND(AVERAGE(C32:D32),2)</f>
        <v>52466.52</v>
      </c>
      <c r="F32" s="41">
        <f>ROUND(AVERAGE(F9:F31),2)</f>
        <v>52317.83</v>
      </c>
      <c r="G32" s="40">
        <f>ROUND(AVERAGE(G9:G31),2)</f>
        <v>52317.83</v>
      </c>
      <c r="H32" s="39">
        <f>ROUND(AVERAGE(F32:G32),2)</f>
        <v>52317.83</v>
      </c>
      <c r="I32" s="41">
        <f>ROUND(AVERAGE(I9:I31),2)</f>
        <v>53667.83</v>
      </c>
      <c r="J32" s="40">
        <f>ROUND(AVERAGE(J9:J31),2)</f>
        <v>53667.83</v>
      </c>
      <c r="K32" s="39">
        <f>ROUND(AVERAGE(I32:J32),2)</f>
        <v>53667.83</v>
      </c>
      <c r="L32" s="38">
        <f>ROUND(AVERAGE(L9:L31),2)</f>
        <v>52466.52</v>
      </c>
      <c r="M32" s="37">
        <f>ROUND(AVERAGE(M9:M31),4)</f>
        <v>1.3858999999999999</v>
      </c>
      <c r="N32" s="36">
        <f>ROUND(AVERAGE(N9:N31),4)</f>
        <v>1.19</v>
      </c>
      <c r="O32" s="175">
        <f>ROUND(AVERAGE(O9:O31),2)</f>
        <v>108.74</v>
      </c>
      <c r="P32" s="35">
        <f>AVERAGE(P9:P31)</f>
        <v>37857.833913043483</v>
      </c>
      <c r="Q32" s="35">
        <f>AVERAGE(Q9:Q31)</f>
        <v>37738.774347826082</v>
      </c>
      <c r="R32" s="35">
        <f>AVERAGE(R9:R31)</f>
        <v>44091.100979059942</v>
      </c>
      <c r="S32" s="34">
        <f>AVERAGE(S9:S31)</f>
        <v>1.3863173913043476</v>
      </c>
    </row>
    <row r="33" spans="2:19" s="5" customFormat="1" x14ac:dyDescent="0.25">
      <c r="B33" s="33" t="s">
        <v>12</v>
      </c>
      <c r="C33" s="32">
        <f t="shared" ref="C33:S33" si="4">MAX(C9:C31)</f>
        <v>52795</v>
      </c>
      <c r="D33" s="31">
        <f t="shared" si="4"/>
        <v>52795</v>
      </c>
      <c r="E33" s="30">
        <f t="shared" si="4"/>
        <v>52795</v>
      </c>
      <c r="F33" s="32">
        <f t="shared" si="4"/>
        <v>52610</v>
      </c>
      <c r="G33" s="31">
        <f t="shared" si="4"/>
        <v>52610</v>
      </c>
      <c r="H33" s="30">
        <f t="shared" si="4"/>
        <v>52610</v>
      </c>
      <c r="I33" s="32">
        <f t="shared" si="4"/>
        <v>53960</v>
      </c>
      <c r="J33" s="31">
        <f t="shared" si="4"/>
        <v>53960</v>
      </c>
      <c r="K33" s="30">
        <f t="shared" si="4"/>
        <v>53960</v>
      </c>
      <c r="L33" s="29">
        <f t="shared" si="4"/>
        <v>52795</v>
      </c>
      <c r="M33" s="28">
        <f t="shared" si="4"/>
        <v>1.3967000000000001</v>
      </c>
      <c r="N33" s="27">
        <f t="shared" si="4"/>
        <v>1.2062999999999999</v>
      </c>
      <c r="O33" s="26">
        <f t="shared" si="4"/>
        <v>110.75</v>
      </c>
      <c r="P33" s="25">
        <f t="shared" si="4"/>
        <v>38362.01</v>
      </c>
      <c r="Q33" s="25">
        <f t="shared" si="4"/>
        <v>38259.730000000003</v>
      </c>
      <c r="R33" s="25">
        <f t="shared" si="4"/>
        <v>44495.026133872874</v>
      </c>
      <c r="S33" s="24">
        <f t="shared" si="4"/>
        <v>1.3971</v>
      </c>
    </row>
    <row r="34" spans="2:19" s="5" customFormat="1" ht="13.8" thickBot="1" x14ac:dyDescent="0.3">
      <c r="B34" s="23" t="s">
        <v>13</v>
      </c>
      <c r="C34" s="22">
        <f t="shared" ref="C34:S34" si="5">MIN(C9:C31)</f>
        <v>50610</v>
      </c>
      <c r="D34" s="21">
        <f t="shared" si="5"/>
        <v>50610</v>
      </c>
      <c r="E34" s="20">
        <f t="shared" si="5"/>
        <v>50610</v>
      </c>
      <c r="F34" s="22">
        <f t="shared" si="5"/>
        <v>50500</v>
      </c>
      <c r="G34" s="21">
        <f t="shared" si="5"/>
        <v>50500</v>
      </c>
      <c r="H34" s="20">
        <f t="shared" si="5"/>
        <v>50500</v>
      </c>
      <c r="I34" s="22">
        <f t="shared" si="5"/>
        <v>51850</v>
      </c>
      <c r="J34" s="21">
        <f t="shared" si="5"/>
        <v>51850</v>
      </c>
      <c r="K34" s="20">
        <f t="shared" si="5"/>
        <v>51850</v>
      </c>
      <c r="L34" s="19">
        <f t="shared" si="5"/>
        <v>50610</v>
      </c>
      <c r="M34" s="18">
        <f t="shared" si="5"/>
        <v>1.3708</v>
      </c>
      <c r="N34" s="17">
        <f t="shared" si="5"/>
        <v>1.1731</v>
      </c>
      <c r="O34" s="16">
        <f t="shared" si="5"/>
        <v>106.76</v>
      </c>
      <c r="P34" s="15">
        <f t="shared" si="5"/>
        <v>36753.81</v>
      </c>
      <c r="Q34" s="15">
        <f t="shared" si="5"/>
        <v>36663.279999999999</v>
      </c>
      <c r="R34" s="15">
        <f t="shared" si="5"/>
        <v>43142.102122581193</v>
      </c>
      <c r="S34" s="14">
        <f t="shared" si="5"/>
        <v>1.3712</v>
      </c>
    </row>
    <row r="36" spans="2:19" x14ac:dyDescent="0.25">
      <c r="B36" s="7" t="s">
        <v>14</v>
      </c>
      <c r="C36" s="9"/>
      <c r="D36" s="9"/>
      <c r="E36" s="8"/>
      <c r="F36" s="9"/>
      <c r="G36" s="9"/>
      <c r="H36" s="8"/>
      <c r="I36" s="9"/>
      <c r="J36" s="9"/>
      <c r="K36" s="8"/>
      <c r="L36" s="9"/>
      <c r="M36" s="9"/>
      <c r="N36" s="8"/>
    </row>
    <row r="37" spans="2:19" x14ac:dyDescent="0.25">
      <c r="B37" s="7" t="s">
        <v>15</v>
      </c>
      <c r="C37" s="9"/>
      <c r="D37" s="9"/>
      <c r="E37" s="8"/>
      <c r="F37" s="9"/>
      <c r="G37" s="9"/>
      <c r="H37" s="8"/>
      <c r="I37" s="9"/>
      <c r="J37" s="9"/>
      <c r="K37" s="8"/>
      <c r="L37" s="9"/>
      <c r="M37" s="9"/>
      <c r="N37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Patrick Heisch</cp:lastModifiedBy>
  <cp:lastPrinted>2011-08-25T10:07:39Z</cp:lastPrinted>
  <dcterms:created xsi:type="dcterms:W3CDTF">2012-05-31T12:49:12Z</dcterms:created>
  <dcterms:modified xsi:type="dcterms:W3CDTF">2021-04-01T05:39:55Z</dcterms:modified>
</cp:coreProperties>
</file>