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 activeTab="11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R29" i="10" s="1"/>
  <c r="K10" i="10"/>
  <c r="H10" i="10"/>
  <c r="E10" i="10"/>
  <c r="E31" i="10" s="1"/>
  <c r="R9" i="10"/>
  <c r="K9" i="10"/>
  <c r="H9" i="10"/>
  <c r="E9" i="10"/>
  <c r="Y31" i="8"/>
  <c r="X31" i="8"/>
  <c r="W31" i="8"/>
  <c r="V31" i="8"/>
  <c r="U31" i="8"/>
  <c r="T31" i="8"/>
  <c r="S31" i="8"/>
  <c r="R31" i="8"/>
  <c r="Q31" i="8"/>
  <c r="P31" i="8"/>
  <c r="O31" i="8"/>
  <c r="M31" i="8"/>
  <c r="L31" i="8"/>
  <c r="K31" i="8"/>
  <c r="J31" i="8"/>
  <c r="I31" i="8"/>
  <c r="H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K30" i="8"/>
  <c r="J30" i="8"/>
  <c r="I30" i="8"/>
  <c r="G30" i="8"/>
  <c r="F30" i="8"/>
  <c r="D30" i="8"/>
  <c r="C30" i="8"/>
  <c r="Y29" i="8"/>
  <c r="X29" i="8"/>
  <c r="W29" i="8"/>
  <c r="V29" i="8"/>
  <c r="U29" i="8"/>
  <c r="T29" i="8"/>
  <c r="S29" i="8"/>
  <c r="R29" i="8"/>
  <c r="P29" i="8"/>
  <c r="O29" i="8"/>
  <c r="Q29" i="8" s="1"/>
  <c r="M29" i="8"/>
  <c r="L29" i="8"/>
  <c r="N29" i="8" s="1"/>
  <c r="J29" i="8"/>
  <c r="I29" i="8"/>
  <c r="K29" i="8" s="1"/>
  <c r="G29" i="8"/>
  <c r="F29" i="8"/>
  <c r="H29" i="8" s="1"/>
  <c r="D29" i="8"/>
  <c r="C29" i="8"/>
  <c r="E29" i="8" s="1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30" i="8" s="1"/>
  <c r="Q9" i="8"/>
  <c r="Q30" i="8" s="1"/>
  <c r="N9" i="8"/>
  <c r="N30" i="8" s="1"/>
  <c r="K9" i="8"/>
  <c r="H9" i="8"/>
  <c r="H30" i="8" s="1"/>
  <c r="E9" i="8"/>
  <c r="E30" i="8" s="1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K29" i="7" s="1"/>
  <c r="G29" i="7"/>
  <c r="F29" i="7"/>
  <c r="H29" i="7" s="1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R29" i="7" s="1"/>
  <c r="K11" i="7"/>
  <c r="H11" i="7"/>
  <c r="E11" i="7"/>
  <c r="E31" i="7" s="1"/>
  <c r="R10" i="7"/>
  <c r="K10" i="7"/>
  <c r="H10" i="7"/>
  <c r="H30" i="7" s="1"/>
  <c r="E10" i="7"/>
  <c r="R9" i="7"/>
  <c r="K9" i="7"/>
  <c r="K30" i="7" s="1"/>
  <c r="H9" i="7"/>
  <c r="E9" i="7"/>
  <c r="Y31" i="6"/>
  <c r="W31" i="6"/>
  <c r="V31" i="6"/>
  <c r="U31" i="6"/>
  <c r="T31" i="6"/>
  <c r="S31" i="6"/>
  <c r="R31" i="6"/>
  <c r="Q31" i="6"/>
  <c r="P31" i="6"/>
  <c r="O31" i="6"/>
  <c r="M31" i="6"/>
  <c r="L31" i="6"/>
  <c r="J31" i="6"/>
  <c r="I31" i="6"/>
  <c r="H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Q9" i="6"/>
  <c r="Q30" i="6" s="1"/>
  <c r="N9" i="6"/>
  <c r="N30" i="6" s="1"/>
  <c r="K9" i="6"/>
  <c r="H9" i="6"/>
  <c r="H30" i="6" s="1"/>
  <c r="E9" i="6"/>
  <c r="E30" i="6" s="1"/>
  <c r="Y31" i="5"/>
  <c r="W31" i="5"/>
  <c r="V31" i="5"/>
  <c r="U31" i="5"/>
  <c r="T31" i="5"/>
  <c r="S31" i="5"/>
  <c r="R31" i="5"/>
  <c r="Q31" i="5"/>
  <c r="P31" i="5"/>
  <c r="O31" i="5"/>
  <c r="M31" i="5"/>
  <c r="L31" i="5"/>
  <c r="J31" i="5"/>
  <c r="I31" i="5"/>
  <c r="H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Q9" i="5"/>
  <c r="Q30" i="5" s="1"/>
  <c r="N9" i="5"/>
  <c r="N30" i="5" s="1"/>
  <c r="K9" i="5"/>
  <c r="H9" i="5"/>
  <c r="H30" i="5" s="1"/>
  <c r="E9" i="5"/>
  <c r="E30" i="5" s="1"/>
  <c r="Y31" i="4"/>
  <c r="W31" i="4"/>
  <c r="V31" i="4"/>
  <c r="U31" i="4"/>
  <c r="T31" i="4"/>
  <c r="S31" i="4"/>
  <c r="R31" i="4"/>
  <c r="Q31" i="4"/>
  <c r="P31" i="4"/>
  <c r="O31" i="4"/>
  <c r="M31" i="4"/>
  <c r="L31" i="4"/>
  <c r="J31" i="4"/>
  <c r="I31" i="4"/>
  <c r="H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Q29" i="4" s="1"/>
  <c r="M29" i="4"/>
  <c r="L29" i="4"/>
  <c r="N29" i="4" s="1"/>
  <c r="J29" i="4"/>
  <c r="I29" i="4"/>
  <c r="K29" i="4" s="1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1" i="4" s="1"/>
  <c r="Q9" i="4"/>
  <c r="Q30" i="4" s="1"/>
  <c r="N9" i="4"/>
  <c r="K9" i="4"/>
  <c r="K31" i="4" s="1"/>
  <c r="H9" i="4"/>
  <c r="H30" i="4" s="1"/>
  <c r="E9" i="4"/>
  <c r="E30" i="4" s="1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R30" i="3" s="1"/>
  <c r="K10" i="3"/>
  <c r="H10" i="3"/>
  <c r="E10" i="3"/>
  <c r="E31" i="3" s="1"/>
  <c r="R9" i="3"/>
  <c r="R31" i="3" s="1"/>
  <c r="K9" i="3"/>
  <c r="H9" i="3"/>
  <c r="H30" i="3" s="1"/>
  <c r="E9" i="3"/>
  <c r="E30" i="3" s="1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K30" i="2" s="1"/>
  <c r="H10" i="2"/>
  <c r="E10" i="2"/>
  <c r="R9" i="2"/>
  <c r="R29" i="2" s="1"/>
  <c r="K9" i="2"/>
  <c r="H9" i="2"/>
  <c r="E9" i="2"/>
  <c r="E31" i="2" s="1"/>
  <c r="Y31" i="1"/>
  <c r="X31" i="1"/>
  <c r="W31" i="1"/>
  <c r="V31" i="1"/>
  <c r="U31" i="1"/>
  <c r="T31" i="1"/>
  <c r="S31" i="1"/>
  <c r="R31" i="1"/>
  <c r="Q31" i="1"/>
  <c r="P31" i="1"/>
  <c r="O31" i="1"/>
  <c r="M31" i="1"/>
  <c r="L31" i="1"/>
  <c r="K31" i="1"/>
  <c r="J31" i="1"/>
  <c r="I31" i="1"/>
  <c r="H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K30" i="1"/>
  <c r="J30" i="1"/>
  <c r="I30" i="1"/>
  <c r="G30" i="1"/>
  <c r="F30" i="1"/>
  <c r="D30" i="1"/>
  <c r="C30" i="1"/>
  <c r="Y29" i="1"/>
  <c r="X29" i="1"/>
  <c r="W29" i="1"/>
  <c r="V29" i="1"/>
  <c r="U29" i="1"/>
  <c r="T29" i="1"/>
  <c r="S29" i="1"/>
  <c r="R29" i="1"/>
  <c r="P29" i="1"/>
  <c r="O29" i="1"/>
  <c r="M29" i="1"/>
  <c r="L29" i="1"/>
  <c r="N29" i="1" s="1"/>
  <c r="J29" i="1"/>
  <c r="I29" i="1"/>
  <c r="K29" i="1" s="1"/>
  <c r="G29" i="1"/>
  <c r="F29" i="1"/>
  <c r="D29" i="1"/>
  <c r="C29" i="1"/>
  <c r="E29" i="1" s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0" i="1" s="1"/>
  <c r="Q9" i="1"/>
  <c r="Q30" i="1" s="1"/>
  <c r="N9" i="1"/>
  <c r="N30" i="1" s="1"/>
  <c r="K9" i="1"/>
  <c r="H9" i="1"/>
  <c r="H30" i="1" s="1"/>
  <c r="E9" i="1"/>
  <c r="E30" i="1" s="1"/>
  <c r="R30" i="2" l="1"/>
  <c r="K30" i="3"/>
  <c r="R29" i="3"/>
  <c r="H31" i="3"/>
  <c r="K31" i="3"/>
  <c r="E31" i="4"/>
  <c r="K30" i="5"/>
  <c r="K31" i="5"/>
  <c r="X31" i="5"/>
  <c r="X29" i="5"/>
  <c r="X30" i="5"/>
  <c r="H31" i="7"/>
  <c r="K31" i="7"/>
  <c r="K30" i="10"/>
  <c r="E31" i="8"/>
  <c r="N31" i="8"/>
  <c r="E30" i="10"/>
  <c r="R31" i="10"/>
  <c r="R30" i="10"/>
  <c r="E31" i="1"/>
  <c r="N31" i="1"/>
  <c r="H31" i="2"/>
  <c r="K30" i="4"/>
  <c r="H29" i="1"/>
  <c r="Q29" i="1"/>
  <c r="K31" i="2"/>
  <c r="E30" i="2"/>
  <c r="H30" i="2"/>
  <c r="R31" i="2"/>
  <c r="N30" i="4"/>
  <c r="N31" i="4"/>
  <c r="X29" i="4"/>
  <c r="X30" i="4"/>
  <c r="K30" i="6"/>
  <c r="K31" i="6"/>
  <c r="X31" i="6"/>
  <c r="X29" i="6"/>
  <c r="X30" i="6"/>
  <c r="E30" i="7"/>
  <c r="R30" i="7"/>
  <c r="H30" i="10"/>
  <c r="H31" i="10"/>
  <c r="E31" i="5"/>
  <c r="N31" i="5"/>
  <c r="E31" i="6"/>
  <c r="N31" i="6"/>
  <c r="R31" i="7"/>
  <c r="K31" i="10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<sst xmlns="http://schemas.openxmlformats.org/spreadsheetml/2006/main" count="429" uniqueCount="99">
  <si>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</si>
  <si>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</si>
  <si>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</si>
  <si>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</si>
  <si>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</si>
  <si>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</si>
  <si>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</si>
  <si>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</si>
  <si>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</si>
  <si>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</si>
  <si>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</si>
  <si>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</si>
  <si>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</si>
  <si>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</si>
  <si>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</si>
  <si>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</si>
  <si>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</si>
  <si>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</si>
  <si>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</si>
  <si>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</si>
  <si>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</si>
  <si>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</si>
  <si>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</si>
  <si>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</si>
  <si>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</si>
  <si>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</si>
  <si>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</si>
  <si>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</si>
  <si>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</si>
  <si>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</si>
  <si>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</si>
  <si>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</si>
  <si>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</si>
  <si>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</si>
  <si>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</si>
  <si>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</si>
  <si>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</si>
  <si>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</si>
  <si>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</si>
  <si>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</si>
  <si>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</si>
  <si>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</si>
  <si>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</si>
  <si>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</si>
  <si>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</si>
  <si>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</si>
  <si>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</si>
  <si>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</si>
  <si>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</si>
  <si>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</si>
  <si>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</si>
  <si>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</si>
  <si>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</si>
  <si>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</si>
  <si>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</si>
  <si>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</si>
  <si>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</si>
  <si>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</si>
  <si>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</si>
  <si>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</si>
  <si>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</si>
  <si>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</si>
  <si>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</si>
  <si>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</si>
  <si>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</si>
  <si>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</si>
  <si>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</si>
  <si>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</si>
  <si>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</si>
  <si>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</si>
  <si>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</si>
  <si>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</si>
  <si>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</si>
  <si>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</si>
  <si>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</si>
  <si>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</si>
  <si>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</si>
  <si>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</si>
  <si>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</si>
  <si>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</si>
  <si>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</si>
  <si>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</si>
  <si>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</si>
  <si>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</si>
  <si>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</si>
  <si>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</si>
  <si>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</si>
  <si>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</si>
  <si>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</si>
  <si>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</si>
  <si>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</si>
  <si>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</si>
  <si>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</si>
  <si>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</si>
  <si>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</si>
  <si>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JANUARY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</si>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</sst>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44200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44200</v>
      </c>
      <c r="C9" s="46">
        <v>7918.5</v>
      </c>
      <c r="D9" s="45">
        <v>7918.5</v>
      </c>
      <c r="E9" s="44">
        <f t="shared" ref="E9:E28" si="0">AVERAGE(C9:D9)</f>
        <v>7918.5</v>
      </c>
      <c r="F9" s="46">
        <v>7931</v>
      </c>
      <c r="G9" s="45">
        <v>7931</v>
      </c>
      <c r="H9" s="44">
        <f t="shared" ref="H9:H28" si="1">AVERAGE(F9:G9)</f>
        <v>7931</v>
      </c>
      <c r="I9" s="46">
        <v>7865</v>
      </c>
      <c r="J9" s="45">
        <v>7865</v>
      </c>
      <c r="K9" s="44">
        <f t="shared" ref="K9:K28" si="2">AVERAGE(I9:J9)</f>
        <v>7865</v>
      </c>
      <c r="L9" s="46">
        <v>7832.5</v>
      </c>
      <c r="M9" s="45">
        <v>7832.5</v>
      </c>
      <c r="N9" s="44">
        <f t="shared" ref="N9:N28" si="3">AVERAGE(L9:M9)</f>
        <v>7832.5</v>
      </c>
      <c r="O9" s="46">
        <v>7797.5</v>
      </c>
      <c r="P9" s="45">
        <v>7797.5</v>
      </c>
      <c r="Q9" s="44">
        <f t="shared" ref="Q9:Q28" si="4">AVERAGE(O9:P9)</f>
        <v>7797.5</v>
      </c>
      <c r="R9" s="52">
        <v>7918.5</v>
      </c>
      <c r="S9" s="51">
        <v>1.3655999999999999</v>
      </c>
      <c r="T9" s="53">
        <v>1.2303999999999999</v>
      </c>
      <c r="U9" s="50">
        <v>102.92</v>
      </c>
      <c r="V9" s="43">
        <v>5798.55</v>
      </c>
      <c r="W9" s="43">
        <v>5804.73</v>
      </c>
      <c r="X9" s="49">
        <f t="shared" ref="X9:X28" si="5">R9/T9</f>
        <v>6435.7119635890767</v>
      </c>
      <c r="Y9" s="48">
        <v>1.3663000000000001</v>
      </c>
    </row>
    <row r="10" spans="1:25" x14ac:dyDescent="0.25">
      <c r="B10" s="47">
        <v>44201</v>
      </c>
      <c r="C10" s="46">
        <v>7914</v>
      </c>
      <c r="D10" s="45">
        <v>7914</v>
      </c>
      <c r="E10" s="44">
        <f t="shared" si="0"/>
        <v>7914</v>
      </c>
      <c r="F10" s="46">
        <v>7922.5</v>
      </c>
      <c r="G10" s="45">
        <v>7922.5</v>
      </c>
      <c r="H10" s="44">
        <f t="shared" si="1"/>
        <v>7922.5</v>
      </c>
      <c r="I10" s="46">
        <v>7842.5</v>
      </c>
      <c r="J10" s="45">
        <v>7842.5</v>
      </c>
      <c r="K10" s="44">
        <f t="shared" si="2"/>
        <v>7842.5</v>
      </c>
      <c r="L10" s="46">
        <v>7812.5</v>
      </c>
      <c r="M10" s="45">
        <v>7812.5</v>
      </c>
      <c r="N10" s="44">
        <f t="shared" si="3"/>
        <v>7812.5</v>
      </c>
      <c r="O10" s="46">
        <v>7777.5</v>
      </c>
      <c r="P10" s="45">
        <v>7777.5</v>
      </c>
      <c r="Q10" s="44">
        <f t="shared" si="4"/>
        <v>7777.5</v>
      </c>
      <c r="R10" s="52">
        <v>7914</v>
      </c>
      <c r="S10" s="51">
        <v>1.3585</v>
      </c>
      <c r="T10" s="51">
        <v>1.2272000000000001</v>
      </c>
      <c r="U10" s="50">
        <v>102.9</v>
      </c>
      <c r="V10" s="43">
        <v>5825.54</v>
      </c>
      <c r="W10" s="43">
        <v>5828.8</v>
      </c>
      <c r="X10" s="49">
        <f t="shared" si="5"/>
        <v>6448.8265971316814</v>
      </c>
      <c r="Y10" s="48">
        <v>1.3592</v>
      </c>
    </row>
    <row r="11" spans="1:25" x14ac:dyDescent="0.25">
      <c r="B11" s="47">
        <v>44202</v>
      </c>
      <c r="C11" s="46">
        <v>8129.5</v>
      </c>
      <c r="D11" s="45">
        <v>8129.5</v>
      </c>
      <c r="E11" s="44">
        <f t="shared" si="0"/>
        <v>8129.5</v>
      </c>
      <c r="F11" s="46">
        <v>8127.5</v>
      </c>
      <c r="G11" s="45">
        <v>8127.5</v>
      </c>
      <c r="H11" s="44">
        <f t="shared" si="1"/>
        <v>8127.5</v>
      </c>
      <c r="I11" s="46">
        <v>8018.5</v>
      </c>
      <c r="J11" s="45">
        <v>8018.5</v>
      </c>
      <c r="K11" s="44">
        <f t="shared" si="2"/>
        <v>8018.5</v>
      </c>
      <c r="L11" s="46">
        <v>7968.5</v>
      </c>
      <c r="M11" s="45">
        <v>7968.5</v>
      </c>
      <c r="N11" s="44">
        <f t="shared" si="3"/>
        <v>7968.5</v>
      </c>
      <c r="O11" s="46">
        <v>7923.5</v>
      </c>
      <c r="P11" s="45">
        <v>7923.5</v>
      </c>
      <c r="Q11" s="44">
        <f t="shared" si="4"/>
        <v>7923.5</v>
      </c>
      <c r="R11" s="52">
        <v>8129.5</v>
      </c>
      <c r="S11" s="51">
        <v>1.3615999999999999</v>
      </c>
      <c r="T11" s="51">
        <v>1.234</v>
      </c>
      <c r="U11" s="50">
        <v>102.93</v>
      </c>
      <c r="V11" s="43">
        <v>5970.55</v>
      </c>
      <c r="W11" s="43">
        <v>5966.01</v>
      </c>
      <c r="X11" s="49">
        <f t="shared" si="5"/>
        <v>6587.9254457050247</v>
      </c>
      <c r="Y11" s="48">
        <v>1.3623000000000001</v>
      </c>
    </row>
    <row r="12" spans="1:25" x14ac:dyDescent="0.25">
      <c r="B12" s="47">
        <v>44203</v>
      </c>
      <c r="C12" s="46">
        <v>8036.5</v>
      </c>
      <c r="D12" s="45">
        <v>8036.5</v>
      </c>
      <c r="E12" s="44">
        <f t="shared" si="0"/>
        <v>8036.5</v>
      </c>
      <c r="F12" s="46">
        <v>8048</v>
      </c>
      <c r="G12" s="45">
        <v>8048</v>
      </c>
      <c r="H12" s="44">
        <f t="shared" si="1"/>
        <v>8048</v>
      </c>
      <c r="I12" s="46">
        <v>7939.5</v>
      </c>
      <c r="J12" s="45">
        <v>7939.5</v>
      </c>
      <c r="K12" s="44">
        <f t="shared" si="2"/>
        <v>7939.5</v>
      </c>
      <c r="L12" s="46">
        <v>7889.5</v>
      </c>
      <c r="M12" s="45">
        <v>7889.5</v>
      </c>
      <c r="N12" s="44">
        <f t="shared" si="3"/>
        <v>7889.5</v>
      </c>
      <c r="O12" s="46">
        <v>7854.5</v>
      </c>
      <c r="P12" s="45">
        <v>7854.5</v>
      </c>
      <c r="Q12" s="44">
        <f t="shared" si="4"/>
        <v>7854.5</v>
      </c>
      <c r="R12" s="52">
        <v>8036.5</v>
      </c>
      <c r="S12" s="51">
        <v>1.3603000000000001</v>
      </c>
      <c r="T12" s="51">
        <v>1.2266999999999999</v>
      </c>
      <c r="U12" s="50">
        <v>103.63</v>
      </c>
      <c r="V12" s="43">
        <v>5907.89</v>
      </c>
      <c r="W12" s="43">
        <v>5913.3</v>
      </c>
      <c r="X12" s="49">
        <f t="shared" si="5"/>
        <v>6551.3165403114053</v>
      </c>
      <c r="Y12" s="48">
        <v>1.361</v>
      </c>
    </row>
    <row r="13" spans="1:25" x14ac:dyDescent="0.25">
      <c r="B13" s="47">
        <v>44204</v>
      </c>
      <c r="C13" s="46">
        <v>8146</v>
      </c>
      <c r="D13" s="45">
        <v>8146</v>
      </c>
      <c r="E13" s="44">
        <f t="shared" si="0"/>
        <v>8146</v>
      </c>
      <c r="F13" s="46">
        <v>8160</v>
      </c>
      <c r="G13" s="45">
        <v>8160</v>
      </c>
      <c r="H13" s="44">
        <f t="shared" si="1"/>
        <v>8160</v>
      </c>
      <c r="I13" s="46">
        <v>8045.5</v>
      </c>
      <c r="J13" s="45">
        <v>8045.5</v>
      </c>
      <c r="K13" s="44">
        <f t="shared" si="2"/>
        <v>8045.5</v>
      </c>
      <c r="L13" s="46">
        <v>7980.5</v>
      </c>
      <c r="M13" s="45">
        <v>7980.5</v>
      </c>
      <c r="N13" s="44">
        <f t="shared" si="3"/>
        <v>7980.5</v>
      </c>
      <c r="O13" s="46">
        <v>7933.5</v>
      </c>
      <c r="P13" s="45">
        <v>7933.5</v>
      </c>
      <c r="Q13" s="44">
        <f t="shared" si="4"/>
        <v>7933.5</v>
      </c>
      <c r="R13" s="52">
        <v>8146</v>
      </c>
      <c r="S13" s="51">
        <v>1.3601000000000001</v>
      </c>
      <c r="T13" s="51">
        <v>1.2249000000000001</v>
      </c>
      <c r="U13" s="50">
        <v>103.86</v>
      </c>
      <c r="V13" s="43">
        <v>5989.27</v>
      </c>
      <c r="W13" s="43">
        <v>5996.47</v>
      </c>
      <c r="X13" s="49">
        <f t="shared" si="5"/>
        <v>6650.338803167605</v>
      </c>
      <c r="Y13" s="48">
        <v>1.3608</v>
      </c>
    </row>
    <row r="14" spans="1:25" x14ac:dyDescent="0.25">
      <c r="B14" s="47">
        <v>44207</v>
      </c>
      <c r="C14" s="46">
        <v>7951.5</v>
      </c>
      <c r="D14" s="45">
        <v>7951.5</v>
      </c>
      <c r="E14" s="44">
        <f t="shared" si="0"/>
        <v>7951.5</v>
      </c>
      <c r="F14" s="46">
        <v>7967</v>
      </c>
      <c r="G14" s="45">
        <v>7967</v>
      </c>
      <c r="H14" s="44">
        <f t="shared" si="1"/>
        <v>7967</v>
      </c>
      <c r="I14" s="46">
        <v>7868</v>
      </c>
      <c r="J14" s="45">
        <v>7868</v>
      </c>
      <c r="K14" s="44">
        <f t="shared" si="2"/>
        <v>7868</v>
      </c>
      <c r="L14" s="46">
        <v>7828</v>
      </c>
      <c r="M14" s="45">
        <v>7828</v>
      </c>
      <c r="N14" s="44">
        <f t="shared" si="3"/>
        <v>7828</v>
      </c>
      <c r="O14" s="46">
        <v>7781</v>
      </c>
      <c r="P14" s="45">
        <v>7781</v>
      </c>
      <c r="Q14" s="44">
        <f t="shared" si="4"/>
        <v>7781</v>
      </c>
      <c r="R14" s="52">
        <v>7951.5</v>
      </c>
      <c r="S14" s="51">
        <v>1.3482000000000001</v>
      </c>
      <c r="T14" s="51">
        <v>1.2165999999999999</v>
      </c>
      <c r="U14" s="50">
        <v>104.19</v>
      </c>
      <c r="V14" s="43">
        <v>5897.86</v>
      </c>
      <c r="W14" s="43">
        <v>5905.86</v>
      </c>
      <c r="X14" s="49">
        <f t="shared" si="5"/>
        <v>6535.8375801413786</v>
      </c>
      <c r="Y14" s="48">
        <v>1.349</v>
      </c>
    </row>
    <row r="15" spans="1:25" x14ac:dyDescent="0.25">
      <c r="B15" s="47">
        <v>44208</v>
      </c>
      <c r="C15" s="46">
        <v>7983</v>
      </c>
      <c r="D15" s="45">
        <v>7983</v>
      </c>
      <c r="E15" s="44">
        <f t="shared" si="0"/>
        <v>7983</v>
      </c>
      <c r="F15" s="46">
        <v>7991.5</v>
      </c>
      <c r="G15" s="45">
        <v>7991.5</v>
      </c>
      <c r="H15" s="44">
        <f t="shared" si="1"/>
        <v>7991.5</v>
      </c>
      <c r="I15" s="46">
        <v>7871</v>
      </c>
      <c r="J15" s="45">
        <v>7871</v>
      </c>
      <c r="K15" s="44">
        <f t="shared" si="2"/>
        <v>7871</v>
      </c>
      <c r="L15" s="46">
        <v>7818.5</v>
      </c>
      <c r="M15" s="45">
        <v>7818.5</v>
      </c>
      <c r="N15" s="44">
        <f t="shared" si="3"/>
        <v>7818.5</v>
      </c>
      <c r="O15" s="46">
        <v>7771.5</v>
      </c>
      <c r="P15" s="45">
        <v>7771.5</v>
      </c>
      <c r="Q15" s="44">
        <f t="shared" si="4"/>
        <v>7771.5</v>
      </c>
      <c r="R15" s="52">
        <v>7983</v>
      </c>
      <c r="S15" s="51">
        <v>1.3595999999999999</v>
      </c>
      <c r="T15" s="51">
        <v>1.2156</v>
      </c>
      <c r="U15" s="50">
        <v>104.23</v>
      </c>
      <c r="V15" s="43">
        <v>5871.58</v>
      </c>
      <c r="W15" s="43">
        <v>5874.38</v>
      </c>
      <c r="X15" s="49">
        <f t="shared" si="5"/>
        <v>6567.1273445212237</v>
      </c>
      <c r="Y15" s="48">
        <v>1.3604000000000001</v>
      </c>
    </row>
    <row r="16" spans="1:25" x14ac:dyDescent="0.25">
      <c r="B16" s="47">
        <v>44209</v>
      </c>
      <c r="C16" s="46">
        <v>7960.5</v>
      </c>
      <c r="D16" s="45">
        <v>7960.5</v>
      </c>
      <c r="E16" s="44">
        <f t="shared" si="0"/>
        <v>7960.5</v>
      </c>
      <c r="F16" s="46">
        <v>7970.5</v>
      </c>
      <c r="G16" s="45">
        <v>7970.5</v>
      </c>
      <c r="H16" s="44">
        <f t="shared" si="1"/>
        <v>7970.5</v>
      </c>
      <c r="I16" s="46">
        <v>7856</v>
      </c>
      <c r="J16" s="45">
        <v>7856</v>
      </c>
      <c r="K16" s="44">
        <f t="shared" si="2"/>
        <v>7856</v>
      </c>
      <c r="L16" s="46">
        <v>7801</v>
      </c>
      <c r="M16" s="45">
        <v>7801</v>
      </c>
      <c r="N16" s="44">
        <f t="shared" si="3"/>
        <v>7801</v>
      </c>
      <c r="O16" s="46">
        <v>7754</v>
      </c>
      <c r="P16" s="45">
        <v>7754</v>
      </c>
      <c r="Q16" s="44">
        <f t="shared" si="4"/>
        <v>7754</v>
      </c>
      <c r="R16" s="52">
        <v>7960.5</v>
      </c>
      <c r="S16" s="51">
        <v>1.3674999999999999</v>
      </c>
      <c r="T16" s="51">
        <v>1.2173</v>
      </c>
      <c r="U16" s="50">
        <v>103.88</v>
      </c>
      <c r="V16" s="43">
        <v>5821.21</v>
      </c>
      <c r="W16" s="43">
        <v>5825.54</v>
      </c>
      <c r="X16" s="49">
        <f t="shared" si="5"/>
        <v>6539.4726033023899</v>
      </c>
      <c r="Y16" s="48">
        <v>1.3682000000000001</v>
      </c>
    </row>
    <row r="17" spans="2:25" x14ac:dyDescent="0.25">
      <c r="B17" s="47">
        <v>44210</v>
      </c>
      <c r="C17" s="46">
        <v>8002.5</v>
      </c>
      <c r="D17" s="45">
        <v>8002.5</v>
      </c>
      <c r="E17" s="44">
        <f t="shared" si="0"/>
        <v>8002.5</v>
      </c>
      <c r="F17" s="46">
        <v>8016</v>
      </c>
      <c r="G17" s="45">
        <v>8016</v>
      </c>
      <c r="H17" s="44">
        <f t="shared" si="1"/>
        <v>8016</v>
      </c>
      <c r="I17" s="46">
        <v>7909.5</v>
      </c>
      <c r="J17" s="45">
        <v>7909.5</v>
      </c>
      <c r="K17" s="44">
        <f t="shared" si="2"/>
        <v>7909.5</v>
      </c>
      <c r="L17" s="46">
        <v>7859.5</v>
      </c>
      <c r="M17" s="45">
        <v>7859.5</v>
      </c>
      <c r="N17" s="44">
        <f t="shared" si="3"/>
        <v>7859.5</v>
      </c>
      <c r="O17" s="46">
        <v>7812.5</v>
      </c>
      <c r="P17" s="45">
        <v>7812.5</v>
      </c>
      <c r="Q17" s="44">
        <f t="shared" si="4"/>
        <v>7812.5</v>
      </c>
      <c r="R17" s="52">
        <v>8002.5</v>
      </c>
      <c r="S17" s="51">
        <v>1.3636999999999999</v>
      </c>
      <c r="T17" s="51">
        <v>1.2130000000000001</v>
      </c>
      <c r="U17" s="50">
        <v>104.09</v>
      </c>
      <c r="V17" s="43">
        <v>5868.23</v>
      </c>
      <c r="W17" s="43">
        <v>5875.11</v>
      </c>
      <c r="X17" s="49">
        <f t="shared" si="5"/>
        <v>6597.2794723825218</v>
      </c>
      <c r="Y17" s="48">
        <v>1.3644000000000001</v>
      </c>
    </row>
    <row r="18" spans="2:25" x14ac:dyDescent="0.25">
      <c r="B18" s="47">
        <v>44211</v>
      </c>
      <c r="C18" s="46">
        <v>7979.5</v>
      </c>
      <c r="D18" s="45">
        <v>7979.5</v>
      </c>
      <c r="E18" s="44">
        <f t="shared" si="0"/>
        <v>7979.5</v>
      </c>
      <c r="F18" s="46">
        <v>7989.5</v>
      </c>
      <c r="G18" s="45">
        <v>7989.5</v>
      </c>
      <c r="H18" s="44">
        <f t="shared" si="1"/>
        <v>7989.5</v>
      </c>
      <c r="I18" s="46">
        <v>7869</v>
      </c>
      <c r="J18" s="45">
        <v>7869</v>
      </c>
      <c r="K18" s="44">
        <f t="shared" si="2"/>
        <v>7869</v>
      </c>
      <c r="L18" s="46">
        <v>7789</v>
      </c>
      <c r="M18" s="45">
        <v>7789</v>
      </c>
      <c r="N18" s="44">
        <f t="shared" si="3"/>
        <v>7789</v>
      </c>
      <c r="O18" s="46">
        <v>7699</v>
      </c>
      <c r="P18" s="45">
        <v>7699</v>
      </c>
      <c r="Q18" s="44">
        <f t="shared" si="4"/>
        <v>7699</v>
      </c>
      <c r="R18" s="52">
        <v>7979.5</v>
      </c>
      <c r="S18" s="51">
        <v>1.3624000000000001</v>
      </c>
      <c r="T18" s="51">
        <v>1.2121999999999999</v>
      </c>
      <c r="U18" s="50">
        <v>103.72</v>
      </c>
      <c r="V18" s="43">
        <v>5856.94</v>
      </c>
      <c r="W18" s="43">
        <v>5861.27</v>
      </c>
      <c r="X18" s="49">
        <f t="shared" si="5"/>
        <v>6582.659627124237</v>
      </c>
      <c r="Y18" s="48">
        <v>1.3631</v>
      </c>
    </row>
    <row r="19" spans="2:25" x14ac:dyDescent="0.25">
      <c r="B19" s="47">
        <v>44214</v>
      </c>
      <c r="C19" s="46">
        <v>7972.5</v>
      </c>
      <c r="D19" s="45">
        <v>7972.5</v>
      </c>
      <c r="E19" s="44">
        <f t="shared" si="0"/>
        <v>7972.5</v>
      </c>
      <c r="F19" s="46">
        <v>7984</v>
      </c>
      <c r="G19" s="45">
        <v>7984</v>
      </c>
      <c r="H19" s="44">
        <f t="shared" si="1"/>
        <v>7984</v>
      </c>
      <c r="I19" s="46">
        <v>7869.5</v>
      </c>
      <c r="J19" s="45">
        <v>7869.5</v>
      </c>
      <c r="K19" s="44">
        <f t="shared" si="2"/>
        <v>7869.5</v>
      </c>
      <c r="L19" s="46">
        <v>7799.5</v>
      </c>
      <c r="M19" s="45">
        <v>7799.5</v>
      </c>
      <c r="N19" s="44">
        <f t="shared" si="3"/>
        <v>7799.5</v>
      </c>
      <c r="O19" s="46">
        <v>7709.5</v>
      </c>
      <c r="P19" s="45">
        <v>7709.5</v>
      </c>
      <c r="Q19" s="44">
        <f t="shared" si="4"/>
        <v>7709.5</v>
      </c>
      <c r="R19" s="52">
        <v>7972.5</v>
      </c>
      <c r="S19" s="51">
        <v>1.3534999999999999</v>
      </c>
      <c r="T19" s="51">
        <v>1.2056</v>
      </c>
      <c r="U19" s="50">
        <v>103.78</v>
      </c>
      <c r="V19" s="43">
        <v>5890.28</v>
      </c>
      <c r="W19" s="43">
        <v>5895.73</v>
      </c>
      <c r="X19" s="49">
        <f t="shared" si="5"/>
        <v>6612.8898473788986</v>
      </c>
      <c r="Y19" s="48">
        <v>1.3542000000000001</v>
      </c>
    </row>
    <row r="20" spans="2:25" x14ac:dyDescent="0.25">
      <c r="B20" s="47">
        <v>44215</v>
      </c>
      <c r="C20" s="46">
        <v>7986.5</v>
      </c>
      <c r="D20" s="45">
        <v>7986.5</v>
      </c>
      <c r="E20" s="44">
        <f t="shared" si="0"/>
        <v>7986.5</v>
      </c>
      <c r="F20" s="46">
        <v>7992</v>
      </c>
      <c r="G20" s="45">
        <v>7992</v>
      </c>
      <c r="H20" s="44">
        <f t="shared" si="1"/>
        <v>7992</v>
      </c>
      <c r="I20" s="46">
        <v>7865</v>
      </c>
      <c r="J20" s="45">
        <v>7865</v>
      </c>
      <c r="K20" s="44">
        <f t="shared" si="2"/>
        <v>7865</v>
      </c>
      <c r="L20" s="46">
        <v>7795</v>
      </c>
      <c r="M20" s="45">
        <v>7795</v>
      </c>
      <c r="N20" s="44">
        <f t="shared" si="3"/>
        <v>7795</v>
      </c>
      <c r="O20" s="46">
        <v>7710.5</v>
      </c>
      <c r="P20" s="45">
        <v>7710.5</v>
      </c>
      <c r="Q20" s="44">
        <f t="shared" si="4"/>
        <v>7710.5</v>
      </c>
      <c r="R20" s="52">
        <v>7986.5</v>
      </c>
      <c r="S20" s="51">
        <v>1.3608</v>
      </c>
      <c r="T20" s="51">
        <v>1.2125999999999999</v>
      </c>
      <c r="U20" s="50">
        <v>104</v>
      </c>
      <c r="V20" s="43">
        <v>5868.97</v>
      </c>
      <c r="W20" s="43">
        <v>5870</v>
      </c>
      <c r="X20" s="49">
        <f t="shared" si="5"/>
        <v>6586.2609269338618</v>
      </c>
      <c r="Y20" s="48">
        <v>1.3614999999999999</v>
      </c>
    </row>
    <row r="21" spans="2:25" x14ac:dyDescent="0.25">
      <c r="B21" s="47">
        <v>44216</v>
      </c>
      <c r="C21" s="46">
        <v>8014.5</v>
      </c>
      <c r="D21" s="45">
        <v>8014.5</v>
      </c>
      <c r="E21" s="44">
        <f t="shared" si="0"/>
        <v>8014.5</v>
      </c>
      <c r="F21" s="46">
        <v>8017.5</v>
      </c>
      <c r="G21" s="45">
        <v>8017.5</v>
      </c>
      <c r="H21" s="44">
        <f t="shared" si="1"/>
        <v>8017.5</v>
      </c>
      <c r="I21" s="46">
        <v>7876</v>
      </c>
      <c r="J21" s="45">
        <v>7876</v>
      </c>
      <c r="K21" s="44">
        <f t="shared" si="2"/>
        <v>7876</v>
      </c>
      <c r="L21" s="46">
        <v>7796</v>
      </c>
      <c r="M21" s="45">
        <v>7796</v>
      </c>
      <c r="N21" s="44">
        <f t="shared" si="3"/>
        <v>7796</v>
      </c>
      <c r="O21" s="46">
        <v>7711.5</v>
      </c>
      <c r="P21" s="45">
        <v>7711.5</v>
      </c>
      <c r="Q21" s="44">
        <f t="shared" si="4"/>
        <v>7711.5</v>
      </c>
      <c r="R21" s="52">
        <v>8014.5</v>
      </c>
      <c r="S21" s="51">
        <v>1.367</v>
      </c>
      <c r="T21" s="51">
        <v>1.2099</v>
      </c>
      <c r="U21" s="50">
        <v>103.83</v>
      </c>
      <c r="V21" s="43">
        <v>5862.84</v>
      </c>
      <c r="W21" s="43">
        <v>5862.03</v>
      </c>
      <c r="X21" s="49">
        <f t="shared" si="5"/>
        <v>6624.1011653855694</v>
      </c>
      <c r="Y21" s="48">
        <v>1.3676999999999999</v>
      </c>
    </row>
    <row r="22" spans="2:25" x14ac:dyDescent="0.25">
      <c r="B22" s="47">
        <v>44217</v>
      </c>
      <c r="C22" s="46">
        <v>8051</v>
      </c>
      <c r="D22" s="45">
        <v>8051</v>
      </c>
      <c r="E22" s="44">
        <f t="shared" si="0"/>
        <v>8051</v>
      </c>
      <c r="F22" s="46">
        <v>8059.5</v>
      </c>
      <c r="G22" s="45">
        <v>8059.5</v>
      </c>
      <c r="H22" s="44">
        <f t="shared" si="1"/>
        <v>8059.5</v>
      </c>
      <c r="I22" s="46">
        <v>7924.5</v>
      </c>
      <c r="J22" s="45">
        <v>7924.5</v>
      </c>
      <c r="K22" s="44">
        <f t="shared" si="2"/>
        <v>7924.5</v>
      </c>
      <c r="L22" s="46">
        <v>7849.5</v>
      </c>
      <c r="M22" s="45">
        <v>7849.5</v>
      </c>
      <c r="N22" s="44">
        <f t="shared" si="3"/>
        <v>7849.5</v>
      </c>
      <c r="O22" s="46">
        <v>7767.5</v>
      </c>
      <c r="P22" s="45">
        <v>7767.5</v>
      </c>
      <c r="Q22" s="44">
        <f t="shared" si="4"/>
        <v>7767.5</v>
      </c>
      <c r="R22" s="52">
        <v>8051</v>
      </c>
      <c r="S22" s="51">
        <v>1.3712</v>
      </c>
      <c r="T22" s="51">
        <v>1.2143999999999999</v>
      </c>
      <c r="U22" s="50">
        <v>103.45</v>
      </c>
      <c r="V22" s="43">
        <v>5871.5</v>
      </c>
      <c r="W22" s="43">
        <v>5874.7</v>
      </c>
      <c r="X22" s="49">
        <f t="shared" si="5"/>
        <v>6629.6113306982879</v>
      </c>
      <c r="Y22" s="48">
        <v>1.3718999999999999</v>
      </c>
    </row>
    <row r="23" spans="2:25" x14ac:dyDescent="0.25">
      <c r="B23" s="47">
        <v>44218</v>
      </c>
      <c r="C23" s="46">
        <v>7872</v>
      </c>
      <c r="D23" s="45">
        <v>7872</v>
      </c>
      <c r="E23" s="44">
        <f t="shared" si="0"/>
        <v>7872</v>
      </c>
      <c r="F23" s="46">
        <v>7882</v>
      </c>
      <c r="G23" s="45">
        <v>7882</v>
      </c>
      <c r="H23" s="44">
        <f t="shared" si="1"/>
        <v>7882</v>
      </c>
      <c r="I23" s="46">
        <v>7773</v>
      </c>
      <c r="J23" s="45">
        <v>7773</v>
      </c>
      <c r="K23" s="44">
        <f t="shared" si="2"/>
        <v>7773</v>
      </c>
      <c r="L23" s="46">
        <v>7701.5</v>
      </c>
      <c r="M23" s="45">
        <v>7701.5</v>
      </c>
      <c r="N23" s="44">
        <f t="shared" si="3"/>
        <v>7701.5</v>
      </c>
      <c r="O23" s="46">
        <v>7621.5</v>
      </c>
      <c r="P23" s="45">
        <v>7621.5</v>
      </c>
      <c r="Q23" s="44">
        <f t="shared" si="4"/>
        <v>7621.5</v>
      </c>
      <c r="R23" s="52">
        <v>7872</v>
      </c>
      <c r="S23" s="51">
        <v>1.3661000000000001</v>
      </c>
      <c r="T23" s="51">
        <v>1.2163999999999999</v>
      </c>
      <c r="U23" s="50">
        <v>103.76</v>
      </c>
      <c r="V23" s="43">
        <v>5762.39</v>
      </c>
      <c r="W23" s="43">
        <v>5766.75</v>
      </c>
      <c r="X23" s="49">
        <f t="shared" si="5"/>
        <v>6471.5554094048011</v>
      </c>
      <c r="Y23" s="48">
        <v>1.3668</v>
      </c>
    </row>
    <row r="24" spans="2:25" x14ac:dyDescent="0.25">
      <c r="B24" s="47">
        <v>44221</v>
      </c>
      <c r="C24" s="46">
        <v>7984.5</v>
      </c>
      <c r="D24" s="45">
        <v>7984.5</v>
      </c>
      <c r="E24" s="44">
        <f t="shared" si="0"/>
        <v>7984.5</v>
      </c>
      <c r="F24" s="46">
        <v>7990</v>
      </c>
      <c r="G24" s="45">
        <v>7990</v>
      </c>
      <c r="H24" s="44">
        <f t="shared" si="1"/>
        <v>7990</v>
      </c>
      <c r="I24" s="46">
        <v>7858.5</v>
      </c>
      <c r="J24" s="45">
        <v>7858.5</v>
      </c>
      <c r="K24" s="44">
        <f t="shared" si="2"/>
        <v>7858.5</v>
      </c>
      <c r="L24" s="46">
        <v>7769.5</v>
      </c>
      <c r="M24" s="45">
        <v>7769.5</v>
      </c>
      <c r="N24" s="44">
        <f t="shared" si="3"/>
        <v>7769.5</v>
      </c>
      <c r="O24" s="46">
        <v>7684.5</v>
      </c>
      <c r="P24" s="45">
        <v>7684.5</v>
      </c>
      <c r="Q24" s="44">
        <f t="shared" si="4"/>
        <v>7684.5</v>
      </c>
      <c r="R24" s="52">
        <v>7984.5</v>
      </c>
      <c r="S24" s="51">
        <v>1.3684000000000001</v>
      </c>
      <c r="T24" s="51">
        <v>1.2154</v>
      </c>
      <c r="U24" s="50">
        <v>103.77</v>
      </c>
      <c r="V24" s="43">
        <v>5834.92</v>
      </c>
      <c r="W24" s="43">
        <v>5835.95</v>
      </c>
      <c r="X24" s="49">
        <f t="shared" si="5"/>
        <v>6569.4421589600133</v>
      </c>
      <c r="Y24" s="48">
        <v>1.3691</v>
      </c>
    </row>
    <row r="25" spans="2:25" x14ac:dyDescent="0.25">
      <c r="B25" s="47">
        <v>44222</v>
      </c>
      <c r="C25" s="46">
        <v>7957</v>
      </c>
      <c r="D25" s="45">
        <v>7957</v>
      </c>
      <c r="E25" s="44">
        <f t="shared" si="0"/>
        <v>7957</v>
      </c>
      <c r="F25" s="46">
        <v>7961.5</v>
      </c>
      <c r="G25" s="45">
        <v>7961.5</v>
      </c>
      <c r="H25" s="44">
        <f t="shared" si="1"/>
        <v>7961.5</v>
      </c>
      <c r="I25" s="46">
        <v>7836.5</v>
      </c>
      <c r="J25" s="45">
        <v>7836.5</v>
      </c>
      <c r="K25" s="44">
        <f t="shared" si="2"/>
        <v>7836.5</v>
      </c>
      <c r="L25" s="46">
        <v>7756.5</v>
      </c>
      <c r="M25" s="45">
        <v>7756.5</v>
      </c>
      <c r="N25" s="44">
        <f t="shared" si="3"/>
        <v>7756.5</v>
      </c>
      <c r="O25" s="46">
        <v>7671.5</v>
      </c>
      <c r="P25" s="45">
        <v>7671.5</v>
      </c>
      <c r="Q25" s="44">
        <f t="shared" si="4"/>
        <v>7671.5</v>
      </c>
      <c r="R25" s="52">
        <v>7957</v>
      </c>
      <c r="S25" s="51">
        <v>1.3694999999999999</v>
      </c>
      <c r="T25" s="51">
        <v>1.2144999999999999</v>
      </c>
      <c r="U25" s="50">
        <v>103.73</v>
      </c>
      <c r="V25" s="43">
        <v>5810.15</v>
      </c>
      <c r="W25" s="43">
        <v>5810.47</v>
      </c>
      <c r="X25" s="49">
        <f t="shared" si="5"/>
        <v>6551.6673528200909</v>
      </c>
      <c r="Y25" s="48">
        <v>1.3702000000000001</v>
      </c>
    </row>
    <row r="26" spans="2:25" x14ac:dyDescent="0.25">
      <c r="B26" s="47">
        <v>44223</v>
      </c>
      <c r="C26" s="46">
        <v>7895</v>
      </c>
      <c r="D26" s="45">
        <v>7895</v>
      </c>
      <c r="E26" s="44">
        <f t="shared" si="0"/>
        <v>7895</v>
      </c>
      <c r="F26" s="46">
        <v>7900.5</v>
      </c>
      <c r="G26" s="45">
        <v>7900.5</v>
      </c>
      <c r="H26" s="44">
        <f t="shared" si="1"/>
        <v>7900.5</v>
      </c>
      <c r="I26" s="46">
        <v>7780.5</v>
      </c>
      <c r="J26" s="45">
        <v>7780.5</v>
      </c>
      <c r="K26" s="44">
        <f t="shared" si="2"/>
        <v>7780.5</v>
      </c>
      <c r="L26" s="46">
        <v>7700.5</v>
      </c>
      <c r="M26" s="45">
        <v>7700.5</v>
      </c>
      <c r="N26" s="44">
        <f t="shared" si="3"/>
        <v>7700.5</v>
      </c>
      <c r="O26" s="46">
        <v>7615.5</v>
      </c>
      <c r="P26" s="45">
        <v>7615.5</v>
      </c>
      <c r="Q26" s="44">
        <f t="shared" si="4"/>
        <v>7615.5</v>
      </c>
      <c r="R26" s="52">
        <v>7895</v>
      </c>
      <c r="S26" s="51">
        <v>1.3703000000000001</v>
      </c>
      <c r="T26" s="51">
        <v>1.2108000000000001</v>
      </c>
      <c r="U26" s="50">
        <v>103.85</v>
      </c>
      <c r="V26" s="43">
        <v>5761.51</v>
      </c>
      <c r="W26" s="43">
        <v>5762.58</v>
      </c>
      <c r="X26" s="49">
        <f t="shared" si="5"/>
        <v>6520.4823257350508</v>
      </c>
      <c r="Y26" s="48">
        <v>1.371</v>
      </c>
    </row>
    <row r="27" spans="2:25" x14ac:dyDescent="0.25">
      <c r="B27" s="47">
        <v>44224</v>
      </c>
      <c r="C27" s="46">
        <v>7778.5</v>
      </c>
      <c r="D27" s="45">
        <v>7778.5</v>
      </c>
      <c r="E27" s="44">
        <f t="shared" si="0"/>
        <v>7778.5</v>
      </c>
      <c r="F27" s="46">
        <v>7783.5</v>
      </c>
      <c r="G27" s="45">
        <v>7783.5</v>
      </c>
      <c r="H27" s="44">
        <f t="shared" si="1"/>
        <v>7783.5</v>
      </c>
      <c r="I27" s="46">
        <v>7665.5</v>
      </c>
      <c r="J27" s="45">
        <v>7665.5</v>
      </c>
      <c r="K27" s="44">
        <f t="shared" si="2"/>
        <v>7665.5</v>
      </c>
      <c r="L27" s="46">
        <v>7595.5</v>
      </c>
      <c r="M27" s="45">
        <v>7595.5</v>
      </c>
      <c r="N27" s="44">
        <f t="shared" si="3"/>
        <v>7595.5</v>
      </c>
      <c r="O27" s="46">
        <v>7505.5</v>
      </c>
      <c r="P27" s="45">
        <v>7505.5</v>
      </c>
      <c r="Q27" s="44">
        <f t="shared" si="4"/>
        <v>7505.5</v>
      </c>
      <c r="R27" s="52">
        <v>7778.5</v>
      </c>
      <c r="S27" s="51">
        <v>1.3653999999999999</v>
      </c>
      <c r="T27" s="51">
        <v>1.2098</v>
      </c>
      <c r="U27" s="50">
        <v>104.37</v>
      </c>
      <c r="V27" s="43">
        <v>5696.87</v>
      </c>
      <c r="W27" s="43">
        <v>5697.61</v>
      </c>
      <c r="X27" s="49">
        <f t="shared" si="5"/>
        <v>6429.57513638618</v>
      </c>
      <c r="Y27" s="48">
        <v>1.3661000000000001</v>
      </c>
    </row>
    <row r="28" spans="2:25" x14ac:dyDescent="0.25">
      <c r="B28" s="47">
        <v>44225</v>
      </c>
      <c r="C28" s="46">
        <v>7877</v>
      </c>
      <c r="D28" s="45">
        <v>7877</v>
      </c>
      <c r="E28" s="44">
        <f t="shared" si="0"/>
        <v>7877</v>
      </c>
      <c r="F28" s="46">
        <v>7873.5</v>
      </c>
      <c r="G28" s="45">
        <v>7873.5</v>
      </c>
      <c r="H28" s="44">
        <f t="shared" si="1"/>
        <v>7873.5</v>
      </c>
      <c r="I28" s="46">
        <v>7737</v>
      </c>
      <c r="J28" s="45">
        <v>7737</v>
      </c>
      <c r="K28" s="44">
        <f t="shared" si="2"/>
        <v>7737</v>
      </c>
      <c r="L28" s="46">
        <v>7649</v>
      </c>
      <c r="M28" s="45">
        <v>7649</v>
      </c>
      <c r="N28" s="44">
        <f t="shared" si="3"/>
        <v>7649</v>
      </c>
      <c r="O28" s="46">
        <v>7559</v>
      </c>
      <c r="P28" s="45">
        <v>7559</v>
      </c>
      <c r="Q28" s="44">
        <f t="shared" si="4"/>
        <v>7559</v>
      </c>
      <c r="R28" s="52">
        <v>7877</v>
      </c>
      <c r="S28" s="51">
        <v>1.3728</v>
      </c>
      <c r="T28" s="51">
        <v>1.2134</v>
      </c>
      <c r="U28" s="50">
        <v>104.66</v>
      </c>
      <c r="V28" s="43">
        <v>5737.91</v>
      </c>
      <c r="W28" s="43">
        <v>5732.44</v>
      </c>
      <c r="X28" s="49">
        <f t="shared" si="5"/>
        <v>6491.6762815229931</v>
      </c>
      <c r="Y28" s="48">
        <v>1.3734999999999999</v>
      </c>
    </row>
    <row r="29" spans="2:25" s="10" customFormat="1" x14ac:dyDescent="0.25">
      <c r="B29" s="42" t="s">
        <v>11</v>
      </c>
      <c r="C29" s="41">
        <f>ROUND(AVERAGE(C9:C28),2)</f>
        <v>7970.5</v>
      </c>
      <c r="D29" s="40">
        <f>ROUND(AVERAGE(D9:D28),2)</f>
        <v>7970.5</v>
      </c>
      <c r="E29" s="39">
        <f>ROUND(AVERAGE(C29:D29),2)</f>
        <v>7970.5</v>
      </c>
      <c r="F29" s="41">
        <f>ROUND(AVERAGE(F9:F28),2)</f>
        <v>7978.38</v>
      </c>
      <c r="G29" s="40">
        <f>ROUND(AVERAGE(G9:G28),2)</f>
        <v>7978.38</v>
      </c>
      <c r="H29" s="39">
        <f>ROUND(AVERAGE(F29:G29),2)</f>
        <v>7978.38</v>
      </c>
      <c r="I29" s="41">
        <f>ROUND(AVERAGE(I9:I28),2)</f>
        <v>7863.53</v>
      </c>
      <c r="J29" s="40">
        <f>ROUND(AVERAGE(J9:J28),2)</f>
        <v>7863.53</v>
      </c>
      <c r="K29" s="39">
        <f>ROUND(AVERAGE(I29:J29),2)</f>
        <v>7863.53</v>
      </c>
      <c r="L29" s="41">
        <f>ROUND(AVERAGE(L9:L28),2)</f>
        <v>7799.6</v>
      </c>
      <c r="M29" s="40">
        <f>ROUND(AVERAGE(M9:M28),2)</f>
        <v>7799.6</v>
      </c>
      <c r="N29" s="39">
        <f>ROUND(AVERAGE(L29:M29),2)</f>
        <v>7799.6</v>
      </c>
      <c r="O29" s="41">
        <f>ROUND(AVERAGE(O9:O28),2)</f>
        <v>7733.05</v>
      </c>
      <c r="P29" s="40">
        <f>ROUND(AVERAGE(P9:P28),2)</f>
        <v>7733.05</v>
      </c>
      <c r="Q29" s="39">
        <f>ROUND(AVERAGE(O29:P29),2)</f>
        <v>7733.05</v>
      </c>
      <c r="R29" s="38">
        <f>ROUND(AVERAGE(R9:R28),2)</f>
        <v>7970.5</v>
      </c>
      <c r="S29" s="37">
        <f>ROUND(AVERAGE(S9:S28),4)</f>
        <v>1.3635999999999999</v>
      </c>
      <c r="T29" s="36">
        <f>ROUND(AVERAGE(T9:T28),4)</f>
        <v>1.2170000000000001</v>
      </c>
      <c r="U29" s="175">
        <f>ROUND(AVERAGE(U9:U28),2)</f>
        <v>103.78</v>
      </c>
      <c r="V29" s="35">
        <f>AVERAGE(V9:V28)</f>
        <v>5845.2479999999987</v>
      </c>
      <c r="W29" s="35">
        <f>AVERAGE(W9:W28)</f>
        <v>5847.9865</v>
      </c>
      <c r="X29" s="35">
        <f>AVERAGE(X9:X28)</f>
        <v>6549.1878956301134</v>
      </c>
      <c r="Y29" s="34">
        <f>AVERAGE(Y9:Y28)</f>
        <v>1.3643350000000001</v>
      </c>
    </row>
    <row r="30" spans="2:25" s="5" customFormat="1" x14ac:dyDescent="0.25">
      <c r="B30" s="33" t="s">
        <v>12</v>
      </c>
      <c r="C30" s="32">
        <f t="shared" ref="C30:Y30" si="6">MAX(C9:C28)</f>
        <v>8146</v>
      </c>
      <c r="D30" s="31">
        <f t="shared" si="6"/>
        <v>8146</v>
      </c>
      <c r="E30" s="30">
        <f t="shared" si="6"/>
        <v>8146</v>
      </c>
      <c r="F30" s="32">
        <f t="shared" si="6"/>
        <v>8160</v>
      </c>
      <c r="G30" s="31">
        <f t="shared" si="6"/>
        <v>8160</v>
      </c>
      <c r="H30" s="30">
        <f t="shared" si="6"/>
        <v>8160</v>
      </c>
      <c r="I30" s="32">
        <f t="shared" si="6"/>
        <v>8045.5</v>
      </c>
      <c r="J30" s="31">
        <f t="shared" si="6"/>
        <v>8045.5</v>
      </c>
      <c r="K30" s="30">
        <f t="shared" si="6"/>
        <v>8045.5</v>
      </c>
      <c r="L30" s="32">
        <f t="shared" si="6"/>
        <v>7980.5</v>
      </c>
      <c r="M30" s="31">
        <f t="shared" si="6"/>
        <v>7980.5</v>
      </c>
      <c r="N30" s="30">
        <f t="shared" si="6"/>
        <v>7980.5</v>
      </c>
      <c r="O30" s="32">
        <f t="shared" si="6"/>
        <v>7933.5</v>
      </c>
      <c r="P30" s="31">
        <f t="shared" si="6"/>
        <v>7933.5</v>
      </c>
      <c r="Q30" s="30">
        <f t="shared" si="6"/>
        <v>7933.5</v>
      </c>
      <c r="R30" s="29">
        <f t="shared" si="6"/>
        <v>8146</v>
      </c>
      <c r="S30" s="28">
        <f t="shared" si="6"/>
        <v>1.3728</v>
      </c>
      <c r="T30" s="27">
        <f t="shared" si="6"/>
        <v>1.234</v>
      </c>
      <c r="U30" s="26">
        <f t="shared" si="6"/>
        <v>104.66</v>
      </c>
      <c r="V30" s="25">
        <f t="shared" si="6"/>
        <v>5989.27</v>
      </c>
      <c r="W30" s="25">
        <f t="shared" si="6"/>
        <v>5996.47</v>
      </c>
      <c r="X30" s="25">
        <f t="shared" si="6"/>
        <v>6650.338803167605</v>
      </c>
      <c r="Y30" s="24">
        <f t="shared" si="6"/>
        <v>1.3734999999999999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7778.5</v>
      </c>
      <c r="D31" s="21">
        <f t="shared" si="7"/>
        <v>7778.5</v>
      </c>
      <c r="E31" s="20">
        <f t="shared" si="7"/>
        <v>7778.5</v>
      </c>
      <c r="F31" s="22">
        <f t="shared" si="7"/>
        <v>7783.5</v>
      </c>
      <c r="G31" s="21">
        <f t="shared" si="7"/>
        <v>7783.5</v>
      </c>
      <c r="H31" s="20">
        <f t="shared" si="7"/>
        <v>7783.5</v>
      </c>
      <c r="I31" s="22">
        <f t="shared" si="7"/>
        <v>7665.5</v>
      </c>
      <c r="J31" s="21">
        <f t="shared" si="7"/>
        <v>7665.5</v>
      </c>
      <c r="K31" s="20">
        <f t="shared" si="7"/>
        <v>7665.5</v>
      </c>
      <c r="L31" s="22">
        <f t="shared" si="7"/>
        <v>7595.5</v>
      </c>
      <c r="M31" s="21">
        <f t="shared" si="7"/>
        <v>7595.5</v>
      </c>
      <c r="N31" s="20">
        <f t="shared" si="7"/>
        <v>7595.5</v>
      </c>
      <c r="O31" s="22">
        <f t="shared" si="7"/>
        <v>7505.5</v>
      </c>
      <c r="P31" s="21">
        <f t="shared" si="7"/>
        <v>7505.5</v>
      </c>
      <c r="Q31" s="20">
        <f t="shared" si="7"/>
        <v>7505.5</v>
      </c>
      <c r="R31" s="19">
        <f t="shared" si="7"/>
        <v>7778.5</v>
      </c>
      <c r="S31" s="18">
        <f t="shared" si="7"/>
        <v>1.3482000000000001</v>
      </c>
      <c r="T31" s="17">
        <f t="shared" si="7"/>
        <v>1.2056</v>
      </c>
      <c r="U31" s="16">
        <f t="shared" si="7"/>
        <v>102.9</v>
      </c>
      <c r="V31" s="15">
        <f t="shared" si="7"/>
        <v>5696.87</v>
      </c>
      <c r="W31" s="15">
        <f t="shared" si="7"/>
        <v>5697.61</v>
      </c>
      <c r="X31" s="15">
        <f t="shared" si="7"/>
        <v>6429.57513638618</v>
      </c>
      <c r="Y31" s="14">
        <f t="shared" si="7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workbookViewId="0">
      <selection activeCell="L30" sqref="L30"/>
    </sheetView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44225</v>
      </c>
      <c r="D5" s="74"/>
      <c r="F5" s="75">
        <v>44225</v>
      </c>
      <c r="G5" s="74"/>
      <c r="I5" s="75">
        <v>44225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44200</v>
      </c>
      <c r="D8" s="68">
        <v>7905.73</v>
      </c>
      <c r="F8" s="69">
        <f t="shared" ref="F8:F27" si="0">C8</f>
        <v>44200</v>
      </c>
      <c r="G8" s="68">
        <v>1995.01</v>
      </c>
      <c r="I8" s="69">
        <f t="shared" ref="I8:I27" si="1">C8</f>
        <v>44200</v>
      </c>
      <c r="J8" s="68">
        <v>2777.5</v>
      </c>
    </row>
    <row r="9" spans="2:10" x14ac:dyDescent="0.25">
      <c r="C9" s="69">
        <v>44201</v>
      </c>
      <c r="D9" s="68">
        <v>7924.5</v>
      </c>
      <c r="F9" s="69">
        <f t="shared" si="0"/>
        <v>44201</v>
      </c>
      <c r="G9" s="68">
        <v>2029.67</v>
      </c>
      <c r="I9" s="69">
        <f t="shared" si="1"/>
        <v>44201</v>
      </c>
      <c r="J9" s="68">
        <v>2818.45</v>
      </c>
    </row>
    <row r="10" spans="2:10" x14ac:dyDescent="0.25">
      <c r="C10" s="69">
        <v>44202</v>
      </c>
      <c r="D10" s="68">
        <v>8059.84</v>
      </c>
      <c r="F10" s="69">
        <f t="shared" si="0"/>
        <v>44202</v>
      </c>
      <c r="G10" s="68">
        <v>2050.94</v>
      </c>
      <c r="I10" s="69">
        <f t="shared" si="1"/>
        <v>44202</v>
      </c>
      <c r="J10" s="68">
        <v>2845.86</v>
      </c>
    </row>
    <row r="11" spans="2:10" x14ac:dyDescent="0.25">
      <c r="C11" s="69">
        <v>44203</v>
      </c>
      <c r="D11" s="68">
        <v>8111.94</v>
      </c>
      <c r="F11" s="69">
        <f t="shared" si="0"/>
        <v>44203</v>
      </c>
      <c r="G11" s="68">
        <v>2041.76</v>
      </c>
      <c r="I11" s="69">
        <f t="shared" si="1"/>
        <v>44203</v>
      </c>
      <c r="J11" s="68">
        <v>2890.64</v>
      </c>
    </row>
    <row r="12" spans="2:10" x14ac:dyDescent="0.25">
      <c r="C12" s="69">
        <v>44204</v>
      </c>
      <c r="D12" s="68">
        <v>8209.5499999999993</v>
      </c>
      <c r="F12" s="69">
        <f t="shared" si="0"/>
        <v>44204</v>
      </c>
      <c r="G12" s="68">
        <v>2023</v>
      </c>
      <c r="I12" s="69">
        <f t="shared" si="1"/>
        <v>44204</v>
      </c>
      <c r="J12" s="68">
        <v>2880.5</v>
      </c>
    </row>
    <row r="13" spans="2:10" x14ac:dyDescent="0.25">
      <c r="C13" s="69">
        <v>44207</v>
      </c>
      <c r="D13" s="68">
        <v>7963.6</v>
      </c>
      <c r="F13" s="69">
        <f t="shared" si="0"/>
        <v>44207</v>
      </c>
      <c r="G13" s="68">
        <v>2005.21</v>
      </c>
      <c r="I13" s="69">
        <f t="shared" si="1"/>
        <v>44207</v>
      </c>
      <c r="J13" s="68">
        <v>2794.36</v>
      </c>
    </row>
    <row r="14" spans="2:10" x14ac:dyDescent="0.25">
      <c r="C14" s="69">
        <v>44208</v>
      </c>
      <c r="D14" s="68">
        <v>7978.02</v>
      </c>
      <c r="F14" s="69">
        <f t="shared" si="0"/>
        <v>44208</v>
      </c>
      <c r="G14" s="68">
        <v>2010.88</v>
      </c>
      <c r="I14" s="69">
        <f t="shared" si="1"/>
        <v>44208</v>
      </c>
      <c r="J14" s="68">
        <v>2783.18</v>
      </c>
    </row>
    <row r="15" spans="2:10" x14ac:dyDescent="0.25">
      <c r="C15" s="69">
        <v>44209</v>
      </c>
      <c r="D15" s="68">
        <v>8015.22</v>
      </c>
      <c r="F15" s="69">
        <f t="shared" si="0"/>
        <v>44209</v>
      </c>
      <c r="G15" s="68">
        <v>2019.5</v>
      </c>
      <c r="I15" s="69">
        <f t="shared" si="1"/>
        <v>44209</v>
      </c>
      <c r="J15" s="68">
        <v>2782.5</v>
      </c>
    </row>
    <row r="16" spans="2:10" x14ac:dyDescent="0.25">
      <c r="C16" s="69">
        <v>44210</v>
      </c>
      <c r="D16" s="68">
        <v>7982.58</v>
      </c>
      <c r="F16" s="69">
        <f t="shared" si="0"/>
        <v>44210</v>
      </c>
      <c r="G16" s="68">
        <v>2012.45</v>
      </c>
      <c r="I16" s="69">
        <f t="shared" si="1"/>
        <v>44210</v>
      </c>
      <c r="J16" s="68">
        <v>2737.34</v>
      </c>
    </row>
    <row r="17" spans="2:10" x14ac:dyDescent="0.25">
      <c r="C17" s="69">
        <v>44211</v>
      </c>
      <c r="D17" s="68">
        <v>7980.95</v>
      </c>
      <c r="F17" s="69">
        <f t="shared" si="0"/>
        <v>44211</v>
      </c>
      <c r="G17" s="68">
        <v>2008.75</v>
      </c>
      <c r="I17" s="69">
        <f t="shared" si="1"/>
        <v>44211</v>
      </c>
      <c r="J17" s="68">
        <v>2718.6</v>
      </c>
    </row>
    <row r="18" spans="2:10" x14ac:dyDescent="0.25">
      <c r="C18" s="69">
        <v>44214</v>
      </c>
      <c r="D18" s="68">
        <v>8026.58</v>
      </c>
      <c r="F18" s="69">
        <f t="shared" si="0"/>
        <v>44214</v>
      </c>
      <c r="G18" s="68">
        <v>1993.03</v>
      </c>
      <c r="I18" s="69">
        <f t="shared" si="1"/>
        <v>44214</v>
      </c>
      <c r="J18" s="68">
        <v>2709.14</v>
      </c>
    </row>
    <row r="19" spans="2:10" x14ac:dyDescent="0.25">
      <c r="C19" s="69">
        <v>44215</v>
      </c>
      <c r="D19" s="68">
        <v>7973.88</v>
      </c>
      <c r="F19" s="69">
        <f t="shared" si="0"/>
        <v>44215</v>
      </c>
      <c r="G19" s="68">
        <v>1962.96</v>
      </c>
      <c r="I19" s="69">
        <f t="shared" si="1"/>
        <v>44215</v>
      </c>
      <c r="J19" s="68">
        <v>2684.35</v>
      </c>
    </row>
    <row r="20" spans="2:10" x14ac:dyDescent="0.25">
      <c r="C20" s="69">
        <v>44216</v>
      </c>
      <c r="D20" s="68">
        <v>8039.48</v>
      </c>
      <c r="F20" s="69">
        <f t="shared" si="0"/>
        <v>44216</v>
      </c>
      <c r="G20" s="68">
        <v>1983.16</v>
      </c>
      <c r="I20" s="69">
        <f t="shared" si="1"/>
        <v>44216</v>
      </c>
      <c r="J20" s="68">
        <v>2706</v>
      </c>
    </row>
    <row r="21" spans="2:10" x14ac:dyDescent="0.25">
      <c r="C21" s="69">
        <v>44217</v>
      </c>
      <c r="D21" s="68">
        <v>8072</v>
      </c>
      <c r="F21" s="69">
        <f t="shared" si="0"/>
        <v>44217</v>
      </c>
      <c r="G21" s="68">
        <v>1998.5</v>
      </c>
      <c r="I21" s="69">
        <f t="shared" si="1"/>
        <v>44217</v>
      </c>
      <c r="J21" s="68">
        <v>2732.16</v>
      </c>
    </row>
    <row r="22" spans="2:10" x14ac:dyDescent="0.25">
      <c r="C22" s="69">
        <v>44218</v>
      </c>
      <c r="D22" s="68">
        <v>7972.24</v>
      </c>
      <c r="F22" s="69">
        <f t="shared" si="0"/>
        <v>44218</v>
      </c>
      <c r="G22" s="68">
        <v>1985.2</v>
      </c>
      <c r="I22" s="69">
        <f t="shared" si="1"/>
        <v>44218</v>
      </c>
      <c r="J22" s="68">
        <v>2661.38</v>
      </c>
    </row>
    <row r="23" spans="2:10" x14ac:dyDescent="0.25">
      <c r="C23" s="69">
        <v>44221</v>
      </c>
      <c r="D23" s="68">
        <v>8010</v>
      </c>
      <c r="F23" s="69">
        <f t="shared" si="0"/>
        <v>44221</v>
      </c>
      <c r="G23" s="68">
        <v>2000.16</v>
      </c>
      <c r="I23" s="69">
        <f t="shared" si="1"/>
        <v>44221</v>
      </c>
      <c r="J23" s="68">
        <v>2725.5</v>
      </c>
    </row>
    <row r="24" spans="2:10" x14ac:dyDescent="0.25">
      <c r="C24" s="69">
        <v>44222</v>
      </c>
      <c r="D24" s="68">
        <v>7920.68</v>
      </c>
      <c r="F24" s="69">
        <f t="shared" si="0"/>
        <v>44222</v>
      </c>
      <c r="G24" s="68">
        <v>2004.81</v>
      </c>
      <c r="I24" s="69">
        <f t="shared" si="1"/>
        <v>44222</v>
      </c>
      <c r="J24" s="68">
        <v>2675.74</v>
      </c>
    </row>
    <row r="25" spans="2:10" x14ac:dyDescent="0.25">
      <c r="C25" s="69">
        <v>44223</v>
      </c>
      <c r="D25" s="68">
        <v>7974</v>
      </c>
      <c r="F25" s="69">
        <f t="shared" si="0"/>
        <v>44223</v>
      </c>
      <c r="G25" s="68">
        <v>2017.5</v>
      </c>
      <c r="I25" s="69">
        <f t="shared" si="1"/>
        <v>44223</v>
      </c>
      <c r="J25" s="68">
        <v>2639.09</v>
      </c>
    </row>
    <row r="26" spans="2:10" x14ac:dyDescent="0.25">
      <c r="C26" s="69">
        <v>44224</v>
      </c>
      <c r="D26" s="68">
        <v>7806.9</v>
      </c>
      <c r="F26" s="69">
        <f t="shared" si="0"/>
        <v>44224</v>
      </c>
      <c r="G26" s="68">
        <v>1981.79</v>
      </c>
      <c r="I26" s="69">
        <f t="shared" si="1"/>
        <v>44224</v>
      </c>
      <c r="J26" s="68">
        <v>2584.02</v>
      </c>
    </row>
    <row r="27" spans="2:10" ht="13.8" thickBot="1" x14ac:dyDescent="0.3">
      <c r="C27" s="69">
        <v>44225</v>
      </c>
      <c r="D27" s="68">
        <v>7810</v>
      </c>
      <c r="F27" s="69">
        <f t="shared" si="0"/>
        <v>44225</v>
      </c>
      <c r="G27" s="68">
        <v>1995.35</v>
      </c>
      <c r="I27" s="69">
        <f t="shared" si="1"/>
        <v>44225</v>
      </c>
      <c r="J27" s="68">
        <v>2574.69</v>
      </c>
    </row>
    <row r="28" spans="2:10" x14ac:dyDescent="0.25">
      <c r="B28" s="5"/>
      <c r="C28" s="67" t="s">
        <v>11</v>
      </c>
      <c r="D28" s="66">
        <f>ROUND(AVERAGE(D8:D27),2)</f>
        <v>7986.88</v>
      </c>
      <c r="F28" s="67" t="s">
        <v>11</v>
      </c>
      <c r="G28" s="66">
        <f>ROUND(AVERAGE(G8:G27),2)</f>
        <v>2005.98</v>
      </c>
      <c r="I28" s="67" t="s">
        <v>11</v>
      </c>
      <c r="J28" s="66">
        <f>ROUND(AVERAGE(J8:J27),2)</f>
        <v>2736.05</v>
      </c>
    </row>
    <row r="29" spans="2:10" x14ac:dyDescent="0.25">
      <c r="B29" s="5"/>
      <c r="C29" s="65" t="s">
        <v>12</v>
      </c>
      <c r="D29" s="64">
        <f>MAX(D8:D27)</f>
        <v>8209.5499999999993</v>
      </c>
      <c r="F29" s="65" t="s">
        <v>12</v>
      </c>
      <c r="G29" s="64">
        <f>MAX(G8:G27)</f>
        <v>2050.94</v>
      </c>
      <c r="I29" s="65" t="s">
        <v>12</v>
      </c>
      <c r="J29" s="64">
        <f>MAX(J8:J27)</f>
        <v>2890.64</v>
      </c>
    </row>
    <row r="30" spans="2:10" x14ac:dyDescent="0.25">
      <c r="B30" s="5"/>
      <c r="C30" s="63" t="s">
        <v>13</v>
      </c>
      <c r="D30" s="62">
        <f>MIN(D8:D27)</f>
        <v>7806.9</v>
      </c>
      <c r="F30" s="63" t="s">
        <v>13</v>
      </c>
      <c r="G30" s="62">
        <f>MIN(G8:G27)</f>
        <v>1962.96</v>
      </c>
      <c r="I30" s="63" t="s">
        <v>13</v>
      </c>
      <c r="J30" s="62">
        <f>MIN(J8:J27)</f>
        <v>2574.69</v>
      </c>
    </row>
    <row r="33" spans="2:2" x14ac:dyDescent="0.25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ABR!D28</f>
        <v>7986.88</v>
      </c>
      <c r="D11" s="155">
        <f>ABR!G28</f>
        <v>2005.98</v>
      </c>
      <c r="E11" s="155">
        <f>ABR!J28</f>
        <v>2736.05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1.3635999999999999</v>
      </c>
    </row>
    <row r="18" spans="2:9" x14ac:dyDescent="0.25">
      <c r="B18" s="151" t="s">
        <v>43</v>
      </c>
      <c r="C18" s="150">
        <f>'Averages Inc. Euro Eq'!F67</f>
        <v>103.78</v>
      </c>
    </row>
    <row r="19" spans="2:9" x14ac:dyDescent="0.25">
      <c r="B19" s="151" t="s">
        <v>41</v>
      </c>
      <c r="C19" s="149">
        <f>'Averages Inc. Euro Eq'!F68</f>
        <v>1.2170000000000001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tabSelected="1" workbookViewId="0">
      <selection activeCell="N16" sqref="N16"/>
    </sheetView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2003.8</v>
      </c>
      <c r="D13" s="113">
        <v>1959.58</v>
      </c>
      <c r="E13" s="113">
        <v>7970.5</v>
      </c>
      <c r="F13" s="113">
        <v>2014.93</v>
      </c>
      <c r="G13" s="113">
        <v>17847.599999999999</v>
      </c>
      <c r="H13" s="113">
        <v>21955.45</v>
      </c>
      <c r="I13" s="113">
        <v>2707.7</v>
      </c>
      <c r="J13" s="113">
        <v>2027.48</v>
      </c>
      <c r="K13" s="113">
        <v>0.5</v>
      </c>
      <c r="L13" s="113">
        <v>37691.5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2003.8</v>
      </c>
      <c r="D15" s="113">
        <v>1959.58</v>
      </c>
      <c r="E15" s="113">
        <v>7970.5</v>
      </c>
      <c r="F15" s="113">
        <v>2014.93</v>
      </c>
      <c r="G15" s="113">
        <v>17847.599999999999</v>
      </c>
      <c r="H15" s="113">
        <v>21955.45</v>
      </c>
      <c r="I15" s="113">
        <v>2707.7</v>
      </c>
      <c r="J15" s="113">
        <v>2027.48</v>
      </c>
      <c r="K15" s="113">
        <v>1</v>
      </c>
      <c r="L15" s="113">
        <v>37691.5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2003.8</v>
      </c>
      <c r="D17" s="113">
        <v>1959.58</v>
      </c>
      <c r="E17" s="113">
        <v>7970.5</v>
      </c>
      <c r="F17" s="113">
        <v>2014.93</v>
      </c>
      <c r="G17" s="113">
        <v>17847.599999999999</v>
      </c>
      <c r="H17" s="113">
        <v>21955.45</v>
      </c>
      <c r="I17" s="113">
        <v>2707.7</v>
      </c>
      <c r="J17" s="113">
        <v>2027.48</v>
      </c>
      <c r="K17" s="113">
        <v>0.75</v>
      </c>
      <c r="L17" s="113">
        <v>37691.5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2005.05</v>
      </c>
      <c r="D19" s="113">
        <v>1921.8</v>
      </c>
      <c r="E19" s="113">
        <v>7978.38</v>
      </c>
      <c r="F19" s="113">
        <v>2032.3</v>
      </c>
      <c r="G19" s="113">
        <v>17892.3</v>
      </c>
      <c r="H19" s="113">
        <v>21596.05</v>
      </c>
      <c r="I19" s="113">
        <v>2730.95</v>
      </c>
      <c r="J19" s="113">
        <v>2050.88</v>
      </c>
      <c r="K19" s="113">
        <v>0.5</v>
      </c>
      <c r="L19" s="113">
        <v>37706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2005.05</v>
      </c>
      <c r="D21" s="113">
        <v>1921.8</v>
      </c>
      <c r="E21" s="113">
        <v>7978.38</v>
      </c>
      <c r="F21" s="113">
        <v>2032.3</v>
      </c>
      <c r="G21" s="113">
        <v>17892.3</v>
      </c>
      <c r="H21" s="113">
        <v>21596.05</v>
      </c>
      <c r="I21" s="113">
        <v>2730.95</v>
      </c>
      <c r="J21" s="113">
        <v>2050.88</v>
      </c>
      <c r="K21" s="113">
        <v>1</v>
      </c>
      <c r="L21" s="113">
        <v>37706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2005.05</v>
      </c>
      <c r="D23" s="113">
        <v>1921.8</v>
      </c>
      <c r="E23" s="113">
        <v>7978.38</v>
      </c>
      <c r="F23" s="113">
        <v>2032.3</v>
      </c>
      <c r="G23" s="113">
        <v>17892.3</v>
      </c>
      <c r="H23" s="113">
        <v>21596.05</v>
      </c>
      <c r="I23" s="113">
        <v>2730.95</v>
      </c>
      <c r="J23" s="113">
        <v>2050.88</v>
      </c>
      <c r="K23" s="113">
        <v>0.75</v>
      </c>
      <c r="L23" s="113">
        <v>37706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2075.65</v>
      </c>
      <c r="D25" s="113">
        <v>1919.9</v>
      </c>
      <c r="E25" s="113">
        <v>7863.53</v>
      </c>
      <c r="F25" s="113">
        <v>2080.1999999999998</v>
      </c>
      <c r="G25" s="113">
        <v>18103.75</v>
      </c>
      <c r="H25" s="113"/>
      <c r="I25" s="113">
        <v>2760.58</v>
      </c>
      <c r="J25" s="113">
        <v>2098.7800000000002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2075.65</v>
      </c>
      <c r="D27" s="113">
        <v>1919.9</v>
      </c>
      <c r="E27" s="113">
        <v>7863.53</v>
      </c>
      <c r="F27" s="113">
        <v>2080.1999999999998</v>
      </c>
      <c r="G27" s="113">
        <v>18103.75</v>
      </c>
      <c r="H27" s="113"/>
      <c r="I27" s="113">
        <v>2760.58</v>
      </c>
      <c r="J27" s="113">
        <v>2098.7800000000002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2075.65</v>
      </c>
      <c r="D29" s="113">
        <v>1919.9</v>
      </c>
      <c r="E29" s="113">
        <v>7863.53</v>
      </c>
      <c r="F29" s="113">
        <v>2080.1999999999998</v>
      </c>
      <c r="G29" s="113">
        <v>18103.75</v>
      </c>
      <c r="H29" s="113"/>
      <c r="I29" s="113">
        <v>2760.58</v>
      </c>
      <c r="J29" s="113">
        <v>2098.7800000000002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2119.2800000000002</v>
      </c>
      <c r="D31" s="113"/>
      <c r="E31" s="113">
        <v>7799.6</v>
      </c>
      <c r="F31" s="113">
        <v>2112.1</v>
      </c>
      <c r="G31" s="113">
        <v>18213.599999999999</v>
      </c>
      <c r="H31" s="113"/>
      <c r="I31" s="113">
        <v>2744.95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2119.2800000000002</v>
      </c>
      <c r="D33" s="113"/>
      <c r="E33" s="113">
        <v>7799.6</v>
      </c>
      <c r="F33" s="113">
        <v>2112.1</v>
      </c>
      <c r="G33" s="113">
        <v>18213.599999999999</v>
      </c>
      <c r="H33" s="113"/>
      <c r="I33" s="113">
        <v>2744.95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2119.2800000000002</v>
      </c>
      <c r="D35" s="113"/>
      <c r="E35" s="113">
        <v>7799.6</v>
      </c>
      <c r="F35" s="113">
        <v>2112.1</v>
      </c>
      <c r="G35" s="113">
        <v>18213.599999999999</v>
      </c>
      <c r="H35" s="113"/>
      <c r="I35" s="113">
        <v>2744.95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2168.63</v>
      </c>
      <c r="D37" s="113"/>
      <c r="E37" s="113">
        <v>7733.05</v>
      </c>
      <c r="F37" s="113">
        <v>2138.85</v>
      </c>
      <c r="G37" s="113">
        <v>18324.599999999999</v>
      </c>
      <c r="H37" s="113"/>
      <c r="I37" s="113">
        <v>2739.33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2168.63</v>
      </c>
      <c r="D39" s="113"/>
      <c r="E39" s="113">
        <v>7733.05</v>
      </c>
      <c r="F39" s="113">
        <v>2138.85</v>
      </c>
      <c r="G39" s="113">
        <v>18324.599999999999</v>
      </c>
      <c r="H39" s="113"/>
      <c r="I39" s="113">
        <v>2739.33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2168.63</v>
      </c>
      <c r="D41" s="113"/>
      <c r="E41" s="113">
        <v>7733.05</v>
      </c>
      <c r="F41" s="113">
        <v>2138.85</v>
      </c>
      <c r="G41" s="113">
        <v>18324.599999999999</v>
      </c>
      <c r="H41" s="113"/>
      <c r="I41" s="113">
        <v>2739.33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21308.35</v>
      </c>
      <c r="I43" s="113"/>
      <c r="J43" s="113"/>
      <c r="K43" s="113">
        <v>0.5</v>
      </c>
      <c r="L43" s="113">
        <v>39248.25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21308.35</v>
      </c>
      <c r="I45" s="113"/>
      <c r="J45" s="113"/>
      <c r="K45" s="113">
        <v>1</v>
      </c>
      <c r="L45" s="113">
        <v>39248.25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21308.35</v>
      </c>
      <c r="I47" s="110"/>
      <c r="J47" s="110"/>
      <c r="K47" s="110">
        <v>0.75</v>
      </c>
      <c r="L47" s="110">
        <v>39248.25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1646.44</v>
      </c>
    </row>
    <row r="55" spans="2:5" x14ac:dyDescent="0.25">
      <c r="B55" s="100" t="s">
        <v>56</v>
      </c>
      <c r="C55" s="101">
        <v>1610.22</v>
      </c>
    </row>
    <row r="56" spans="2:5" x14ac:dyDescent="0.25">
      <c r="B56" s="100" t="s">
        <v>55</v>
      </c>
      <c r="C56" s="101">
        <v>6549.19</v>
      </c>
    </row>
    <row r="57" spans="2:5" x14ac:dyDescent="0.25">
      <c r="B57" s="100" t="s">
        <v>54</v>
      </c>
      <c r="C57" s="101">
        <v>1655.6</v>
      </c>
    </row>
    <row r="58" spans="2:5" x14ac:dyDescent="0.25">
      <c r="B58" s="100" t="s">
        <v>53</v>
      </c>
      <c r="C58" s="101">
        <v>14665.9</v>
      </c>
    </row>
    <row r="59" spans="2:5" x14ac:dyDescent="0.25">
      <c r="B59" s="100" t="s">
        <v>52</v>
      </c>
      <c r="C59" s="101">
        <v>18042.7</v>
      </c>
    </row>
    <row r="60" spans="2:5" x14ac:dyDescent="0.25">
      <c r="B60" s="100" t="s">
        <v>51</v>
      </c>
      <c r="C60" s="101">
        <v>2224.6</v>
      </c>
    </row>
    <row r="61" spans="2:5" x14ac:dyDescent="0.25">
      <c r="B61" s="98" t="s">
        <v>50</v>
      </c>
      <c r="C61" s="97">
        <v>1665.98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5845.25</v>
      </c>
      <c r="E65" s="96" t="s">
        <v>46</v>
      </c>
    </row>
    <row r="66" spans="2:9" x14ac:dyDescent="0.25">
      <c r="B66" s="93" t="s">
        <v>45</v>
      </c>
      <c r="D66" s="92">
        <v>5847.99</v>
      </c>
      <c r="E66" s="95" t="s">
        <v>10</v>
      </c>
      <c r="F66" s="90">
        <v>1.3635999999999999</v>
      </c>
    </row>
    <row r="67" spans="2:9" x14ac:dyDescent="0.25">
      <c r="B67" s="93" t="s">
        <v>44</v>
      </c>
      <c r="D67" s="92">
        <v>1477.61</v>
      </c>
      <c r="E67" s="95" t="s">
        <v>43</v>
      </c>
      <c r="F67" s="94">
        <v>103.78</v>
      </c>
    </row>
    <row r="68" spans="2:9" x14ac:dyDescent="0.25">
      <c r="B68" s="93" t="s">
        <v>42</v>
      </c>
      <c r="D68" s="92">
        <v>1489.58</v>
      </c>
      <c r="E68" s="91" t="s">
        <v>41</v>
      </c>
      <c r="F68" s="90">
        <v>1.2170000000000001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44200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44200</v>
      </c>
      <c r="C9" s="46">
        <v>1922</v>
      </c>
      <c r="D9" s="45">
        <v>1922</v>
      </c>
      <c r="E9" s="44">
        <f t="shared" ref="E9:E28" si="0">AVERAGE(C9:D9)</f>
        <v>1922</v>
      </c>
      <c r="F9" s="46">
        <v>1893</v>
      </c>
      <c r="G9" s="45">
        <v>1893</v>
      </c>
      <c r="H9" s="44">
        <f t="shared" ref="H9:H28" si="1">AVERAGE(F9:G9)</f>
        <v>1893</v>
      </c>
      <c r="I9" s="46">
        <v>1888</v>
      </c>
      <c r="J9" s="45">
        <v>1888</v>
      </c>
      <c r="K9" s="44">
        <f t="shared" ref="K9:K28" si="2">AVERAGE(I9:J9)</f>
        <v>1888</v>
      </c>
      <c r="L9" s="52">
        <v>1922</v>
      </c>
      <c r="M9" s="51">
        <v>1.3655999999999999</v>
      </c>
      <c r="N9" s="53">
        <v>1.2303999999999999</v>
      </c>
      <c r="O9" s="50">
        <v>102.92</v>
      </c>
      <c r="P9" s="43">
        <v>1407.44</v>
      </c>
      <c r="Q9" s="43">
        <v>1385.49</v>
      </c>
      <c r="R9" s="49">
        <f t="shared" ref="R9:R28" si="3">L9/N9</f>
        <v>1562.0936280884266</v>
      </c>
      <c r="S9" s="48">
        <v>1.3663000000000001</v>
      </c>
    </row>
    <row r="10" spans="1:19" x14ac:dyDescent="0.25">
      <c r="B10" s="47">
        <v>44201</v>
      </c>
      <c r="C10" s="46">
        <v>1921.5</v>
      </c>
      <c r="D10" s="45">
        <v>1921.5</v>
      </c>
      <c r="E10" s="44">
        <f t="shared" si="0"/>
        <v>1921.5</v>
      </c>
      <c r="F10" s="46">
        <v>1893</v>
      </c>
      <c r="G10" s="45">
        <v>1893</v>
      </c>
      <c r="H10" s="44">
        <f t="shared" si="1"/>
        <v>1893</v>
      </c>
      <c r="I10" s="46">
        <v>1888</v>
      </c>
      <c r="J10" s="45">
        <v>1888</v>
      </c>
      <c r="K10" s="44">
        <f t="shared" si="2"/>
        <v>1888</v>
      </c>
      <c r="L10" s="52">
        <v>1921.5</v>
      </c>
      <c r="M10" s="51">
        <v>1.3585</v>
      </c>
      <c r="N10" s="51">
        <v>1.2272000000000001</v>
      </c>
      <c r="O10" s="50">
        <v>102.9</v>
      </c>
      <c r="P10" s="43">
        <v>1414.43</v>
      </c>
      <c r="Q10" s="43">
        <v>1392.73</v>
      </c>
      <c r="R10" s="49">
        <f t="shared" si="3"/>
        <v>1565.7594524119947</v>
      </c>
      <c r="S10" s="48">
        <v>1.3592</v>
      </c>
    </row>
    <row r="11" spans="1:19" x14ac:dyDescent="0.25">
      <c r="B11" s="47">
        <v>44202</v>
      </c>
      <c r="C11" s="46">
        <v>1958.5</v>
      </c>
      <c r="D11" s="45">
        <v>1958.5</v>
      </c>
      <c r="E11" s="44">
        <f t="shared" si="0"/>
        <v>1958.5</v>
      </c>
      <c r="F11" s="46">
        <v>1930</v>
      </c>
      <c r="G11" s="45">
        <v>1930</v>
      </c>
      <c r="H11" s="44">
        <f t="shared" si="1"/>
        <v>1930</v>
      </c>
      <c r="I11" s="46">
        <v>1925</v>
      </c>
      <c r="J11" s="45">
        <v>1925</v>
      </c>
      <c r="K11" s="44">
        <f t="shared" si="2"/>
        <v>1925</v>
      </c>
      <c r="L11" s="52">
        <v>1958.5</v>
      </c>
      <c r="M11" s="51">
        <v>1.3615999999999999</v>
      </c>
      <c r="N11" s="51">
        <v>1.234</v>
      </c>
      <c r="O11" s="50">
        <v>102.93</v>
      </c>
      <c r="P11" s="43">
        <v>1438.38</v>
      </c>
      <c r="Q11" s="43">
        <v>1416.72</v>
      </c>
      <c r="R11" s="49">
        <f t="shared" si="3"/>
        <v>1587.1150729335495</v>
      </c>
      <c r="S11" s="48">
        <v>1.3623000000000001</v>
      </c>
    </row>
    <row r="12" spans="1:19" x14ac:dyDescent="0.25">
      <c r="B12" s="47">
        <v>44203</v>
      </c>
      <c r="C12" s="46">
        <v>1958.5</v>
      </c>
      <c r="D12" s="45">
        <v>1958.5</v>
      </c>
      <c r="E12" s="44">
        <f t="shared" si="0"/>
        <v>1958.5</v>
      </c>
      <c r="F12" s="46">
        <v>1930</v>
      </c>
      <c r="G12" s="45">
        <v>1930</v>
      </c>
      <c r="H12" s="44">
        <f t="shared" si="1"/>
        <v>1930</v>
      </c>
      <c r="I12" s="46">
        <v>1925.5</v>
      </c>
      <c r="J12" s="45">
        <v>1925.5</v>
      </c>
      <c r="K12" s="44">
        <f t="shared" si="2"/>
        <v>1925.5</v>
      </c>
      <c r="L12" s="52">
        <v>1958.5</v>
      </c>
      <c r="M12" s="51">
        <v>1.3603000000000001</v>
      </c>
      <c r="N12" s="51">
        <v>1.2266999999999999</v>
      </c>
      <c r="O12" s="50">
        <v>103.63</v>
      </c>
      <c r="P12" s="43">
        <v>1439.76</v>
      </c>
      <c r="Q12" s="43">
        <v>1418.07</v>
      </c>
      <c r="R12" s="49">
        <f t="shared" si="3"/>
        <v>1596.5598760903238</v>
      </c>
      <c r="S12" s="48">
        <v>1.361</v>
      </c>
    </row>
    <row r="13" spans="1:19" x14ac:dyDescent="0.25">
      <c r="B13" s="47">
        <v>44204</v>
      </c>
      <c r="C13" s="46">
        <v>1968.5</v>
      </c>
      <c r="D13" s="45">
        <v>1968.5</v>
      </c>
      <c r="E13" s="44">
        <f t="shared" si="0"/>
        <v>1968.5</v>
      </c>
      <c r="F13" s="46">
        <v>1930</v>
      </c>
      <c r="G13" s="45">
        <v>1930</v>
      </c>
      <c r="H13" s="44">
        <f t="shared" si="1"/>
        <v>1930</v>
      </c>
      <c r="I13" s="46">
        <v>1926</v>
      </c>
      <c r="J13" s="45">
        <v>1926</v>
      </c>
      <c r="K13" s="44">
        <f t="shared" si="2"/>
        <v>1926</v>
      </c>
      <c r="L13" s="52">
        <v>1968.5</v>
      </c>
      <c r="M13" s="51">
        <v>1.3601000000000001</v>
      </c>
      <c r="N13" s="51">
        <v>1.2249000000000001</v>
      </c>
      <c r="O13" s="50">
        <v>103.86</v>
      </c>
      <c r="P13" s="43">
        <v>1447.32</v>
      </c>
      <c r="Q13" s="43">
        <v>1418.28</v>
      </c>
      <c r="R13" s="49">
        <f t="shared" si="3"/>
        <v>1607.0699648950933</v>
      </c>
      <c r="S13" s="48">
        <v>1.3608</v>
      </c>
    </row>
    <row r="14" spans="1:19" x14ac:dyDescent="0.25">
      <c r="B14" s="47">
        <v>44207</v>
      </c>
      <c r="C14" s="46">
        <v>1974</v>
      </c>
      <c r="D14" s="45">
        <v>1974</v>
      </c>
      <c r="E14" s="44">
        <f t="shared" si="0"/>
        <v>1974</v>
      </c>
      <c r="F14" s="46">
        <v>1930</v>
      </c>
      <c r="G14" s="45">
        <v>1930</v>
      </c>
      <c r="H14" s="44">
        <f t="shared" si="1"/>
        <v>1930</v>
      </c>
      <c r="I14" s="46">
        <v>1927</v>
      </c>
      <c r="J14" s="45">
        <v>1927</v>
      </c>
      <c r="K14" s="44">
        <f t="shared" si="2"/>
        <v>1927</v>
      </c>
      <c r="L14" s="52">
        <v>1974</v>
      </c>
      <c r="M14" s="51">
        <v>1.3482000000000001</v>
      </c>
      <c r="N14" s="51">
        <v>1.2165999999999999</v>
      </c>
      <c r="O14" s="50">
        <v>104.19</v>
      </c>
      <c r="P14" s="43">
        <v>1464.17</v>
      </c>
      <c r="Q14" s="43">
        <v>1430.69</v>
      </c>
      <c r="R14" s="49">
        <f t="shared" si="3"/>
        <v>1622.5546605293441</v>
      </c>
      <c r="S14" s="48">
        <v>1.349</v>
      </c>
    </row>
    <row r="15" spans="1:19" x14ac:dyDescent="0.25">
      <c r="B15" s="47">
        <v>44208</v>
      </c>
      <c r="C15" s="46">
        <v>1974</v>
      </c>
      <c r="D15" s="45">
        <v>1974</v>
      </c>
      <c r="E15" s="44">
        <f t="shared" si="0"/>
        <v>1974</v>
      </c>
      <c r="F15" s="46">
        <v>1930</v>
      </c>
      <c r="G15" s="45">
        <v>1930</v>
      </c>
      <c r="H15" s="44">
        <f t="shared" si="1"/>
        <v>1930</v>
      </c>
      <c r="I15" s="46">
        <v>1927</v>
      </c>
      <c r="J15" s="45">
        <v>1927</v>
      </c>
      <c r="K15" s="44">
        <f t="shared" si="2"/>
        <v>1927</v>
      </c>
      <c r="L15" s="52">
        <v>1974</v>
      </c>
      <c r="M15" s="51">
        <v>1.3595999999999999</v>
      </c>
      <c r="N15" s="51">
        <v>1.2156</v>
      </c>
      <c r="O15" s="50">
        <v>104.23</v>
      </c>
      <c r="P15" s="43">
        <v>1451.9</v>
      </c>
      <c r="Q15" s="43">
        <v>1418.7</v>
      </c>
      <c r="R15" s="49">
        <f t="shared" si="3"/>
        <v>1623.8894373149062</v>
      </c>
      <c r="S15" s="48">
        <v>1.3604000000000001</v>
      </c>
    </row>
    <row r="16" spans="1:19" x14ac:dyDescent="0.25">
      <c r="B16" s="47">
        <v>44209</v>
      </c>
      <c r="C16" s="46">
        <v>1974</v>
      </c>
      <c r="D16" s="45">
        <v>1974</v>
      </c>
      <c r="E16" s="44">
        <f t="shared" si="0"/>
        <v>1974</v>
      </c>
      <c r="F16" s="46">
        <v>1930</v>
      </c>
      <c r="G16" s="45">
        <v>1930</v>
      </c>
      <c r="H16" s="44">
        <f t="shared" si="1"/>
        <v>1930</v>
      </c>
      <c r="I16" s="46">
        <v>1927.5</v>
      </c>
      <c r="J16" s="45">
        <v>1927.5</v>
      </c>
      <c r="K16" s="44">
        <f t="shared" si="2"/>
        <v>1927.5</v>
      </c>
      <c r="L16" s="52">
        <v>1974</v>
      </c>
      <c r="M16" s="51">
        <v>1.3674999999999999</v>
      </c>
      <c r="N16" s="51">
        <v>1.2173</v>
      </c>
      <c r="O16" s="50">
        <v>103.88</v>
      </c>
      <c r="P16" s="43">
        <v>1443.51</v>
      </c>
      <c r="Q16" s="43">
        <v>1410.61</v>
      </c>
      <c r="R16" s="49">
        <f t="shared" si="3"/>
        <v>1621.6216216216214</v>
      </c>
      <c r="S16" s="48">
        <v>1.3682000000000001</v>
      </c>
    </row>
    <row r="17" spans="2:19" x14ac:dyDescent="0.25">
      <c r="B17" s="47">
        <v>44210</v>
      </c>
      <c r="C17" s="46">
        <v>1974</v>
      </c>
      <c r="D17" s="45">
        <v>1974</v>
      </c>
      <c r="E17" s="44">
        <f t="shared" si="0"/>
        <v>1974</v>
      </c>
      <c r="F17" s="46">
        <v>1930</v>
      </c>
      <c r="G17" s="45">
        <v>1930</v>
      </c>
      <c r="H17" s="44">
        <f t="shared" si="1"/>
        <v>1930</v>
      </c>
      <c r="I17" s="46">
        <v>1928</v>
      </c>
      <c r="J17" s="45">
        <v>1928</v>
      </c>
      <c r="K17" s="44">
        <f t="shared" si="2"/>
        <v>1928</v>
      </c>
      <c r="L17" s="52">
        <v>1974</v>
      </c>
      <c r="M17" s="51">
        <v>1.3636999999999999</v>
      </c>
      <c r="N17" s="51">
        <v>1.2130000000000001</v>
      </c>
      <c r="O17" s="50">
        <v>104.09</v>
      </c>
      <c r="P17" s="43">
        <v>1447.53</v>
      </c>
      <c r="Q17" s="43">
        <v>1414.54</v>
      </c>
      <c r="R17" s="49">
        <f t="shared" si="3"/>
        <v>1627.3701566364384</v>
      </c>
      <c r="S17" s="48">
        <v>1.3644000000000001</v>
      </c>
    </row>
    <row r="18" spans="2:19" x14ac:dyDescent="0.25">
      <c r="B18" s="47">
        <v>44211</v>
      </c>
      <c r="C18" s="46">
        <v>1974.5</v>
      </c>
      <c r="D18" s="45">
        <v>1974.5</v>
      </c>
      <c r="E18" s="44">
        <f t="shared" si="0"/>
        <v>1974.5</v>
      </c>
      <c r="F18" s="46">
        <v>1930</v>
      </c>
      <c r="G18" s="45">
        <v>1930</v>
      </c>
      <c r="H18" s="44">
        <f t="shared" si="1"/>
        <v>1930</v>
      </c>
      <c r="I18" s="46">
        <v>1928.5</v>
      </c>
      <c r="J18" s="45">
        <v>1928.5</v>
      </c>
      <c r="K18" s="44">
        <f t="shared" si="2"/>
        <v>1928.5</v>
      </c>
      <c r="L18" s="52">
        <v>1974.5</v>
      </c>
      <c r="M18" s="51">
        <v>1.3624000000000001</v>
      </c>
      <c r="N18" s="51">
        <v>1.2121999999999999</v>
      </c>
      <c r="O18" s="50">
        <v>103.72</v>
      </c>
      <c r="P18" s="43">
        <v>1449.28</v>
      </c>
      <c r="Q18" s="43">
        <v>1415.89</v>
      </c>
      <c r="R18" s="49">
        <f t="shared" si="3"/>
        <v>1628.8566243194193</v>
      </c>
      <c r="S18" s="48">
        <v>1.3631</v>
      </c>
    </row>
    <row r="19" spans="2:19" x14ac:dyDescent="0.25">
      <c r="B19" s="47">
        <v>44214</v>
      </c>
      <c r="C19" s="46">
        <v>2005</v>
      </c>
      <c r="D19" s="45">
        <v>2005</v>
      </c>
      <c r="E19" s="44">
        <f t="shared" si="0"/>
        <v>2005</v>
      </c>
      <c r="F19" s="46">
        <v>1930</v>
      </c>
      <c r="G19" s="45">
        <v>1930</v>
      </c>
      <c r="H19" s="44">
        <f t="shared" si="1"/>
        <v>1930</v>
      </c>
      <c r="I19" s="46">
        <v>1929</v>
      </c>
      <c r="J19" s="45">
        <v>1929</v>
      </c>
      <c r="K19" s="44">
        <f t="shared" si="2"/>
        <v>1929</v>
      </c>
      <c r="L19" s="52">
        <v>2005</v>
      </c>
      <c r="M19" s="51">
        <v>1.3534999999999999</v>
      </c>
      <c r="N19" s="51">
        <v>1.2056</v>
      </c>
      <c r="O19" s="50">
        <v>103.78</v>
      </c>
      <c r="P19" s="43">
        <v>1481.34</v>
      </c>
      <c r="Q19" s="43">
        <v>1425.2</v>
      </c>
      <c r="R19" s="49">
        <f t="shared" si="3"/>
        <v>1663.0723291307233</v>
      </c>
      <c r="S19" s="48">
        <v>1.3542000000000001</v>
      </c>
    </row>
    <row r="20" spans="2:19" x14ac:dyDescent="0.25">
      <c r="B20" s="47">
        <v>44215</v>
      </c>
      <c r="C20" s="46">
        <v>1967.5</v>
      </c>
      <c r="D20" s="45">
        <v>1967.5</v>
      </c>
      <c r="E20" s="44">
        <f t="shared" si="0"/>
        <v>1967.5</v>
      </c>
      <c r="F20" s="46">
        <v>1920</v>
      </c>
      <c r="G20" s="45">
        <v>1920</v>
      </c>
      <c r="H20" s="44">
        <f t="shared" si="1"/>
        <v>1920</v>
      </c>
      <c r="I20" s="46">
        <v>1919</v>
      </c>
      <c r="J20" s="45">
        <v>1919</v>
      </c>
      <c r="K20" s="44">
        <f t="shared" si="2"/>
        <v>1919</v>
      </c>
      <c r="L20" s="52">
        <v>1967.5</v>
      </c>
      <c r="M20" s="51">
        <v>1.3608</v>
      </c>
      <c r="N20" s="51">
        <v>1.2125999999999999</v>
      </c>
      <c r="O20" s="50">
        <v>104</v>
      </c>
      <c r="P20" s="43">
        <v>1445.84</v>
      </c>
      <c r="Q20" s="43">
        <v>1410.21</v>
      </c>
      <c r="R20" s="49">
        <f t="shared" si="3"/>
        <v>1622.5465940953325</v>
      </c>
      <c r="S20" s="48">
        <v>1.3614999999999999</v>
      </c>
    </row>
    <row r="21" spans="2:19" x14ac:dyDescent="0.25">
      <c r="B21" s="47">
        <v>44216</v>
      </c>
      <c r="C21" s="46">
        <v>1965.5</v>
      </c>
      <c r="D21" s="45">
        <v>1965.5</v>
      </c>
      <c r="E21" s="44">
        <f t="shared" si="0"/>
        <v>1965.5</v>
      </c>
      <c r="F21" s="46">
        <v>1920</v>
      </c>
      <c r="G21" s="45">
        <v>1920</v>
      </c>
      <c r="H21" s="44">
        <f t="shared" si="1"/>
        <v>1920</v>
      </c>
      <c r="I21" s="46">
        <v>1919.5</v>
      </c>
      <c r="J21" s="45">
        <v>1919.5</v>
      </c>
      <c r="K21" s="44">
        <f t="shared" si="2"/>
        <v>1919.5</v>
      </c>
      <c r="L21" s="52">
        <v>1965.5</v>
      </c>
      <c r="M21" s="51">
        <v>1.367</v>
      </c>
      <c r="N21" s="51">
        <v>1.2099</v>
      </c>
      <c r="O21" s="50">
        <v>103.83</v>
      </c>
      <c r="P21" s="43">
        <v>1437.82</v>
      </c>
      <c r="Q21" s="43">
        <v>1403.82</v>
      </c>
      <c r="R21" s="49">
        <f t="shared" si="3"/>
        <v>1624.5144226795603</v>
      </c>
      <c r="S21" s="48">
        <v>1.3676999999999999</v>
      </c>
    </row>
    <row r="22" spans="2:19" x14ac:dyDescent="0.25">
      <c r="B22" s="47">
        <v>44217</v>
      </c>
      <c r="C22" s="46">
        <v>1963</v>
      </c>
      <c r="D22" s="45">
        <v>1963</v>
      </c>
      <c r="E22" s="44">
        <f t="shared" si="0"/>
        <v>1963</v>
      </c>
      <c r="F22" s="46">
        <v>1920</v>
      </c>
      <c r="G22" s="45">
        <v>1920</v>
      </c>
      <c r="H22" s="44">
        <f t="shared" si="1"/>
        <v>1920</v>
      </c>
      <c r="I22" s="46">
        <v>1920</v>
      </c>
      <c r="J22" s="45">
        <v>1920</v>
      </c>
      <c r="K22" s="44">
        <f t="shared" si="2"/>
        <v>1920</v>
      </c>
      <c r="L22" s="52">
        <v>1963</v>
      </c>
      <c r="M22" s="51">
        <v>1.3712</v>
      </c>
      <c r="N22" s="51">
        <v>1.2143999999999999</v>
      </c>
      <c r="O22" s="50">
        <v>103.45</v>
      </c>
      <c r="P22" s="43">
        <v>1431.59</v>
      </c>
      <c r="Q22" s="43">
        <v>1399.52</v>
      </c>
      <c r="R22" s="49">
        <f t="shared" si="3"/>
        <v>1616.4361001317525</v>
      </c>
      <c r="S22" s="48">
        <v>1.3718999999999999</v>
      </c>
    </row>
    <row r="23" spans="2:19" x14ac:dyDescent="0.25">
      <c r="B23" s="47">
        <v>44218</v>
      </c>
      <c r="C23" s="46">
        <v>1960.5</v>
      </c>
      <c r="D23" s="45">
        <v>1960.5</v>
      </c>
      <c r="E23" s="44">
        <f t="shared" si="0"/>
        <v>1960.5</v>
      </c>
      <c r="F23" s="46">
        <v>1920</v>
      </c>
      <c r="G23" s="45">
        <v>1920</v>
      </c>
      <c r="H23" s="44">
        <f t="shared" si="1"/>
        <v>1920</v>
      </c>
      <c r="I23" s="46">
        <v>1920</v>
      </c>
      <c r="J23" s="45">
        <v>1920</v>
      </c>
      <c r="K23" s="44">
        <f t="shared" si="2"/>
        <v>1920</v>
      </c>
      <c r="L23" s="52">
        <v>1960.5</v>
      </c>
      <c r="M23" s="51">
        <v>1.3661000000000001</v>
      </c>
      <c r="N23" s="51">
        <v>1.2163999999999999</v>
      </c>
      <c r="O23" s="50">
        <v>103.76</v>
      </c>
      <c r="P23" s="43">
        <v>1435.11</v>
      </c>
      <c r="Q23" s="43">
        <v>1404.74</v>
      </c>
      <c r="R23" s="49">
        <f t="shared" si="3"/>
        <v>1611.7231173955936</v>
      </c>
      <c r="S23" s="48">
        <v>1.3668</v>
      </c>
    </row>
    <row r="24" spans="2:19" x14ac:dyDescent="0.25">
      <c r="B24" s="47">
        <v>44221</v>
      </c>
      <c r="C24" s="46">
        <v>1958</v>
      </c>
      <c r="D24" s="45">
        <v>1958</v>
      </c>
      <c r="E24" s="44">
        <f t="shared" si="0"/>
        <v>1958</v>
      </c>
      <c r="F24" s="46">
        <v>1920</v>
      </c>
      <c r="G24" s="45">
        <v>1920</v>
      </c>
      <c r="H24" s="44">
        <f t="shared" si="1"/>
        <v>1920</v>
      </c>
      <c r="I24" s="46">
        <v>1920</v>
      </c>
      <c r="J24" s="45">
        <v>1920</v>
      </c>
      <c r="K24" s="44">
        <f t="shared" si="2"/>
        <v>1920</v>
      </c>
      <c r="L24" s="52">
        <v>1958</v>
      </c>
      <c r="M24" s="51">
        <v>1.3684000000000001</v>
      </c>
      <c r="N24" s="51">
        <v>1.2154</v>
      </c>
      <c r="O24" s="50">
        <v>103.77</v>
      </c>
      <c r="P24" s="43">
        <v>1430.87</v>
      </c>
      <c r="Q24" s="43">
        <v>1402.38</v>
      </c>
      <c r="R24" s="49">
        <f t="shared" si="3"/>
        <v>1610.9922659206845</v>
      </c>
      <c r="S24" s="48">
        <v>1.3691</v>
      </c>
    </row>
    <row r="25" spans="2:19" x14ac:dyDescent="0.25">
      <c r="B25" s="47">
        <v>44222</v>
      </c>
      <c r="C25" s="46">
        <v>1955</v>
      </c>
      <c r="D25" s="45">
        <v>1955</v>
      </c>
      <c r="E25" s="44">
        <f t="shared" si="0"/>
        <v>1955</v>
      </c>
      <c r="F25" s="46">
        <v>1920</v>
      </c>
      <c r="G25" s="45">
        <v>1920</v>
      </c>
      <c r="H25" s="44">
        <f t="shared" si="1"/>
        <v>1920</v>
      </c>
      <c r="I25" s="46">
        <v>1920</v>
      </c>
      <c r="J25" s="45">
        <v>1920</v>
      </c>
      <c r="K25" s="44">
        <f t="shared" si="2"/>
        <v>1920</v>
      </c>
      <c r="L25" s="52">
        <v>1955</v>
      </c>
      <c r="M25" s="51">
        <v>1.3694999999999999</v>
      </c>
      <c r="N25" s="51">
        <v>1.2144999999999999</v>
      </c>
      <c r="O25" s="50">
        <v>103.73</v>
      </c>
      <c r="P25" s="43">
        <v>1427.53</v>
      </c>
      <c r="Q25" s="43">
        <v>1401.26</v>
      </c>
      <c r="R25" s="49">
        <f t="shared" si="3"/>
        <v>1609.7159324825031</v>
      </c>
      <c r="S25" s="48">
        <v>1.3702000000000001</v>
      </c>
    </row>
    <row r="26" spans="2:19" x14ac:dyDescent="0.25">
      <c r="B26" s="47">
        <v>44223</v>
      </c>
      <c r="C26" s="46">
        <v>1949</v>
      </c>
      <c r="D26" s="45">
        <v>1949</v>
      </c>
      <c r="E26" s="44">
        <f t="shared" si="0"/>
        <v>1949</v>
      </c>
      <c r="F26" s="46">
        <v>1920</v>
      </c>
      <c r="G26" s="45">
        <v>1920</v>
      </c>
      <c r="H26" s="44">
        <f t="shared" si="1"/>
        <v>1920</v>
      </c>
      <c r="I26" s="46">
        <v>1920</v>
      </c>
      <c r="J26" s="45">
        <v>1920</v>
      </c>
      <c r="K26" s="44">
        <f t="shared" si="2"/>
        <v>1920</v>
      </c>
      <c r="L26" s="52">
        <v>1949</v>
      </c>
      <c r="M26" s="51">
        <v>1.3703000000000001</v>
      </c>
      <c r="N26" s="51">
        <v>1.2108000000000001</v>
      </c>
      <c r="O26" s="50">
        <v>103.85</v>
      </c>
      <c r="P26" s="43">
        <v>1422.32</v>
      </c>
      <c r="Q26" s="43">
        <v>1400.44</v>
      </c>
      <c r="R26" s="49">
        <f t="shared" si="3"/>
        <v>1609.679550710274</v>
      </c>
      <c r="S26" s="48">
        <v>1.371</v>
      </c>
    </row>
    <row r="27" spans="2:19" x14ac:dyDescent="0.25">
      <c r="B27" s="47">
        <v>44224</v>
      </c>
      <c r="C27" s="46">
        <v>1942.5</v>
      </c>
      <c r="D27" s="45">
        <v>1942.5</v>
      </c>
      <c r="E27" s="44">
        <f t="shared" si="0"/>
        <v>1942.5</v>
      </c>
      <c r="F27" s="46">
        <v>1920</v>
      </c>
      <c r="G27" s="45">
        <v>1920</v>
      </c>
      <c r="H27" s="44">
        <f t="shared" si="1"/>
        <v>1920</v>
      </c>
      <c r="I27" s="46">
        <v>1920</v>
      </c>
      <c r="J27" s="45">
        <v>1920</v>
      </c>
      <c r="K27" s="44">
        <f t="shared" si="2"/>
        <v>1920</v>
      </c>
      <c r="L27" s="52">
        <v>1942.5</v>
      </c>
      <c r="M27" s="51">
        <v>1.3653999999999999</v>
      </c>
      <c r="N27" s="51">
        <v>1.2098</v>
      </c>
      <c r="O27" s="50">
        <v>104.37</v>
      </c>
      <c r="P27" s="43">
        <v>1422.66</v>
      </c>
      <c r="Q27" s="43">
        <v>1405.46</v>
      </c>
      <c r="R27" s="49">
        <f t="shared" si="3"/>
        <v>1605.6372954207307</v>
      </c>
      <c r="S27" s="48">
        <v>1.3661000000000001</v>
      </c>
    </row>
    <row r="28" spans="2:19" x14ac:dyDescent="0.25">
      <c r="B28" s="47">
        <v>44225</v>
      </c>
      <c r="C28" s="46">
        <v>1926</v>
      </c>
      <c r="D28" s="45">
        <v>1926</v>
      </c>
      <c r="E28" s="44">
        <f t="shared" si="0"/>
        <v>1926</v>
      </c>
      <c r="F28" s="46">
        <v>1920</v>
      </c>
      <c r="G28" s="45">
        <v>1920</v>
      </c>
      <c r="H28" s="44">
        <f t="shared" si="1"/>
        <v>1920</v>
      </c>
      <c r="I28" s="46">
        <v>1920</v>
      </c>
      <c r="J28" s="45">
        <v>1920</v>
      </c>
      <c r="K28" s="44">
        <f t="shared" si="2"/>
        <v>1920</v>
      </c>
      <c r="L28" s="52">
        <v>1926</v>
      </c>
      <c r="M28" s="51">
        <v>1.3728</v>
      </c>
      <c r="N28" s="51">
        <v>1.2134</v>
      </c>
      <c r="O28" s="50">
        <v>104.66</v>
      </c>
      <c r="P28" s="43">
        <v>1402.97</v>
      </c>
      <c r="Q28" s="43">
        <v>1397.89</v>
      </c>
      <c r="R28" s="49">
        <f t="shared" si="3"/>
        <v>1587.2754244272292</v>
      </c>
      <c r="S28" s="48">
        <v>1.3734999999999999</v>
      </c>
    </row>
    <row r="29" spans="2:19" s="10" customFormat="1" x14ac:dyDescent="0.25">
      <c r="B29" s="42" t="s">
        <v>11</v>
      </c>
      <c r="C29" s="41">
        <f>ROUND(AVERAGE(C9:C28),2)</f>
        <v>1959.58</v>
      </c>
      <c r="D29" s="40">
        <f>ROUND(AVERAGE(D9:D28),2)</f>
        <v>1959.58</v>
      </c>
      <c r="E29" s="39">
        <f>ROUND(AVERAGE(C29:D29),2)</f>
        <v>1959.58</v>
      </c>
      <c r="F29" s="41">
        <f>ROUND(AVERAGE(F9:F28),2)</f>
        <v>1921.8</v>
      </c>
      <c r="G29" s="40">
        <f>ROUND(AVERAGE(G9:G28),2)</f>
        <v>1921.8</v>
      </c>
      <c r="H29" s="39">
        <f>ROUND(AVERAGE(F29:G29),2)</f>
        <v>1921.8</v>
      </c>
      <c r="I29" s="41">
        <f>ROUND(AVERAGE(I9:I28),2)</f>
        <v>1919.9</v>
      </c>
      <c r="J29" s="40">
        <f>ROUND(AVERAGE(J9:J28),2)</f>
        <v>1919.9</v>
      </c>
      <c r="K29" s="39">
        <f>ROUND(AVERAGE(I29:J29),2)</f>
        <v>1919.9</v>
      </c>
      <c r="L29" s="38">
        <f>ROUND(AVERAGE(L9:L28),2)</f>
        <v>1959.58</v>
      </c>
      <c r="M29" s="37">
        <f>ROUND(AVERAGE(M9:M28),4)</f>
        <v>1.3635999999999999</v>
      </c>
      <c r="N29" s="36">
        <f>ROUND(AVERAGE(N9:N28),4)</f>
        <v>1.2170000000000001</v>
      </c>
      <c r="O29" s="175">
        <f>ROUND(AVERAGE(O9:O28),2)</f>
        <v>103.78</v>
      </c>
      <c r="P29" s="35">
        <f>AVERAGE(P9:P28)</f>
        <v>1437.0885000000001</v>
      </c>
      <c r="Q29" s="35">
        <f>AVERAGE(Q9:Q28)</f>
        <v>1408.6320000000001</v>
      </c>
      <c r="R29" s="35">
        <f>AVERAGE(R9:R28)</f>
        <v>1610.2241763617751</v>
      </c>
      <c r="S29" s="34">
        <f>AVERAGE(S9:S28)</f>
        <v>1.3643350000000001</v>
      </c>
    </row>
    <row r="30" spans="2:19" s="5" customFormat="1" x14ac:dyDescent="0.25">
      <c r="B30" s="33" t="s">
        <v>12</v>
      </c>
      <c r="C30" s="32">
        <f t="shared" ref="C30:S30" si="4">MAX(C9:C28)</f>
        <v>2005</v>
      </c>
      <c r="D30" s="31">
        <f t="shared" si="4"/>
        <v>2005</v>
      </c>
      <c r="E30" s="30">
        <f t="shared" si="4"/>
        <v>2005</v>
      </c>
      <c r="F30" s="32">
        <f t="shared" si="4"/>
        <v>1930</v>
      </c>
      <c r="G30" s="31">
        <f t="shared" si="4"/>
        <v>1930</v>
      </c>
      <c r="H30" s="30">
        <f t="shared" si="4"/>
        <v>1930</v>
      </c>
      <c r="I30" s="32">
        <f t="shared" si="4"/>
        <v>1929</v>
      </c>
      <c r="J30" s="31">
        <f t="shared" si="4"/>
        <v>1929</v>
      </c>
      <c r="K30" s="30">
        <f t="shared" si="4"/>
        <v>1929</v>
      </c>
      <c r="L30" s="29">
        <f t="shared" si="4"/>
        <v>2005</v>
      </c>
      <c r="M30" s="28">
        <f t="shared" si="4"/>
        <v>1.3728</v>
      </c>
      <c r="N30" s="27">
        <f t="shared" si="4"/>
        <v>1.234</v>
      </c>
      <c r="O30" s="26">
        <f t="shared" si="4"/>
        <v>104.66</v>
      </c>
      <c r="P30" s="25">
        <f t="shared" si="4"/>
        <v>1481.34</v>
      </c>
      <c r="Q30" s="25">
        <f t="shared" si="4"/>
        <v>1430.69</v>
      </c>
      <c r="R30" s="25">
        <f t="shared" si="4"/>
        <v>1663.0723291307233</v>
      </c>
      <c r="S30" s="24">
        <f t="shared" si="4"/>
        <v>1.3734999999999999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1921.5</v>
      </c>
      <c r="D31" s="21">
        <f t="shared" si="5"/>
        <v>1921.5</v>
      </c>
      <c r="E31" s="20">
        <f t="shared" si="5"/>
        <v>1921.5</v>
      </c>
      <c r="F31" s="22">
        <f t="shared" si="5"/>
        <v>1893</v>
      </c>
      <c r="G31" s="21">
        <f t="shared" si="5"/>
        <v>1893</v>
      </c>
      <c r="H31" s="20">
        <f t="shared" si="5"/>
        <v>1893</v>
      </c>
      <c r="I31" s="22">
        <f t="shared" si="5"/>
        <v>1888</v>
      </c>
      <c r="J31" s="21">
        <f t="shared" si="5"/>
        <v>1888</v>
      </c>
      <c r="K31" s="20">
        <f t="shared" si="5"/>
        <v>1888</v>
      </c>
      <c r="L31" s="19">
        <f t="shared" si="5"/>
        <v>1921.5</v>
      </c>
      <c r="M31" s="18">
        <f t="shared" si="5"/>
        <v>1.3482000000000001</v>
      </c>
      <c r="N31" s="17">
        <f t="shared" si="5"/>
        <v>1.2056</v>
      </c>
      <c r="O31" s="16">
        <f t="shared" si="5"/>
        <v>102.9</v>
      </c>
      <c r="P31" s="15">
        <f t="shared" si="5"/>
        <v>1402.97</v>
      </c>
      <c r="Q31" s="15">
        <f t="shared" si="5"/>
        <v>1385.49</v>
      </c>
      <c r="R31" s="15">
        <f t="shared" si="5"/>
        <v>1562.0936280884266</v>
      </c>
      <c r="S31" s="14">
        <f t="shared" si="5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44200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44200</v>
      </c>
      <c r="C9" s="46">
        <v>2000</v>
      </c>
      <c r="D9" s="45">
        <v>2000</v>
      </c>
      <c r="E9" s="44">
        <f t="shared" ref="E9:E28" si="0">AVERAGE(C9:D9)</f>
        <v>2000</v>
      </c>
      <c r="F9" s="46">
        <v>2045.5</v>
      </c>
      <c r="G9" s="45">
        <v>2045.5</v>
      </c>
      <c r="H9" s="44">
        <f t="shared" ref="H9:H28" si="1">AVERAGE(F9:G9)</f>
        <v>2045.5</v>
      </c>
      <c r="I9" s="46">
        <v>2084.5</v>
      </c>
      <c r="J9" s="45">
        <v>2084.5</v>
      </c>
      <c r="K9" s="44">
        <f t="shared" ref="K9:K28" si="2">AVERAGE(I9:J9)</f>
        <v>2084.5</v>
      </c>
      <c r="L9" s="52">
        <v>2000</v>
      </c>
      <c r="M9" s="51">
        <v>1.3655999999999999</v>
      </c>
      <c r="N9" s="53">
        <v>1.2303999999999999</v>
      </c>
      <c r="O9" s="50">
        <v>102.92</v>
      </c>
      <c r="P9" s="43">
        <v>1464.56</v>
      </c>
      <c r="Q9" s="43">
        <v>1497.11</v>
      </c>
      <c r="R9" s="49">
        <f t="shared" ref="R9:R28" si="3">L9/N9</f>
        <v>1625.4876462938882</v>
      </c>
      <c r="S9" s="48">
        <v>1.3663000000000001</v>
      </c>
    </row>
    <row r="10" spans="1:19" x14ac:dyDescent="0.25">
      <c r="B10" s="47">
        <v>44201</v>
      </c>
      <c r="C10" s="46">
        <v>2020</v>
      </c>
      <c r="D10" s="45">
        <v>2020</v>
      </c>
      <c r="E10" s="44">
        <f t="shared" si="0"/>
        <v>2020</v>
      </c>
      <c r="F10" s="46">
        <v>2051.5</v>
      </c>
      <c r="G10" s="45">
        <v>2051.5</v>
      </c>
      <c r="H10" s="44">
        <f t="shared" si="1"/>
        <v>2051.5</v>
      </c>
      <c r="I10" s="46">
        <v>2098.5</v>
      </c>
      <c r="J10" s="45">
        <v>2098.5</v>
      </c>
      <c r="K10" s="44">
        <f t="shared" si="2"/>
        <v>2098.5</v>
      </c>
      <c r="L10" s="52">
        <v>2020</v>
      </c>
      <c r="M10" s="51">
        <v>1.3585</v>
      </c>
      <c r="N10" s="51">
        <v>1.2272000000000001</v>
      </c>
      <c r="O10" s="50">
        <v>102.9</v>
      </c>
      <c r="P10" s="43">
        <v>1486.93</v>
      </c>
      <c r="Q10" s="43">
        <v>1509.34</v>
      </c>
      <c r="R10" s="49">
        <f t="shared" si="3"/>
        <v>1646.0234680573662</v>
      </c>
      <c r="S10" s="48">
        <v>1.3592</v>
      </c>
    </row>
    <row r="11" spans="1:19" x14ac:dyDescent="0.25">
      <c r="B11" s="47">
        <v>44202</v>
      </c>
      <c r="C11" s="46">
        <v>2030.5</v>
      </c>
      <c r="D11" s="45">
        <v>2030.5</v>
      </c>
      <c r="E11" s="44">
        <f t="shared" si="0"/>
        <v>2030.5</v>
      </c>
      <c r="F11" s="46">
        <v>2061.5</v>
      </c>
      <c r="G11" s="45">
        <v>2061.5</v>
      </c>
      <c r="H11" s="44">
        <f t="shared" si="1"/>
        <v>2061.5</v>
      </c>
      <c r="I11" s="46">
        <v>2108.5</v>
      </c>
      <c r="J11" s="45">
        <v>2108.5</v>
      </c>
      <c r="K11" s="44">
        <f t="shared" si="2"/>
        <v>2108.5</v>
      </c>
      <c r="L11" s="52">
        <v>2030.5</v>
      </c>
      <c r="M11" s="51">
        <v>1.3615999999999999</v>
      </c>
      <c r="N11" s="51">
        <v>1.234</v>
      </c>
      <c r="O11" s="50">
        <v>102.93</v>
      </c>
      <c r="P11" s="43">
        <v>1491.26</v>
      </c>
      <c r="Q11" s="43">
        <v>1513.25</v>
      </c>
      <c r="R11" s="49">
        <f t="shared" si="3"/>
        <v>1645.4619124797407</v>
      </c>
      <c r="S11" s="48">
        <v>1.3623000000000001</v>
      </c>
    </row>
    <row r="12" spans="1:19" x14ac:dyDescent="0.25">
      <c r="B12" s="47">
        <v>44203</v>
      </c>
      <c r="C12" s="46">
        <v>2042</v>
      </c>
      <c r="D12" s="45">
        <v>2042</v>
      </c>
      <c r="E12" s="44">
        <f t="shared" si="0"/>
        <v>2042</v>
      </c>
      <c r="F12" s="46">
        <v>2070</v>
      </c>
      <c r="G12" s="45">
        <v>2070</v>
      </c>
      <c r="H12" s="44">
        <f t="shared" si="1"/>
        <v>2070</v>
      </c>
      <c r="I12" s="46">
        <v>2117.5</v>
      </c>
      <c r="J12" s="45">
        <v>2117.5</v>
      </c>
      <c r="K12" s="44">
        <f t="shared" si="2"/>
        <v>2117.5</v>
      </c>
      <c r="L12" s="52">
        <v>2042</v>
      </c>
      <c r="M12" s="51">
        <v>1.3603000000000001</v>
      </c>
      <c r="N12" s="51">
        <v>1.2266999999999999</v>
      </c>
      <c r="O12" s="50">
        <v>103.63</v>
      </c>
      <c r="P12" s="43">
        <v>1501.14</v>
      </c>
      <c r="Q12" s="43">
        <v>1520.94</v>
      </c>
      <c r="R12" s="49">
        <f t="shared" si="3"/>
        <v>1664.6286785685172</v>
      </c>
      <c r="S12" s="48">
        <v>1.361</v>
      </c>
    </row>
    <row r="13" spans="1:19" x14ac:dyDescent="0.25">
      <c r="B13" s="47">
        <v>44204</v>
      </c>
      <c r="C13" s="46">
        <v>2043</v>
      </c>
      <c r="D13" s="45">
        <v>2043</v>
      </c>
      <c r="E13" s="44">
        <f t="shared" si="0"/>
        <v>2043</v>
      </c>
      <c r="F13" s="46">
        <v>2070</v>
      </c>
      <c r="G13" s="45">
        <v>2070</v>
      </c>
      <c r="H13" s="44">
        <f t="shared" si="1"/>
        <v>2070</v>
      </c>
      <c r="I13" s="46">
        <v>2117.5</v>
      </c>
      <c r="J13" s="45">
        <v>2117.5</v>
      </c>
      <c r="K13" s="44">
        <f t="shared" si="2"/>
        <v>2117.5</v>
      </c>
      <c r="L13" s="52">
        <v>2043</v>
      </c>
      <c r="M13" s="51">
        <v>1.3601000000000001</v>
      </c>
      <c r="N13" s="51">
        <v>1.2249000000000001</v>
      </c>
      <c r="O13" s="50">
        <v>103.86</v>
      </c>
      <c r="P13" s="43">
        <v>1502.1</v>
      </c>
      <c r="Q13" s="43">
        <v>1521.16</v>
      </c>
      <c r="R13" s="49">
        <f t="shared" si="3"/>
        <v>1667.8912564290961</v>
      </c>
      <c r="S13" s="48">
        <v>1.3608</v>
      </c>
    </row>
    <row r="14" spans="1:19" x14ac:dyDescent="0.25">
      <c r="B14" s="47">
        <v>44207</v>
      </c>
      <c r="C14" s="46">
        <v>2050</v>
      </c>
      <c r="D14" s="45">
        <v>2050</v>
      </c>
      <c r="E14" s="44">
        <f t="shared" si="0"/>
        <v>2050</v>
      </c>
      <c r="F14" s="46">
        <v>2076</v>
      </c>
      <c r="G14" s="45">
        <v>2076</v>
      </c>
      <c r="H14" s="44">
        <f t="shared" si="1"/>
        <v>2076</v>
      </c>
      <c r="I14" s="46">
        <v>2124</v>
      </c>
      <c r="J14" s="45">
        <v>2124</v>
      </c>
      <c r="K14" s="44">
        <f t="shared" si="2"/>
        <v>2124</v>
      </c>
      <c r="L14" s="52">
        <v>2050</v>
      </c>
      <c r="M14" s="51">
        <v>1.3482000000000001</v>
      </c>
      <c r="N14" s="51">
        <v>1.2165999999999999</v>
      </c>
      <c r="O14" s="50">
        <v>104.19</v>
      </c>
      <c r="P14" s="43">
        <v>1520.55</v>
      </c>
      <c r="Q14" s="43">
        <v>1538.92</v>
      </c>
      <c r="R14" s="49">
        <f t="shared" si="3"/>
        <v>1685.0238369225713</v>
      </c>
      <c r="S14" s="48">
        <v>1.349</v>
      </c>
    </row>
    <row r="15" spans="1:19" x14ac:dyDescent="0.25">
      <c r="B15" s="47">
        <v>44208</v>
      </c>
      <c r="C15" s="46">
        <v>2064.5</v>
      </c>
      <c r="D15" s="45">
        <v>2064.5</v>
      </c>
      <c r="E15" s="44">
        <f t="shared" si="0"/>
        <v>2064.5</v>
      </c>
      <c r="F15" s="46">
        <v>2090</v>
      </c>
      <c r="G15" s="45">
        <v>2090</v>
      </c>
      <c r="H15" s="44">
        <f t="shared" si="1"/>
        <v>2090</v>
      </c>
      <c r="I15" s="46">
        <v>2138</v>
      </c>
      <c r="J15" s="45">
        <v>2138</v>
      </c>
      <c r="K15" s="44">
        <f t="shared" si="2"/>
        <v>2138</v>
      </c>
      <c r="L15" s="52">
        <v>2064.5</v>
      </c>
      <c r="M15" s="51">
        <v>1.3595999999999999</v>
      </c>
      <c r="N15" s="51">
        <v>1.2156</v>
      </c>
      <c r="O15" s="50">
        <v>104.23</v>
      </c>
      <c r="P15" s="43">
        <v>1518.46</v>
      </c>
      <c r="Q15" s="43">
        <v>1536.31</v>
      </c>
      <c r="R15" s="49">
        <f t="shared" si="3"/>
        <v>1698.3382691674892</v>
      </c>
      <c r="S15" s="48">
        <v>1.3604000000000001</v>
      </c>
    </row>
    <row r="16" spans="1:19" x14ac:dyDescent="0.25">
      <c r="B16" s="47">
        <v>44209</v>
      </c>
      <c r="C16" s="46">
        <v>2055.5</v>
      </c>
      <c r="D16" s="45">
        <v>2055.5</v>
      </c>
      <c r="E16" s="44">
        <f t="shared" si="0"/>
        <v>2055.5</v>
      </c>
      <c r="F16" s="46">
        <v>2080</v>
      </c>
      <c r="G16" s="45">
        <v>2080</v>
      </c>
      <c r="H16" s="44">
        <f t="shared" si="1"/>
        <v>2080</v>
      </c>
      <c r="I16" s="46">
        <v>2128.5</v>
      </c>
      <c r="J16" s="45">
        <v>2128.5</v>
      </c>
      <c r="K16" s="44">
        <f t="shared" si="2"/>
        <v>2128.5</v>
      </c>
      <c r="L16" s="52">
        <v>2055.5</v>
      </c>
      <c r="M16" s="51">
        <v>1.3674999999999999</v>
      </c>
      <c r="N16" s="51">
        <v>1.2173</v>
      </c>
      <c r="O16" s="50">
        <v>103.88</v>
      </c>
      <c r="P16" s="43">
        <v>1503.11</v>
      </c>
      <c r="Q16" s="43">
        <v>1520.25</v>
      </c>
      <c r="R16" s="49">
        <f t="shared" si="3"/>
        <v>1688.5730715517948</v>
      </c>
      <c r="S16" s="48">
        <v>1.3682000000000001</v>
      </c>
    </row>
    <row r="17" spans="2:19" x14ac:dyDescent="0.25">
      <c r="B17" s="47">
        <v>44210</v>
      </c>
      <c r="C17" s="46">
        <v>2058.5</v>
      </c>
      <c r="D17" s="45">
        <v>2058.5</v>
      </c>
      <c r="E17" s="44">
        <f t="shared" si="0"/>
        <v>2058.5</v>
      </c>
      <c r="F17" s="46">
        <v>2080</v>
      </c>
      <c r="G17" s="45">
        <v>2080</v>
      </c>
      <c r="H17" s="44">
        <f t="shared" si="1"/>
        <v>2080</v>
      </c>
      <c r="I17" s="46">
        <v>2128.5</v>
      </c>
      <c r="J17" s="45">
        <v>2128.5</v>
      </c>
      <c r="K17" s="44">
        <f t="shared" si="2"/>
        <v>2128.5</v>
      </c>
      <c r="L17" s="52">
        <v>2058.5</v>
      </c>
      <c r="M17" s="51">
        <v>1.3636999999999999</v>
      </c>
      <c r="N17" s="51">
        <v>1.2130000000000001</v>
      </c>
      <c r="O17" s="50">
        <v>104.09</v>
      </c>
      <c r="P17" s="43">
        <v>1509.5</v>
      </c>
      <c r="Q17" s="43">
        <v>1524.48</v>
      </c>
      <c r="R17" s="49">
        <f t="shared" si="3"/>
        <v>1697.0321516900246</v>
      </c>
      <c r="S17" s="48">
        <v>1.3644000000000001</v>
      </c>
    </row>
    <row r="18" spans="2:19" x14ac:dyDescent="0.25">
      <c r="B18" s="47">
        <v>44211</v>
      </c>
      <c r="C18" s="46">
        <v>2058.5</v>
      </c>
      <c r="D18" s="45">
        <v>2058.5</v>
      </c>
      <c r="E18" s="44">
        <f t="shared" si="0"/>
        <v>2058.5</v>
      </c>
      <c r="F18" s="46">
        <v>2080</v>
      </c>
      <c r="G18" s="45">
        <v>2080</v>
      </c>
      <c r="H18" s="44">
        <f t="shared" si="1"/>
        <v>2080</v>
      </c>
      <c r="I18" s="46">
        <v>2129</v>
      </c>
      <c r="J18" s="45">
        <v>2129</v>
      </c>
      <c r="K18" s="44">
        <f t="shared" si="2"/>
        <v>2129</v>
      </c>
      <c r="L18" s="52">
        <v>2058.5</v>
      </c>
      <c r="M18" s="51">
        <v>1.3624000000000001</v>
      </c>
      <c r="N18" s="51">
        <v>1.2121999999999999</v>
      </c>
      <c r="O18" s="50">
        <v>103.72</v>
      </c>
      <c r="P18" s="43">
        <v>1510.94</v>
      </c>
      <c r="Q18" s="43">
        <v>1525.93</v>
      </c>
      <c r="R18" s="49">
        <f t="shared" si="3"/>
        <v>1698.1521201121927</v>
      </c>
      <c r="S18" s="48">
        <v>1.3631</v>
      </c>
    </row>
    <row r="19" spans="2:19" x14ac:dyDescent="0.25">
      <c r="B19" s="47">
        <v>44214</v>
      </c>
      <c r="C19" s="46">
        <v>2049.5</v>
      </c>
      <c r="D19" s="45">
        <v>2049.5</v>
      </c>
      <c r="E19" s="44">
        <f t="shared" si="0"/>
        <v>2049.5</v>
      </c>
      <c r="F19" s="46">
        <v>2070</v>
      </c>
      <c r="G19" s="45">
        <v>2070</v>
      </c>
      <c r="H19" s="44">
        <f t="shared" si="1"/>
        <v>2070</v>
      </c>
      <c r="I19" s="46">
        <v>2119</v>
      </c>
      <c r="J19" s="45">
        <v>2119</v>
      </c>
      <c r="K19" s="44">
        <f t="shared" si="2"/>
        <v>2119</v>
      </c>
      <c r="L19" s="52">
        <v>2049.5</v>
      </c>
      <c r="M19" s="51">
        <v>1.3534999999999999</v>
      </c>
      <c r="N19" s="51">
        <v>1.2056</v>
      </c>
      <c r="O19" s="50">
        <v>103.78</v>
      </c>
      <c r="P19" s="43">
        <v>1514.22</v>
      </c>
      <c r="Q19" s="43">
        <v>1528.58</v>
      </c>
      <c r="R19" s="49">
        <f t="shared" si="3"/>
        <v>1699.9834107498341</v>
      </c>
      <c r="S19" s="48">
        <v>1.3542000000000001</v>
      </c>
    </row>
    <row r="20" spans="2:19" x14ac:dyDescent="0.25">
      <c r="B20" s="47">
        <v>44215</v>
      </c>
      <c r="C20" s="46">
        <v>2035</v>
      </c>
      <c r="D20" s="45">
        <v>2035</v>
      </c>
      <c r="E20" s="44">
        <f t="shared" si="0"/>
        <v>2035</v>
      </c>
      <c r="F20" s="46">
        <v>2056</v>
      </c>
      <c r="G20" s="45">
        <v>2056</v>
      </c>
      <c r="H20" s="44">
        <f t="shared" si="1"/>
        <v>2056</v>
      </c>
      <c r="I20" s="46">
        <v>2105</v>
      </c>
      <c r="J20" s="45">
        <v>2105</v>
      </c>
      <c r="K20" s="44">
        <f t="shared" si="2"/>
        <v>2105</v>
      </c>
      <c r="L20" s="52">
        <v>2035</v>
      </c>
      <c r="M20" s="51">
        <v>1.3608</v>
      </c>
      <c r="N20" s="51">
        <v>1.2125999999999999</v>
      </c>
      <c r="O20" s="50">
        <v>104</v>
      </c>
      <c r="P20" s="43">
        <v>1495.44</v>
      </c>
      <c r="Q20" s="43">
        <v>1510.1</v>
      </c>
      <c r="R20" s="49">
        <f t="shared" si="3"/>
        <v>1678.212106218044</v>
      </c>
      <c r="S20" s="48">
        <v>1.3614999999999999</v>
      </c>
    </row>
    <row r="21" spans="2:19" x14ac:dyDescent="0.25">
      <c r="B21" s="47">
        <v>44216</v>
      </c>
      <c r="C21" s="46">
        <v>2000.5</v>
      </c>
      <c r="D21" s="45">
        <v>2000.5</v>
      </c>
      <c r="E21" s="44">
        <f t="shared" si="0"/>
        <v>2000.5</v>
      </c>
      <c r="F21" s="46">
        <v>2020</v>
      </c>
      <c r="G21" s="45">
        <v>2020</v>
      </c>
      <c r="H21" s="44">
        <f t="shared" si="1"/>
        <v>2020</v>
      </c>
      <c r="I21" s="46">
        <v>2069.5</v>
      </c>
      <c r="J21" s="45">
        <v>2069.5</v>
      </c>
      <c r="K21" s="44">
        <f t="shared" si="2"/>
        <v>2069.5</v>
      </c>
      <c r="L21" s="52">
        <v>2000.5</v>
      </c>
      <c r="M21" s="51">
        <v>1.367</v>
      </c>
      <c r="N21" s="51">
        <v>1.2099</v>
      </c>
      <c r="O21" s="50">
        <v>103.83</v>
      </c>
      <c r="P21" s="43">
        <v>1463.42</v>
      </c>
      <c r="Q21" s="43">
        <v>1476.93</v>
      </c>
      <c r="R21" s="49">
        <f t="shared" si="3"/>
        <v>1653.4424332589469</v>
      </c>
      <c r="S21" s="48">
        <v>1.3676999999999999</v>
      </c>
    </row>
    <row r="22" spans="2:19" x14ac:dyDescent="0.25">
      <c r="B22" s="47">
        <v>44217</v>
      </c>
      <c r="C22" s="46">
        <v>2001.5</v>
      </c>
      <c r="D22" s="45">
        <v>2001.5</v>
      </c>
      <c r="E22" s="44">
        <f t="shared" si="0"/>
        <v>2001.5</v>
      </c>
      <c r="F22" s="46">
        <v>2020</v>
      </c>
      <c r="G22" s="45">
        <v>2020</v>
      </c>
      <c r="H22" s="44">
        <f t="shared" si="1"/>
        <v>2020</v>
      </c>
      <c r="I22" s="46">
        <v>2069.5</v>
      </c>
      <c r="J22" s="45">
        <v>2069.5</v>
      </c>
      <c r="K22" s="44">
        <f t="shared" si="2"/>
        <v>2069.5</v>
      </c>
      <c r="L22" s="52">
        <v>2001.5</v>
      </c>
      <c r="M22" s="51">
        <v>1.3712</v>
      </c>
      <c r="N22" s="51">
        <v>1.2143999999999999</v>
      </c>
      <c r="O22" s="50">
        <v>103.45</v>
      </c>
      <c r="P22" s="43">
        <v>1459.67</v>
      </c>
      <c r="Q22" s="43">
        <v>1472.41</v>
      </c>
      <c r="R22" s="49">
        <f t="shared" si="3"/>
        <v>1648.138998682477</v>
      </c>
      <c r="S22" s="48">
        <v>1.3718999999999999</v>
      </c>
    </row>
    <row r="23" spans="2:19" x14ac:dyDescent="0.25">
      <c r="B23" s="47">
        <v>44218</v>
      </c>
      <c r="C23" s="46">
        <v>2001.5</v>
      </c>
      <c r="D23" s="45">
        <v>2001.5</v>
      </c>
      <c r="E23" s="44">
        <f t="shared" si="0"/>
        <v>2001.5</v>
      </c>
      <c r="F23" s="46">
        <v>2020</v>
      </c>
      <c r="G23" s="45">
        <v>2020</v>
      </c>
      <c r="H23" s="44">
        <f t="shared" si="1"/>
        <v>2020</v>
      </c>
      <c r="I23" s="46">
        <v>2069.5</v>
      </c>
      <c r="J23" s="45">
        <v>2069.5</v>
      </c>
      <c r="K23" s="44">
        <f t="shared" si="2"/>
        <v>2069.5</v>
      </c>
      <c r="L23" s="52">
        <v>2001.5</v>
      </c>
      <c r="M23" s="51">
        <v>1.3661000000000001</v>
      </c>
      <c r="N23" s="51">
        <v>1.2163999999999999</v>
      </c>
      <c r="O23" s="50">
        <v>103.76</v>
      </c>
      <c r="P23" s="43">
        <v>1465.12</v>
      </c>
      <c r="Q23" s="43">
        <v>1477.9</v>
      </c>
      <c r="R23" s="49">
        <f t="shared" si="3"/>
        <v>1645.4291351529102</v>
      </c>
      <c r="S23" s="48">
        <v>1.3668</v>
      </c>
    </row>
    <row r="24" spans="2:19" x14ac:dyDescent="0.25">
      <c r="B24" s="47">
        <v>44221</v>
      </c>
      <c r="C24" s="46">
        <v>2002.5</v>
      </c>
      <c r="D24" s="45">
        <v>2002.5</v>
      </c>
      <c r="E24" s="44">
        <f t="shared" si="0"/>
        <v>2002.5</v>
      </c>
      <c r="F24" s="46">
        <v>2021</v>
      </c>
      <c r="G24" s="45">
        <v>2021</v>
      </c>
      <c r="H24" s="44">
        <f t="shared" si="1"/>
        <v>2021</v>
      </c>
      <c r="I24" s="46">
        <v>2069.5</v>
      </c>
      <c r="J24" s="45">
        <v>2069.5</v>
      </c>
      <c r="K24" s="44">
        <f t="shared" si="2"/>
        <v>2069.5</v>
      </c>
      <c r="L24" s="52">
        <v>2002.5</v>
      </c>
      <c r="M24" s="51">
        <v>1.3684000000000001</v>
      </c>
      <c r="N24" s="51">
        <v>1.2154</v>
      </c>
      <c r="O24" s="50">
        <v>103.77</v>
      </c>
      <c r="P24" s="43">
        <v>1463.39</v>
      </c>
      <c r="Q24" s="43">
        <v>1476.15</v>
      </c>
      <c r="R24" s="49">
        <f t="shared" si="3"/>
        <v>1647.6057265097909</v>
      </c>
      <c r="S24" s="48">
        <v>1.3691</v>
      </c>
    </row>
    <row r="25" spans="2:19" x14ac:dyDescent="0.25">
      <c r="B25" s="47">
        <v>44222</v>
      </c>
      <c r="C25" s="46">
        <v>2003</v>
      </c>
      <c r="D25" s="45">
        <v>2003</v>
      </c>
      <c r="E25" s="44">
        <f t="shared" si="0"/>
        <v>2003</v>
      </c>
      <c r="F25" s="46">
        <v>2021</v>
      </c>
      <c r="G25" s="45">
        <v>2021</v>
      </c>
      <c r="H25" s="44">
        <f t="shared" si="1"/>
        <v>2021</v>
      </c>
      <c r="I25" s="46">
        <v>2069.5</v>
      </c>
      <c r="J25" s="45">
        <v>2069.5</v>
      </c>
      <c r="K25" s="44">
        <f t="shared" si="2"/>
        <v>2069.5</v>
      </c>
      <c r="L25" s="52">
        <v>2003</v>
      </c>
      <c r="M25" s="51">
        <v>1.3694999999999999</v>
      </c>
      <c r="N25" s="51">
        <v>1.2144999999999999</v>
      </c>
      <c r="O25" s="50">
        <v>103.73</v>
      </c>
      <c r="P25" s="43">
        <v>1462.58</v>
      </c>
      <c r="Q25" s="43">
        <v>1474.97</v>
      </c>
      <c r="R25" s="49">
        <f t="shared" si="3"/>
        <v>1649.238369699465</v>
      </c>
      <c r="S25" s="48">
        <v>1.3702000000000001</v>
      </c>
    </row>
    <row r="26" spans="2:19" x14ac:dyDescent="0.25">
      <c r="B26" s="47">
        <v>44223</v>
      </c>
      <c r="C26" s="46">
        <v>2015</v>
      </c>
      <c r="D26" s="45">
        <v>2015</v>
      </c>
      <c r="E26" s="44">
        <f t="shared" si="0"/>
        <v>2015</v>
      </c>
      <c r="F26" s="46">
        <v>2033</v>
      </c>
      <c r="G26" s="45">
        <v>2033</v>
      </c>
      <c r="H26" s="44">
        <f t="shared" si="1"/>
        <v>2033</v>
      </c>
      <c r="I26" s="46">
        <v>2081.5</v>
      </c>
      <c r="J26" s="45">
        <v>2081.5</v>
      </c>
      <c r="K26" s="44">
        <f t="shared" si="2"/>
        <v>2081.5</v>
      </c>
      <c r="L26" s="52">
        <v>2015</v>
      </c>
      <c r="M26" s="51">
        <v>1.3703000000000001</v>
      </c>
      <c r="N26" s="51">
        <v>1.2108000000000001</v>
      </c>
      <c r="O26" s="50">
        <v>103.85</v>
      </c>
      <c r="P26" s="43">
        <v>1470.48</v>
      </c>
      <c r="Q26" s="43">
        <v>1482.86</v>
      </c>
      <c r="R26" s="49">
        <f t="shared" si="3"/>
        <v>1664.1889659729104</v>
      </c>
      <c r="S26" s="48">
        <v>1.371</v>
      </c>
    </row>
    <row r="27" spans="2:19" x14ac:dyDescent="0.25">
      <c r="B27" s="47">
        <v>44224</v>
      </c>
      <c r="C27" s="46">
        <v>2015</v>
      </c>
      <c r="D27" s="45">
        <v>2015</v>
      </c>
      <c r="E27" s="44">
        <f t="shared" si="0"/>
        <v>2015</v>
      </c>
      <c r="F27" s="46">
        <v>2032</v>
      </c>
      <c r="G27" s="45">
        <v>2032</v>
      </c>
      <c r="H27" s="44">
        <f t="shared" si="1"/>
        <v>2032</v>
      </c>
      <c r="I27" s="46">
        <v>2080</v>
      </c>
      <c r="J27" s="45">
        <v>2080</v>
      </c>
      <c r="K27" s="44">
        <f t="shared" si="2"/>
        <v>2080</v>
      </c>
      <c r="L27" s="52">
        <v>2015</v>
      </c>
      <c r="M27" s="51">
        <v>1.3653999999999999</v>
      </c>
      <c r="N27" s="51">
        <v>1.2098</v>
      </c>
      <c r="O27" s="50">
        <v>104.37</v>
      </c>
      <c r="P27" s="43">
        <v>1475.76</v>
      </c>
      <c r="Q27" s="43">
        <v>1487.45</v>
      </c>
      <c r="R27" s="49">
        <f t="shared" si="3"/>
        <v>1665.5645561249794</v>
      </c>
      <c r="S27" s="48">
        <v>1.3661000000000001</v>
      </c>
    </row>
    <row r="28" spans="2:19" x14ac:dyDescent="0.25">
      <c r="B28" s="47">
        <v>44225</v>
      </c>
      <c r="C28" s="46">
        <v>2003.5</v>
      </c>
      <c r="D28" s="45">
        <v>2003.5</v>
      </c>
      <c r="E28" s="44">
        <f t="shared" si="0"/>
        <v>2003.5</v>
      </c>
      <c r="F28" s="46">
        <v>2020</v>
      </c>
      <c r="G28" s="45">
        <v>2020</v>
      </c>
      <c r="H28" s="44">
        <f t="shared" si="1"/>
        <v>2020</v>
      </c>
      <c r="I28" s="46">
        <v>2068</v>
      </c>
      <c r="J28" s="45">
        <v>2068</v>
      </c>
      <c r="K28" s="44">
        <f t="shared" si="2"/>
        <v>2068</v>
      </c>
      <c r="L28" s="52">
        <v>2003.5</v>
      </c>
      <c r="M28" s="51">
        <v>1.3728</v>
      </c>
      <c r="N28" s="51">
        <v>1.2134</v>
      </c>
      <c r="O28" s="50">
        <v>104.66</v>
      </c>
      <c r="P28" s="43">
        <v>1459.43</v>
      </c>
      <c r="Q28" s="43">
        <v>1470.7</v>
      </c>
      <c r="R28" s="49">
        <f t="shared" si="3"/>
        <v>1651.1455414537663</v>
      </c>
      <c r="S28" s="48">
        <v>1.3734999999999999</v>
      </c>
    </row>
    <row r="29" spans="2:19" s="10" customFormat="1" x14ac:dyDescent="0.25">
      <c r="B29" s="42" t="s">
        <v>11</v>
      </c>
      <c r="C29" s="41">
        <f>ROUND(AVERAGE(C9:C28),2)</f>
        <v>2027.48</v>
      </c>
      <c r="D29" s="40">
        <f>ROUND(AVERAGE(D9:D28),2)</f>
        <v>2027.48</v>
      </c>
      <c r="E29" s="39">
        <f>ROUND(AVERAGE(C29:D29),2)</f>
        <v>2027.48</v>
      </c>
      <c r="F29" s="41">
        <f>ROUND(AVERAGE(F9:F28),2)</f>
        <v>2050.88</v>
      </c>
      <c r="G29" s="40">
        <f>ROUND(AVERAGE(G9:G28),2)</f>
        <v>2050.88</v>
      </c>
      <c r="H29" s="39">
        <f>ROUND(AVERAGE(F29:G29),2)</f>
        <v>2050.88</v>
      </c>
      <c r="I29" s="41">
        <f>ROUND(AVERAGE(I9:I28),2)</f>
        <v>2098.7800000000002</v>
      </c>
      <c r="J29" s="40">
        <f>ROUND(AVERAGE(J9:J28),2)</f>
        <v>2098.7800000000002</v>
      </c>
      <c r="K29" s="39">
        <f>ROUND(AVERAGE(I29:J29),2)</f>
        <v>2098.7800000000002</v>
      </c>
      <c r="L29" s="38">
        <f>ROUND(AVERAGE(L9:L28),2)</f>
        <v>2027.48</v>
      </c>
      <c r="M29" s="37">
        <f>ROUND(AVERAGE(M9:M28),4)</f>
        <v>1.3635999999999999</v>
      </c>
      <c r="N29" s="36">
        <f>ROUND(AVERAGE(N9:N28),4)</f>
        <v>1.2170000000000001</v>
      </c>
      <c r="O29" s="175">
        <f>ROUND(AVERAGE(O9:O28),2)</f>
        <v>103.78</v>
      </c>
      <c r="P29" s="35">
        <f>AVERAGE(P9:P28)</f>
        <v>1486.9029999999996</v>
      </c>
      <c r="Q29" s="35">
        <f>AVERAGE(Q9:Q28)</f>
        <v>1503.287</v>
      </c>
      <c r="R29" s="35">
        <f>AVERAGE(R9:R28)</f>
        <v>1665.9780827547904</v>
      </c>
      <c r="S29" s="34">
        <f>AVERAGE(S9:S28)</f>
        <v>1.3643350000000001</v>
      </c>
    </row>
    <row r="30" spans="2:19" s="5" customFormat="1" x14ac:dyDescent="0.25">
      <c r="B30" s="33" t="s">
        <v>12</v>
      </c>
      <c r="C30" s="32">
        <f t="shared" ref="C30:S30" si="4">MAX(C9:C28)</f>
        <v>2064.5</v>
      </c>
      <c r="D30" s="31">
        <f t="shared" si="4"/>
        <v>2064.5</v>
      </c>
      <c r="E30" s="30">
        <f t="shared" si="4"/>
        <v>2064.5</v>
      </c>
      <c r="F30" s="32">
        <f t="shared" si="4"/>
        <v>2090</v>
      </c>
      <c r="G30" s="31">
        <f t="shared" si="4"/>
        <v>2090</v>
      </c>
      <c r="H30" s="30">
        <f t="shared" si="4"/>
        <v>2090</v>
      </c>
      <c r="I30" s="32">
        <f t="shared" si="4"/>
        <v>2138</v>
      </c>
      <c r="J30" s="31">
        <f t="shared" si="4"/>
        <v>2138</v>
      </c>
      <c r="K30" s="30">
        <f t="shared" si="4"/>
        <v>2138</v>
      </c>
      <c r="L30" s="29">
        <f t="shared" si="4"/>
        <v>2064.5</v>
      </c>
      <c r="M30" s="28">
        <f t="shared" si="4"/>
        <v>1.3728</v>
      </c>
      <c r="N30" s="27">
        <f t="shared" si="4"/>
        <v>1.234</v>
      </c>
      <c r="O30" s="26">
        <f t="shared" si="4"/>
        <v>104.66</v>
      </c>
      <c r="P30" s="25">
        <f t="shared" si="4"/>
        <v>1520.55</v>
      </c>
      <c r="Q30" s="25">
        <f t="shared" si="4"/>
        <v>1538.92</v>
      </c>
      <c r="R30" s="25">
        <f t="shared" si="4"/>
        <v>1699.9834107498341</v>
      </c>
      <c r="S30" s="24">
        <f t="shared" si="4"/>
        <v>1.3734999999999999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2000</v>
      </c>
      <c r="D31" s="21">
        <f t="shared" si="5"/>
        <v>2000</v>
      </c>
      <c r="E31" s="20">
        <f t="shared" si="5"/>
        <v>2000</v>
      </c>
      <c r="F31" s="22">
        <f t="shared" si="5"/>
        <v>2020</v>
      </c>
      <c r="G31" s="21">
        <f t="shared" si="5"/>
        <v>2020</v>
      </c>
      <c r="H31" s="20">
        <f t="shared" si="5"/>
        <v>2020</v>
      </c>
      <c r="I31" s="22">
        <f t="shared" si="5"/>
        <v>2068</v>
      </c>
      <c r="J31" s="21">
        <f t="shared" si="5"/>
        <v>2068</v>
      </c>
      <c r="K31" s="20">
        <f t="shared" si="5"/>
        <v>2068</v>
      </c>
      <c r="L31" s="19">
        <f t="shared" si="5"/>
        <v>2000</v>
      </c>
      <c r="M31" s="18">
        <f t="shared" si="5"/>
        <v>1.3482000000000001</v>
      </c>
      <c r="N31" s="17">
        <f t="shared" si="5"/>
        <v>1.2056</v>
      </c>
      <c r="O31" s="16">
        <f t="shared" si="5"/>
        <v>102.9</v>
      </c>
      <c r="P31" s="15">
        <f t="shared" si="5"/>
        <v>1459.43</v>
      </c>
      <c r="Q31" s="15">
        <f t="shared" si="5"/>
        <v>1470.7</v>
      </c>
      <c r="R31" s="15">
        <f t="shared" si="5"/>
        <v>1625.4876462938882</v>
      </c>
      <c r="S31" s="14">
        <f t="shared" si="5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44200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44200</v>
      </c>
      <c r="C9" s="46">
        <v>2013.5</v>
      </c>
      <c r="D9" s="45">
        <v>2013.5</v>
      </c>
      <c r="E9" s="44">
        <f t="shared" ref="E9:E28" si="0">AVERAGE(C9:D9)</f>
        <v>2013.5</v>
      </c>
      <c r="F9" s="46">
        <v>2016</v>
      </c>
      <c r="G9" s="45">
        <v>2016</v>
      </c>
      <c r="H9" s="44">
        <f t="shared" ref="H9:H28" si="1">AVERAGE(F9:G9)</f>
        <v>2016</v>
      </c>
      <c r="I9" s="46">
        <v>2083.5</v>
      </c>
      <c r="J9" s="45">
        <v>2083.5</v>
      </c>
      <c r="K9" s="44">
        <f t="shared" ref="K9:K28" si="2">AVERAGE(I9:J9)</f>
        <v>2083.5</v>
      </c>
      <c r="L9" s="46">
        <v>2132</v>
      </c>
      <c r="M9" s="45">
        <v>2132</v>
      </c>
      <c r="N9" s="44">
        <f t="shared" ref="N9:N28" si="3">AVERAGE(L9:M9)</f>
        <v>2132</v>
      </c>
      <c r="O9" s="46">
        <v>2182</v>
      </c>
      <c r="P9" s="45">
        <v>2182</v>
      </c>
      <c r="Q9" s="44">
        <f t="shared" ref="Q9:Q28" si="4">AVERAGE(O9:P9)</f>
        <v>2182</v>
      </c>
      <c r="R9" s="52">
        <v>2013.5</v>
      </c>
      <c r="S9" s="51">
        <v>1.3655999999999999</v>
      </c>
      <c r="T9" s="53">
        <v>1.2303999999999999</v>
      </c>
      <c r="U9" s="50">
        <v>102.92</v>
      </c>
      <c r="V9" s="43">
        <v>1474.44</v>
      </c>
      <c r="W9" s="43">
        <v>1475.52</v>
      </c>
      <c r="X9" s="49">
        <f t="shared" ref="X9:X28" si="5">R9/T9</f>
        <v>1636.459687906372</v>
      </c>
      <c r="Y9" s="48">
        <v>1.3663000000000001</v>
      </c>
    </row>
    <row r="10" spans="1:25" x14ac:dyDescent="0.25">
      <c r="B10" s="47">
        <v>44201</v>
      </c>
      <c r="C10" s="46">
        <v>2027.5</v>
      </c>
      <c r="D10" s="45">
        <v>2027.5</v>
      </c>
      <c r="E10" s="44">
        <f t="shared" si="0"/>
        <v>2027.5</v>
      </c>
      <c r="F10" s="46">
        <v>2032.5</v>
      </c>
      <c r="G10" s="45">
        <v>2032.5</v>
      </c>
      <c r="H10" s="44">
        <f t="shared" si="1"/>
        <v>2032.5</v>
      </c>
      <c r="I10" s="46">
        <v>2094</v>
      </c>
      <c r="J10" s="45">
        <v>2094</v>
      </c>
      <c r="K10" s="44">
        <f t="shared" si="2"/>
        <v>2094</v>
      </c>
      <c r="L10" s="46">
        <v>2140</v>
      </c>
      <c r="M10" s="45">
        <v>2140</v>
      </c>
      <c r="N10" s="44">
        <f t="shared" si="3"/>
        <v>2140</v>
      </c>
      <c r="O10" s="46">
        <v>2195</v>
      </c>
      <c r="P10" s="45">
        <v>2195</v>
      </c>
      <c r="Q10" s="44">
        <f t="shared" si="4"/>
        <v>2195</v>
      </c>
      <c r="R10" s="52">
        <v>2027.5</v>
      </c>
      <c r="S10" s="51">
        <v>1.3585</v>
      </c>
      <c r="T10" s="51">
        <v>1.2272000000000001</v>
      </c>
      <c r="U10" s="50">
        <v>102.9</v>
      </c>
      <c r="V10" s="43">
        <v>1492.45</v>
      </c>
      <c r="W10" s="43">
        <v>1495.36</v>
      </c>
      <c r="X10" s="49">
        <f t="shared" si="5"/>
        <v>1652.1349413298565</v>
      </c>
      <c r="Y10" s="48">
        <v>1.3592</v>
      </c>
    </row>
    <row r="11" spans="1:25" x14ac:dyDescent="0.25">
      <c r="B11" s="47">
        <v>44202</v>
      </c>
      <c r="C11" s="46">
        <v>2062.5</v>
      </c>
      <c r="D11" s="45">
        <v>2062.5</v>
      </c>
      <c r="E11" s="44">
        <f t="shared" si="0"/>
        <v>2062.5</v>
      </c>
      <c r="F11" s="46">
        <v>2068</v>
      </c>
      <c r="G11" s="45">
        <v>2068</v>
      </c>
      <c r="H11" s="44">
        <f t="shared" si="1"/>
        <v>2068</v>
      </c>
      <c r="I11" s="46">
        <v>2119.5</v>
      </c>
      <c r="J11" s="45">
        <v>2119.5</v>
      </c>
      <c r="K11" s="44">
        <f t="shared" si="2"/>
        <v>2119.5</v>
      </c>
      <c r="L11" s="46">
        <v>2159.5</v>
      </c>
      <c r="M11" s="45">
        <v>2159.5</v>
      </c>
      <c r="N11" s="44">
        <f t="shared" si="3"/>
        <v>2159.5</v>
      </c>
      <c r="O11" s="46">
        <v>2208.5</v>
      </c>
      <c r="P11" s="45">
        <v>2208.5</v>
      </c>
      <c r="Q11" s="44">
        <f t="shared" si="4"/>
        <v>2208.5</v>
      </c>
      <c r="R11" s="52">
        <v>2062.5</v>
      </c>
      <c r="S11" s="51">
        <v>1.3615999999999999</v>
      </c>
      <c r="T11" s="51">
        <v>1.234</v>
      </c>
      <c r="U11" s="50">
        <v>102.93</v>
      </c>
      <c r="V11" s="43">
        <v>1514.76</v>
      </c>
      <c r="W11" s="43">
        <v>1518.02</v>
      </c>
      <c r="X11" s="49">
        <f t="shared" si="5"/>
        <v>1671.3938411669369</v>
      </c>
      <c r="Y11" s="48">
        <v>1.3623000000000001</v>
      </c>
    </row>
    <row r="12" spans="1:25" x14ac:dyDescent="0.25">
      <c r="B12" s="47">
        <v>44203</v>
      </c>
      <c r="C12" s="46">
        <v>2008</v>
      </c>
      <c r="D12" s="45">
        <v>2008</v>
      </c>
      <c r="E12" s="44">
        <f t="shared" si="0"/>
        <v>2008</v>
      </c>
      <c r="F12" s="46">
        <v>2020.5</v>
      </c>
      <c r="G12" s="45">
        <v>2020.5</v>
      </c>
      <c r="H12" s="44">
        <f t="shared" si="1"/>
        <v>2020.5</v>
      </c>
      <c r="I12" s="46">
        <v>2078</v>
      </c>
      <c r="J12" s="45">
        <v>2078</v>
      </c>
      <c r="K12" s="44">
        <f t="shared" si="2"/>
        <v>2078</v>
      </c>
      <c r="L12" s="46">
        <v>2118</v>
      </c>
      <c r="M12" s="45">
        <v>2118</v>
      </c>
      <c r="N12" s="44">
        <f t="shared" si="3"/>
        <v>2118</v>
      </c>
      <c r="O12" s="46">
        <v>2167</v>
      </c>
      <c r="P12" s="45">
        <v>2167</v>
      </c>
      <c r="Q12" s="44">
        <f t="shared" si="4"/>
        <v>2167</v>
      </c>
      <c r="R12" s="52">
        <v>2008</v>
      </c>
      <c r="S12" s="51">
        <v>1.3603000000000001</v>
      </c>
      <c r="T12" s="51">
        <v>1.2266999999999999</v>
      </c>
      <c r="U12" s="50">
        <v>103.63</v>
      </c>
      <c r="V12" s="43">
        <v>1476.14</v>
      </c>
      <c r="W12" s="43">
        <v>1484.57</v>
      </c>
      <c r="X12" s="49">
        <f t="shared" si="5"/>
        <v>1636.9120404336841</v>
      </c>
      <c r="Y12" s="48">
        <v>1.361</v>
      </c>
    </row>
    <row r="13" spans="1:25" x14ac:dyDescent="0.25">
      <c r="B13" s="47">
        <v>44204</v>
      </c>
      <c r="C13" s="46">
        <v>2029.5</v>
      </c>
      <c r="D13" s="45">
        <v>2029.5</v>
      </c>
      <c r="E13" s="44">
        <f t="shared" si="0"/>
        <v>2029.5</v>
      </c>
      <c r="F13" s="46">
        <v>2032</v>
      </c>
      <c r="G13" s="45">
        <v>2032</v>
      </c>
      <c r="H13" s="44">
        <f t="shared" si="1"/>
        <v>2032</v>
      </c>
      <c r="I13" s="46">
        <v>2099.5</v>
      </c>
      <c r="J13" s="45">
        <v>2099.5</v>
      </c>
      <c r="K13" s="44">
        <f t="shared" si="2"/>
        <v>2099.5</v>
      </c>
      <c r="L13" s="46">
        <v>2140.5</v>
      </c>
      <c r="M13" s="45">
        <v>2140.5</v>
      </c>
      <c r="N13" s="44">
        <f t="shared" si="3"/>
        <v>2140.5</v>
      </c>
      <c r="O13" s="46">
        <v>2189.5</v>
      </c>
      <c r="P13" s="45">
        <v>2189.5</v>
      </c>
      <c r="Q13" s="44">
        <f t="shared" si="4"/>
        <v>2189.5</v>
      </c>
      <c r="R13" s="52">
        <v>2029.5</v>
      </c>
      <c r="S13" s="51">
        <v>1.3601000000000001</v>
      </c>
      <c r="T13" s="51">
        <v>1.2249000000000001</v>
      </c>
      <c r="U13" s="50">
        <v>103.86</v>
      </c>
      <c r="V13" s="43">
        <v>1492.17</v>
      </c>
      <c r="W13" s="43">
        <v>1493.24</v>
      </c>
      <c r="X13" s="49">
        <f t="shared" si="5"/>
        <v>1656.8699485672298</v>
      </c>
      <c r="Y13" s="48">
        <v>1.3608</v>
      </c>
    </row>
    <row r="14" spans="1:25" x14ac:dyDescent="0.25">
      <c r="B14" s="47">
        <v>44207</v>
      </c>
      <c r="C14" s="46">
        <v>2008</v>
      </c>
      <c r="D14" s="45">
        <v>2008</v>
      </c>
      <c r="E14" s="44">
        <f t="shared" si="0"/>
        <v>2008</v>
      </c>
      <c r="F14" s="46">
        <v>2008</v>
      </c>
      <c r="G14" s="45">
        <v>2008</v>
      </c>
      <c r="H14" s="44">
        <f t="shared" si="1"/>
        <v>2008</v>
      </c>
      <c r="I14" s="46">
        <v>2079.5</v>
      </c>
      <c r="J14" s="45">
        <v>2079.5</v>
      </c>
      <c r="K14" s="44">
        <f t="shared" si="2"/>
        <v>2079.5</v>
      </c>
      <c r="L14" s="46">
        <v>2123</v>
      </c>
      <c r="M14" s="45">
        <v>2123</v>
      </c>
      <c r="N14" s="44">
        <f t="shared" si="3"/>
        <v>2123</v>
      </c>
      <c r="O14" s="46">
        <v>2172</v>
      </c>
      <c r="P14" s="45">
        <v>2172</v>
      </c>
      <c r="Q14" s="44">
        <f t="shared" si="4"/>
        <v>2172</v>
      </c>
      <c r="R14" s="52">
        <v>2008</v>
      </c>
      <c r="S14" s="51">
        <v>1.3482000000000001</v>
      </c>
      <c r="T14" s="51">
        <v>1.2165999999999999</v>
      </c>
      <c r="U14" s="50">
        <v>104.19</v>
      </c>
      <c r="V14" s="43">
        <v>1489.39</v>
      </c>
      <c r="W14" s="43">
        <v>1488.51</v>
      </c>
      <c r="X14" s="49">
        <f t="shared" si="5"/>
        <v>1650.5013973368405</v>
      </c>
      <c r="Y14" s="48">
        <v>1.349</v>
      </c>
    </row>
    <row r="15" spans="1:25" x14ac:dyDescent="0.25">
      <c r="B15" s="47">
        <v>44208</v>
      </c>
      <c r="C15" s="46">
        <v>2025.5</v>
      </c>
      <c r="D15" s="45">
        <v>2025.5</v>
      </c>
      <c r="E15" s="44">
        <f t="shared" si="0"/>
        <v>2025.5</v>
      </c>
      <c r="F15" s="46">
        <v>2025</v>
      </c>
      <c r="G15" s="45">
        <v>2025</v>
      </c>
      <c r="H15" s="44">
        <f t="shared" si="1"/>
        <v>2025</v>
      </c>
      <c r="I15" s="46">
        <v>2099.5</v>
      </c>
      <c r="J15" s="45">
        <v>2099.5</v>
      </c>
      <c r="K15" s="44">
        <f t="shared" si="2"/>
        <v>2099.5</v>
      </c>
      <c r="L15" s="46">
        <v>2143</v>
      </c>
      <c r="M15" s="45">
        <v>2143</v>
      </c>
      <c r="N15" s="44">
        <f t="shared" si="3"/>
        <v>2143</v>
      </c>
      <c r="O15" s="46">
        <v>2192</v>
      </c>
      <c r="P15" s="45">
        <v>2192</v>
      </c>
      <c r="Q15" s="44">
        <f t="shared" si="4"/>
        <v>2192</v>
      </c>
      <c r="R15" s="52">
        <v>2025.5</v>
      </c>
      <c r="S15" s="51">
        <v>1.3595999999999999</v>
      </c>
      <c r="T15" s="51">
        <v>1.2156</v>
      </c>
      <c r="U15" s="50">
        <v>104.23</v>
      </c>
      <c r="V15" s="43">
        <v>1489.78</v>
      </c>
      <c r="W15" s="43">
        <v>1488.53</v>
      </c>
      <c r="X15" s="49">
        <f t="shared" si="5"/>
        <v>1666.2553471536689</v>
      </c>
      <c r="Y15" s="48">
        <v>1.3604000000000001</v>
      </c>
    </row>
    <row r="16" spans="1:25" x14ac:dyDescent="0.25">
      <c r="B16" s="47">
        <v>44209</v>
      </c>
      <c r="C16" s="46">
        <v>2009.5</v>
      </c>
      <c r="D16" s="45">
        <v>2009.5</v>
      </c>
      <c r="E16" s="44">
        <f t="shared" si="0"/>
        <v>2009.5</v>
      </c>
      <c r="F16" s="46">
        <v>2008.5</v>
      </c>
      <c r="G16" s="45">
        <v>2008.5</v>
      </c>
      <c r="H16" s="44">
        <f t="shared" si="1"/>
        <v>2008.5</v>
      </c>
      <c r="I16" s="46">
        <v>2076</v>
      </c>
      <c r="J16" s="45">
        <v>2076</v>
      </c>
      <c r="K16" s="44">
        <f t="shared" si="2"/>
        <v>2076</v>
      </c>
      <c r="L16" s="46">
        <v>2118</v>
      </c>
      <c r="M16" s="45">
        <v>2118</v>
      </c>
      <c r="N16" s="44">
        <f t="shared" si="3"/>
        <v>2118</v>
      </c>
      <c r="O16" s="46">
        <v>2167</v>
      </c>
      <c r="P16" s="45">
        <v>2167</v>
      </c>
      <c r="Q16" s="44">
        <f t="shared" si="4"/>
        <v>2167</v>
      </c>
      <c r="R16" s="52">
        <v>2009.5</v>
      </c>
      <c r="S16" s="51">
        <v>1.3674999999999999</v>
      </c>
      <c r="T16" s="51">
        <v>1.2173</v>
      </c>
      <c r="U16" s="50">
        <v>103.88</v>
      </c>
      <c r="V16" s="43">
        <v>1469.47</v>
      </c>
      <c r="W16" s="43">
        <v>1467.99</v>
      </c>
      <c r="X16" s="49">
        <f t="shared" si="5"/>
        <v>1650.7845231249487</v>
      </c>
      <c r="Y16" s="48">
        <v>1.3682000000000001</v>
      </c>
    </row>
    <row r="17" spans="2:25" x14ac:dyDescent="0.25">
      <c r="B17" s="47">
        <v>44210</v>
      </c>
      <c r="C17" s="46">
        <v>2010.5</v>
      </c>
      <c r="D17" s="45">
        <v>2010.5</v>
      </c>
      <c r="E17" s="44">
        <f t="shared" si="0"/>
        <v>2010.5</v>
      </c>
      <c r="F17" s="46">
        <v>2009</v>
      </c>
      <c r="G17" s="45">
        <v>2009</v>
      </c>
      <c r="H17" s="44">
        <f t="shared" si="1"/>
        <v>2009</v>
      </c>
      <c r="I17" s="46">
        <v>2079.5</v>
      </c>
      <c r="J17" s="45">
        <v>2079.5</v>
      </c>
      <c r="K17" s="44">
        <f t="shared" si="2"/>
        <v>2079.5</v>
      </c>
      <c r="L17" s="46">
        <v>2121.5</v>
      </c>
      <c r="M17" s="45">
        <v>2121.5</v>
      </c>
      <c r="N17" s="44">
        <f t="shared" si="3"/>
        <v>2121.5</v>
      </c>
      <c r="O17" s="46">
        <v>2170.5</v>
      </c>
      <c r="P17" s="45">
        <v>2170.5</v>
      </c>
      <c r="Q17" s="44">
        <f t="shared" si="4"/>
        <v>2170.5</v>
      </c>
      <c r="R17" s="52">
        <v>2010.5</v>
      </c>
      <c r="S17" s="51">
        <v>1.3636999999999999</v>
      </c>
      <c r="T17" s="51">
        <v>1.2130000000000001</v>
      </c>
      <c r="U17" s="50">
        <v>104.09</v>
      </c>
      <c r="V17" s="43">
        <v>1474.3</v>
      </c>
      <c r="W17" s="43">
        <v>1472.44</v>
      </c>
      <c r="X17" s="49">
        <f t="shared" si="5"/>
        <v>1657.4608408903543</v>
      </c>
      <c r="Y17" s="48">
        <v>1.3644000000000001</v>
      </c>
    </row>
    <row r="18" spans="2:25" x14ac:dyDescent="0.25">
      <c r="B18" s="47">
        <v>44211</v>
      </c>
      <c r="C18" s="46">
        <v>2000.5</v>
      </c>
      <c r="D18" s="45">
        <v>2000.5</v>
      </c>
      <c r="E18" s="44">
        <f t="shared" si="0"/>
        <v>2000.5</v>
      </c>
      <c r="F18" s="46">
        <v>1998.5</v>
      </c>
      <c r="G18" s="45">
        <v>1998.5</v>
      </c>
      <c r="H18" s="44">
        <f t="shared" si="1"/>
        <v>1998.5</v>
      </c>
      <c r="I18" s="46">
        <v>2070</v>
      </c>
      <c r="J18" s="45">
        <v>2070</v>
      </c>
      <c r="K18" s="44">
        <f t="shared" si="2"/>
        <v>2070</v>
      </c>
      <c r="L18" s="46">
        <v>2112</v>
      </c>
      <c r="M18" s="45">
        <v>2112</v>
      </c>
      <c r="N18" s="44">
        <f t="shared" si="3"/>
        <v>2112</v>
      </c>
      <c r="O18" s="46">
        <v>2161</v>
      </c>
      <c r="P18" s="45">
        <v>2161</v>
      </c>
      <c r="Q18" s="44">
        <f t="shared" si="4"/>
        <v>2161</v>
      </c>
      <c r="R18" s="52">
        <v>2000.5</v>
      </c>
      <c r="S18" s="51">
        <v>1.3624000000000001</v>
      </c>
      <c r="T18" s="51">
        <v>1.2121999999999999</v>
      </c>
      <c r="U18" s="50">
        <v>103.72</v>
      </c>
      <c r="V18" s="43">
        <v>1468.36</v>
      </c>
      <c r="W18" s="43">
        <v>1466.14</v>
      </c>
      <c r="X18" s="49">
        <f t="shared" si="5"/>
        <v>1650.3052301600396</v>
      </c>
      <c r="Y18" s="48">
        <v>1.3631</v>
      </c>
    </row>
    <row r="19" spans="2:25" x14ac:dyDescent="0.25">
      <c r="B19" s="47">
        <v>44214</v>
      </c>
      <c r="C19" s="46">
        <v>1979.5</v>
      </c>
      <c r="D19" s="45">
        <v>1979.5</v>
      </c>
      <c r="E19" s="44">
        <f t="shared" si="0"/>
        <v>1979.5</v>
      </c>
      <c r="F19" s="46">
        <v>1984</v>
      </c>
      <c r="G19" s="45">
        <v>1984</v>
      </c>
      <c r="H19" s="44">
        <f t="shared" si="1"/>
        <v>1984</v>
      </c>
      <c r="I19" s="46">
        <v>2063.5</v>
      </c>
      <c r="J19" s="45">
        <v>2063.5</v>
      </c>
      <c r="K19" s="44">
        <f t="shared" si="2"/>
        <v>2063.5</v>
      </c>
      <c r="L19" s="46">
        <v>2110.5</v>
      </c>
      <c r="M19" s="45">
        <v>2110.5</v>
      </c>
      <c r="N19" s="44">
        <f t="shared" si="3"/>
        <v>2110.5</v>
      </c>
      <c r="O19" s="46">
        <v>2159.5</v>
      </c>
      <c r="P19" s="45">
        <v>2159.5</v>
      </c>
      <c r="Q19" s="44">
        <f t="shared" si="4"/>
        <v>2159.5</v>
      </c>
      <c r="R19" s="52">
        <v>1979.5</v>
      </c>
      <c r="S19" s="51">
        <v>1.3534999999999999</v>
      </c>
      <c r="T19" s="51">
        <v>1.2056</v>
      </c>
      <c r="U19" s="50">
        <v>103.78</v>
      </c>
      <c r="V19" s="43">
        <v>1462.5</v>
      </c>
      <c r="W19" s="43">
        <v>1465.07</v>
      </c>
      <c r="X19" s="49">
        <f t="shared" si="5"/>
        <v>1641.9210351692104</v>
      </c>
      <c r="Y19" s="48">
        <v>1.3542000000000001</v>
      </c>
    </row>
    <row r="20" spans="2:25" x14ac:dyDescent="0.25">
      <c r="B20" s="47">
        <v>44215</v>
      </c>
      <c r="C20" s="46">
        <v>1951.5</v>
      </c>
      <c r="D20" s="45">
        <v>1951.5</v>
      </c>
      <c r="E20" s="44">
        <f t="shared" si="0"/>
        <v>1951.5</v>
      </c>
      <c r="F20" s="46">
        <v>1958</v>
      </c>
      <c r="G20" s="45">
        <v>1958</v>
      </c>
      <c r="H20" s="44">
        <f t="shared" si="1"/>
        <v>1958</v>
      </c>
      <c r="I20" s="46">
        <v>2038</v>
      </c>
      <c r="J20" s="45">
        <v>2038</v>
      </c>
      <c r="K20" s="44">
        <f t="shared" si="2"/>
        <v>2038</v>
      </c>
      <c r="L20" s="46">
        <v>2085.5</v>
      </c>
      <c r="M20" s="45">
        <v>2085.5</v>
      </c>
      <c r="N20" s="44">
        <f t="shared" si="3"/>
        <v>2085.5</v>
      </c>
      <c r="O20" s="46">
        <v>2134.5</v>
      </c>
      <c r="P20" s="45">
        <v>2134.5</v>
      </c>
      <c r="Q20" s="44">
        <f t="shared" si="4"/>
        <v>2134.5</v>
      </c>
      <c r="R20" s="52">
        <v>1951.5</v>
      </c>
      <c r="S20" s="51">
        <v>1.3608</v>
      </c>
      <c r="T20" s="51">
        <v>1.2125999999999999</v>
      </c>
      <c r="U20" s="50">
        <v>104</v>
      </c>
      <c r="V20" s="43">
        <v>1434.08</v>
      </c>
      <c r="W20" s="43">
        <v>1438.12</v>
      </c>
      <c r="X20" s="49">
        <f t="shared" si="5"/>
        <v>1609.3518060366157</v>
      </c>
      <c r="Y20" s="48">
        <v>1.3614999999999999</v>
      </c>
    </row>
    <row r="21" spans="2:25" x14ac:dyDescent="0.25">
      <c r="B21" s="47">
        <v>44216</v>
      </c>
      <c r="C21" s="46">
        <v>1976</v>
      </c>
      <c r="D21" s="45">
        <v>1976</v>
      </c>
      <c r="E21" s="44">
        <f t="shared" si="0"/>
        <v>1976</v>
      </c>
      <c r="F21" s="46">
        <v>1977</v>
      </c>
      <c r="G21" s="45">
        <v>1977</v>
      </c>
      <c r="H21" s="44">
        <f t="shared" si="1"/>
        <v>1977</v>
      </c>
      <c r="I21" s="46">
        <v>2055</v>
      </c>
      <c r="J21" s="45">
        <v>2055</v>
      </c>
      <c r="K21" s="44">
        <f t="shared" si="2"/>
        <v>2055</v>
      </c>
      <c r="L21" s="46">
        <v>2102</v>
      </c>
      <c r="M21" s="45">
        <v>2102</v>
      </c>
      <c r="N21" s="44">
        <f t="shared" si="3"/>
        <v>2102</v>
      </c>
      <c r="O21" s="46">
        <v>2151</v>
      </c>
      <c r="P21" s="45">
        <v>2151</v>
      </c>
      <c r="Q21" s="44">
        <f t="shared" si="4"/>
        <v>2151</v>
      </c>
      <c r="R21" s="52">
        <v>1976</v>
      </c>
      <c r="S21" s="51">
        <v>1.367</v>
      </c>
      <c r="T21" s="51">
        <v>1.2099</v>
      </c>
      <c r="U21" s="50">
        <v>103.83</v>
      </c>
      <c r="V21" s="43">
        <v>1445.5</v>
      </c>
      <c r="W21" s="43">
        <v>1445.49</v>
      </c>
      <c r="X21" s="49">
        <f t="shared" si="5"/>
        <v>1633.1928258533762</v>
      </c>
      <c r="Y21" s="48">
        <v>1.3676999999999999</v>
      </c>
    </row>
    <row r="22" spans="2:25" x14ac:dyDescent="0.25">
      <c r="B22" s="47">
        <v>44217</v>
      </c>
      <c r="C22" s="46">
        <v>1992.5</v>
      </c>
      <c r="D22" s="45">
        <v>1992.5</v>
      </c>
      <c r="E22" s="44">
        <f t="shared" si="0"/>
        <v>1992.5</v>
      </c>
      <c r="F22" s="46">
        <v>1994.5</v>
      </c>
      <c r="G22" s="45">
        <v>1994.5</v>
      </c>
      <c r="H22" s="44">
        <f t="shared" si="1"/>
        <v>1994.5</v>
      </c>
      <c r="I22" s="46">
        <v>2069.5</v>
      </c>
      <c r="J22" s="45">
        <v>2069.5</v>
      </c>
      <c r="K22" s="44">
        <f t="shared" si="2"/>
        <v>2069.5</v>
      </c>
      <c r="L22" s="46">
        <v>2114.5</v>
      </c>
      <c r="M22" s="45">
        <v>2114.5</v>
      </c>
      <c r="N22" s="44">
        <f t="shared" si="3"/>
        <v>2114.5</v>
      </c>
      <c r="O22" s="46">
        <v>2163.5</v>
      </c>
      <c r="P22" s="45">
        <v>2163.5</v>
      </c>
      <c r="Q22" s="44">
        <f t="shared" si="4"/>
        <v>2163.5</v>
      </c>
      <c r="R22" s="52">
        <v>1992.5</v>
      </c>
      <c r="S22" s="51">
        <v>1.3712</v>
      </c>
      <c r="T22" s="51">
        <v>1.2143999999999999</v>
      </c>
      <c r="U22" s="50">
        <v>103.45</v>
      </c>
      <c r="V22" s="43">
        <v>1453.11</v>
      </c>
      <c r="W22" s="43">
        <v>1453.82</v>
      </c>
      <c r="X22" s="49">
        <f t="shared" si="5"/>
        <v>1640.7279314888012</v>
      </c>
      <c r="Y22" s="48">
        <v>1.3718999999999999</v>
      </c>
    </row>
    <row r="23" spans="2:25" x14ac:dyDescent="0.25">
      <c r="B23" s="47">
        <v>44218</v>
      </c>
      <c r="C23" s="46">
        <v>1975.5</v>
      </c>
      <c r="D23" s="45">
        <v>1975.5</v>
      </c>
      <c r="E23" s="44">
        <f t="shared" si="0"/>
        <v>1975.5</v>
      </c>
      <c r="F23" s="46">
        <v>1976</v>
      </c>
      <c r="G23" s="45">
        <v>1976</v>
      </c>
      <c r="H23" s="44">
        <f t="shared" si="1"/>
        <v>1976</v>
      </c>
      <c r="I23" s="46">
        <v>2049</v>
      </c>
      <c r="J23" s="45">
        <v>2049</v>
      </c>
      <c r="K23" s="44">
        <f t="shared" si="2"/>
        <v>2049</v>
      </c>
      <c r="L23" s="46">
        <v>2094</v>
      </c>
      <c r="M23" s="45">
        <v>2094</v>
      </c>
      <c r="N23" s="44">
        <f t="shared" si="3"/>
        <v>2094</v>
      </c>
      <c r="O23" s="46">
        <v>2143</v>
      </c>
      <c r="P23" s="45">
        <v>2143</v>
      </c>
      <c r="Q23" s="44">
        <f t="shared" si="4"/>
        <v>2143</v>
      </c>
      <c r="R23" s="52">
        <v>1975.5</v>
      </c>
      <c r="S23" s="51">
        <v>1.3661000000000001</v>
      </c>
      <c r="T23" s="51">
        <v>1.2163999999999999</v>
      </c>
      <c r="U23" s="50">
        <v>103.76</v>
      </c>
      <c r="V23" s="43">
        <v>1446.09</v>
      </c>
      <c r="W23" s="43">
        <v>1445.71</v>
      </c>
      <c r="X23" s="49">
        <f t="shared" si="5"/>
        <v>1624.054587306807</v>
      </c>
      <c r="Y23" s="48">
        <v>1.3668</v>
      </c>
    </row>
    <row r="24" spans="2:25" x14ac:dyDescent="0.25">
      <c r="B24" s="47">
        <v>44221</v>
      </c>
      <c r="C24" s="46">
        <v>2011.5</v>
      </c>
      <c r="D24" s="45">
        <v>2011.5</v>
      </c>
      <c r="E24" s="44">
        <f t="shared" si="0"/>
        <v>2011.5</v>
      </c>
      <c r="F24" s="46">
        <v>2006</v>
      </c>
      <c r="G24" s="45">
        <v>2006</v>
      </c>
      <c r="H24" s="44">
        <f t="shared" si="1"/>
        <v>2006</v>
      </c>
      <c r="I24" s="46">
        <v>2078</v>
      </c>
      <c r="J24" s="45">
        <v>2078</v>
      </c>
      <c r="K24" s="44">
        <f t="shared" si="2"/>
        <v>2078</v>
      </c>
      <c r="L24" s="46">
        <v>2123</v>
      </c>
      <c r="M24" s="45">
        <v>2123</v>
      </c>
      <c r="N24" s="44">
        <f t="shared" si="3"/>
        <v>2123</v>
      </c>
      <c r="O24" s="46">
        <v>2172</v>
      </c>
      <c r="P24" s="45">
        <v>2172</v>
      </c>
      <c r="Q24" s="44">
        <f t="shared" si="4"/>
        <v>2172</v>
      </c>
      <c r="R24" s="52">
        <v>2011.5</v>
      </c>
      <c r="S24" s="51">
        <v>1.3684000000000001</v>
      </c>
      <c r="T24" s="51">
        <v>1.2154</v>
      </c>
      <c r="U24" s="50">
        <v>103.77</v>
      </c>
      <c r="V24" s="43">
        <v>1469.96</v>
      </c>
      <c r="W24" s="43">
        <v>1465.2</v>
      </c>
      <c r="X24" s="49">
        <f t="shared" si="5"/>
        <v>1655.0106960671383</v>
      </c>
      <c r="Y24" s="48">
        <v>1.3691</v>
      </c>
    </row>
    <row r="25" spans="2:25" x14ac:dyDescent="0.25">
      <c r="B25" s="47">
        <v>44222</v>
      </c>
      <c r="C25" s="46">
        <v>2025</v>
      </c>
      <c r="D25" s="45">
        <v>2025</v>
      </c>
      <c r="E25" s="44">
        <f t="shared" si="0"/>
        <v>2025</v>
      </c>
      <c r="F25" s="46">
        <v>2018</v>
      </c>
      <c r="G25" s="45">
        <v>2018</v>
      </c>
      <c r="H25" s="44">
        <f t="shared" si="1"/>
        <v>2018</v>
      </c>
      <c r="I25" s="46">
        <v>2090</v>
      </c>
      <c r="J25" s="45">
        <v>2090</v>
      </c>
      <c r="K25" s="44">
        <f t="shared" si="2"/>
        <v>2090</v>
      </c>
      <c r="L25" s="46">
        <v>2133.5</v>
      </c>
      <c r="M25" s="45">
        <v>2133.5</v>
      </c>
      <c r="N25" s="44">
        <f t="shared" si="3"/>
        <v>2133.5</v>
      </c>
      <c r="O25" s="46">
        <v>2182.5</v>
      </c>
      <c r="P25" s="45">
        <v>2182.5</v>
      </c>
      <c r="Q25" s="44">
        <f t="shared" si="4"/>
        <v>2182.5</v>
      </c>
      <c r="R25" s="52">
        <v>2025</v>
      </c>
      <c r="S25" s="51">
        <v>1.3694999999999999</v>
      </c>
      <c r="T25" s="51">
        <v>1.2144999999999999</v>
      </c>
      <c r="U25" s="50">
        <v>103.73</v>
      </c>
      <c r="V25" s="43">
        <v>1478.64</v>
      </c>
      <c r="W25" s="43">
        <v>1472.78</v>
      </c>
      <c r="X25" s="49">
        <f t="shared" si="5"/>
        <v>1667.3528200905723</v>
      </c>
      <c r="Y25" s="48">
        <v>1.3702000000000001</v>
      </c>
    </row>
    <row r="26" spans="2:25" x14ac:dyDescent="0.25">
      <c r="B26" s="47">
        <v>44223</v>
      </c>
      <c r="C26" s="46">
        <v>2003.5</v>
      </c>
      <c r="D26" s="45">
        <v>2003.5</v>
      </c>
      <c r="E26" s="44">
        <f t="shared" si="0"/>
        <v>2003.5</v>
      </c>
      <c r="F26" s="46">
        <v>2003.5</v>
      </c>
      <c r="G26" s="45">
        <v>2003.5</v>
      </c>
      <c r="H26" s="44">
        <f t="shared" si="1"/>
        <v>2003.5</v>
      </c>
      <c r="I26" s="46">
        <v>2075</v>
      </c>
      <c r="J26" s="45">
        <v>2075</v>
      </c>
      <c r="K26" s="44">
        <f t="shared" si="2"/>
        <v>2075</v>
      </c>
      <c r="L26" s="46">
        <v>2116</v>
      </c>
      <c r="M26" s="45">
        <v>2116</v>
      </c>
      <c r="N26" s="44">
        <f t="shared" si="3"/>
        <v>2116</v>
      </c>
      <c r="O26" s="46">
        <v>2165</v>
      </c>
      <c r="P26" s="45">
        <v>2165</v>
      </c>
      <c r="Q26" s="44">
        <f t="shared" si="4"/>
        <v>2165</v>
      </c>
      <c r="R26" s="52">
        <v>2003.5</v>
      </c>
      <c r="S26" s="51">
        <v>1.3703000000000001</v>
      </c>
      <c r="T26" s="51">
        <v>1.2108000000000001</v>
      </c>
      <c r="U26" s="50">
        <v>103.85</v>
      </c>
      <c r="V26" s="43">
        <v>1462.09</v>
      </c>
      <c r="W26" s="43">
        <v>1461.34</v>
      </c>
      <c r="X26" s="49">
        <f t="shared" si="5"/>
        <v>1654.6911133135116</v>
      </c>
      <c r="Y26" s="48">
        <v>1.371</v>
      </c>
    </row>
    <row r="27" spans="2:25" x14ac:dyDescent="0.25">
      <c r="B27" s="47">
        <v>44224</v>
      </c>
      <c r="C27" s="46">
        <v>1979</v>
      </c>
      <c r="D27" s="45">
        <v>1979</v>
      </c>
      <c r="E27" s="44">
        <f t="shared" si="0"/>
        <v>1979</v>
      </c>
      <c r="F27" s="46">
        <v>1978.5</v>
      </c>
      <c r="G27" s="45">
        <v>1978.5</v>
      </c>
      <c r="H27" s="44">
        <f t="shared" si="1"/>
        <v>1978.5</v>
      </c>
      <c r="I27" s="46">
        <v>2054.5</v>
      </c>
      <c r="J27" s="45">
        <v>2054.5</v>
      </c>
      <c r="K27" s="44">
        <f t="shared" si="2"/>
        <v>2054.5</v>
      </c>
      <c r="L27" s="46">
        <v>2096.5</v>
      </c>
      <c r="M27" s="45">
        <v>2096.5</v>
      </c>
      <c r="N27" s="44">
        <f t="shared" si="3"/>
        <v>2096.5</v>
      </c>
      <c r="O27" s="46">
        <v>2145.5</v>
      </c>
      <c r="P27" s="45">
        <v>2145.5</v>
      </c>
      <c r="Q27" s="44">
        <f t="shared" si="4"/>
        <v>2145.5</v>
      </c>
      <c r="R27" s="52">
        <v>1979</v>
      </c>
      <c r="S27" s="51">
        <v>1.3653999999999999</v>
      </c>
      <c r="T27" s="51">
        <v>1.2098</v>
      </c>
      <c r="U27" s="50">
        <v>104.37</v>
      </c>
      <c r="V27" s="43">
        <v>1449.39</v>
      </c>
      <c r="W27" s="43">
        <v>1448.28</v>
      </c>
      <c r="X27" s="49">
        <f t="shared" si="5"/>
        <v>1635.8075714994213</v>
      </c>
      <c r="Y27" s="48">
        <v>1.3661000000000001</v>
      </c>
    </row>
    <row r="28" spans="2:25" x14ac:dyDescent="0.25">
      <c r="B28" s="47">
        <v>44225</v>
      </c>
      <c r="C28" s="46">
        <v>1987</v>
      </c>
      <c r="D28" s="45">
        <v>1987</v>
      </c>
      <c r="E28" s="44">
        <f t="shared" si="0"/>
        <v>1987</v>
      </c>
      <c r="F28" s="46">
        <v>1987.5</v>
      </c>
      <c r="G28" s="45">
        <v>1987.5</v>
      </c>
      <c r="H28" s="44">
        <f t="shared" si="1"/>
        <v>1987.5</v>
      </c>
      <c r="I28" s="46">
        <v>2061.5</v>
      </c>
      <c r="J28" s="45">
        <v>2061.5</v>
      </c>
      <c r="K28" s="44">
        <f t="shared" si="2"/>
        <v>2061.5</v>
      </c>
      <c r="L28" s="46">
        <v>2102.5</v>
      </c>
      <c r="M28" s="45">
        <v>2102.5</v>
      </c>
      <c r="N28" s="44">
        <f t="shared" si="3"/>
        <v>2102.5</v>
      </c>
      <c r="O28" s="46">
        <v>2151.5</v>
      </c>
      <c r="P28" s="45">
        <v>2151.5</v>
      </c>
      <c r="Q28" s="44">
        <f t="shared" si="4"/>
        <v>2151.5</v>
      </c>
      <c r="R28" s="52">
        <v>1987</v>
      </c>
      <c r="S28" s="51">
        <v>1.3728</v>
      </c>
      <c r="T28" s="51">
        <v>1.2134</v>
      </c>
      <c r="U28" s="50">
        <v>104.66</v>
      </c>
      <c r="V28" s="43">
        <v>1447.41</v>
      </c>
      <c r="W28" s="43">
        <v>1447.03</v>
      </c>
      <c r="X28" s="49">
        <f t="shared" si="5"/>
        <v>1637.5473875061809</v>
      </c>
      <c r="Y28" s="48">
        <v>1.3734999999999999</v>
      </c>
    </row>
    <row r="29" spans="2:25" s="10" customFormat="1" x14ac:dyDescent="0.25">
      <c r="B29" s="42" t="s">
        <v>11</v>
      </c>
      <c r="C29" s="41">
        <f>ROUND(AVERAGE(C9:C28),2)</f>
        <v>2003.8</v>
      </c>
      <c r="D29" s="40">
        <f>ROUND(AVERAGE(D9:D28),2)</f>
        <v>2003.8</v>
      </c>
      <c r="E29" s="39">
        <f>ROUND(AVERAGE(C29:D29),2)</f>
        <v>2003.8</v>
      </c>
      <c r="F29" s="41">
        <f>ROUND(AVERAGE(F9:F28),2)</f>
        <v>2005.05</v>
      </c>
      <c r="G29" s="40">
        <f>ROUND(AVERAGE(G9:G28),2)</f>
        <v>2005.05</v>
      </c>
      <c r="H29" s="39">
        <f>ROUND(AVERAGE(F29:G29),2)</f>
        <v>2005.05</v>
      </c>
      <c r="I29" s="41">
        <f>ROUND(AVERAGE(I9:I28),2)</f>
        <v>2075.65</v>
      </c>
      <c r="J29" s="40">
        <f>ROUND(AVERAGE(J9:J28),2)</f>
        <v>2075.65</v>
      </c>
      <c r="K29" s="39">
        <f>ROUND(AVERAGE(I29:J29),2)</f>
        <v>2075.65</v>
      </c>
      <c r="L29" s="41">
        <f>ROUND(AVERAGE(L9:L28),2)</f>
        <v>2119.2800000000002</v>
      </c>
      <c r="M29" s="40">
        <f>ROUND(AVERAGE(M9:M28),2)</f>
        <v>2119.2800000000002</v>
      </c>
      <c r="N29" s="39">
        <f>ROUND(AVERAGE(L29:M29),2)</f>
        <v>2119.2800000000002</v>
      </c>
      <c r="O29" s="41">
        <f>ROUND(AVERAGE(O9:O28),2)</f>
        <v>2168.63</v>
      </c>
      <c r="P29" s="40">
        <f>ROUND(AVERAGE(P9:P28),2)</f>
        <v>2168.63</v>
      </c>
      <c r="Q29" s="39">
        <f>ROUND(AVERAGE(O29:P29),2)</f>
        <v>2168.63</v>
      </c>
      <c r="R29" s="38">
        <f>ROUND(AVERAGE(R9:R28),2)</f>
        <v>2003.8</v>
      </c>
      <c r="S29" s="37">
        <f>ROUND(AVERAGE(S9:S28),4)</f>
        <v>1.3635999999999999</v>
      </c>
      <c r="T29" s="36">
        <f>ROUND(AVERAGE(T9:T28),4)</f>
        <v>1.2170000000000001</v>
      </c>
      <c r="U29" s="175">
        <f>ROUND(AVERAGE(U9:U28),2)</f>
        <v>103.78</v>
      </c>
      <c r="V29" s="35">
        <f>AVERAGE(V9:V28)</f>
        <v>1469.5014999999999</v>
      </c>
      <c r="W29" s="35">
        <f>AVERAGE(W9:W28)</f>
        <v>1469.6579999999999</v>
      </c>
      <c r="X29" s="35">
        <f>AVERAGE(X9:X28)</f>
        <v>1646.4367786200783</v>
      </c>
      <c r="Y29" s="34">
        <f>AVERAGE(Y9:Y28)</f>
        <v>1.3643350000000001</v>
      </c>
    </row>
    <row r="30" spans="2:25" s="5" customFormat="1" x14ac:dyDescent="0.25">
      <c r="B30" s="33" t="s">
        <v>12</v>
      </c>
      <c r="C30" s="32">
        <f t="shared" ref="C30:Y30" si="6">MAX(C9:C28)</f>
        <v>2062.5</v>
      </c>
      <c r="D30" s="31">
        <f t="shared" si="6"/>
        <v>2062.5</v>
      </c>
      <c r="E30" s="30">
        <f t="shared" si="6"/>
        <v>2062.5</v>
      </c>
      <c r="F30" s="32">
        <f t="shared" si="6"/>
        <v>2068</v>
      </c>
      <c r="G30" s="31">
        <f t="shared" si="6"/>
        <v>2068</v>
      </c>
      <c r="H30" s="30">
        <f t="shared" si="6"/>
        <v>2068</v>
      </c>
      <c r="I30" s="32">
        <f t="shared" si="6"/>
        <v>2119.5</v>
      </c>
      <c r="J30" s="31">
        <f t="shared" si="6"/>
        <v>2119.5</v>
      </c>
      <c r="K30" s="30">
        <f t="shared" si="6"/>
        <v>2119.5</v>
      </c>
      <c r="L30" s="32">
        <f t="shared" si="6"/>
        <v>2159.5</v>
      </c>
      <c r="M30" s="31">
        <f t="shared" si="6"/>
        <v>2159.5</v>
      </c>
      <c r="N30" s="30">
        <f t="shared" si="6"/>
        <v>2159.5</v>
      </c>
      <c r="O30" s="32">
        <f t="shared" si="6"/>
        <v>2208.5</v>
      </c>
      <c r="P30" s="31">
        <f t="shared" si="6"/>
        <v>2208.5</v>
      </c>
      <c r="Q30" s="30">
        <f t="shared" si="6"/>
        <v>2208.5</v>
      </c>
      <c r="R30" s="29">
        <f t="shared" si="6"/>
        <v>2062.5</v>
      </c>
      <c r="S30" s="28">
        <f t="shared" si="6"/>
        <v>1.3728</v>
      </c>
      <c r="T30" s="27">
        <f t="shared" si="6"/>
        <v>1.234</v>
      </c>
      <c r="U30" s="26">
        <f t="shared" si="6"/>
        <v>104.66</v>
      </c>
      <c r="V30" s="25">
        <f t="shared" si="6"/>
        <v>1514.76</v>
      </c>
      <c r="W30" s="25">
        <f t="shared" si="6"/>
        <v>1518.02</v>
      </c>
      <c r="X30" s="25">
        <f t="shared" si="6"/>
        <v>1671.3938411669369</v>
      </c>
      <c r="Y30" s="24">
        <f t="shared" si="6"/>
        <v>1.3734999999999999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1951.5</v>
      </c>
      <c r="D31" s="21">
        <f t="shared" si="7"/>
        <v>1951.5</v>
      </c>
      <c r="E31" s="20">
        <f t="shared" si="7"/>
        <v>1951.5</v>
      </c>
      <c r="F31" s="22">
        <f t="shared" si="7"/>
        <v>1958</v>
      </c>
      <c r="G31" s="21">
        <f t="shared" si="7"/>
        <v>1958</v>
      </c>
      <c r="H31" s="20">
        <f t="shared" si="7"/>
        <v>1958</v>
      </c>
      <c r="I31" s="22">
        <f t="shared" si="7"/>
        <v>2038</v>
      </c>
      <c r="J31" s="21">
        <f t="shared" si="7"/>
        <v>2038</v>
      </c>
      <c r="K31" s="20">
        <f t="shared" si="7"/>
        <v>2038</v>
      </c>
      <c r="L31" s="22">
        <f t="shared" si="7"/>
        <v>2085.5</v>
      </c>
      <c r="M31" s="21">
        <f t="shared" si="7"/>
        <v>2085.5</v>
      </c>
      <c r="N31" s="20">
        <f t="shared" si="7"/>
        <v>2085.5</v>
      </c>
      <c r="O31" s="22">
        <f t="shared" si="7"/>
        <v>2134.5</v>
      </c>
      <c r="P31" s="21">
        <f t="shared" si="7"/>
        <v>2134.5</v>
      </c>
      <c r="Q31" s="20">
        <f t="shared" si="7"/>
        <v>2134.5</v>
      </c>
      <c r="R31" s="19">
        <f t="shared" si="7"/>
        <v>1951.5</v>
      </c>
      <c r="S31" s="18">
        <f t="shared" si="7"/>
        <v>1.3482000000000001</v>
      </c>
      <c r="T31" s="17">
        <f t="shared" si="7"/>
        <v>1.2056</v>
      </c>
      <c r="U31" s="16">
        <f t="shared" si="7"/>
        <v>102.9</v>
      </c>
      <c r="V31" s="15">
        <f t="shared" si="7"/>
        <v>1434.08</v>
      </c>
      <c r="W31" s="15">
        <f t="shared" si="7"/>
        <v>1438.12</v>
      </c>
      <c r="X31" s="15">
        <f t="shared" si="7"/>
        <v>1609.3518060366157</v>
      </c>
      <c r="Y31" s="14">
        <f t="shared" si="7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44200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44200</v>
      </c>
      <c r="C9" s="46">
        <v>2775</v>
      </c>
      <c r="D9" s="45">
        <v>2775</v>
      </c>
      <c r="E9" s="44">
        <f t="shared" ref="E9:E28" si="0">AVERAGE(C9:D9)</f>
        <v>2775</v>
      </c>
      <c r="F9" s="46">
        <v>2797.5</v>
      </c>
      <c r="G9" s="45">
        <v>2797.5</v>
      </c>
      <c r="H9" s="44">
        <f t="shared" ref="H9:H28" si="1">AVERAGE(F9:G9)</f>
        <v>2797.5</v>
      </c>
      <c r="I9" s="46">
        <v>2815.5</v>
      </c>
      <c r="J9" s="45">
        <v>2815.5</v>
      </c>
      <c r="K9" s="44">
        <f t="shared" ref="K9:K28" si="2">AVERAGE(I9:J9)</f>
        <v>2815.5</v>
      </c>
      <c r="L9" s="46">
        <v>2798.5</v>
      </c>
      <c r="M9" s="45">
        <v>2798.5</v>
      </c>
      <c r="N9" s="44">
        <f t="shared" ref="N9:N28" si="3">AVERAGE(L9:M9)</f>
        <v>2798.5</v>
      </c>
      <c r="O9" s="46">
        <v>2793.5</v>
      </c>
      <c r="P9" s="45">
        <v>2793.5</v>
      </c>
      <c r="Q9" s="44">
        <f t="shared" ref="Q9:Q28" si="4">AVERAGE(O9:P9)</f>
        <v>2793.5</v>
      </c>
      <c r="R9" s="52">
        <v>2775</v>
      </c>
      <c r="S9" s="51">
        <v>1.3655999999999999</v>
      </c>
      <c r="T9" s="53">
        <v>1.2303999999999999</v>
      </c>
      <c r="U9" s="50">
        <v>102.92</v>
      </c>
      <c r="V9" s="43">
        <v>2032.07</v>
      </c>
      <c r="W9" s="43">
        <v>2047.5</v>
      </c>
      <c r="X9" s="49">
        <f t="shared" ref="X9:X28" si="5">R9/T9</f>
        <v>2255.3641092327698</v>
      </c>
      <c r="Y9" s="48">
        <v>1.3663000000000001</v>
      </c>
    </row>
    <row r="10" spans="1:25" x14ac:dyDescent="0.25">
      <c r="B10" s="47">
        <v>44201</v>
      </c>
      <c r="C10" s="46">
        <v>2785</v>
      </c>
      <c r="D10" s="45">
        <v>2785</v>
      </c>
      <c r="E10" s="44">
        <f t="shared" si="0"/>
        <v>2785</v>
      </c>
      <c r="F10" s="46">
        <v>2811</v>
      </c>
      <c r="G10" s="45">
        <v>2811</v>
      </c>
      <c r="H10" s="44">
        <f t="shared" si="1"/>
        <v>2811</v>
      </c>
      <c r="I10" s="46">
        <v>2838.5</v>
      </c>
      <c r="J10" s="45">
        <v>2838.5</v>
      </c>
      <c r="K10" s="44">
        <f t="shared" si="2"/>
        <v>2838.5</v>
      </c>
      <c r="L10" s="46">
        <v>2833</v>
      </c>
      <c r="M10" s="45">
        <v>2833</v>
      </c>
      <c r="N10" s="44">
        <f t="shared" si="3"/>
        <v>2833</v>
      </c>
      <c r="O10" s="46">
        <v>2816</v>
      </c>
      <c r="P10" s="45">
        <v>2816</v>
      </c>
      <c r="Q10" s="44">
        <f t="shared" si="4"/>
        <v>2816</v>
      </c>
      <c r="R10" s="52">
        <v>2785</v>
      </c>
      <c r="S10" s="51">
        <v>1.3585</v>
      </c>
      <c r="T10" s="51">
        <v>1.2272000000000001</v>
      </c>
      <c r="U10" s="50">
        <v>102.9</v>
      </c>
      <c r="V10" s="43">
        <v>2050.06</v>
      </c>
      <c r="W10" s="43">
        <v>2068.13</v>
      </c>
      <c r="X10" s="49">
        <f t="shared" si="5"/>
        <v>2269.3937418513688</v>
      </c>
      <c r="Y10" s="48">
        <v>1.3592</v>
      </c>
    </row>
    <row r="11" spans="1:25" x14ac:dyDescent="0.25">
      <c r="B11" s="47">
        <v>44202</v>
      </c>
      <c r="C11" s="46">
        <v>2833</v>
      </c>
      <c r="D11" s="45">
        <v>2833</v>
      </c>
      <c r="E11" s="44">
        <f t="shared" si="0"/>
        <v>2833</v>
      </c>
      <c r="F11" s="46">
        <v>2858.5</v>
      </c>
      <c r="G11" s="45">
        <v>2858.5</v>
      </c>
      <c r="H11" s="44">
        <f t="shared" si="1"/>
        <v>2858.5</v>
      </c>
      <c r="I11" s="46">
        <v>2870</v>
      </c>
      <c r="J11" s="45">
        <v>2870</v>
      </c>
      <c r="K11" s="44">
        <f t="shared" si="2"/>
        <v>2870</v>
      </c>
      <c r="L11" s="46">
        <v>2853</v>
      </c>
      <c r="M11" s="45">
        <v>2853</v>
      </c>
      <c r="N11" s="44">
        <f t="shared" si="3"/>
        <v>2853</v>
      </c>
      <c r="O11" s="46">
        <v>2848</v>
      </c>
      <c r="P11" s="45">
        <v>2848</v>
      </c>
      <c r="Q11" s="44">
        <f t="shared" si="4"/>
        <v>2848</v>
      </c>
      <c r="R11" s="52">
        <v>2833</v>
      </c>
      <c r="S11" s="51">
        <v>1.3615999999999999</v>
      </c>
      <c r="T11" s="51">
        <v>1.234</v>
      </c>
      <c r="U11" s="50">
        <v>102.93</v>
      </c>
      <c r="V11" s="43">
        <v>2080.64</v>
      </c>
      <c r="W11" s="43">
        <v>2098.29</v>
      </c>
      <c r="X11" s="49">
        <f t="shared" si="5"/>
        <v>2295.7860615883305</v>
      </c>
      <c r="Y11" s="48">
        <v>1.3623000000000001</v>
      </c>
    </row>
    <row r="12" spans="1:25" x14ac:dyDescent="0.25">
      <c r="B12" s="47">
        <v>44203</v>
      </c>
      <c r="C12" s="46">
        <v>2838</v>
      </c>
      <c r="D12" s="45">
        <v>2838</v>
      </c>
      <c r="E12" s="44">
        <f t="shared" si="0"/>
        <v>2838</v>
      </c>
      <c r="F12" s="46">
        <v>2863.5</v>
      </c>
      <c r="G12" s="45">
        <v>2863.5</v>
      </c>
      <c r="H12" s="44">
        <f t="shared" si="1"/>
        <v>2863.5</v>
      </c>
      <c r="I12" s="46">
        <v>2874</v>
      </c>
      <c r="J12" s="45">
        <v>2874</v>
      </c>
      <c r="K12" s="44">
        <f t="shared" si="2"/>
        <v>2874</v>
      </c>
      <c r="L12" s="46">
        <v>2857</v>
      </c>
      <c r="M12" s="45">
        <v>2857</v>
      </c>
      <c r="N12" s="44">
        <f t="shared" si="3"/>
        <v>2857</v>
      </c>
      <c r="O12" s="46">
        <v>2852</v>
      </c>
      <c r="P12" s="45">
        <v>2852</v>
      </c>
      <c r="Q12" s="44">
        <f t="shared" si="4"/>
        <v>2852</v>
      </c>
      <c r="R12" s="52">
        <v>2838</v>
      </c>
      <c r="S12" s="51">
        <v>1.3603000000000001</v>
      </c>
      <c r="T12" s="51">
        <v>1.2266999999999999</v>
      </c>
      <c r="U12" s="50">
        <v>103.63</v>
      </c>
      <c r="V12" s="43">
        <v>2086.3000000000002</v>
      </c>
      <c r="W12" s="43">
        <v>2103.9699999999998</v>
      </c>
      <c r="X12" s="49">
        <f t="shared" si="5"/>
        <v>2313.5240890193204</v>
      </c>
      <c r="Y12" s="48">
        <v>1.361</v>
      </c>
    </row>
    <row r="13" spans="1:25" x14ac:dyDescent="0.25">
      <c r="B13" s="47">
        <v>44204</v>
      </c>
      <c r="C13" s="46">
        <v>2824.5</v>
      </c>
      <c r="D13" s="45">
        <v>2824.5</v>
      </c>
      <c r="E13" s="44">
        <f t="shared" si="0"/>
        <v>2824.5</v>
      </c>
      <c r="F13" s="46">
        <v>2849</v>
      </c>
      <c r="G13" s="45">
        <v>2849</v>
      </c>
      <c r="H13" s="44">
        <f t="shared" si="1"/>
        <v>2849</v>
      </c>
      <c r="I13" s="46">
        <v>2868.5</v>
      </c>
      <c r="J13" s="45">
        <v>2868.5</v>
      </c>
      <c r="K13" s="44">
        <f t="shared" si="2"/>
        <v>2868.5</v>
      </c>
      <c r="L13" s="46">
        <v>2851.5</v>
      </c>
      <c r="M13" s="45">
        <v>2851.5</v>
      </c>
      <c r="N13" s="44">
        <f t="shared" si="3"/>
        <v>2851.5</v>
      </c>
      <c r="O13" s="46">
        <v>2846</v>
      </c>
      <c r="P13" s="45">
        <v>2846</v>
      </c>
      <c r="Q13" s="44">
        <f t="shared" si="4"/>
        <v>2846</v>
      </c>
      <c r="R13" s="52">
        <v>2824.5</v>
      </c>
      <c r="S13" s="51">
        <v>1.3601000000000001</v>
      </c>
      <c r="T13" s="51">
        <v>1.2249000000000001</v>
      </c>
      <c r="U13" s="50">
        <v>103.86</v>
      </c>
      <c r="V13" s="43">
        <v>2076.69</v>
      </c>
      <c r="W13" s="43">
        <v>2093.62</v>
      </c>
      <c r="X13" s="49">
        <f t="shared" si="5"/>
        <v>2305.9025226549106</v>
      </c>
      <c r="Y13" s="48">
        <v>1.3608</v>
      </c>
    </row>
    <row r="14" spans="1:25" x14ac:dyDescent="0.25">
      <c r="B14" s="47">
        <v>44207</v>
      </c>
      <c r="C14" s="46">
        <v>2764.5</v>
      </c>
      <c r="D14" s="45">
        <v>2764.5</v>
      </c>
      <c r="E14" s="44">
        <f t="shared" si="0"/>
        <v>2764.5</v>
      </c>
      <c r="F14" s="46">
        <v>2788</v>
      </c>
      <c r="G14" s="45">
        <v>2788</v>
      </c>
      <c r="H14" s="44">
        <f t="shared" si="1"/>
        <v>2788</v>
      </c>
      <c r="I14" s="46">
        <v>2817</v>
      </c>
      <c r="J14" s="45">
        <v>2817</v>
      </c>
      <c r="K14" s="44">
        <f t="shared" si="2"/>
        <v>2817</v>
      </c>
      <c r="L14" s="46">
        <v>2800</v>
      </c>
      <c r="M14" s="45">
        <v>2800</v>
      </c>
      <c r="N14" s="44">
        <f t="shared" si="3"/>
        <v>2800</v>
      </c>
      <c r="O14" s="46">
        <v>2795</v>
      </c>
      <c r="P14" s="45">
        <v>2795</v>
      </c>
      <c r="Q14" s="44">
        <f t="shared" si="4"/>
        <v>2795</v>
      </c>
      <c r="R14" s="52">
        <v>2764.5</v>
      </c>
      <c r="S14" s="51">
        <v>1.3482000000000001</v>
      </c>
      <c r="T14" s="51">
        <v>1.2165999999999999</v>
      </c>
      <c r="U14" s="50">
        <v>104.19</v>
      </c>
      <c r="V14" s="43">
        <v>2050.5100000000002</v>
      </c>
      <c r="W14" s="43">
        <v>2066.7199999999998</v>
      </c>
      <c r="X14" s="49">
        <f t="shared" si="5"/>
        <v>2272.3162913036331</v>
      </c>
      <c r="Y14" s="48">
        <v>1.349</v>
      </c>
    </row>
    <row r="15" spans="1:25" x14ac:dyDescent="0.25">
      <c r="B15" s="47">
        <v>44208</v>
      </c>
      <c r="C15" s="46">
        <v>2771</v>
      </c>
      <c r="D15" s="45">
        <v>2771</v>
      </c>
      <c r="E15" s="44">
        <f t="shared" si="0"/>
        <v>2771</v>
      </c>
      <c r="F15" s="46">
        <v>2792</v>
      </c>
      <c r="G15" s="45">
        <v>2792</v>
      </c>
      <c r="H15" s="44">
        <f t="shared" si="1"/>
        <v>2792</v>
      </c>
      <c r="I15" s="46">
        <v>2819.5</v>
      </c>
      <c r="J15" s="45">
        <v>2819.5</v>
      </c>
      <c r="K15" s="44">
        <f t="shared" si="2"/>
        <v>2819.5</v>
      </c>
      <c r="L15" s="46">
        <v>2802.5</v>
      </c>
      <c r="M15" s="45">
        <v>2802.5</v>
      </c>
      <c r="N15" s="44">
        <f t="shared" si="3"/>
        <v>2802.5</v>
      </c>
      <c r="O15" s="46">
        <v>2797.5</v>
      </c>
      <c r="P15" s="45">
        <v>2797.5</v>
      </c>
      <c r="Q15" s="44">
        <f t="shared" si="4"/>
        <v>2797.5</v>
      </c>
      <c r="R15" s="52">
        <v>2771</v>
      </c>
      <c r="S15" s="51">
        <v>1.3595999999999999</v>
      </c>
      <c r="T15" s="51">
        <v>1.2156</v>
      </c>
      <c r="U15" s="50">
        <v>104.23</v>
      </c>
      <c r="V15" s="43">
        <v>2038.1</v>
      </c>
      <c r="W15" s="43">
        <v>2052.34</v>
      </c>
      <c r="X15" s="49">
        <f t="shared" si="5"/>
        <v>2279.5327410332347</v>
      </c>
      <c r="Y15" s="48">
        <v>1.3604000000000001</v>
      </c>
    </row>
    <row r="16" spans="1:25" x14ac:dyDescent="0.25">
      <c r="B16" s="47">
        <v>44209</v>
      </c>
      <c r="C16" s="46">
        <v>2751.5</v>
      </c>
      <c r="D16" s="45">
        <v>2751.5</v>
      </c>
      <c r="E16" s="44">
        <f t="shared" si="0"/>
        <v>2751.5</v>
      </c>
      <c r="F16" s="46">
        <v>2774.5</v>
      </c>
      <c r="G16" s="45">
        <v>2774.5</v>
      </c>
      <c r="H16" s="44">
        <f t="shared" si="1"/>
        <v>2774.5</v>
      </c>
      <c r="I16" s="46">
        <v>2798.5</v>
      </c>
      <c r="J16" s="45">
        <v>2798.5</v>
      </c>
      <c r="K16" s="44">
        <f t="shared" si="2"/>
        <v>2798.5</v>
      </c>
      <c r="L16" s="46">
        <v>2781.5</v>
      </c>
      <c r="M16" s="45">
        <v>2781.5</v>
      </c>
      <c r="N16" s="44">
        <f t="shared" si="3"/>
        <v>2781.5</v>
      </c>
      <c r="O16" s="46">
        <v>2776.5</v>
      </c>
      <c r="P16" s="45">
        <v>2776.5</v>
      </c>
      <c r="Q16" s="44">
        <f t="shared" si="4"/>
        <v>2776.5</v>
      </c>
      <c r="R16" s="52">
        <v>2751.5</v>
      </c>
      <c r="S16" s="51">
        <v>1.3674999999999999</v>
      </c>
      <c r="T16" s="51">
        <v>1.2173</v>
      </c>
      <c r="U16" s="50">
        <v>103.88</v>
      </c>
      <c r="V16" s="43">
        <v>2012.07</v>
      </c>
      <c r="W16" s="43">
        <v>2027.85</v>
      </c>
      <c r="X16" s="49">
        <f t="shared" si="5"/>
        <v>2260.3302390536433</v>
      </c>
      <c r="Y16" s="48">
        <v>1.3682000000000001</v>
      </c>
    </row>
    <row r="17" spans="2:25" x14ac:dyDescent="0.25">
      <c r="B17" s="47">
        <v>44210</v>
      </c>
      <c r="C17" s="46">
        <v>2716</v>
      </c>
      <c r="D17" s="45">
        <v>2716</v>
      </c>
      <c r="E17" s="44">
        <f t="shared" si="0"/>
        <v>2716</v>
      </c>
      <c r="F17" s="46">
        <v>2737</v>
      </c>
      <c r="G17" s="45">
        <v>2737</v>
      </c>
      <c r="H17" s="44">
        <f t="shared" si="1"/>
        <v>2737</v>
      </c>
      <c r="I17" s="46">
        <v>2764.5</v>
      </c>
      <c r="J17" s="45">
        <v>2764.5</v>
      </c>
      <c r="K17" s="44">
        <f t="shared" si="2"/>
        <v>2764.5</v>
      </c>
      <c r="L17" s="46">
        <v>2746.5</v>
      </c>
      <c r="M17" s="45">
        <v>2746.5</v>
      </c>
      <c r="N17" s="44">
        <f t="shared" si="3"/>
        <v>2746.5</v>
      </c>
      <c r="O17" s="46">
        <v>2741.5</v>
      </c>
      <c r="P17" s="45">
        <v>2741.5</v>
      </c>
      <c r="Q17" s="44">
        <f t="shared" si="4"/>
        <v>2741.5</v>
      </c>
      <c r="R17" s="52">
        <v>2716</v>
      </c>
      <c r="S17" s="51">
        <v>1.3636999999999999</v>
      </c>
      <c r="T17" s="51">
        <v>1.2130000000000001</v>
      </c>
      <c r="U17" s="50">
        <v>104.09</v>
      </c>
      <c r="V17" s="43">
        <v>1991.64</v>
      </c>
      <c r="W17" s="43">
        <v>2006.01</v>
      </c>
      <c r="X17" s="49">
        <f t="shared" si="5"/>
        <v>2239.0766694146741</v>
      </c>
      <c r="Y17" s="48">
        <v>1.3644000000000001</v>
      </c>
    </row>
    <row r="18" spans="2:25" x14ac:dyDescent="0.25">
      <c r="B18" s="47">
        <v>44211</v>
      </c>
      <c r="C18" s="46">
        <v>2698.5</v>
      </c>
      <c r="D18" s="45">
        <v>2698.5</v>
      </c>
      <c r="E18" s="44">
        <f t="shared" si="0"/>
        <v>2698.5</v>
      </c>
      <c r="F18" s="46">
        <v>2720</v>
      </c>
      <c r="G18" s="45">
        <v>2720</v>
      </c>
      <c r="H18" s="44">
        <f t="shared" si="1"/>
        <v>2720</v>
      </c>
      <c r="I18" s="46">
        <v>2748.5</v>
      </c>
      <c r="J18" s="45">
        <v>2748.5</v>
      </c>
      <c r="K18" s="44">
        <f t="shared" si="2"/>
        <v>2748.5</v>
      </c>
      <c r="L18" s="46">
        <v>2731</v>
      </c>
      <c r="M18" s="45">
        <v>2731</v>
      </c>
      <c r="N18" s="44">
        <f t="shared" si="3"/>
        <v>2731</v>
      </c>
      <c r="O18" s="46">
        <v>2726</v>
      </c>
      <c r="P18" s="45">
        <v>2726</v>
      </c>
      <c r="Q18" s="44">
        <f t="shared" si="4"/>
        <v>2726</v>
      </c>
      <c r="R18" s="52">
        <v>2698.5</v>
      </c>
      <c r="S18" s="51">
        <v>1.3624000000000001</v>
      </c>
      <c r="T18" s="51">
        <v>1.2121999999999999</v>
      </c>
      <c r="U18" s="50">
        <v>103.72</v>
      </c>
      <c r="V18" s="43">
        <v>1980.7</v>
      </c>
      <c r="W18" s="43">
        <v>1995.45</v>
      </c>
      <c r="X18" s="49">
        <f t="shared" si="5"/>
        <v>2226.1178023428479</v>
      </c>
      <c r="Y18" s="48">
        <v>1.3631</v>
      </c>
    </row>
    <row r="19" spans="2:25" x14ac:dyDescent="0.25">
      <c r="B19" s="47">
        <v>44214</v>
      </c>
      <c r="C19" s="46">
        <v>2664.5</v>
      </c>
      <c r="D19" s="45">
        <v>2664.5</v>
      </c>
      <c r="E19" s="44">
        <f t="shared" si="0"/>
        <v>2664.5</v>
      </c>
      <c r="F19" s="46">
        <v>2686</v>
      </c>
      <c r="G19" s="45">
        <v>2686</v>
      </c>
      <c r="H19" s="44">
        <f t="shared" si="1"/>
        <v>2686</v>
      </c>
      <c r="I19" s="46">
        <v>2721.5</v>
      </c>
      <c r="J19" s="45">
        <v>2721.5</v>
      </c>
      <c r="K19" s="44">
        <f t="shared" si="2"/>
        <v>2721.5</v>
      </c>
      <c r="L19" s="46">
        <v>2703.5</v>
      </c>
      <c r="M19" s="45">
        <v>2703.5</v>
      </c>
      <c r="N19" s="44">
        <f t="shared" si="3"/>
        <v>2703.5</v>
      </c>
      <c r="O19" s="46">
        <v>2698.5</v>
      </c>
      <c r="P19" s="45">
        <v>2698.5</v>
      </c>
      <c r="Q19" s="44">
        <f t="shared" si="4"/>
        <v>2698.5</v>
      </c>
      <c r="R19" s="52">
        <v>2664.5</v>
      </c>
      <c r="S19" s="51">
        <v>1.3534999999999999</v>
      </c>
      <c r="T19" s="51">
        <v>1.2056</v>
      </c>
      <c r="U19" s="50">
        <v>103.78</v>
      </c>
      <c r="V19" s="43">
        <v>1968.6</v>
      </c>
      <c r="W19" s="43">
        <v>1983.46</v>
      </c>
      <c r="X19" s="49">
        <f t="shared" si="5"/>
        <v>2210.1028533510284</v>
      </c>
      <c r="Y19" s="48">
        <v>1.3542000000000001</v>
      </c>
    </row>
    <row r="20" spans="2:25" x14ac:dyDescent="0.25">
      <c r="B20" s="47">
        <v>44215</v>
      </c>
      <c r="C20" s="46">
        <v>2652</v>
      </c>
      <c r="D20" s="45">
        <v>2652</v>
      </c>
      <c r="E20" s="44">
        <f t="shared" si="0"/>
        <v>2652</v>
      </c>
      <c r="F20" s="46">
        <v>2675.5</v>
      </c>
      <c r="G20" s="45">
        <v>2675.5</v>
      </c>
      <c r="H20" s="44">
        <f t="shared" si="1"/>
        <v>2675.5</v>
      </c>
      <c r="I20" s="46">
        <v>2712</v>
      </c>
      <c r="J20" s="45">
        <v>2712</v>
      </c>
      <c r="K20" s="44">
        <f t="shared" si="2"/>
        <v>2712</v>
      </c>
      <c r="L20" s="46">
        <v>2694</v>
      </c>
      <c r="M20" s="45">
        <v>2694</v>
      </c>
      <c r="N20" s="44">
        <f t="shared" si="3"/>
        <v>2694</v>
      </c>
      <c r="O20" s="46">
        <v>2689</v>
      </c>
      <c r="P20" s="45">
        <v>2689</v>
      </c>
      <c r="Q20" s="44">
        <f t="shared" si="4"/>
        <v>2689</v>
      </c>
      <c r="R20" s="52">
        <v>2652</v>
      </c>
      <c r="S20" s="51">
        <v>1.3608</v>
      </c>
      <c r="T20" s="51">
        <v>1.2125999999999999</v>
      </c>
      <c r="U20" s="50">
        <v>104</v>
      </c>
      <c r="V20" s="43">
        <v>1948.85</v>
      </c>
      <c r="W20" s="43">
        <v>1965.11</v>
      </c>
      <c r="X20" s="49">
        <f t="shared" si="5"/>
        <v>2187.0361207323108</v>
      </c>
      <c r="Y20" s="48">
        <v>1.3614999999999999</v>
      </c>
    </row>
    <row r="21" spans="2:25" x14ac:dyDescent="0.25">
      <c r="B21" s="47">
        <v>44216</v>
      </c>
      <c r="C21" s="46">
        <v>2684.5</v>
      </c>
      <c r="D21" s="45">
        <v>2684.5</v>
      </c>
      <c r="E21" s="44">
        <f t="shared" si="0"/>
        <v>2684.5</v>
      </c>
      <c r="F21" s="46">
        <v>2710</v>
      </c>
      <c r="G21" s="45">
        <v>2710</v>
      </c>
      <c r="H21" s="44">
        <f t="shared" si="1"/>
        <v>2710</v>
      </c>
      <c r="I21" s="46">
        <v>2739</v>
      </c>
      <c r="J21" s="45">
        <v>2739</v>
      </c>
      <c r="K21" s="44">
        <f t="shared" si="2"/>
        <v>2739</v>
      </c>
      <c r="L21" s="46">
        <v>2721</v>
      </c>
      <c r="M21" s="45">
        <v>2721</v>
      </c>
      <c r="N21" s="44">
        <f t="shared" si="3"/>
        <v>2721</v>
      </c>
      <c r="O21" s="46">
        <v>2716</v>
      </c>
      <c r="P21" s="45">
        <v>2716</v>
      </c>
      <c r="Q21" s="44">
        <f t="shared" si="4"/>
        <v>2716</v>
      </c>
      <c r="R21" s="52">
        <v>2684.5</v>
      </c>
      <c r="S21" s="51">
        <v>1.367</v>
      </c>
      <c r="T21" s="51">
        <v>1.2099</v>
      </c>
      <c r="U21" s="50">
        <v>103.83</v>
      </c>
      <c r="V21" s="43">
        <v>1963.79</v>
      </c>
      <c r="W21" s="43">
        <v>1981.43</v>
      </c>
      <c r="X21" s="49">
        <f t="shared" si="5"/>
        <v>2218.7784114389619</v>
      </c>
      <c r="Y21" s="48">
        <v>1.3676999999999999</v>
      </c>
    </row>
    <row r="22" spans="2:25" x14ac:dyDescent="0.25">
      <c r="B22" s="47">
        <v>44217</v>
      </c>
      <c r="C22" s="46">
        <v>2707.5</v>
      </c>
      <c r="D22" s="45">
        <v>2707.5</v>
      </c>
      <c r="E22" s="44">
        <f t="shared" si="0"/>
        <v>2707.5</v>
      </c>
      <c r="F22" s="46">
        <v>2731.5</v>
      </c>
      <c r="G22" s="45">
        <v>2731.5</v>
      </c>
      <c r="H22" s="44">
        <f t="shared" si="1"/>
        <v>2731.5</v>
      </c>
      <c r="I22" s="46">
        <v>2767</v>
      </c>
      <c r="J22" s="45">
        <v>2767</v>
      </c>
      <c r="K22" s="44">
        <f t="shared" si="2"/>
        <v>2767</v>
      </c>
      <c r="L22" s="46">
        <v>2749.5</v>
      </c>
      <c r="M22" s="45">
        <v>2749.5</v>
      </c>
      <c r="N22" s="44">
        <f t="shared" si="3"/>
        <v>2749.5</v>
      </c>
      <c r="O22" s="46">
        <v>2744.5</v>
      </c>
      <c r="P22" s="45">
        <v>2744.5</v>
      </c>
      <c r="Q22" s="44">
        <f t="shared" si="4"/>
        <v>2744.5</v>
      </c>
      <c r="R22" s="52">
        <v>2707.5</v>
      </c>
      <c r="S22" s="51">
        <v>1.3712</v>
      </c>
      <c r="T22" s="51">
        <v>1.2143999999999999</v>
      </c>
      <c r="U22" s="50">
        <v>103.45</v>
      </c>
      <c r="V22" s="43">
        <v>1974.55</v>
      </c>
      <c r="W22" s="43">
        <v>1991.03</v>
      </c>
      <c r="X22" s="49">
        <f t="shared" si="5"/>
        <v>2229.49604743083</v>
      </c>
      <c r="Y22" s="48">
        <v>1.3718999999999999</v>
      </c>
    </row>
    <row r="23" spans="2:25" x14ac:dyDescent="0.25">
      <c r="B23" s="47">
        <v>44218</v>
      </c>
      <c r="C23" s="46">
        <v>2651</v>
      </c>
      <c r="D23" s="45">
        <v>2651</v>
      </c>
      <c r="E23" s="44">
        <f t="shared" si="0"/>
        <v>2651</v>
      </c>
      <c r="F23" s="46">
        <v>2672.5</v>
      </c>
      <c r="G23" s="45">
        <v>2672.5</v>
      </c>
      <c r="H23" s="44">
        <f t="shared" si="1"/>
        <v>2672.5</v>
      </c>
      <c r="I23" s="46">
        <v>2707.5</v>
      </c>
      <c r="J23" s="45">
        <v>2707.5</v>
      </c>
      <c r="K23" s="44">
        <f t="shared" si="2"/>
        <v>2707.5</v>
      </c>
      <c r="L23" s="46">
        <v>2689.5</v>
      </c>
      <c r="M23" s="45">
        <v>2689.5</v>
      </c>
      <c r="N23" s="44">
        <f t="shared" si="3"/>
        <v>2689.5</v>
      </c>
      <c r="O23" s="46">
        <v>2684.5</v>
      </c>
      <c r="P23" s="45">
        <v>2684.5</v>
      </c>
      <c r="Q23" s="44">
        <f t="shared" si="4"/>
        <v>2684.5</v>
      </c>
      <c r="R23" s="52">
        <v>2651</v>
      </c>
      <c r="S23" s="51">
        <v>1.3661000000000001</v>
      </c>
      <c r="T23" s="51">
        <v>1.2163999999999999</v>
      </c>
      <c r="U23" s="50">
        <v>103.76</v>
      </c>
      <c r="V23" s="43">
        <v>1940.56</v>
      </c>
      <c r="W23" s="43">
        <v>1955.3</v>
      </c>
      <c r="X23" s="49">
        <f t="shared" si="5"/>
        <v>2179.3817823084514</v>
      </c>
      <c r="Y23" s="48">
        <v>1.3668</v>
      </c>
    </row>
    <row r="24" spans="2:25" x14ac:dyDescent="0.25">
      <c r="B24" s="47">
        <v>44221</v>
      </c>
      <c r="C24" s="46">
        <v>2690.5</v>
      </c>
      <c r="D24" s="45">
        <v>2690.5</v>
      </c>
      <c r="E24" s="44">
        <f t="shared" si="0"/>
        <v>2690.5</v>
      </c>
      <c r="F24" s="46">
        <v>2714.5</v>
      </c>
      <c r="G24" s="45">
        <v>2714.5</v>
      </c>
      <c r="H24" s="44">
        <f t="shared" si="1"/>
        <v>2714.5</v>
      </c>
      <c r="I24" s="46">
        <v>2751.5</v>
      </c>
      <c r="J24" s="45">
        <v>2751.5</v>
      </c>
      <c r="K24" s="44">
        <f t="shared" si="2"/>
        <v>2751.5</v>
      </c>
      <c r="L24" s="46">
        <v>2733.5</v>
      </c>
      <c r="M24" s="45">
        <v>2733.5</v>
      </c>
      <c r="N24" s="44">
        <f t="shared" si="3"/>
        <v>2733.5</v>
      </c>
      <c r="O24" s="46">
        <v>2728.5</v>
      </c>
      <c r="P24" s="45">
        <v>2728.5</v>
      </c>
      <c r="Q24" s="44">
        <f t="shared" si="4"/>
        <v>2728.5</v>
      </c>
      <c r="R24" s="52">
        <v>2690.5</v>
      </c>
      <c r="S24" s="51">
        <v>1.3684000000000001</v>
      </c>
      <c r="T24" s="51">
        <v>1.2154</v>
      </c>
      <c r="U24" s="50">
        <v>103.77</v>
      </c>
      <c r="V24" s="43">
        <v>1966.16</v>
      </c>
      <c r="W24" s="43">
        <v>1982.69</v>
      </c>
      <c r="X24" s="49">
        <f t="shared" si="5"/>
        <v>2213.6745104492347</v>
      </c>
      <c r="Y24" s="48">
        <v>1.3691</v>
      </c>
    </row>
    <row r="25" spans="2:25" x14ac:dyDescent="0.25">
      <c r="B25" s="47">
        <v>44222</v>
      </c>
      <c r="C25" s="46">
        <v>2651</v>
      </c>
      <c r="D25" s="45">
        <v>2651</v>
      </c>
      <c r="E25" s="44">
        <f t="shared" si="0"/>
        <v>2651</v>
      </c>
      <c r="F25" s="46">
        <v>2673</v>
      </c>
      <c r="G25" s="45">
        <v>2673</v>
      </c>
      <c r="H25" s="44">
        <f t="shared" si="1"/>
        <v>2673</v>
      </c>
      <c r="I25" s="46">
        <v>2716</v>
      </c>
      <c r="J25" s="45">
        <v>2716</v>
      </c>
      <c r="K25" s="44">
        <f t="shared" si="2"/>
        <v>2716</v>
      </c>
      <c r="L25" s="46">
        <v>2701</v>
      </c>
      <c r="M25" s="45">
        <v>2701</v>
      </c>
      <c r="N25" s="44">
        <f t="shared" si="3"/>
        <v>2701</v>
      </c>
      <c r="O25" s="46">
        <v>2696</v>
      </c>
      <c r="P25" s="45">
        <v>2696</v>
      </c>
      <c r="Q25" s="44">
        <f t="shared" si="4"/>
        <v>2696</v>
      </c>
      <c r="R25" s="52">
        <v>2651</v>
      </c>
      <c r="S25" s="51">
        <v>1.3694999999999999</v>
      </c>
      <c r="T25" s="51">
        <v>1.2144999999999999</v>
      </c>
      <c r="U25" s="50">
        <v>103.73</v>
      </c>
      <c r="V25" s="43">
        <v>1935.74</v>
      </c>
      <c r="W25" s="43">
        <v>1950.81</v>
      </c>
      <c r="X25" s="49">
        <f t="shared" si="5"/>
        <v>2182.7912721284479</v>
      </c>
      <c r="Y25" s="48">
        <v>1.3702000000000001</v>
      </c>
    </row>
    <row r="26" spans="2:25" x14ac:dyDescent="0.25">
      <c r="B26" s="47">
        <v>44223</v>
      </c>
      <c r="C26" s="46">
        <v>2585</v>
      </c>
      <c r="D26" s="45">
        <v>2585</v>
      </c>
      <c r="E26" s="44">
        <f t="shared" si="0"/>
        <v>2585</v>
      </c>
      <c r="F26" s="46">
        <v>2608.5</v>
      </c>
      <c r="G26" s="45">
        <v>2608.5</v>
      </c>
      <c r="H26" s="44">
        <f t="shared" si="1"/>
        <v>2608.5</v>
      </c>
      <c r="I26" s="46">
        <v>2651.5</v>
      </c>
      <c r="J26" s="45">
        <v>2651.5</v>
      </c>
      <c r="K26" s="44">
        <f t="shared" si="2"/>
        <v>2651.5</v>
      </c>
      <c r="L26" s="46">
        <v>2641.5</v>
      </c>
      <c r="M26" s="45">
        <v>2641.5</v>
      </c>
      <c r="N26" s="44">
        <f t="shared" si="3"/>
        <v>2641.5</v>
      </c>
      <c r="O26" s="46">
        <v>2636.5</v>
      </c>
      <c r="P26" s="45">
        <v>2636.5</v>
      </c>
      <c r="Q26" s="44">
        <f t="shared" si="4"/>
        <v>2636.5</v>
      </c>
      <c r="R26" s="52">
        <v>2585</v>
      </c>
      <c r="S26" s="51">
        <v>1.3703000000000001</v>
      </c>
      <c r="T26" s="51">
        <v>1.2108000000000001</v>
      </c>
      <c r="U26" s="50">
        <v>103.85</v>
      </c>
      <c r="V26" s="43">
        <v>1886.45</v>
      </c>
      <c r="W26" s="43">
        <v>1902.63</v>
      </c>
      <c r="X26" s="49">
        <f t="shared" si="5"/>
        <v>2134.9520977865873</v>
      </c>
      <c r="Y26" s="48">
        <v>1.371</v>
      </c>
    </row>
    <row r="27" spans="2:25" x14ac:dyDescent="0.25">
      <c r="B27" s="47">
        <v>44224</v>
      </c>
      <c r="C27" s="46">
        <v>2546</v>
      </c>
      <c r="D27" s="45">
        <v>2546</v>
      </c>
      <c r="E27" s="44">
        <f t="shared" si="0"/>
        <v>2546</v>
      </c>
      <c r="F27" s="46">
        <v>2570</v>
      </c>
      <c r="G27" s="45">
        <v>2570</v>
      </c>
      <c r="H27" s="44">
        <f t="shared" si="1"/>
        <v>2570</v>
      </c>
      <c r="I27" s="46">
        <v>2612</v>
      </c>
      <c r="J27" s="45">
        <v>2612</v>
      </c>
      <c r="K27" s="44">
        <f t="shared" si="2"/>
        <v>2612</v>
      </c>
      <c r="L27" s="46">
        <v>2602</v>
      </c>
      <c r="M27" s="45">
        <v>2602</v>
      </c>
      <c r="N27" s="44">
        <f t="shared" si="3"/>
        <v>2602</v>
      </c>
      <c r="O27" s="46">
        <v>2597</v>
      </c>
      <c r="P27" s="45">
        <v>2597</v>
      </c>
      <c r="Q27" s="44">
        <f t="shared" si="4"/>
        <v>2597</v>
      </c>
      <c r="R27" s="52">
        <v>2546</v>
      </c>
      <c r="S27" s="51">
        <v>1.3653999999999999</v>
      </c>
      <c r="T27" s="51">
        <v>1.2098</v>
      </c>
      <c r="U27" s="50">
        <v>104.37</v>
      </c>
      <c r="V27" s="43">
        <v>1864.66</v>
      </c>
      <c r="W27" s="43">
        <v>1881.27</v>
      </c>
      <c r="X27" s="49">
        <f t="shared" si="5"/>
        <v>2104.4800793519589</v>
      </c>
      <c r="Y27" s="48">
        <v>1.3661000000000001</v>
      </c>
    </row>
    <row r="28" spans="2:25" x14ac:dyDescent="0.25">
      <c r="B28" s="47">
        <v>44225</v>
      </c>
      <c r="C28" s="46">
        <v>2565</v>
      </c>
      <c r="D28" s="45">
        <v>2565</v>
      </c>
      <c r="E28" s="44">
        <f t="shared" si="0"/>
        <v>2565</v>
      </c>
      <c r="F28" s="46">
        <v>2586.5</v>
      </c>
      <c r="G28" s="45">
        <v>2586.5</v>
      </c>
      <c r="H28" s="44">
        <f t="shared" si="1"/>
        <v>2586.5</v>
      </c>
      <c r="I28" s="46">
        <v>2619</v>
      </c>
      <c r="J28" s="45">
        <v>2619</v>
      </c>
      <c r="K28" s="44">
        <f t="shared" si="2"/>
        <v>2619</v>
      </c>
      <c r="L28" s="46">
        <v>2609</v>
      </c>
      <c r="M28" s="45">
        <v>2609</v>
      </c>
      <c r="N28" s="44">
        <f t="shared" si="3"/>
        <v>2609</v>
      </c>
      <c r="O28" s="46">
        <v>2604</v>
      </c>
      <c r="P28" s="45">
        <v>2604</v>
      </c>
      <c r="Q28" s="44">
        <f t="shared" si="4"/>
        <v>2604</v>
      </c>
      <c r="R28" s="52">
        <v>2565</v>
      </c>
      <c r="S28" s="51">
        <v>1.3728</v>
      </c>
      <c r="T28" s="51">
        <v>1.2134</v>
      </c>
      <c r="U28" s="50">
        <v>104.66</v>
      </c>
      <c r="V28" s="43">
        <v>1868.44</v>
      </c>
      <c r="W28" s="43">
        <v>1883.15</v>
      </c>
      <c r="X28" s="49">
        <f t="shared" si="5"/>
        <v>2113.8948409428053</v>
      </c>
      <c r="Y28" s="48">
        <v>1.3734999999999999</v>
      </c>
    </row>
    <row r="29" spans="2:25" s="10" customFormat="1" x14ac:dyDescent="0.25">
      <c r="B29" s="42" t="s">
        <v>11</v>
      </c>
      <c r="C29" s="41">
        <f>ROUND(AVERAGE(C9:C28),2)</f>
        <v>2707.7</v>
      </c>
      <c r="D29" s="40">
        <f>ROUND(AVERAGE(D9:D28),2)</f>
        <v>2707.7</v>
      </c>
      <c r="E29" s="39">
        <f>ROUND(AVERAGE(C29:D29),2)</f>
        <v>2707.7</v>
      </c>
      <c r="F29" s="41">
        <f>ROUND(AVERAGE(F9:F28),2)</f>
        <v>2730.95</v>
      </c>
      <c r="G29" s="40">
        <f>ROUND(AVERAGE(G9:G28),2)</f>
        <v>2730.95</v>
      </c>
      <c r="H29" s="39">
        <f>ROUND(AVERAGE(F29:G29),2)</f>
        <v>2730.95</v>
      </c>
      <c r="I29" s="41">
        <f>ROUND(AVERAGE(I9:I28),2)</f>
        <v>2760.58</v>
      </c>
      <c r="J29" s="40">
        <f>ROUND(AVERAGE(J9:J28),2)</f>
        <v>2760.58</v>
      </c>
      <c r="K29" s="39">
        <f>ROUND(AVERAGE(I29:J29),2)</f>
        <v>2760.58</v>
      </c>
      <c r="L29" s="41">
        <f>ROUND(AVERAGE(L9:L28),2)</f>
        <v>2744.95</v>
      </c>
      <c r="M29" s="40">
        <f>ROUND(AVERAGE(M9:M28),2)</f>
        <v>2744.95</v>
      </c>
      <c r="N29" s="39">
        <f>ROUND(AVERAGE(L29:M29),2)</f>
        <v>2744.95</v>
      </c>
      <c r="O29" s="41">
        <f>ROUND(AVERAGE(O9:O28),2)</f>
        <v>2739.33</v>
      </c>
      <c r="P29" s="40">
        <f>ROUND(AVERAGE(P9:P28),2)</f>
        <v>2739.33</v>
      </c>
      <c r="Q29" s="39">
        <f>ROUND(AVERAGE(O29:P29),2)</f>
        <v>2739.33</v>
      </c>
      <c r="R29" s="38">
        <f>ROUND(AVERAGE(R9:R28),2)</f>
        <v>2707.7</v>
      </c>
      <c r="S29" s="37">
        <f>ROUND(AVERAGE(S9:S28),4)</f>
        <v>1.3635999999999999</v>
      </c>
      <c r="T29" s="36">
        <f>ROUND(AVERAGE(T9:T28),4)</f>
        <v>1.2170000000000001</v>
      </c>
      <c r="U29" s="175">
        <f>ROUND(AVERAGE(U9:U28),2)</f>
        <v>103.78</v>
      </c>
      <c r="V29" s="35">
        <f>AVERAGE(V9:V28)</f>
        <v>1985.8290000000002</v>
      </c>
      <c r="W29" s="35">
        <f>AVERAGE(W9:W28)</f>
        <v>2001.8379999999993</v>
      </c>
      <c r="X29" s="35">
        <f>AVERAGE(X9:X28)</f>
        <v>2224.5966141707677</v>
      </c>
      <c r="Y29" s="34">
        <f>AVERAGE(Y9:Y28)</f>
        <v>1.3643350000000001</v>
      </c>
    </row>
    <row r="30" spans="2:25" s="5" customFormat="1" x14ac:dyDescent="0.25">
      <c r="B30" s="33" t="s">
        <v>12</v>
      </c>
      <c r="C30" s="32">
        <f t="shared" ref="C30:Y30" si="6">MAX(C9:C28)</f>
        <v>2838</v>
      </c>
      <c r="D30" s="31">
        <f t="shared" si="6"/>
        <v>2838</v>
      </c>
      <c r="E30" s="30">
        <f t="shared" si="6"/>
        <v>2838</v>
      </c>
      <c r="F30" s="32">
        <f t="shared" si="6"/>
        <v>2863.5</v>
      </c>
      <c r="G30" s="31">
        <f t="shared" si="6"/>
        <v>2863.5</v>
      </c>
      <c r="H30" s="30">
        <f t="shared" si="6"/>
        <v>2863.5</v>
      </c>
      <c r="I30" s="32">
        <f t="shared" si="6"/>
        <v>2874</v>
      </c>
      <c r="J30" s="31">
        <f t="shared" si="6"/>
        <v>2874</v>
      </c>
      <c r="K30" s="30">
        <f t="shared" si="6"/>
        <v>2874</v>
      </c>
      <c r="L30" s="32">
        <f t="shared" si="6"/>
        <v>2857</v>
      </c>
      <c r="M30" s="31">
        <f t="shared" si="6"/>
        <v>2857</v>
      </c>
      <c r="N30" s="30">
        <f t="shared" si="6"/>
        <v>2857</v>
      </c>
      <c r="O30" s="32">
        <f t="shared" si="6"/>
        <v>2852</v>
      </c>
      <c r="P30" s="31">
        <f t="shared" si="6"/>
        <v>2852</v>
      </c>
      <c r="Q30" s="30">
        <f t="shared" si="6"/>
        <v>2852</v>
      </c>
      <c r="R30" s="29">
        <f t="shared" si="6"/>
        <v>2838</v>
      </c>
      <c r="S30" s="28">
        <f t="shared" si="6"/>
        <v>1.3728</v>
      </c>
      <c r="T30" s="27">
        <f t="shared" si="6"/>
        <v>1.234</v>
      </c>
      <c r="U30" s="26">
        <f t="shared" si="6"/>
        <v>104.66</v>
      </c>
      <c r="V30" s="25">
        <f t="shared" si="6"/>
        <v>2086.3000000000002</v>
      </c>
      <c r="W30" s="25">
        <f t="shared" si="6"/>
        <v>2103.9699999999998</v>
      </c>
      <c r="X30" s="25">
        <f t="shared" si="6"/>
        <v>2313.5240890193204</v>
      </c>
      <c r="Y30" s="24">
        <f t="shared" si="6"/>
        <v>1.3734999999999999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2546</v>
      </c>
      <c r="D31" s="21">
        <f t="shared" si="7"/>
        <v>2546</v>
      </c>
      <c r="E31" s="20">
        <f t="shared" si="7"/>
        <v>2546</v>
      </c>
      <c r="F31" s="22">
        <f t="shared" si="7"/>
        <v>2570</v>
      </c>
      <c r="G31" s="21">
        <f t="shared" si="7"/>
        <v>2570</v>
      </c>
      <c r="H31" s="20">
        <f t="shared" si="7"/>
        <v>2570</v>
      </c>
      <c r="I31" s="22">
        <f t="shared" si="7"/>
        <v>2612</v>
      </c>
      <c r="J31" s="21">
        <f t="shared" si="7"/>
        <v>2612</v>
      </c>
      <c r="K31" s="20">
        <f t="shared" si="7"/>
        <v>2612</v>
      </c>
      <c r="L31" s="22">
        <f t="shared" si="7"/>
        <v>2602</v>
      </c>
      <c r="M31" s="21">
        <f t="shared" si="7"/>
        <v>2602</v>
      </c>
      <c r="N31" s="20">
        <f t="shared" si="7"/>
        <v>2602</v>
      </c>
      <c r="O31" s="22">
        <f t="shared" si="7"/>
        <v>2597</v>
      </c>
      <c r="P31" s="21">
        <f t="shared" si="7"/>
        <v>2597</v>
      </c>
      <c r="Q31" s="20">
        <f t="shared" si="7"/>
        <v>2597</v>
      </c>
      <c r="R31" s="19">
        <f t="shared" si="7"/>
        <v>2546</v>
      </c>
      <c r="S31" s="18">
        <f t="shared" si="7"/>
        <v>1.3482000000000001</v>
      </c>
      <c r="T31" s="17">
        <f t="shared" si="7"/>
        <v>1.2056</v>
      </c>
      <c r="U31" s="16">
        <f t="shared" si="7"/>
        <v>102.9</v>
      </c>
      <c r="V31" s="15">
        <f t="shared" si="7"/>
        <v>1864.66</v>
      </c>
      <c r="W31" s="15">
        <f t="shared" si="7"/>
        <v>1881.27</v>
      </c>
      <c r="X31" s="15">
        <f t="shared" si="7"/>
        <v>2104.4800793519589</v>
      </c>
      <c r="Y31" s="14">
        <f t="shared" si="7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44200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44200</v>
      </c>
      <c r="C9" s="46">
        <v>2023.5</v>
      </c>
      <c r="D9" s="45">
        <v>2023.5</v>
      </c>
      <c r="E9" s="44">
        <f t="shared" ref="E9:E28" si="0">AVERAGE(C9:D9)</f>
        <v>2023.5</v>
      </c>
      <c r="F9" s="46">
        <v>2042</v>
      </c>
      <c r="G9" s="45">
        <v>2042</v>
      </c>
      <c r="H9" s="44">
        <f t="shared" ref="H9:H28" si="1">AVERAGE(F9:G9)</f>
        <v>2042</v>
      </c>
      <c r="I9" s="46">
        <v>2099</v>
      </c>
      <c r="J9" s="45">
        <v>2099</v>
      </c>
      <c r="K9" s="44">
        <f t="shared" ref="K9:K28" si="2">AVERAGE(I9:J9)</f>
        <v>2099</v>
      </c>
      <c r="L9" s="46">
        <v>2131.5</v>
      </c>
      <c r="M9" s="45">
        <v>2131.5</v>
      </c>
      <c r="N9" s="44">
        <f t="shared" ref="N9:N28" si="3">AVERAGE(L9:M9)</f>
        <v>2131.5</v>
      </c>
      <c r="O9" s="46">
        <v>2159.5</v>
      </c>
      <c r="P9" s="45">
        <v>2159.5</v>
      </c>
      <c r="Q9" s="44">
        <f t="shared" ref="Q9:Q28" si="4">AVERAGE(O9:P9)</f>
        <v>2159.5</v>
      </c>
      <c r="R9" s="52">
        <v>2023.5</v>
      </c>
      <c r="S9" s="51">
        <v>1.3655999999999999</v>
      </c>
      <c r="T9" s="53">
        <v>1.2303999999999999</v>
      </c>
      <c r="U9" s="50">
        <v>102.92</v>
      </c>
      <c r="V9" s="43">
        <v>1481.77</v>
      </c>
      <c r="W9" s="43">
        <v>1494.55</v>
      </c>
      <c r="X9" s="49">
        <f t="shared" ref="X9:X28" si="5">R9/T9</f>
        <v>1644.5871261378413</v>
      </c>
      <c r="Y9" s="48">
        <v>1.3663000000000001</v>
      </c>
    </row>
    <row r="10" spans="1:25" x14ac:dyDescent="0.25">
      <c r="B10" s="47">
        <v>44201</v>
      </c>
      <c r="C10" s="46">
        <v>2043.5</v>
      </c>
      <c r="D10" s="45">
        <v>2043.5</v>
      </c>
      <c r="E10" s="44">
        <f t="shared" si="0"/>
        <v>2043.5</v>
      </c>
      <c r="F10" s="46">
        <v>2059</v>
      </c>
      <c r="G10" s="45">
        <v>2059</v>
      </c>
      <c r="H10" s="44">
        <f t="shared" si="1"/>
        <v>2059</v>
      </c>
      <c r="I10" s="46">
        <v>2115.5</v>
      </c>
      <c r="J10" s="45">
        <v>2115.5</v>
      </c>
      <c r="K10" s="44">
        <f t="shared" si="2"/>
        <v>2115.5</v>
      </c>
      <c r="L10" s="46">
        <v>2148</v>
      </c>
      <c r="M10" s="45">
        <v>2148</v>
      </c>
      <c r="N10" s="44">
        <f t="shared" si="3"/>
        <v>2148</v>
      </c>
      <c r="O10" s="46">
        <v>2176</v>
      </c>
      <c r="P10" s="45">
        <v>2176</v>
      </c>
      <c r="Q10" s="44">
        <f t="shared" si="4"/>
        <v>2176</v>
      </c>
      <c r="R10" s="52">
        <v>2043.5</v>
      </c>
      <c r="S10" s="51">
        <v>1.3585</v>
      </c>
      <c r="T10" s="51">
        <v>1.2272000000000001</v>
      </c>
      <c r="U10" s="50">
        <v>102.9</v>
      </c>
      <c r="V10" s="43">
        <v>1504.23</v>
      </c>
      <c r="W10" s="43">
        <v>1514.86</v>
      </c>
      <c r="X10" s="49">
        <f t="shared" si="5"/>
        <v>1665.1727509778357</v>
      </c>
      <c r="Y10" s="48">
        <v>1.3592</v>
      </c>
    </row>
    <row r="11" spans="1:25" x14ac:dyDescent="0.25">
      <c r="B11" s="47">
        <v>44202</v>
      </c>
      <c r="C11" s="46">
        <v>2068.5</v>
      </c>
      <c r="D11" s="45">
        <v>2068.5</v>
      </c>
      <c r="E11" s="44">
        <f t="shared" si="0"/>
        <v>2068.5</v>
      </c>
      <c r="F11" s="46">
        <v>2081.5</v>
      </c>
      <c r="G11" s="45">
        <v>2081.5</v>
      </c>
      <c r="H11" s="44">
        <f t="shared" si="1"/>
        <v>2081.5</v>
      </c>
      <c r="I11" s="46">
        <v>2137.5</v>
      </c>
      <c r="J11" s="45">
        <v>2137.5</v>
      </c>
      <c r="K11" s="44">
        <f t="shared" si="2"/>
        <v>2137.5</v>
      </c>
      <c r="L11" s="46">
        <v>2170</v>
      </c>
      <c r="M11" s="45">
        <v>2170</v>
      </c>
      <c r="N11" s="44">
        <f t="shared" si="3"/>
        <v>2170</v>
      </c>
      <c r="O11" s="46">
        <v>2198</v>
      </c>
      <c r="P11" s="45">
        <v>2198</v>
      </c>
      <c r="Q11" s="44">
        <f t="shared" si="4"/>
        <v>2198</v>
      </c>
      <c r="R11" s="52">
        <v>2068.5</v>
      </c>
      <c r="S11" s="51">
        <v>1.3615999999999999</v>
      </c>
      <c r="T11" s="51">
        <v>1.234</v>
      </c>
      <c r="U11" s="50">
        <v>102.93</v>
      </c>
      <c r="V11" s="43">
        <v>1519.17</v>
      </c>
      <c r="W11" s="43">
        <v>1527.93</v>
      </c>
      <c r="X11" s="49">
        <f t="shared" si="5"/>
        <v>1676.256077795786</v>
      </c>
      <c r="Y11" s="48">
        <v>1.3623000000000001</v>
      </c>
    </row>
    <row r="12" spans="1:25" x14ac:dyDescent="0.25">
      <c r="B12" s="47">
        <v>44203</v>
      </c>
      <c r="C12" s="46">
        <v>2026.5</v>
      </c>
      <c r="D12" s="45">
        <v>2026.5</v>
      </c>
      <c r="E12" s="44">
        <f t="shared" si="0"/>
        <v>2026.5</v>
      </c>
      <c r="F12" s="46">
        <v>2042</v>
      </c>
      <c r="G12" s="45">
        <v>2042</v>
      </c>
      <c r="H12" s="44">
        <f t="shared" si="1"/>
        <v>2042</v>
      </c>
      <c r="I12" s="46">
        <v>2099</v>
      </c>
      <c r="J12" s="45">
        <v>2099</v>
      </c>
      <c r="K12" s="44">
        <f t="shared" si="2"/>
        <v>2099</v>
      </c>
      <c r="L12" s="46">
        <v>2131.5</v>
      </c>
      <c r="M12" s="45">
        <v>2131.5</v>
      </c>
      <c r="N12" s="44">
        <f t="shared" si="3"/>
        <v>2131.5</v>
      </c>
      <c r="O12" s="46">
        <v>2159.5</v>
      </c>
      <c r="P12" s="45">
        <v>2159.5</v>
      </c>
      <c r="Q12" s="44">
        <f t="shared" si="4"/>
        <v>2159.5</v>
      </c>
      <c r="R12" s="52">
        <v>2026.5</v>
      </c>
      <c r="S12" s="51">
        <v>1.3603000000000001</v>
      </c>
      <c r="T12" s="51">
        <v>1.2266999999999999</v>
      </c>
      <c r="U12" s="50">
        <v>103.63</v>
      </c>
      <c r="V12" s="43">
        <v>1489.74</v>
      </c>
      <c r="W12" s="43">
        <v>1500.37</v>
      </c>
      <c r="X12" s="49">
        <f t="shared" si="5"/>
        <v>1651.9931523599903</v>
      </c>
      <c r="Y12" s="48">
        <v>1.361</v>
      </c>
    </row>
    <row r="13" spans="1:25" x14ac:dyDescent="0.25">
      <c r="B13" s="47">
        <v>44204</v>
      </c>
      <c r="C13" s="46">
        <v>2000</v>
      </c>
      <c r="D13" s="45">
        <v>2000</v>
      </c>
      <c r="E13" s="44">
        <f t="shared" si="0"/>
        <v>2000</v>
      </c>
      <c r="F13" s="46">
        <v>2019.5</v>
      </c>
      <c r="G13" s="45">
        <v>2019.5</v>
      </c>
      <c r="H13" s="44">
        <f t="shared" si="1"/>
        <v>2019.5</v>
      </c>
      <c r="I13" s="46">
        <v>2075.5</v>
      </c>
      <c r="J13" s="45">
        <v>2075.5</v>
      </c>
      <c r="K13" s="44">
        <f t="shared" si="2"/>
        <v>2075.5</v>
      </c>
      <c r="L13" s="46">
        <v>2108</v>
      </c>
      <c r="M13" s="45">
        <v>2108</v>
      </c>
      <c r="N13" s="44">
        <f t="shared" si="3"/>
        <v>2108</v>
      </c>
      <c r="O13" s="46">
        <v>2136</v>
      </c>
      <c r="P13" s="45">
        <v>2136</v>
      </c>
      <c r="Q13" s="44">
        <f t="shared" si="4"/>
        <v>2136</v>
      </c>
      <c r="R13" s="52">
        <v>2000</v>
      </c>
      <c r="S13" s="51">
        <v>1.3601000000000001</v>
      </c>
      <c r="T13" s="51">
        <v>1.2249000000000001</v>
      </c>
      <c r="U13" s="50">
        <v>103.86</v>
      </c>
      <c r="V13" s="43">
        <v>1470.48</v>
      </c>
      <c r="W13" s="43">
        <v>1484.05</v>
      </c>
      <c r="X13" s="49">
        <f t="shared" si="5"/>
        <v>1632.7863499061148</v>
      </c>
      <c r="Y13" s="48">
        <v>1.3608</v>
      </c>
    </row>
    <row r="14" spans="1:25" x14ac:dyDescent="0.25">
      <c r="B14" s="47">
        <v>44207</v>
      </c>
      <c r="C14" s="46">
        <v>1974</v>
      </c>
      <c r="D14" s="45">
        <v>1974</v>
      </c>
      <c r="E14" s="44">
        <f t="shared" si="0"/>
        <v>1974</v>
      </c>
      <c r="F14" s="46">
        <v>1992</v>
      </c>
      <c r="G14" s="45">
        <v>1992</v>
      </c>
      <c r="H14" s="44">
        <f t="shared" si="1"/>
        <v>1992</v>
      </c>
      <c r="I14" s="46">
        <v>2048</v>
      </c>
      <c r="J14" s="45">
        <v>2048</v>
      </c>
      <c r="K14" s="44">
        <f t="shared" si="2"/>
        <v>2048</v>
      </c>
      <c r="L14" s="46">
        <v>2080.5</v>
      </c>
      <c r="M14" s="45">
        <v>2080.5</v>
      </c>
      <c r="N14" s="44">
        <f t="shared" si="3"/>
        <v>2080.5</v>
      </c>
      <c r="O14" s="46">
        <v>2108.5</v>
      </c>
      <c r="P14" s="45">
        <v>2108.5</v>
      </c>
      <c r="Q14" s="44">
        <f t="shared" si="4"/>
        <v>2108.5</v>
      </c>
      <c r="R14" s="52">
        <v>1974</v>
      </c>
      <c r="S14" s="51">
        <v>1.3482000000000001</v>
      </c>
      <c r="T14" s="51">
        <v>1.2165999999999999</v>
      </c>
      <c r="U14" s="50">
        <v>104.19</v>
      </c>
      <c r="V14" s="43">
        <v>1464.17</v>
      </c>
      <c r="W14" s="43">
        <v>1476.65</v>
      </c>
      <c r="X14" s="49">
        <f t="shared" si="5"/>
        <v>1622.5546605293441</v>
      </c>
      <c r="Y14" s="48">
        <v>1.349</v>
      </c>
    </row>
    <row r="15" spans="1:25" x14ac:dyDescent="0.25">
      <c r="B15" s="47">
        <v>44208</v>
      </c>
      <c r="C15" s="46">
        <v>1963.5</v>
      </c>
      <c r="D15" s="45">
        <v>1963.5</v>
      </c>
      <c r="E15" s="44">
        <f t="shared" si="0"/>
        <v>1963.5</v>
      </c>
      <c r="F15" s="46">
        <v>1984.5</v>
      </c>
      <c r="G15" s="45">
        <v>1984.5</v>
      </c>
      <c r="H15" s="44">
        <f t="shared" si="1"/>
        <v>1984.5</v>
      </c>
      <c r="I15" s="46">
        <v>2038.5</v>
      </c>
      <c r="J15" s="45">
        <v>2038.5</v>
      </c>
      <c r="K15" s="44">
        <f t="shared" si="2"/>
        <v>2038.5</v>
      </c>
      <c r="L15" s="46">
        <v>2071</v>
      </c>
      <c r="M15" s="45">
        <v>2071</v>
      </c>
      <c r="N15" s="44">
        <f t="shared" si="3"/>
        <v>2071</v>
      </c>
      <c r="O15" s="46">
        <v>2099</v>
      </c>
      <c r="P15" s="45">
        <v>2099</v>
      </c>
      <c r="Q15" s="44">
        <f t="shared" si="4"/>
        <v>2099</v>
      </c>
      <c r="R15" s="52">
        <v>1963.5</v>
      </c>
      <c r="S15" s="51">
        <v>1.3595999999999999</v>
      </c>
      <c r="T15" s="51">
        <v>1.2156</v>
      </c>
      <c r="U15" s="50">
        <v>104.23</v>
      </c>
      <c r="V15" s="43">
        <v>1444.17</v>
      </c>
      <c r="W15" s="43">
        <v>1458.76</v>
      </c>
      <c r="X15" s="49">
        <f t="shared" si="5"/>
        <v>1615.2517275419546</v>
      </c>
      <c r="Y15" s="48">
        <v>1.3604000000000001</v>
      </c>
    </row>
    <row r="16" spans="1:25" x14ac:dyDescent="0.25">
      <c r="B16" s="47">
        <v>44209</v>
      </c>
      <c r="C16" s="46">
        <v>2018</v>
      </c>
      <c r="D16" s="45">
        <v>2018</v>
      </c>
      <c r="E16" s="44">
        <f t="shared" si="0"/>
        <v>2018</v>
      </c>
      <c r="F16" s="46">
        <v>2033.5</v>
      </c>
      <c r="G16" s="45">
        <v>2033.5</v>
      </c>
      <c r="H16" s="44">
        <f t="shared" si="1"/>
        <v>2033.5</v>
      </c>
      <c r="I16" s="46">
        <v>2071.5</v>
      </c>
      <c r="J16" s="45">
        <v>2071.5</v>
      </c>
      <c r="K16" s="44">
        <f t="shared" si="2"/>
        <v>2071.5</v>
      </c>
      <c r="L16" s="46">
        <v>2104</v>
      </c>
      <c r="M16" s="45">
        <v>2104</v>
      </c>
      <c r="N16" s="44">
        <f t="shared" si="3"/>
        <v>2104</v>
      </c>
      <c r="O16" s="46">
        <v>2131</v>
      </c>
      <c r="P16" s="45">
        <v>2131</v>
      </c>
      <c r="Q16" s="44">
        <f t="shared" si="4"/>
        <v>2131</v>
      </c>
      <c r="R16" s="52">
        <v>2018</v>
      </c>
      <c r="S16" s="51">
        <v>1.3674999999999999</v>
      </c>
      <c r="T16" s="51">
        <v>1.2173</v>
      </c>
      <c r="U16" s="50">
        <v>103.88</v>
      </c>
      <c r="V16" s="43">
        <v>1475.69</v>
      </c>
      <c r="W16" s="43">
        <v>1486.26</v>
      </c>
      <c r="X16" s="49">
        <f t="shared" si="5"/>
        <v>1657.7671896820832</v>
      </c>
      <c r="Y16" s="48">
        <v>1.3682000000000001</v>
      </c>
    </row>
    <row r="17" spans="2:25" x14ac:dyDescent="0.25">
      <c r="B17" s="47">
        <v>44210</v>
      </c>
      <c r="C17" s="46">
        <v>2040</v>
      </c>
      <c r="D17" s="45">
        <v>2040</v>
      </c>
      <c r="E17" s="44">
        <f t="shared" si="0"/>
        <v>2040</v>
      </c>
      <c r="F17" s="46">
        <v>2053</v>
      </c>
      <c r="G17" s="45">
        <v>2053</v>
      </c>
      <c r="H17" s="44">
        <f t="shared" si="1"/>
        <v>2053</v>
      </c>
      <c r="I17" s="46">
        <v>2090.5</v>
      </c>
      <c r="J17" s="45">
        <v>2090.5</v>
      </c>
      <c r="K17" s="44">
        <f t="shared" si="2"/>
        <v>2090.5</v>
      </c>
      <c r="L17" s="46">
        <v>2123</v>
      </c>
      <c r="M17" s="45">
        <v>2123</v>
      </c>
      <c r="N17" s="44">
        <f t="shared" si="3"/>
        <v>2123</v>
      </c>
      <c r="O17" s="46">
        <v>2150</v>
      </c>
      <c r="P17" s="45">
        <v>2150</v>
      </c>
      <c r="Q17" s="44">
        <f t="shared" si="4"/>
        <v>2150</v>
      </c>
      <c r="R17" s="52">
        <v>2040</v>
      </c>
      <c r="S17" s="51">
        <v>1.3636999999999999</v>
      </c>
      <c r="T17" s="51">
        <v>1.2130000000000001</v>
      </c>
      <c r="U17" s="50">
        <v>104.09</v>
      </c>
      <c r="V17" s="43">
        <v>1495.93</v>
      </c>
      <c r="W17" s="43">
        <v>1504.69</v>
      </c>
      <c r="X17" s="49">
        <f t="shared" si="5"/>
        <v>1681.780708985985</v>
      </c>
      <c r="Y17" s="48">
        <v>1.3644000000000001</v>
      </c>
    </row>
    <row r="18" spans="2:25" x14ac:dyDescent="0.25">
      <c r="B18" s="47">
        <v>44211</v>
      </c>
      <c r="C18" s="46">
        <v>1981</v>
      </c>
      <c r="D18" s="45">
        <v>1981</v>
      </c>
      <c r="E18" s="44">
        <f t="shared" si="0"/>
        <v>1981</v>
      </c>
      <c r="F18" s="46">
        <v>1999</v>
      </c>
      <c r="G18" s="45">
        <v>1999</v>
      </c>
      <c r="H18" s="44">
        <f t="shared" si="1"/>
        <v>1999</v>
      </c>
      <c r="I18" s="46">
        <v>2041</v>
      </c>
      <c r="J18" s="45">
        <v>2041</v>
      </c>
      <c r="K18" s="44">
        <f t="shared" si="2"/>
        <v>2041</v>
      </c>
      <c r="L18" s="46">
        <v>2073.5</v>
      </c>
      <c r="M18" s="45">
        <v>2073.5</v>
      </c>
      <c r="N18" s="44">
        <f t="shared" si="3"/>
        <v>2073.5</v>
      </c>
      <c r="O18" s="46">
        <v>2100.5</v>
      </c>
      <c r="P18" s="45">
        <v>2100.5</v>
      </c>
      <c r="Q18" s="44">
        <f t="shared" si="4"/>
        <v>2100.5</v>
      </c>
      <c r="R18" s="52">
        <v>1981</v>
      </c>
      <c r="S18" s="51">
        <v>1.3624000000000001</v>
      </c>
      <c r="T18" s="51">
        <v>1.2121999999999999</v>
      </c>
      <c r="U18" s="50">
        <v>103.72</v>
      </c>
      <c r="V18" s="43">
        <v>1454.05</v>
      </c>
      <c r="W18" s="43">
        <v>1466.51</v>
      </c>
      <c r="X18" s="49">
        <f t="shared" si="5"/>
        <v>1634.2187757795743</v>
      </c>
      <c r="Y18" s="48">
        <v>1.3631</v>
      </c>
    </row>
    <row r="19" spans="2:25" x14ac:dyDescent="0.25">
      <c r="B19" s="47">
        <v>44214</v>
      </c>
      <c r="C19" s="46">
        <v>1981.5</v>
      </c>
      <c r="D19" s="45">
        <v>1981.5</v>
      </c>
      <c r="E19" s="44">
        <f t="shared" si="0"/>
        <v>1981.5</v>
      </c>
      <c r="F19" s="46">
        <v>2004</v>
      </c>
      <c r="G19" s="45">
        <v>2004</v>
      </c>
      <c r="H19" s="44">
        <f t="shared" si="1"/>
        <v>2004</v>
      </c>
      <c r="I19" s="46">
        <v>2049.5</v>
      </c>
      <c r="J19" s="45">
        <v>2049.5</v>
      </c>
      <c r="K19" s="44">
        <f t="shared" si="2"/>
        <v>2049.5</v>
      </c>
      <c r="L19" s="46">
        <v>2082</v>
      </c>
      <c r="M19" s="45">
        <v>2082</v>
      </c>
      <c r="N19" s="44">
        <f t="shared" si="3"/>
        <v>2082</v>
      </c>
      <c r="O19" s="46">
        <v>2109</v>
      </c>
      <c r="P19" s="45">
        <v>2109</v>
      </c>
      <c r="Q19" s="44">
        <f t="shared" si="4"/>
        <v>2109</v>
      </c>
      <c r="R19" s="52">
        <v>1981.5</v>
      </c>
      <c r="S19" s="51">
        <v>1.3534999999999999</v>
      </c>
      <c r="T19" s="51">
        <v>1.2056</v>
      </c>
      <c r="U19" s="50">
        <v>103.78</v>
      </c>
      <c r="V19" s="43">
        <v>1463.98</v>
      </c>
      <c r="W19" s="43">
        <v>1479.84</v>
      </c>
      <c r="X19" s="49">
        <f t="shared" si="5"/>
        <v>1643.5799601857996</v>
      </c>
      <c r="Y19" s="48">
        <v>1.3542000000000001</v>
      </c>
    </row>
    <row r="20" spans="2:25" x14ac:dyDescent="0.25">
      <c r="B20" s="47">
        <v>44215</v>
      </c>
      <c r="C20" s="46">
        <v>1987</v>
      </c>
      <c r="D20" s="45">
        <v>1987</v>
      </c>
      <c r="E20" s="44">
        <f t="shared" si="0"/>
        <v>1987</v>
      </c>
      <c r="F20" s="46">
        <v>2005</v>
      </c>
      <c r="G20" s="45">
        <v>2005</v>
      </c>
      <c r="H20" s="44">
        <f t="shared" si="1"/>
        <v>2005</v>
      </c>
      <c r="I20" s="46">
        <v>2050.5</v>
      </c>
      <c r="J20" s="45">
        <v>2050.5</v>
      </c>
      <c r="K20" s="44">
        <f t="shared" si="2"/>
        <v>2050.5</v>
      </c>
      <c r="L20" s="46">
        <v>2083</v>
      </c>
      <c r="M20" s="45">
        <v>2083</v>
      </c>
      <c r="N20" s="44">
        <f t="shared" si="3"/>
        <v>2083</v>
      </c>
      <c r="O20" s="46">
        <v>2110</v>
      </c>
      <c r="P20" s="45">
        <v>2110</v>
      </c>
      <c r="Q20" s="44">
        <f t="shared" si="4"/>
        <v>2110</v>
      </c>
      <c r="R20" s="52">
        <v>1987</v>
      </c>
      <c r="S20" s="51">
        <v>1.3608</v>
      </c>
      <c r="T20" s="51">
        <v>1.2125999999999999</v>
      </c>
      <c r="U20" s="50">
        <v>104</v>
      </c>
      <c r="V20" s="43">
        <v>1460.17</v>
      </c>
      <c r="W20" s="43">
        <v>1472.64</v>
      </c>
      <c r="X20" s="49">
        <f t="shared" si="5"/>
        <v>1638.6277420418935</v>
      </c>
      <c r="Y20" s="48">
        <v>1.3614999999999999</v>
      </c>
    </row>
    <row r="21" spans="2:25" x14ac:dyDescent="0.25">
      <c r="B21" s="47">
        <v>44216</v>
      </c>
      <c r="C21" s="46">
        <v>2013</v>
      </c>
      <c r="D21" s="45">
        <v>2013</v>
      </c>
      <c r="E21" s="44">
        <f t="shared" si="0"/>
        <v>2013</v>
      </c>
      <c r="F21" s="46">
        <v>2032.5</v>
      </c>
      <c r="G21" s="45">
        <v>2032.5</v>
      </c>
      <c r="H21" s="44">
        <f t="shared" si="1"/>
        <v>2032.5</v>
      </c>
      <c r="I21" s="46">
        <v>2079</v>
      </c>
      <c r="J21" s="45">
        <v>2079</v>
      </c>
      <c r="K21" s="44">
        <f t="shared" si="2"/>
        <v>2079</v>
      </c>
      <c r="L21" s="46">
        <v>2111.5</v>
      </c>
      <c r="M21" s="45">
        <v>2111.5</v>
      </c>
      <c r="N21" s="44">
        <f t="shared" si="3"/>
        <v>2111.5</v>
      </c>
      <c r="O21" s="46">
        <v>2138.5</v>
      </c>
      <c r="P21" s="45">
        <v>2138.5</v>
      </c>
      <c r="Q21" s="44">
        <f t="shared" si="4"/>
        <v>2138.5</v>
      </c>
      <c r="R21" s="52">
        <v>2013</v>
      </c>
      <c r="S21" s="51">
        <v>1.367</v>
      </c>
      <c r="T21" s="51">
        <v>1.2099</v>
      </c>
      <c r="U21" s="50">
        <v>103.83</v>
      </c>
      <c r="V21" s="43">
        <v>1472.57</v>
      </c>
      <c r="W21" s="43">
        <v>1486.07</v>
      </c>
      <c r="X21" s="49">
        <f t="shared" si="5"/>
        <v>1663.7738656087281</v>
      </c>
      <c r="Y21" s="48">
        <v>1.3676999999999999</v>
      </c>
    </row>
    <row r="22" spans="2:25" x14ac:dyDescent="0.25">
      <c r="B22" s="47">
        <v>44217</v>
      </c>
      <c r="C22" s="46">
        <v>2033</v>
      </c>
      <c r="D22" s="45">
        <v>2033</v>
      </c>
      <c r="E22" s="44">
        <f t="shared" si="0"/>
        <v>2033</v>
      </c>
      <c r="F22" s="46">
        <v>2051</v>
      </c>
      <c r="G22" s="45">
        <v>2051</v>
      </c>
      <c r="H22" s="44">
        <f t="shared" si="1"/>
        <v>2051</v>
      </c>
      <c r="I22" s="46">
        <v>2094</v>
      </c>
      <c r="J22" s="45">
        <v>2094</v>
      </c>
      <c r="K22" s="44">
        <f t="shared" si="2"/>
        <v>2094</v>
      </c>
      <c r="L22" s="46">
        <v>2126.5</v>
      </c>
      <c r="M22" s="45">
        <v>2126.5</v>
      </c>
      <c r="N22" s="44">
        <f t="shared" si="3"/>
        <v>2126.5</v>
      </c>
      <c r="O22" s="46">
        <v>2153.5</v>
      </c>
      <c r="P22" s="45">
        <v>2153.5</v>
      </c>
      <c r="Q22" s="44">
        <f t="shared" si="4"/>
        <v>2153.5</v>
      </c>
      <c r="R22" s="52">
        <v>2033</v>
      </c>
      <c r="S22" s="51">
        <v>1.3712</v>
      </c>
      <c r="T22" s="51">
        <v>1.2143999999999999</v>
      </c>
      <c r="U22" s="50">
        <v>103.45</v>
      </c>
      <c r="V22" s="43">
        <v>1482.64</v>
      </c>
      <c r="W22" s="43">
        <v>1495.01</v>
      </c>
      <c r="X22" s="49">
        <f t="shared" si="5"/>
        <v>1674.0777338603427</v>
      </c>
      <c r="Y22" s="48">
        <v>1.3718999999999999</v>
      </c>
    </row>
    <row r="23" spans="2:25" x14ac:dyDescent="0.25">
      <c r="B23" s="47">
        <v>44218</v>
      </c>
      <c r="C23" s="46">
        <v>2007</v>
      </c>
      <c r="D23" s="45">
        <v>2007</v>
      </c>
      <c r="E23" s="44">
        <f t="shared" si="0"/>
        <v>2007</v>
      </c>
      <c r="F23" s="46">
        <v>2025</v>
      </c>
      <c r="G23" s="45">
        <v>2025</v>
      </c>
      <c r="H23" s="44">
        <f t="shared" si="1"/>
        <v>2025</v>
      </c>
      <c r="I23" s="46">
        <v>2069.5</v>
      </c>
      <c r="J23" s="45">
        <v>2069.5</v>
      </c>
      <c r="K23" s="44">
        <f t="shared" si="2"/>
        <v>2069.5</v>
      </c>
      <c r="L23" s="46">
        <v>2102</v>
      </c>
      <c r="M23" s="45">
        <v>2102</v>
      </c>
      <c r="N23" s="44">
        <f t="shared" si="3"/>
        <v>2102</v>
      </c>
      <c r="O23" s="46">
        <v>2128</v>
      </c>
      <c r="P23" s="45">
        <v>2128</v>
      </c>
      <c r="Q23" s="44">
        <f t="shared" si="4"/>
        <v>2128</v>
      </c>
      <c r="R23" s="52">
        <v>2007</v>
      </c>
      <c r="S23" s="51">
        <v>1.3661000000000001</v>
      </c>
      <c r="T23" s="51">
        <v>1.2163999999999999</v>
      </c>
      <c r="U23" s="50">
        <v>103.76</v>
      </c>
      <c r="V23" s="43">
        <v>1469.15</v>
      </c>
      <c r="W23" s="43">
        <v>1481.56</v>
      </c>
      <c r="X23" s="49">
        <f t="shared" si="5"/>
        <v>1649.9506741203552</v>
      </c>
      <c r="Y23" s="48">
        <v>1.3668</v>
      </c>
    </row>
    <row r="24" spans="2:25" x14ac:dyDescent="0.25">
      <c r="B24" s="47">
        <v>44221</v>
      </c>
      <c r="C24" s="46">
        <v>2040</v>
      </c>
      <c r="D24" s="45">
        <v>2040</v>
      </c>
      <c r="E24" s="44">
        <f t="shared" si="0"/>
        <v>2040</v>
      </c>
      <c r="F24" s="46">
        <v>2060</v>
      </c>
      <c r="G24" s="45">
        <v>2060</v>
      </c>
      <c r="H24" s="44">
        <f t="shared" si="1"/>
        <v>2060</v>
      </c>
      <c r="I24" s="46">
        <v>2103</v>
      </c>
      <c r="J24" s="45">
        <v>2103</v>
      </c>
      <c r="K24" s="44">
        <f t="shared" si="2"/>
        <v>2103</v>
      </c>
      <c r="L24" s="46">
        <v>2135.5</v>
      </c>
      <c r="M24" s="45">
        <v>2135.5</v>
      </c>
      <c r="N24" s="44">
        <f t="shared" si="3"/>
        <v>2135.5</v>
      </c>
      <c r="O24" s="46">
        <v>2161.5</v>
      </c>
      <c r="P24" s="45">
        <v>2161.5</v>
      </c>
      <c r="Q24" s="44">
        <f t="shared" si="4"/>
        <v>2161.5</v>
      </c>
      <c r="R24" s="52">
        <v>2040</v>
      </c>
      <c r="S24" s="51">
        <v>1.3684000000000001</v>
      </c>
      <c r="T24" s="51">
        <v>1.2154</v>
      </c>
      <c r="U24" s="50">
        <v>103.77</v>
      </c>
      <c r="V24" s="43">
        <v>1490.79</v>
      </c>
      <c r="W24" s="43">
        <v>1504.64</v>
      </c>
      <c r="X24" s="49">
        <f t="shared" si="5"/>
        <v>1678.4597663320717</v>
      </c>
      <c r="Y24" s="48">
        <v>1.3691</v>
      </c>
    </row>
    <row r="25" spans="2:25" x14ac:dyDescent="0.25">
      <c r="B25" s="47">
        <v>44222</v>
      </c>
      <c r="C25" s="46">
        <v>2036</v>
      </c>
      <c r="D25" s="45">
        <v>2036</v>
      </c>
      <c r="E25" s="44">
        <f t="shared" si="0"/>
        <v>2036</v>
      </c>
      <c r="F25" s="46">
        <v>2054</v>
      </c>
      <c r="G25" s="45">
        <v>2054</v>
      </c>
      <c r="H25" s="44">
        <f t="shared" si="1"/>
        <v>2054</v>
      </c>
      <c r="I25" s="46">
        <v>2097</v>
      </c>
      <c r="J25" s="45">
        <v>2097</v>
      </c>
      <c r="K25" s="44">
        <f t="shared" si="2"/>
        <v>2097</v>
      </c>
      <c r="L25" s="46">
        <v>2126.5</v>
      </c>
      <c r="M25" s="45">
        <v>2126.5</v>
      </c>
      <c r="N25" s="44">
        <f t="shared" si="3"/>
        <v>2126.5</v>
      </c>
      <c r="O25" s="46">
        <v>2151.5</v>
      </c>
      <c r="P25" s="45">
        <v>2151.5</v>
      </c>
      <c r="Q25" s="44">
        <f t="shared" si="4"/>
        <v>2151.5</v>
      </c>
      <c r="R25" s="52">
        <v>2036</v>
      </c>
      <c r="S25" s="51">
        <v>1.3694999999999999</v>
      </c>
      <c r="T25" s="51">
        <v>1.2144999999999999</v>
      </c>
      <c r="U25" s="50">
        <v>103.73</v>
      </c>
      <c r="V25" s="43">
        <v>1486.67</v>
      </c>
      <c r="W25" s="43">
        <v>1499.05</v>
      </c>
      <c r="X25" s="49">
        <f t="shared" si="5"/>
        <v>1676.4100452861262</v>
      </c>
      <c r="Y25" s="48">
        <v>1.3702000000000001</v>
      </c>
    </row>
    <row r="26" spans="2:25" x14ac:dyDescent="0.25">
      <c r="B26" s="47">
        <v>44223</v>
      </c>
      <c r="C26" s="46">
        <v>2040</v>
      </c>
      <c r="D26" s="45">
        <v>2040</v>
      </c>
      <c r="E26" s="44">
        <f t="shared" si="0"/>
        <v>2040</v>
      </c>
      <c r="F26" s="46">
        <v>2054</v>
      </c>
      <c r="G26" s="45">
        <v>2054</v>
      </c>
      <c r="H26" s="44">
        <f t="shared" si="1"/>
        <v>2054</v>
      </c>
      <c r="I26" s="46">
        <v>2096.5</v>
      </c>
      <c r="J26" s="45">
        <v>2096.5</v>
      </c>
      <c r="K26" s="44">
        <f t="shared" si="2"/>
        <v>2096.5</v>
      </c>
      <c r="L26" s="46">
        <v>2126</v>
      </c>
      <c r="M26" s="45">
        <v>2126</v>
      </c>
      <c r="N26" s="44">
        <f t="shared" si="3"/>
        <v>2126</v>
      </c>
      <c r="O26" s="46">
        <v>2151</v>
      </c>
      <c r="P26" s="45">
        <v>2151</v>
      </c>
      <c r="Q26" s="44">
        <f t="shared" si="4"/>
        <v>2151</v>
      </c>
      <c r="R26" s="52">
        <v>2040</v>
      </c>
      <c r="S26" s="51">
        <v>1.3703000000000001</v>
      </c>
      <c r="T26" s="51">
        <v>1.2108000000000001</v>
      </c>
      <c r="U26" s="50">
        <v>103.85</v>
      </c>
      <c r="V26" s="43">
        <v>1488.73</v>
      </c>
      <c r="W26" s="43">
        <v>1498.18</v>
      </c>
      <c r="X26" s="49">
        <f t="shared" si="5"/>
        <v>1684.836471754212</v>
      </c>
      <c r="Y26" s="48">
        <v>1.371</v>
      </c>
    </row>
    <row r="27" spans="2:25" x14ac:dyDescent="0.25">
      <c r="B27" s="47">
        <v>44224</v>
      </c>
      <c r="C27" s="46">
        <v>2009.5</v>
      </c>
      <c r="D27" s="45">
        <v>2009.5</v>
      </c>
      <c r="E27" s="44">
        <f t="shared" si="0"/>
        <v>2009.5</v>
      </c>
      <c r="F27" s="46">
        <v>2027.5</v>
      </c>
      <c r="G27" s="45">
        <v>2027.5</v>
      </c>
      <c r="H27" s="44">
        <f t="shared" si="1"/>
        <v>2027.5</v>
      </c>
      <c r="I27" s="46">
        <v>2077</v>
      </c>
      <c r="J27" s="45">
        <v>2077</v>
      </c>
      <c r="K27" s="44">
        <f t="shared" si="2"/>
        <v>2077</v>
      </c>
      <c r="L27" s="46">
        <v>2106.5</v>
      </c>
      <c r="M27" s="45">
        <v>2106.5</v>
      </c>
      <c r="N27" s="44">
        <f t="shared" si="3"/>
        <v>2106.5</v>
      </c>
      <c r="O27" s="46">
        <v>2130.5</v>
      </c>
      <c r="P27" s="45">
        <v>2130.5</v>
      </c>
      <c r="Q27" s="44">
        <f t="shared" si="4"/>
        <v>2130.5</v>
      </c>
      <c r="R27" s="52">
        <v>2009.5</v>
      </c>
      <c r="S27" s="51">
        <v>1.3653999999999999</v>
      </c>
      <c r="T27" s="51">
        <v>1.2098</v>
      </c>
      <c r="U27" s="50">
        <v>104.37</v>
      </c>
      <c r="V27" s="43">
        <v>1471.73</v>
      </c>
      <c r="W27" s="43">
        <v>1484.15</v>
      </c>
      <c r="X27" s="49">
        <f t="shared" si="5"/>
        <v>1661.018350140519</v>
      </c>
      <c r="Y27" s="48">
        <v>1.3661000000000001</v>
      </c>
    </row>
    <row r="28" spans="2:25" x14ac:dyDescent="0.25">
      <c r="B28" s="47">
        <v>44225</v>
      </c>
      <c r="C28" s="46">
        <v>2013</v>
      </c>
      <c r="D28" s="45">
        <v>2013</v>
      </c>
      <c r="E28" s="44">
        <f t="shared" si="0"/>
        <v>2013</v>
      </c>
      <c r="F28" s="46">
        <v>2027</v>
      </c>
      <c r="G28" s="45">
        <v>2027</v>
      </c>
      <c r="H28" s="44">
        <f t="shared" si="1"/>
        <v>2027</v>
      </c>
      <c r="I28" s="46">
        <v>2072</v>
      </c>
      <c r="J28" s="45">
        <v>2072</v>
      </c>
      <c r="K28" s="44">
        <f t="shared" si="2"/>
        <v>2072</v>
      </c>
      <c r="L28" s="46">
        <v>2101.5</v>
      </c>
      <c r="M28" s="45">
        <v>2101.5</v>
      </c>
      <c r="N28" s="44">
        <f t="shared" si="3"/>
        <v>2101.5</v>
      </c>
      <c r="O28" s="46">
        <v>2125.5</v>
      </c>
      <c r="P28" s="45">
        <v>2125.5</v>
      </c>
      <c r="Q28" s="44">
        <f t="shared" si="4"/>
        <v>2125.5</v>
      </c>
      <c r="R28" s="52">
        <v>2013</v>
      </c>
      <c r="S28" s="51">
        <v>1.3728</v>
      </c>
      <c r="T28" s="51">
        <v>1.2134</v>
      </c>
      <c r="U28" s="50">
        <v>104.66</v>
      </c>
      <c r="V28" s="43">
        <v>1466.35</v>
      </c>
      <c r="W28" s="43">
        <v>1475.79</v>
      </c>
      <c r="X28" s="49">
        <f t="shared" si="5"/>
        <v>1658.9747816054062</v>
      </c>
      <c r="Y28" s="48">
        <v>1.3734999999999999</v>
      </c>
    </row>
    <row r="29" spans="2:25" s="10" customFormat="1" x14ac:dyDescent="0.25">
      <c r="B29" s="42" t="s">
        <v>11</v>
      </c>
      <c r="C29" s="41">
        <f>ROUND(AVERAGE(C9:C28),2)</f>
        <v>2014.93</v>
      </c>
      <c r="D29" s="40">
        <f>ROUND(AVERAGE(D9:D28),2)</f>
        <v>2014.93</v>
      </c>
      <c r="E29" s="39">
        <f>ROUND(AVERAGE(C29:D29),2)</f>
        <v>2014.93</v>
      </c>
      <c r="F29" s="41">
        <f>ROUND(AVERAGE(F9:F28),2)</f>
        <v>2032.3</v>
      </c>
      <c r="G29" s="40">
        <f>ROUND(AVERAGE(G9:G28),2)</f>
        <v>2032.3</v>
      </c>
      <c r="H29" s="39">
        <f>ROUND(AVERAGE(F29:G29),2)</f>
        <v>2032.3</v>
      </c>
      <c r="I29" s="41">
        <f>ROUND(AVERAGE(I9:I28),2)</f>
        <v>2080.1999999999998</v>
      </c>
      <c r="J29" s="40">
        <f>ROUND(AVERAGE(J9:J28),2)</f>
        <v>2080.1999999999998</v>
      </c>
      <c r="K29" s="39">
        <f>ROUND(AVERAGE(I29:J29),2)</f>
        <v>2080.1999999999998</v>
      </c>
      <c r="L29" s="41">
        <f>ROUND(AVERAGE(L9:L28),2)</f>
        <v>2112.1</v>
      </c>
      <c r="M29" s="40">
        <f>ROUND(AVERAGE(M9:M28),2)</f>
        <v>2112.1</v>
      </c>
      <c r="N29" s="39">
        <f>ROUND(AVERAGE(L29:M29),2)</f>
        <v>2112.1</v>
      </c>
      <c r="O29" s="41">
        <f>ROUND(AVERAGE(O9:O28),2)</f>
        <v>2138.85</v>
      </c>
      <c r="P29" s="40">
        <f>ROUND(AVERAGE(P9:P28),2)</f>
        <v>2138.85</v>
      </c>
      <c r="Q29" s="39">
        <f>ROUND(AVERAGE(O29:P29),2)</f>
        <v>2138.85</v>
      </c>
      <c r="R29" s="38">
        <f>ROUND(AVERAGE(R9:R28),2)</f>
        <v>2014.93</v>
      </c>
      <c r="S29" s="37">
        <f>ROUND(AVERAGE(S9:S28),4)</f>
        <v>1.3635999999999999</v>
      </c>
      <c r="T29" s="36">
        <f>ROUND(AVERAGE(T9:T28),4)</f>
        <v>1.2170000000000001</v>
      </c>
      <c r="U29" s="175">
        <f>ROUND(AVERAGE(U9:U28),2)</f>
        <v>103.78</v>
      </c>
      <c r="V29" s="35">
        <f>AVERAGE(V9:V28)</f>
        <v>1477.6089999999999</v>
      </c>
      <c r="W29" s="35">
        <f>AVERAGE(W9:W28)</f>
        <v>1489.578</v>
      </c>
      <c r="X29" s="35">
        <f>AVERAGE(X9:X28)</f>
        <v>1655.603895531598</v>
      </c>
      <c r="Y29" s="34">
        <f>AVERAGE(Y9:Y28)</f>
        <v>1.3643350000000001</v>
      </c>
    </row>
    <row r="30" spans="2:25" s="5" customFormat="1" x14ac:dyDescent="0.25">
      <c r="B30" s="33" t="s">
        <v>12</v>
      </c>
      <c r="C30" s="32">
        <f t="shared" ref="C30:Y30" si="6">MAX(C9:C28)</f>
        <v>2068.5</v>
      </c>
      <c r="D30" s="31">
        <f t="shared" si="6"/>
        <v>2068.5</v>
      </c>
      <c r="E30" s="30">
        <f t="shared" si="6"/>
        <v>2068.5</v>
      </c>
      <c r="F30" s="32">
        <f t="shared" si="6"/>
        <v>2081.5</v>
      </c>
      <c r="G30" s="31">
        <f t="shared" si="6"/>
        <v>2081.5</v>
      </c>
      <c r="H30" s="30">
        <f t="shared" si="6"/>
        <v>2081.5</v>
      </c>
      <c r="I30" s="32">
        <f t="shared" si="6"/>
        <v>2137.5</v>
      </c>
      <c r="J30" s="31">
        <f t="shared" si="6"/>
        <v>2137.5</v>
      </c>
      <c r="K30" s="30">
        <f t="shared" si="6"/>
        <v>2137.5</v>
      </c>
      <c r="L30" s="32">
        <f t="shared" si="6"/>
        <v>2170</v>
      </c>
      <c r="M30" s="31">
        <f t="shared" si="6"/>
        <v>2170</v>
      </c>
      <c r="N30" s="30">
        <f t="shared" si="6"/>
        <v>2170</v>
      </c>
      <c r="O30" s="32">
        <f t="shared" si="6"/>
        <v>2198</v>
      </c>
      <c r="P30" s="31">
        <f t="shared" si="6"/>
        <v>2198</v>
      </c>
      <c r="Q30" s="30">
        <f t="shared" si="6"/>
        <v>2198</v>
      </c>
      <c r="R30" s="29">
        <f t="shared" si="6"/>
        <v>2068.5</v>
      </c>
      <c r="S30" s="28">
        <f t="shared" si="6"/>
        <v>1.3728</v>
      </c>
      <c r="T30" s="27">
        <f t="shared" si="6"/>
        <v>1.234</v>
      </c>
      <c r="U30" s="26">
        <f t="shared" si="6"/>
        <v>104.66</v>
      </c>
      <c r="V30" s="25">
        <f t="shared" si="6"/>
        <v>1519.17</v>
      </c>
      <c r="W30" s="25">
        <f t="shared" si="6"/>
        <v>1527.93</v>
      </c>
      <c r="X30" s="25">
        <f t="shared" si="6"/>
        <v>1684.836471754212</v>
      </c>
      <c r="Y30" s="24">
        <f t="shared" si="6"/>
        <v>1.3734999999999999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1963.5</v>
      </c>
      <c r="D31" s="21">
        <f t="shared" si="7"/>
        <v>1963.5</v>
      </c>
      <c r="E31" s="20">
        <f t="shared" si="7"/>
        <v>1963.5</v>
      </c>
      <c r="F31" s="22">
        <f t="shared" si="7"/>
        <v>1984.5</v>
      </c>
      <c r="G31" s="21">
        <f t="shared" si="7"/>
        <v>1984.5</v>
      </c>
      <c r="H31" s="20">
        <f t="shared" si="7"/>
        <v>1984.5</v>
      </c>
      <c r="I31" s="22">
        <f t="shared" si="7"/>
        <v>2038.5</v>
      </c>
      <c r="J31" s="21">
        <f t="shared" si="7"/>
        <v>2038.5</v>
      </c>
      <c r="K31" s="20">
        <f t="shared" si="7"/>
        <v>2038.5</v>
      </c>
      <c r="L31" s="22">
        <f t="shared" si="7"/>
        <v>2071</v>
      </c>
      <c r="M31" s="21">
        <f t="shared" si="7"/>
        <v>2071</v>
      </c>
      <c r="N31" s="20">
        <f t="shared" si="7"/>
        <v>2071</v>
      </c>
      <c r="O31" s="22">
        <f t="shared" si="7"/>
        <v>2099</v>
      </c>
      <c r="P31" s="21">
        <f t="shared" si="7"/>
        <v>2099</v>
      </c>
      <c r="Q31" s="20">
        <f t="shared" si="7"/>
        <v>2099</v>
      </c>
      <c r="R31" s="19">
        <f t="shared" si="7"/>
        <v>1963.5</v>
      </c>
      <c r="S31" s="18">
        <f t="shared" si="7"/>
        <v>1.3482000000000001</v>
      </c>
      <c r="T31" s="17">
        <f t="shared" si="7"/>
        <v>1.2056</v>
      </c>
      <c r="U31" s="16">
        <f t="shared" si="7"/>
        <v>102.9</v>
      </c>
      <c r="V31" s="15">
        <f t="shared" si="7"/>
        <v>1444.17</v>
      </c>
      <c r="W31" s="15">
        <f t="shared" si="7"/>
        <v>1458.76</v>
      </c>
      <c r="X31" s="15">
        <f t="shared" si="7"/>
        <v>1615.2517275419546</v>
      </c>
      <c r="Y31" s="14">
        <f t="shared" si="7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44200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44200</v>
      </c>
      <c r="C9" s="46">
        <v>21034</v>
      </c>
      <c r="D9" s="45">
        <v>21034</v>
      </c>
      <c r="E9" s="44">
        <f t="shared" ref="E9:E28" si="0">AVERAGE(C9:D9)</f>
        <v>21034</v>
      </c>
      <c r="F9" s="46">
        <v>20735</v>
      </c>
      <c r="G9" s="45">
        <v>20735</v>
      </c>
      <c r="H9" s="44">
        <f t="shared" ref="H9:H28" si="1">AVERAGE(F9:G9)</f>
        <v>20735</v>
      </c>
      <c r="I9" s="46">
        <v>20465</v>
      </c>
      <c r="J9" s="45">
        <v>20465</v>
      </c>
      <c r="K9" s="44">
        <f t="shared" ref="K9:K28" si="2">AVERAGE(I9:J9)</f>
        <v>20465</v>
      </c>
      <c r="L9" s="52">
        <v>21034</v>
      </c>
      <c r="M9" s="51">
        <v>1.3655999999999999</v>
      </c>
      <c r="N9" s="53">
        <v>1.2303999999999999</v>
      </c>
      <c r="O9" s="50">
        <v>102.92</v>
      </c>
      <c r="P9" s="43">
        <v>15402.75</v>
      </c>
      <c r="Q9" s="43">
        <v>15176.02</v>
      </c>
      <c r="R9" s="49">
        <f t="shared" ref="R9:R28" si="3">L9/N9</f>
        <v>17095.253576072824</v>
      </c>
      <c r="S9" s="48">
        <v>1.3663000000000001</v>
      </c>
    </row>
    <row r="10" spans="1:19" x14ac:dyDescent="0.25">
      <c r="B10" s="47">
        <v>44201</v>
      </c>
      <c r="C10" s="46">
        <v>21350</v>
      </c>
      <c r="D10" s="45">
        <v>21350</v>
      </c>
      <c r="E10" s="44">
        <f t="shared" si="0"/>
        <v>21350</v>
      </c>
      <c r="F10" s="46">
        <v>21125</v>
      </c>
      <c r="G10" s="45">
        <v>21125</v>
      </c>
      <c r="H10" s="44">
        <f t="shared" si="1"/>
        <v>21125</v>
      </c>
      <c r="I10" s="46">
        <v>20862</v>
      </c>
      <c r="J10" s="45">
        <v>20862</v>
      </c>
      <c r="K10" s="44">
        <f t="shared" si="2"/>
        <v>20862</v>
      </c>
      <c r="L10" s="52">
        <v>21350</v>
      </c>
      <c r="M10" s="51">
        <v>1.3585</v>
      </c>
      <c r="N10" s="51">
        <v>1.2272000000000001</v>
      </c>
      <c r="O10" s="50">
        <v>102.9</v>
      </c>
      <c r="P10" s="43">
        <v>15715.86</v>
      </c>
      <c r="Q10" s="43">
        <v>15542.23</v>
      </c>
      <c r="R10" s="49">
        <f t="shared" si="3"/>
        <v>17397.327249022164</v>
      </c>
      <c r="S10" s="48">
        <v>1.3592</v>
      </c>
    </row>
    <row r="11" spans="1:19" x14ac:dyDescent="0.25">
      <c r="B11" s="47">
        <v>44202</v>
      </c>
      <c r="C11" s="46">
        <v>21440</v>
      </c>
      <c r="D11" s="45">
        <v>21440</v>
      </c>
      <c r="E11" s="44">
        <f t="shared" si="0"/>
        <v>21440</v>
      </c>
      <c r="F11" s="46">
        <v>21170</v>
      </c>
      <c r="G11" s="45">
        <v>21170</v>
      </c>
      <c r="H11" s="44">
        <f t="shared" si="1"/>
        <v>21170</v>
      </c>
      <c r="I11" s="46">
        <v>20908</v>
      </c>
      <c r="J11" s="45">
        <v>20908</v>
      </c>
      <c r="K11" s="44">
        <f t="shared" si="2"/>
        <v>20908</v>
      </c>
      <c r="L11" s="52">
        <v>21440</v>
      </c>
      <c r="M11" s="51">
        <v>1.3615999999999999</v>
      </c>
      <c r="N11" s="51">
        <v>1.234</v>
      </c>
      <c r="O11" s="50">
        <v>102.93</v>
      </c>
      <c r="P11" s="43">
        <v>15746.18</v>
      </c>
      <c r="Q11" s="43">
        <v>15539.9</v>
      </c>
      <c r="R11" s="49">
        <f t="shared" si="3"/>
        <v>17374.392220421392</v>
      </c>
      <c r="S11" s="48">
        <v>1.3623000000000001</v>
      </c>
    </row>
    <row r="12" spans="1:19" x14ac:dyDescent="0.25">
      <c r="B12" s="47">
        <v>44203</v>
      </c>
      <c r="C12" s="46">
        <v>21360</v>
      </c>
      <c r="D12" s="45">
        <v>21360</v>
      </c>
      <c r="E12" s="44">
        <f t="shared" si="0"/>
        <v>21360</v>
      </c>
      <c r="F12" s="46">
        <v>21140</v>
      </c>
      <c r="G12" s="45">
        <v>21140</v>
      </c>
      <c r="H12" s="44">
        <f t="shared" si="1"/>
        <v>21140</v>
      </c>
      <c r="I12" s="46">
        <v>20876</v>
      </c>
      <c r="J12" s="45">
        <v>20876</v>
      </c>
      <c r="K12" s="44">
        <f t="shared" si="2"/>
        <v>20876</v>
      </c>
      <c r="L12" s="52">
        <v>21360</v>
      </c>
      <c r="M12" s="51">
        <v>1.3603000000000001</v>
      </c>
      <c r="N12" s="51">
        <v>1.2266999999999999</v>
      </c>
      <c r="O12" s="50">
        <v>103.63</v>
      </c>
      <c r="P12" s="43">
        <v>15702.42</v>
      </c>
      <c r="Q12" s="43">
        <v>15532.7</v>
      </c>
      <c r="R12" s="49">
        <f t="shared" si="3"/>
        <v>17412.570310589388</v>
      </c>
      <c r="S12" s="48">
        <v>1.361</v>
      </c>
    </row>
    <row r="13" spans="1:19" x14ac:dyDescent="0.25">
      <c r="B13" s="47">
        <v>44204</v>
      </c>
      <c r="C13" s="46">
        <v>21325</v>
      </c>
      <c r="D13" s="45">
        <v>21325</v>
      </c>
      <c r="E13" s="44">
        <f t="shared" si="0"/>
        <v>21325</v>
      </c>
      <c r="F13" s="46">
        <v>21105</v>
      </c>
      <c r="G13" s="45">
        <v>21105</v>
      </c>
      <c r="H13" s="44">
        <f t="shared" si="1"/>
        <v>21105</v>
      </c>
      <c r="I13" s="46">
        <v>20835</v>
      </c>
      <c r="J13" s="45">
        <v>20835</v>
      </c>
      <c r="K13" s="44">
        <f t="shared" si="2"/>
        <v>20835</v>
      </c>
      <c r="L13" s="52">
        <v>21325</v>
      </c>
      <c r="M13" s="51">
        <v>1.3601000000000001</v>
      </c>
      <c r="N13" s="51">
        <v>1.2249000000000001</v>
      </c>
      <c r="O13" s="50">
        <v>103.86</v>
      </c>
      <c r="P13" s="43">
        <v>15678.99</v>
      </c>
      <c r="Q13" s="43">
        <v>15509.26</v>
      </c>
      <c r="R13" s="49">
        <f t="shared" si="3"/>
        <v>17409.584455873948</v>
      </c>
      <c r="S13" s="48">
        <v>1.3608</v>
      </c>
    </row>
    <row r="14" spans="1:19" x14ac:dyDescent="0.25">
      <c r="B14" s="47">
        <v>44207</v>
      </c>
      <c r="C14" s="46">
        <v>20965</v>
      </c>
      <c r="D14" s="45">
        <v>20965</v>
      </c>
      <c r="E14" s="44">
        <f t="shared" si="0"/>
        <v>20965</v>
      </c>
      <c r="F14" s="46">
        <v>20730</v>
      </c>
      <c r="G14" s="45">
        <v>20730</v>
      </c>
      <c r="H14" s="44">
        <f t="shared" si="1"/>
        <v>20730</v>
      </c>
      <c r="I14" s="46">
        <v>20466</v>
      </c>
      <c r="J14" s="45">
        <v>20466</v>
      </c>
      <c r="K14" s="44">
        <f t="shared" si="2"/>
        <v>20466</v>
      </c>
      <c r="L14" s="52">
        <v>20965</v>
      </c>
      <c r="M14" s="51">
        <v>1.3482000000000001</v>
      </c>
      <c r="N14" s="51">
        <v>1.2165999999999999</v>
      </c>
      <c r="O14" s="50">
        <v>104.19</v>
      </c>
      <c r="P14" s="43">
        <v>15550.36</v>
      </c>
      <c r="Q14" s="43">
        <v>15366.94</v>
      </c>
      <c r="R14" s="49">
        <f t="shared" si="3"/>
        <v>17232.451093210588</v>
      </c>
      <c r="S14" s="48">
        <v>1.349</v>
      </c>
    </row>
    <row r="15" spans="1:19" x14ac:dyDescent="0.25">
      <c r="B15" s="47">
        <v>44208</v>
      </c>
      <c r="C15" s="46">
        <v>21150</v>
      </c>
      <c r="D15" s="45">
        <v>21150</v>
      </c>
      <c r="E15" s="44">
        <f t="shared" si="0"/>
        <v>21150</v>
      </c>
      <c r="F15" s="46">
        <v>20920</v>
      </c>
      <c r="G15" s="45">
        <v>20920</v>
      </c>
      <c r="H15" s="44">
        <f t="shared" si="1"/>
        <v>20920</v>
      </c>
      <c r="I15" s="46">
        <v>20680</v>
      </c>
      <c r="J15" s="45">
        <v>20680</v>
      </c>
      <c r="K15" s="44">
        <f t="shared" si="2"/>
        <v>20680</v>
      </c>
      <c r="L15" s="52">
        <v>21150</v>
      </c>
      <c r="M15" s="51">
        <v>1.3595999999999999</v>
      </c>
      <c r="N15" s="51">
        <v>1.2156</v>
      </c>
      <c r="O15" s="50">
        <v>104.23</v>
      </c>
      <c r="P15" s="43">
        <v>15556.05</v>
      </c>
      <c r="Q15" s="43">
        <v>15377.83</v>
      </c>
      <c r="R15" s="49">
        <f t="shared" si="3"/>
        <v>17398.815399802566</v>
      </c>
      <c r="S15" s="48">
        <v>1.3604000000000001</v>
      </c>
    </row>
    <row r="16" spans="1:19" x14ac:dyDescent="0.25">
      <c r="B16" s="47">
        <v>44209</v>
      </c>
      <c r="C16" s="46">
        <v>21418</v>
      </c>
      <c r="D16" s="45">
        <v>21418</v>
      </c>
      <c r="E16" s="44">
        <f t="shared" si="0"/>
        <v>21418</v>
      </c>
      <c r="F16" s="46">
        <v>21059</v>
      </c>
      <c r="G16" s="45">
        <v>21059</v>
      </c>
      <c r="H16" s="44">
        <f t="shared" si="1"/>
        <v>21059</v>
      </c>
      <c r="I16" s="46">
        <v>20784</v>
      </c>
      <c r="J16" s="45">
        <v>20784</v>
      </c>
      <c r="K16" s="44">
        <f t="shared" si="2"/>
        <v>20784</v>
      </c>
      <c r="L16" s="52">
        <v>21418</v>
      </c>
      <c r="M16" s="51">
        <v>1.3674999999999999</v>
      </c>
      <c r="N16" s="51">
        <v>1.2173</v>
      </c>
      <c r="O16" s="50">
        <v>103.88</v>
      </c>
      <c r="P16" s="43">
        <v>15662.16</v>
      </c>
      <c r="Q16" s="43">
        <v>15391.76</v>
      </c>
      <c r="R16" s="49">
        <f t="shared" si="3"/>
        <v>17594.676743612912</v>
      </c>
      <c r="S16" s="48">
        <v>1.3682000000000001</v>
      </c>
    </row>
    <row r="17" spans="2:19" x14ac:dyDescent="0.25">
      <c r="B17" s="47">
        <v>44210</v>
      </c>
      <c r="C17" s="46">
        <v>21298</v>
      </c>
      <c r="D17" s="45">
        <v>21298</v>
      </c>
      <c r="E17" s="44">
        <f t="shared" si="0"/>
        <v>21298</v>
      </c>
      <c r="F17" s="46">
        <v>21000</v>
      </c>
      <c r="G17" s="45">
        <v>21000</v>
      </c>
      <c r="H17" s="44">
        <f t="shared" si="1"/>
        <v>21000</v>
      </c>
      <c r="I17" s="46">
        <v>20716</v>
      </c>
      <c r="J17" s="45">
        <v>20716</v>
      </c>
      <c r="K17" s="44">
        <f t="shared" si="2"/>
        <v>20716</v>
      </c>
      <c r="L17" s="52">
        <v>21298</v>
      </c>
      <c r="M17" s="51">
        <v>1.3636999999999999</v>
      </c>
      <c r="N17" s="51">
        <v>1.2130000000000001</v>
      </c>
      <c r="O17" s="50">
        <v>104.09</v>
      </c>
      <c r="P17" s="43">
        <v>15617.8</v>
      </c>
      <c r="Q17" s="43">
        <v>15391.38</v>
      </c>
      <c r="R17" s="49">
        <f t="shared" si="3"/>
        <v>17558.120362737016</v>
      </c>
      <c r="S17" s="48">
        <v>1.3644000000000001</v>
      </c>
    </row>
    <row r="18" spans="2:19" x14ac:dyDescent="0.25">
      <c r="B18" s="47">
        <v>44211</v>
      </c>
      <c r="C18" s="46">
        <v>21495</v>
      </c>
      <c r="D18" s="45">
        <v>21495</v>
      </c>
      <c r="E18" s="44">
        <f t="shared" si="0"/>
        <v>21495</v>
      </c>
      <c r="F18" s="46">
        <v>21075</v>
      </c>
      <c r="G18" s="45">
        <v>21075</v>
      </c>
      <c r="H18" s="44">
        <f t="shared" si="1"/>
        <v>21075</v>
      </c>
      <c r="I18" s="46">
        <v>20774</v>
      </c>
      <c r="J18" s="45">
        <v>20774</v>
      </c>
      <c r="K18" s="44">
        <f t="shared" si="2"/>
        <v>20774</v>
      </c>
      <c r="L18" s="52">
        <v>21495</v>
      </c>
      <c r="M18" s="51">
        <v>1.3624000000000001</v>
      </c>
      <c r="N18" s="51">
        <v>1.2121999999999999</v>
      </c>
      <c r="O18" s="50">
        <v>103.72</v>
      </c>
      <c r="P18" s="43">
        <v>15777.3</v>
      </c>
      <c r="Q18" s="43">
        <v>15461.08</v>
      </c>
      <c r="R18" s="49">
        <f t="shared" si="3"/>
        <v>17732.222405543642</v>
      </c>
      <c r="S18" s="48">
        <v>1.3631</v>
      </c>
    </row>
    <row r="19" spans="2:19" x14ac:dyDescent="0.25">
      <c r="B19" s="47">
        <v>44214</v>
      </c>
      <c r="C19" s="46">
        <v>21806</v>
      </c>
      <c r="D19" s="45">
        <v>21806</v>
      </c>
      <c r="E19" s="44">
        <f t="shared" si="0"/>
        <v>21806</v>
      </c>
      <c r="F19" s="46">
        <v>21324</v>
      </c>
      <c r="G19" s="45">
        <v>21324</v>
      </c>
      <c r="H19" s="44">
        <f t="shared" si="1"/>
        <v>21324</v>
      </c>
      <c r="I19" s="46">
        <v>21008</v>
      </c>
      <c r="J19" s="45">
        <v>21008</v>
      </c>
      <c r="K19" s="44">
        <f t="shared" si="2"/>
        <v>21008</v>
      </c>
      <c r="L19" s="52">
        <v>21806</v>
      </c>
      <c r="M19" s="51">
        <v>1.3534999999999999</v>
      </c>
      <c r="N19" s="51">
        <v>1.2056</v>
      </c>
      <c r="O19" s="50">
        <v>103.78</v>
      </c>
      <c r="P19" s="43">
        <v>16110.82</v>
      </c>
      <c r="Q19" s="43">
        <v>15746.57</v>
      </c>
      <c r="R19" s="49">
        <f t="shared" si="3"/>
        <v>18087.259455872594</v>
      </c>
      <c r="S19" s="48">
        <v>1.3542000000000001</v>
      </c>
    </row>
    <row r="20" spans="2:19" x14ac:dyDescent="0.25">
      <c r="B20" s="47">
        <v>44215</v>
      </c>
      <c r="C20" s="46">
        <v>21600</v>
      </c>
      <c r="D20" s="45">
        <v>21600</v>
      </c>
      <c r="E20" s="44">
        <f t="shared" si="0"/>
        <v>21600</v>
      </c>
      <c r="F20" s="46">
        <v>21235</v>
      </c>
      <c r="G20" s="45">
        <v>21235</v>
      </c>
      <c r="H20" s="44">
        <f t="shared" si="1"/>
        <v>21235</v>
      </c>
      <c r="I20" s="46">
        <v>20960</v>
      </c>
      <c r="J20" s="45">
        <v>20960</v>
      </c>
      <c r="K20" s="44">
        <f t="shared" si="2"/>
        <v>20960</v>
      </c>
      <c r="L20" s="52">
        <v>21600</v>
      </c>
      <c r="M20" s="51">
        <v>1.3608</v>
      </c>
      <c r="N20" s="51">
        <v>1.2125999999999999</v>
      </c>
      <c r="O20" s="50">
        <v>104</v>
      </c>
      <c r="P20" s="43">
        <v>15873.02</v>
      </c>
      <c r="Q20" s="43">
        <v>15596.77</v>
      </c>
      <c r="R20" s="49">
        <f t="shared" si="3"/>
        <v>17812.963879267692</v>
      </c>
      <c r="S20" s="48">
        <v>1.3614999999999999</v>
      </c>
    </row>
    <row r="21" spans="2:19" x14ac:dyDescent="0.25">
      <c r="B21" s="47">
        <v>44216</v>
      </c>
      <c r="C21" s="46">
        <v>21740</v>
      </c>
      <c r="D21" s="45">
        <v>21740</v>
      </c>
      <c r="E21" s="44">
        <f t="shared" si="0"/>
        <v>21740</v>
      </c>
      <c r="F21" s="46">
        <v>21366</v>
      </c>
      <c r="G21" s="45">
        <v>21366</v>
      </c>
      <c r="H21" s="44">
        <f t="shared" si="1"/>
        <v>21366</v>
      </c>
      <c r="I21" s="46">
        <v>21106</v>
      </c>
      <c r="J21" s="45">
        <v>21106</v>
      </c>
      <c r="K21" s="44">
        <f t="shared" si="2"/>
        <v>21106</v>
      </c>
      <c r="L21" s="52">
        <v>21740</v>
      </c>
      <c r="M21" s="51">
        <v>1.367</v>
      </c>
      <c r="N21" s="51">
        <v>1.2099</v>
      </c>
      <c r="O21" s="50">
        <v>103.83</v>
      </c>
      <c r="P21" s="43">
        <v>15903.44</v>
      </c>
      <c r="Q21" s="43">
        <v>15621.85</v>
      </c>
      <c r="R21" s="49">
        <f t="shared" si="3"/>
        <v>17968.42714273907</v>
      </c>
      <c r="S21" s="48">
        <v>1.3676999999999999</v>
      </c>
    </row>
    <row r="22" spans="2:19" x14ac:dyDescent="0.25">
      <c r="B22" s="47">
        <v>44217</v>
      </c>
      <c r="C22" s="46">
        <v>22645</v>
      </c>
      <c r="D22" s="45">
        <v>22645</v>
      </c>
      <c r="E22" s="44">
        <f t="shared" si="0"/>
        <v>22645</v>
      </c>
      <c r="F22" s="46">
        <v>22115</v>
      </c>
      <c r="G22" s="45">
        <v>22115</v>
      </c>
      <c r="H22" s="44">
        <f t="shared" si="1"/>
        <v>22115</v>
      </c>
      <c r="I22" s="46">
        <v>21810</v>
      </c>
      <c r="J22" s="45">
        <v>21810</v>
      </c>
      <c r="K22" s="44">
        <f t="shared" si="2"/>
        <v>21810</v>
      </c>
      <c r="L22" s="52">
        <v>22645</v>
      </c>
      <c r="M22" s="51">
        <v>1.3712</v>
      </c>
      <c r="N22" s="51">
        <v>1.2143999999999999</v>
      </c>
      <c r="O22" s="50">
        <v>103.45</v>
      </c>
      <c r="P22" s="43">
        <v>16514.73</v>
      </c>
      <c r="Q22" s="43">
        <v>16119.98</v>
      </c>
      <c r="R22" s="49">
        <f t="shared" si="3"/>
        <v>18647.068511198948</v>
      </c>
      <c r="S22" s="48">
        <v>1.3718999999999999</v>
      </c>
    </row>
    <row r="23" spans="2:19" x14ac:dyDescent="0.25">
      <c r="B23" s="47">
        <v>44218</v>
      </c>
      <c r="C23" s="46">
        <v>22000</v>
      </c>
      <c r="D23" s="45">
        <v>22000</v>
      </c>
      <c r="E23" s="44">
        <f t="shared" si="0"/>
        <v>22000</v>
      </c>
      <c r="F23" s="46">
        <v>21725</v>
      </c>
      <c r="G23" s="45">
        <v>21725</v>
      </c>
      <c r="H23" s="44">
        <f t="shared" si="1"/>
        <v>21725</v>
      </c>
      <c r="I23" s="46">
        <v>21418</v>
      </c>
      <c r="J23" s="45">
        <v>21418</v>
      </c>
      <c r="K23" s="44">
        <f t="shared" si="2"/>
        <v>21418</v>
      </c>
      <c r="L23" s="52">
        <v>22000</v>
      </c>
      <c r="M23" s="51">
        <v>1.3661000000000001</v>
      </c>
      <c r="N23" s="51">
        <v>1.2163999999999999</v>
      </c>
      <c r="O23" s="50">
        <v>103.76</v>
      </c>
      <c r="P23" s="43">
        <v>16104.24</v>
      </c>
      <c r="Q23" s="43">
        <v>15894.79</v>
      </c>
      <c r="R23" s="49">
        <f t="shared" si="3"/>
        <v>18086.155869779679</v>
      </c>
      <c r="S23" s="48">
        <v>1.3668</v>
      </c>
    </row>
    <row r="24" spans="2:19" x14ac:dyDescent="0.25">
      <c r="B24" s="47">
        <v>44221</v>
      </c>
      <c r="C24" s="46">
        <v>23031</v>
      </c>
      <c r="D24" s="45">
        <v>23031</v>
      </c>
      <c r="E24" s="44">
        <f t="shared" si="0"/>
        <v>23031</v>
      </c>
      <c r="F24" s="46">
        <v>22532</v>
      </c>
      <c r="G24" s="45">
        <v>22532</v>
      </c>
      <c r="H24" s="44">
        <f t="shared" si="1"/>
        <v>22532</v>
      </c>
      <c r="I24" s="46">
        <v>22247</v>
      </c>
      <c r="J24" s="45">
        <v>22247</v>
      </c>
      <c r="K24" s="44">
        <f t="shared" si="2"/>
        <v>22247</v>
      </c>
      <c r="L24" s="52">
        <v>23031</v>
      </c>
      <c r="M24" s="51">
        <v>1.3684000000000001</v>
      </c>
      <c r="N24" s="51">
        <v>1.2154</v>
      </c>
      <c r="O24" s="50">
        <v>103.77</v>
      </c>
      <c r="P24" s="43">
        <v>16830.61</v>
      </c>
      <c r="Q24" s="43">
        <v>16457.53</v>
      </c>
      <c r="R24" s="49">
        <f t="shared" si="3"/>
        <v>18949.317097251933</v>
      </c>
      <c r="S24" s="48">
        <v>1.3691</v>
      </c>
    </row>
    <row r="25" spans="2:19" x14ac:dyDescent="0.25">
      <c r="B25" s="47">
        <v>44222</v>
      </c>
      <c r="C25" s="46">
        <v>23280</v>
      </c>
      <c r="D25" s="45">
        <v>23280</v>
      </c>
      <c r="E25" s="44">
        <f t="shared" si="0"/>
        <v>23280</v>
      </c>
      <c r="F25" s="46">
        <v>22790</v>
      </c>
      <c r="G25" s="45">
        <v>22790</v>
      </c>
      <c r="H25" s="44">
        <f t="shared" si="1"/>
        <v>22790</v>
      </c>
      <c r="I25" s="46">
        <v>22470</v>
      </c>
      <c r="J25" s="45">
        <v>22470</v>
      </c>
      <c r="K25" s="44">
        <f t="shared" si="2"/>
        <v>22470</v>
      </c>
      <c r="L25" s="52">
        <v>23280</v>
      </c>
      <c r="M25" s="51">
        <v>1.3694999999999999</v>
      </c>
      <c r="N25" s="51">
        <v>1.2144999999999999</v>
      </c>
      <c r="O25" s="50">
        <v>103.73</v>
      </c>
      <c r="P25" s="43">
        <v>16998.900000000001</v>
      </c>
      <c r="Q25" s="43">
        <v>16632.61</v>
      </c>
      <c r="R25" s="49">
        <f t="shared" si="3"/>
        <v>19168.382050226432</v>
      </c>
      <c r="S25" s="48">
        <v>1.3702000000000001</v>
      </c>
    </row>
    <row r="26" spans="2:19" x14ac:dyDescent="0.25">
      <c r="B26" s="47">
        <v>44223</v>
      </c>
      <c r="C26" s="46">
        <v>23270</v>
      </c>
      <c r="D26" s="45">
        <v>23270</v>
      </c>
      <c r="E26" s="44">
        <f t="shared" si="0"/>
        <v>23270</v>
      </c>
      <c r="F26" s="46">
        <v>22850</v>
      </c>
      <c r="G26" s="45">
        <v>22850</v>
      </c>
      <c r="H26" s="44">
        <f t="shared" si="1"/>
        <v>22850</v>
      </c>
      <c r="I26" s="46">
        <v>22505</v>
      </c>
      <c r="J26" s="45">
        <v>22505</v>
      </c>
      <c r="K26" s="44">
        <f t="shared" si="2"/>
        <v>22505</v>
      </c>
      <c r="L26" s="52">
        <v>23270</v>
      </c>
      <c r="M26" s="51">
        <v>1.3703000000000001</v>
      </c>
      <c r="N26" s="51">
        <v>1.2108000000000001</v>
      </c>
      <c r="O26" s="50">
        <v>103.85</v>
      </c>
      <c r="P26" s="43">
        <v>16981.68</v>
      </c>
      <c r="Q26" s="43">
        <v>16666.669999999998</v>
      </c>
      <c r="R26" s="49">
        <f t="shared" si="3"/>
        <v>19218.698381235547</v>
      </c>
      <c r="S26" s="48">
        <v>1.371</v>
      </c>
    </row>
    <row r="27" spans="2:19" x14ac:dyDescent="0.25">
      <c r="B27" s="47">
        <v>44224</v>
      </c>
      <c r="C27" s="46">
        <v>23245</v>
      </c>
      <c r="D27" s="45">
        <v>23245</v>
      </c>
      <c r="E27" s="44">
        <f t="shared" si="0"/>
        <v>23245</v>
      </c>
      <c r="F27" s="46">
        <v>22785</v>
      </c>
      <c r="G27" s="45">
        <v>22785</v>
      </c>
      <c r="H27" s="44">
        <f t="shared" si="1"/>
        <v>22785</v>
      </c>
      <c r="I27" s="46">
        <v>22467</v>
      </c>
      <c r="J27" s="45">
        <v>22467</v>
      </c>
      <c r="K27" s="44">
        <f t="shared" si="2"/>
        <v>22467</v>
      </c>
      <c r="L27" s="52">
        <v>23245</v>
      </c>
      <c r="M27" s="51">
        <v>1.3653999999999999</v>
      </c>
      <c r="N27" s="51">
        <v>1.2098</v>
      </c>
      <c r="O27" s="50">
        <v>104.37</v>
      </c>
      <c r="P27" s="43">
        <v>17024.32</v>
      </c>
      <c r="Q27" s="43">
        <v>16678.87</v>
      </c>
      <c r="R27" s="49">
        <f t="shared" si="3"/>
        <v>19213.919656141512</v>
      </c>
      <c r="S27" s="48">
        <v>1.3661000000000001</v>
      </c>
    </row>
    <row r="28" spans="2:19" x14ac:dyDescent="0.25">
      <c r="B28" s="47">
        <v>44225</v>
      </c>
      <c r="C28" s="46">
        <v>23657</v>
      </c>
      <c r="D28" s="45">
        <v>23657</v>
      </c>
      <c r="E28" s="44">
        <f t="shared" si="0"/>
        <v>23657</v>
      </c>
      <c r="F28" s="46">
        <v>23140</v>
      </c>
      <c r="G28" s="45">
        <v>23140</v>
      </c>
      <c r="H28" s="44">
        <f t="shared" si="1"/>
        <v>23140</v>
      </c>
      <c r="I28" s="46">
        <v>22810</v>
      </c>
      <c r="J28" s="45">
        <v>22810</v>
      </c>
      <c r="K28" s="44">
        <f t="shared" si="2"/>
        <v>22810</v>
      </c>
      <c r="L28" s="52">
        <v>23657</v>
      </c>
      <c r="M28" s="51">
        <v>1.3728</v>
      </c>
      <c r="N28" s="51">
        <v>1.2134</v>
      </c>
      <c r="O28" s="50">
        <v>104.66</v>
      </c>
      <c r="P28" s="43">
        <v>17232.66</v>
      </c>
      <c r="Q28" s="43">
        <v>16847.47</v>
      </c>
      <c r="R28" s="49">
        <f t="shared" si="3"/>
        <v>19496.456238668205</v>
      </c>
      <c r="S28" s="48">
        <v>1.3734999999999999</v>
      </c>
    </row>
    <row r="29" spans="2:19" s="10" customFormat="1" x14ac:dyDescent="0.25">
      <c r="B29" s="42" t="s">
        <v>11</v>
      </c>
      <c r="C29" s="41">
        <f>ROUND(AVERAGE(C9:C28),2)</f>
        <v>21955.45</v>
      </c>
      <c r="D29" s="40">
        <f>ROUND(AVERAGE(D9:D28),2)</f>
        <v>21955.45</v>
      </c>
      <c r="E29" s="39">
        <f>ROUND(AVERAGE(C29:D29),2)</f>
        <v>21955.45</v>
      </c>
      <c r="F29" s="41">
        <f>ROUND(AVERAGE(F9:F28),2)</f>
        <v>21596.05</v>
      </c>
      <c r="G29" s="40">
        <f>ROUND(AVERAGE(G9:G28),2)</f>
        <v>21596.05</v>
      </c>
      <c r="H29" s="39">
        <f>ROUND(AVERAGE(F29:G29),2)</f>
        <v>21596.05</v>
      </c>
      <c r="I29" s="41">
        <f>ROUND(AVERAGE(I9:I28),2)</f>
        <v>21308.35</v>
      </c>
      <c r="J29" s="40">
        <f>ROUND(AVERAGE(J9:J28),2)</f>
        <v>21308.35</v>
      </c>
      <c r="K29" s="39">
        <f>ROUND(AVERAGE(I29:J29),2)</f>
        <v>21308.35</v>
      </c>
      <c r="L29" s="38">
        <f>ROUND(AVERAGE(L9:L28),2)</f>
        <v>21955.45</v>
      </c>
      <c r="M29" s="37">
        <f>ROUND(AVERAGE(M9:M28),4)</f>
        <v>1.3635999999999999</v>
      </c>
      <c r="N29" s="36">
        <f>ROUND(AVERAGE(N9:N28),4)</f>
        <v>1.2170000000000001</v>
      </c>
      <c r="O29" s="175">
        <f>ROUND(AVERAGE(O9:O28),2)</f>
        <v>103.78</v>
      </c>
      <c r="P29" s="35">
        <f>AVERAGE(P9:P28)</f>
        <v>16099.214499999998</v>
      </c>
      <c r="Q29" s="35">
        <f>AVERAGE(Q9:Q28)</f>
        <v>15827.610499999999</v>
      </c>
      <c r="R29" s="35">
        <f>AVERAGE(R9:R28)</f>
        <v>18042.703104963399</v>
      </c>
      <c r="S29" s="34">
        <f>AVERAGE(S9:S28)</f>
        <v>1.3643350000000001</v>
      </c>
    </row>
    <row r="30" spans="2:19" s="5" customFormat="1" x14ac:dyDescent="0.25">
      <c r="B30" s="33" t="s">
        <v>12</v>
      </c>
      <c r="C30" s="32">
        <f t="shared" ref="C30:S30" si="4">MAX(C9:C28)</f>
        <v>23657</v>
      </c>
      <c r="D30" s="31">
        <f t="shared" si="4"/>
        <v>23657</v>
      </c>
      <c r="E30" s="30">
        <f t="shared" si="4"/>
        <v>23657</v>
      </c>
      <c r="F30" s="32">
        <f t="shared" si="4"/>
        <v>23140</v>
      </c>
      <c r="G30" s="31">
        <f t="shared" si="4"/>
        <v>23140</v>
      </c>
      <c r="H30" s="30">
        <f t="shared" si="4"/>
        <v>23140</v>
      </c>
      <c r="I30" s="32">
        <f t="shared" si="4"/>
        <v>22810</v>
      </c>
      <c r="J30" s="31">
        <f t="shared" si="4"/>
        <v>22810</v>
      </c>
      <c r="K30" s="30">
        <f t="shared" si="4"/>
        <v>22810</v>
      </c>
      <c r="L30" s="29">
        <f t="shared" si="4"/>
        <v>23657</v>
      </c>
      <c r="M30" s="28">
        <f t="shared" si="4"/>
        <v>1.3728</v>
      </c>
      <c r="N30" s="27">
        <f t="shared" si="4"/>
        <v>1.234</v>
      </c>
      <c r="O30" s="26">
        <f t="shared" si="4"/>
        <v>104.66</v>
      </c>
      <c r="P30" s="25">
        <f t="shared" si="4"/>
        <v>17232.66</v>
      </c>
      <c r="Q30" s="25">
        <f t="shared" si="4"/>
        <v>16847.47</v>
      </c>
      <c r="R30" s="25">
        <f t="shared" si="4"/>
        <v>19496.456238668205</v>
      </c>
      <c r="S30" s="24">
        <f t="shared" si="4"/>
        <v>1.3734999999999999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20965</v>
      </c>
      <c r="D31" s="21">
        <f t="shared" si="5"/>
        <v>20965</v>
      </c>
      <c r="E31" s="20">
        <f t="shared" si="5"/>
        <v>20965</v>
      </c>
      <c r="F31" s="22">
        <f t="shared" si="5"/>
        <v>20730</v>
      </c>
      <c r="G31" s="21">
        <f t="shared" si="5"/>
        <v>20730</v>
      </c>
      <c r="H31" s="20">
        <f t="shared" si="5"/>
        <v>20730</v>
      </c>
      <c r="I31" s="22">
        <f t="shared" si="5"/>
        <v>20465</v>
      </c>
      <c r="J31" s="21">
        <f t="shared" si="5"/>
        <v>20465</v>
      </c>
      <c r="K31" s="20">
        <f t="shared" si="5"/>
        <v>20465</v>
      </c>
      <c r="L31" s="19">
        <f t="shared" si="5"/>
        <v>20965</v>
      </c>
      <c r="M31" s="18">
        <f t="shared" si="5"/>
        <v>1.3482000000000001</v>
      </c>
      <c r="N31" s="17">
        <f t="shared" si="5"/>
        <v>1.2056</v>
      </c>
      <c r="O31" s="16">
        <f t="shared" si="5"/>
        <v>102.9</v>
      </c>
      <c r="P31" s="15">
        <f t="shared" si="5"/>
        <v>15402.75</v>
      </c>
      <c r="Q31" s="15">
        <f t="shared" si="5"/>
        <v>15176.02</v>
      </c>
      <c r="R31" s="15">
        <f t="shared" si="5"/>
        <v>17095.253576072824</v>
      </c>
      <c r="S31" s="14">
        <f t="shared" si="5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44200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44200</v>
      </c>
      <c r="C9" s="46">
        <v>17344</v>
      </c>
      <c r="D9" s="45">
        <v>17344</v>
      </c>
      <c r="E9" s="44">
        <f t="shared" ref="E9:E28" si="0">AVERAGE(C9:D9)</f>
        <v>17344</v>
      </c>
      <c r="F9" s="46">
        <v>17403</v>
      </c>
      <c r="G9" s="45">
        <v>17403</v>
      </c>
      <c r="H9" s="44">
        <f t="shared" ref="H9:H28" si="1">AVERAGE(F9:G9)</f>
        <v>17403</v>
      </c>
      <c r="I9" s="46">
        <v>17703</v>
      </c>
      <c r="J9" s="45">
        <v>17703</v>
      </c>
      <c r="K9" s="44">
        <f t="shared" ref="K9:K28" si="2">AVERAGE(I9:J9)</f>
        <v>17703</v>
      </c>
      <c r="L9" s="46">
        <v>17873</v>
      </c>
      <c r="M9" s="45">
        <v>17873</v>
      </c>
      <c r="N9" s="44">
        <f t="shared" ref="N9:N28" si="3">AVERAGE(L9:M9)</f>
        <v>17873</v>
      </c>
      <c r="O9" s="46">
        <v>18050</v>
      </c>
      <c r="P9" s="45">
        <v>18050</v>
      </c>
      <c r="Q9" s="44">
        <f t="shared" ref="Q9:Q28" si="4">AVERAGE(O9:P9)</f>
        <v>18050</v>
      </c>
      <c r="R9" s="52">
        <v>17344</v>
      </c>
      <c r="S9" s="51">
        <v>1.3655999999999999</v>
      </c>
      <c r="T9" s="53">
        <v>1.2303999999999999</v>
      </c>
      <c r="U9" s="50">
        <v>102.92</v>
      </c>
      <c r="V9" s="43">
        <v>12700.64</v>
      </c>
      <c r="W9" s="43">
        <v>12737.32</v>
      </c>
      <c r="X9" s="49">
        <f t="shared" ref="X9:X28" si="5">R9/T9</f>
        <v>14096.228868660599</v>
      </c>
      <c r="Y9" s="48">
        <v>1.3663000000000001</v>
      </c>
    </row>
    <row r="10" spans="1:25" x14ac:dyDescent="0.25">
      <c r="B10" s="47">
        <v>44201</v>
      </c>
      <c r="C10" s="46">
        <v>17517</v>
      </c>
      <c r="D10" s="45">
        <v>17517</v>
      </c>
      <c r="E10" s="44">
        <f t="shared" si="0"/>
        <v>17517</v>
      </c>
      <c r="F10" s="46">
        <v>17576</v>
      </c>
      <c r="G10" s="45">
        <v>17576</v>
      </c>
      <c r="H10" s="44">
        <f t="shared" si="1"/>
        <v>17576</v>
      </c>
      <c r="I10" s="46">
        <v>17878</v>
      </c>
      <c r="J10" s="45">
        <v>17878</v>
      </c>
      <c r="K10" s="44">
        <f t="shared" si="2"/>
        <v>17878</v>
      </c>
      <c r="L10" s="46">
        <v>18048</v>
      </c>
      <c r="M10" s="45">
        <v>18048</v>
      </c>
      <c r="N10" s="44">
        <f t="shared" si="3"/>
        <v>18048</v>
      </c>
      <c r="O10" s="46">
        <v>18216</v>
      </c>
      <c r="P10" s="45">
        <v>18216</v>
      </c>
      <c r="Q10" s="44">
        <f t="shared" si="4"/>
        <v>18216</v>
      </c>
      <c r="R10" s="52">
        <v>17517</v>
      </c>
      <c r="S10" s="51">
        <v>1.3585</v>
      </c>
      <c r="T10" s="51">
        <v>1.2272000000000001</v>
      </c>
      <c r="U10" s="50">
        <v>102.9</v>
      </c>
      <c r="V10" s="43">
        <v>12894.37</v>
      </c>
      <c r="W10" s="43">
        <v>12931.14</v>
      </c>
      <c r="X10" s="49">
        <f t="shared" si="5"/>
        <v>14273.95697522816</v>
      </c>
      <c r="Y10" s="48">
        <v>1.3592</v>
      </c>
    </row>
    <row r="11" spans="1:25" x14ac:dyDescent="0.25">
      <c r="B11" s="47">
        <v>44202</v>
      </c>
      <c r="C11" s="46">
        <v>17796</v>
      </c>
      <c r="D11" s="45">
        <v>17796</v>
      </c>
      <c r="E11" s="44">
        <f t="shared" si="0"/>
        <v>17796</v>
      </c>
      <c r="F11" s="46">
        <v>17828</v>
      </c>
      <c r="G11" s="45">
        <v>17828</v>
      </c>
      <c r="H11" s="44">
        <f t="shared" si="1"/>
        <v>17828</v>
      </c>
      <c r="I11" s="46">
        <v>18118</v>
      </c>
      <c r="J11" s="45">
        <v>18118</v>
      </c>
      <c r="K11" s="44">
        <f t="shared" si="2"/>
        <v>18118</v>
      </c>
      <c r="L11" s="46">
        <v>18283</v>
      </c>
      <c r="M11" s="45">
        <v>18283</v>
      </c>
      <c r="N11" s="44">
        <f t="shared" si="3"/>
        <v>18283</v>
      </c>
      <c r="O11" s="46">
        <v>18451</v>
      </c>
      <c r="P11" s="45">
        <v>18451</v>
      </c>
      <c r="Q11" s="44">
        <f t="shared" si="4"/>
        <v>18451</v>
      </c>
      <c r="R11" s="52">
        <v>17796</v>
      </c>
      <c r="S11" s="51">
        <v>1.3615999999999999</v>
      </c>
      <c r="T11" s="51">
        <v>1.234</v>
      </c>
      <c r="U11" s="50">
        <v>102.93</v>
      </c>
      <c r="V11" s="43">
        <v>13069.92</v>
      </c>
      <c r="W11" s="43">
        <v>13086.69</v>
      </c>
      <c r="X11" s="49">
        <f t="shared" si="5"/>
        <v>14421.393841166937</v>
      </c>
      <c r="Y11" s="48">
        <v>1.3623000000000001</v>
      </c>
    </row>
    <row r="12" spans="1:25" x14ac:dyDescent="0.25">
      <c r="B12" s="47">
        <v>44203</v>
      </c>
      <c r="C12" s="46">
        <v>17929</v>
      </c>
      <c r="D12" s="45">
        <v>17929</v>
      </c>
      <c r="E12" s="44">
        <f t="shared" si="0"/>
        <v>17929</v>
      </c>
      <c r="F12" s="46">
        <v>17972</v>
      </c>
      <c r="G12" s="45">
        <v>17972</v>
      </c>
      <c r="H12" s="44">
        <f t="shared" si="1"/>
        <v>17972</v>
      </c>
      <c r="I12" s="46">
        <v>18235</v>
      </c>
      <c r="J12" s="45">
        <v>18235</v>
      </c>
      <c r="K12" s="44">
        <f t="shared" si="2"/>
        <v>18235</v>
      </c>
      <c r="L12" s="46">
        <v>18380</v>
      </c>
      <c r="M12" s="45">
        <v>18380</v>
      </c>
      <c r="N12" s="44">
        <f t="shared" si="3"/>
        <v>18380</v>
      </c>
      <c r="O12" s="46">
        <v>18535</v>
      </c>
      <c r="P12" s="45">
        <v>18535</v>
      </c>
      <c r="Q12" s="44">
        <f t="shared" si="4"/>
        <v>18535</v>
      </c>
      <c r="R12" s="52">
        <v>17929</v>
      </c>
      <c r="S12" s="51">
        <v>1.3603000000000001</v>
      </c>
      <c r="T12" s="51">
        <v>1.2266999999999999</v>
      </c>
      <c r="U12" s="50">
        <v>103.63</v>
      </c>
      <c r="V12" s="43">
        <v>13180.18</v>
      </c>
      <c r="W12" s="43">
        <v>13205</v>
      </c>
      <c r="X12" s="49">
        <f t="shared" si="5"/>
        <v>14615.635444689004</v>
      </c>
      <c r="Y12" s="48">
        <v>1.361</v>
      </c>
    </row>
    <row r="13" spans="1:25" x14ac:dyDescent="0.25">
      <c r="B13" s="47">
        <v>44204</v>
      </c>
      <c r="C13" s="46">
        <v>17890</v>
      </c>
      <c r="D13" s="45">
        <v>17890</v>
      </c>
      <c r="E13" s="44">
        <f t="shared" si="0"/>
        <v>17890</v>
      </c>
      <c r="F13" s="46">
        <v>17950</v>
      </c>
      <c r="G13" s="45">
        <v>17950</v>
      </c>
      <c r="H13" s="44">
        <f t="shared" si="1"/>
        <v>17950</v>
      </c>
      <c r="I13" s="46">
        <v>18213</v>
      </c>
      <c r="J13" s="45">
        <v>18213</v>
      </c>
      <c r="K13" s="44">
        <f t="shared" si="2"/>
        <v>18213</v>
      </c>
      <c r="L13" s="46">
        <v>18358</v>
      </c>
      <c r="M13" s="45">
        <v>18358</v>
      </c>
      <c r="N13" s="44">
        <f t="shared" si="3"/>
        <v>18358</v>
      </c>
      <c r="O13" s="46">
        <v>18503</v>
      </c>
      <c r="P13" s="45">
        <v>18503</v>
      </c>
      <c r="Q13" s="44">
        <f t="shared" si="4"/>
        <v>18503</v>
      </c>
      <c r="R13" s="52">
        <v>17890</v>
      </c>
      <c r="S13" s="51">
        <v>1.3601000000000001</v>
      </c>
      <c r="T13" s="51">
        <v>1.2249000000000001</v>
      </c>
      <c r="U13" s="50">
        <v>103.86</v>
      </c>
      <c r="V13" s="43">
        <v>13153.44</v>
      </c>
      <c r="W13" s="43">
        <v>13190.77</v>
      </c>
      <c r="X13" s="49">
        <f t="shared" si="5"/>
        <v>14605.273899910195</v>
      </c>
      <c r="Y13" s="48">
        <v>1.3608</v>
      </c>
    </row>
    <row r="14" spans="1:25" x14ac:dyDescent="0.25">
      <c r="B14" s="47">
        <v>44207</v>
      </c>
      <c r="C14" s="46">
        <v>17164</v>
      </c>
      <c r="D14" s="45">
        <v>17164</v>
      </c>
      <c r="E14" s="44">
        <f t="shared" si="0"/>
        <v>17164</v>
      </c>
      <c r="F14" s="46">
        <v>17217</v>
      </c>
      <c r="G14" s="45">
        <v>17217</v>
      </c>
      <c r="H14" s="44">
        <f t="shared" si="1"/>
        <v>17217</v>
      </c>
      <c r="I14" s="46">
        <v>17480</v>
      </c>
      <c r="J14" s="45">
        <v>17480</v>
      </c>
      <c r="K14" s="44">
        <f t="shared" si="2"/>
        <v>17480</v>
      </c>
      <c r="L14" s="46">
        <v>17625</v>
      </c>
      <c r="M14" s="45">
        <v>17625</v>
      </c>
      <c r="N14" s="44">
        <f t="shared" si="3"/>
        <v>17625</v>
      </c>
      <c r="O14" s="46">
        <v>17770</v>
      </c>
      <c r="P14" s="45">
        <v>17770</v>
      </c>
      <c r="Q14" s="44">
        <f t="shared" si="4"/>
        <v>17770</v>
      </c>
      <c r="R14" s="52">
        <v>17164</v>
      </c>
      <c r="S14" s="51">
        <v>1.3482000000000001</v>
      </c>
      <c r="T14" s="51">
        <v>1.2165999999999999</v>
      </c>
      <c r="U14" s="50">
        <v>104.19</v>
      </c>
      <c r="V14" s="43">
        <v>12731.05</v>
      </c>
      <c r="W14" s="43">
        <v>12762.79</v>
      </c>
      <c r="X14" s="49">
        <f t="shared" si="5"/>
        <v>14108.170310701957</v>
      </c>
      <c r="Y14" s="48">
        <v>1.349</v>
      </c>
    </row>
    <row r="15" spans="1:25" x14ac:dyDescent="0.25">
      <c r="B15" s="47">
        <v>44208</v>
      </c>
      <c r="C15" s="46">
        <v>17665</v>
      </c>
      <c r="D15" s="45">
        <v>17665</v>
      </c>
      <c r="E15" s="44">
        <f t="shared" si="0"/>
        <v>17665</v>
      </c>
      <c r="F15" s="46">
        <v>17671</v>
      </c>
      <c r="G15" s="45">
        <v>17671</v>
      </c>
      <c r="H15" s="44">
        <f t="shared" si="1"/>
        <v>17671</v>
      </c>
      <c r="I15" s="46">
        <v>17943</v>
      </c>
      <c r="J15" s="45">
        <v>17943</v>
      </c>
      <c r="K15" s="44">
        <f t="shared" si="2"/>
        <v>17943</v>
      </c>
      <c r="L15" s="46">
        <v>18088</v>
      </c>
      <c r="M15" s="45">
        <v>18088</v>
      </c>
      <c r="N15" s="44">
        <f t="shared" si="3"/>
        <v>18088</v>
      </c>
      <c r="O15" s="46">
        <v>18233</v>
      </c>
      <c r="P15" s="45">
        <v>18233</v>
      </c>
      <c r="Q15" s="44">
        <f t="shared" si="4"/>
        <v>18233</v>
      </c>
      <c r="R15" s="52">
        <v>17665</v>
      </c>
      <c r="S15" s="51">
        <v>1.3595999999999999</v>
      </c>
      <c r="T15" s="51">
        <v>1.2156</v>
      </c>
      <c r="U15" s="50">
        <v>104.23</v>
      </c>
      <c r="V15" s="43">
        <v>12992.79</v>
      </c>
      <c r="W15" s="43">
        <v>12989.56</v>
      </c>
      <c r="X15" s="49">
        <f t="shared" si="5"/>
        <v>14531.918394208622</v>
      </c>
      <c r="Y15" s="48">
        <v>1.3604000000000001</v>
      </c>
    </row>
    <row r="16" spans="1:25" x14ac:dyDescent="0.25">
      <c r="B16" s="47">
        <v>44209</v>
      </c>
      <c r="C16" s="46">
        <v>17675</v>
      </c>
      <c r="D16" s="45">
        <v>17675</v>
      </c>
      <c r="E16" s="44">
        <f t="shared" si="0"/>
        <v>17675</v>
      </c>
      <c r="F16" s="46">
        <v>17731</v>
      </c>
      <c r="G16" s="45">
        <v>17731</v>
      </c>
      <c r="H16" s="44">
        <f t="shared" si="1"/>
        <v>17731</v>
      </c>
      <c r="I16" s="46">
        <v>17980</v>
      </c>
      <c r="J16" s="45">
        <v>17980</v>
      </c>
      <c r="K16" s="44">
        <f t="shared" si="2"/>
        <v>17980</v>
      </c>
      <c r="L16" s="46">
        <v>18117</v>
      </c>
      <c r="M16" s="45">
        <v>18117</v>
      </c>
      <c r="N16" s="44">
        <f t="shared" si="3"/>
        <v>18117</v>
      </c>
      <c r="O16" s="46">
        <v>18262</v>
      </c>
      <c r="P16" s="45">
        <v>18262</v>
      </c>
      <c r="Q16" s="44">
        <f t="shared" si="4"/>
        <v>18262</v>
      </c>
      <c r="R16" s="52">
        <v>17675</v>
      </c>
      <c r="S16" s="51">
        <v>1.3674999999999999</v>
      </c>
      <c r="T16" s="51">
        <v>1.2173</v>
      </c>
      <c r="U16" s="50">
        <v>103.88</v>
      </c>
      <c r="V16" s="43">
        <v>12925.05</v>
      </c>
      <c r="W16" s="43">
        <v>12959.36</v>
      </c>
      <c r="X16" s="49">
        <f t="shared" si="5"/>
        <v>14519.838987924093</v>
      </c>
      <c r="Y16" s="48">
        <v>1.3682000000000001</v>
      </c>
    </row>
    <row r="17" spans="2:25" x14ac:dyDescent="0.25">
      <c r="B17" s="47">
        <v>44210</v>
      </c>
      <c r="C17" s="46">
        <v>17951</v>
      </c>
      <c r="D17" s="45">
        <v>17951</v>
      </c>
      <c r="E17" s="44">
        <f t="shared" si="0"/>
        <v>17951</v>
      </c>
      <c r="F17" s="46">
        <v>17986</v>
      </c>
      <c r="G17" s="45">
        <v>17986</v>
      </c>
      <c r="H17" s="44">
        <f t="shared" si="1"/>
        <v>17986</v>
      </c>
      <c r="I17" s="46">
        <v>18186</v>
      </c>
      <c r="J17" s="45">
        <v>18186</v>
      </c>
      <c r="K17" s="44">
        <f t="shared" si="2"/>
        <v>18186</v>
      </c>
      <c r="L17" s="46">
        <v>18323</v>
      </c>
      <c r="M17" s="45">
        <v>18323</v>
      </c>
      <c r="N17" s="44">
        <f t="shared" si="3"/>
        <v>18323</v>
      </c>
      <c r="O17" s="46">
        <v>18468</v>
      </c>
      <c r="P17" s="45">
        <v>18468</v>
      </c>
      <c r="Q17" s="44">
        <f t="shared" si="4"/>
        <v>18468</v>
      </c>
      <c r="R17" s="52">
        <v>17951</v>
      </c>
      <c r="S17" s="51">
        <v>1.3636999999999999</v>
      </c>
      <c r="T17" s="51">
        <v>1.2130000000000001</v>
      </c>
      <c r="U17" s="50">
        <v>104.09</v>
      </c>
      <c r="V17" s="43">
        <v>13163.45</v>
      </c>
      <c r="W17" s="43">
        <v>13182.35</v>
      </c>
      <c r="X17" s="49">
        <f t="shared" si="5"/>
        <v>14798.845836768342</v>
      </c>
      <c r="Y17" s="48">
        <v>1.3644000000000001</v>
      </c>
    </row>
    <row r="18" spans="2:25" x14ac:dyDescent="0.25">
      <c r="B18" s="47">
        <v>44211</v>
      </c>
      <c r="C18" s="46">
        <v>17970</v>
      </c>
      <c r="D18" s="45">
        <v>17970</v>
      </c>
      <c r="E18" s="44">
        <f t="shared" si="0"/>
        <v>17970</v>
      </c>
      <c r="F18" s="46">
        <v>17997</v>
      </c>
      <c r="G18" s="45">
        <v>17997</v>
      </c>
      <c r="H18" s="44">
        <f t="shared" si="1"/>
        <v>17997</v>
      </c>
      <c r="I18" s="46">
        <v>18152</v>
      </c>
      <c r="J18" s="45">
        <v>18152</v>
      </c>
      <c r="K18" s="44">
        <f t="shared" si="2"/>
        <v>18152</v>
      </c>
      <c r="L18" s="46">
        <v>18262</v>
      </c>
      <c r="M18" s="45">
        <v>18262</v>
      </c>
      <c r="N18" s="44">
        <f t="shared" si="3"/>
        <v>18262</v>
      </c>
      <c r="O18" s="46">
        <v>18362</v>
      </c>
      <c r="P18" s="45">
        <v>18362</v>
      </c>
      <c r="Q18" s="44">
        <f t="shared" si="4"/>
        <v>18362</v>
      </c>
      <c r="R18" s="52">
        <v>17970</v>
      </c>
      <c r="S18" s="51">
        <v>1.3624000000000001</v>
      </c>
      <c r="T18" s="51">
        <v>1.2121999999999999</v>
      </c>
      <c r="U18" s="50">
        <v>103.72</v>
      </c>
      <c r="V18" s="43">
        <v>13189.96</v>
      </c>
      <c r="W18" s="43">
        <v>13202.99</v>
      </c>
      <c r="X18" s="49">
        <f t="shared" si="5"/>
        <v>14824.286421382611</v>
      </c>
      <c r="Y18" s="48">
        <v>1.3631</v>
      </c>
    </row>
    <row r="19" spans="2:25" x14ac:dyDescent="0.25">
      <c r="B19" s="47">
        <v>44214</v>
      </c>
      <c r="C19" s="46">
        <v>18056</v>
      </c>
      <c r="D19" s="45">
        <v>18056</v>
      </c>
      <c r="E19" s="44">
        <f t="shared" si="0"/>
        <v>18056</v>
      </c>
      <c r="F19" s="46">
        <v>18102</v>
      </c>
      <c r="G19" s="45">
        <v>18102</v>
      </c>
      <c r="H19" s="44">
        <f t="shared" si="1"/>
        <v>18102</v>
      </c>
      <c r="I19" s="46">
        <v>18227</v>
      </c>
      <c r="J19" s="45">
        <v>18227</v>
      </c>
      <c r="K19" s="44">
        <f t="shared" si="2"/>
        <v>18227</v>
      </c>
      <c r="L19" s="46">
        <v>18307</v>
      </c>
      <c r="M19" s="45">
        <v>18307</v>
      </c>
      <c r="N19" s="44">
        <f t="shared" si="3"/>
        <v>18307</v>
      </c>
      <c r="O19" s="46">
        <v>18387</v>
      </c>
      <c r="P19" s="45">
        <v>18387</v>
      </c>
      <c r="Q19" s="44">
        <f t="shared" si="4"/>
        <v>18387</v>
      </c>
      <c r="R19" s="52">
        <v>18056</v>
      </c>
      <c r="S19" s="51">
        <v>1.3534999999999999</v>
      </c>
      <c r="T19" s="51">
        <v>1.2056</v>
      </c>
      <c r="U19" s="50">
        <v>103.78</v>
      </c>
      <c r="V19" s="43">
        <v>13340.23</v>
      </c>
      <c r="W19" s="43">
        <v>13367.3</v>
      </c>
      <c r="X19" s="49">
        <f t="shared" si="5"/>
        <v>14976.77504976775</v>
      </c>
      <c r="Y19" s="48">
        <v>1.3542000000000001</v>
      </c>
    </row>
    <row r="20" spans="2:25" x14ac:dyDescent="0.25">
      <c r="B20" s="47">
        <v>44215</v>
      </c>
      <c r="C20" s="46">
        <v>18075</v>
      </c>
      <c r="D20" s="45">
        <v>18075</v>
      </c>
      <c r="E20" s="44">
        <f t="shared" si="0"/>
        <v>18075</v>
      </c>
      <c r="F20" s="46">
        <v>18133</v>
      </c>
      <c r="G20" s="45">
        <v>18133</v>
      </c>
      <c r="H20" s="44">
        <f t="shared" si="1"/>
        <v>18133</v>
      </c>
      <c r="I20" s="46">
        <v>18277</v>
      </c>
      <c r="J20" s="45">
        <v>18277</v>
      </c>
      <c r="K20" s="44">
        <f t="shared" si="2"/>
        <v>18277</v>
      </c>
      <c r="L20" s="46">
        <v>18357</v>
      </c>
      <c r="M20" s="45">
        <v>18357</v>
      </c>
      <c r="N20" s="44">
        <f t="shared" si="3"/>
        <v>18357</v>
      </c>
      <c r="O20" s="46">
        <v>18437</v>
      </c>
      <c r="P20" s="45">
        <v>18437</v>
      </c>
      <c r="Q20" s="44">
        <f t="shared" si="4"/>
        <v>18437</v>
      </c>
      <c r="R20" s="52">
        <v>18075</v>
      </c>
      <c r="S20" s="51">
        <v>1.3608</v>
      </c>
      <c r="T20" s="51">
        <v>1.2125999999999999</v>
      </c>
      <c r="U20" s="50">
        <v>104</v>
      </c>
      <c r="V20" s="43">
        <v>13282.63</v>
      </c>
      <c r="W20" s="43">
        <v>13318.4</v>
      </c>
      <c r="X20" s="49">
        <f t="shared" si="5"/>
        <v>14905.987135081645</v>
      </c>
      <c r="Y20" s="48">
        <v>1.3614999999999999</v>
      </c>
    </row>
    <row r="21" spans="2:25" x14ac:dyDescent="0.25">
      <c r="B21" s="47">
        <v>44216</v>
      </c>
      <c r="C21" s="46">
        <v>18055</v>
      </c>
      <c r="D21" s="45">
        <v>18055</v>
      </c>
      <c r="E21" s="44">
        <f t="shared" si="0"/>
        <v>18055</v>
      </c>
      <c r="F21" s="46">
        <v>18108</v>
      </c>
      <c r="G21" s="45">
        <v>18108</v>
      </c>
      <c r="H21" s="44">
        <f t="shared" si="1"/>
        <v>18108</v>
      </c>
      <c r="I21" s="46">
        <v>18274</v>
      </c>
      <c r="J21" s="45">
        <v>18274</v>
      </c>
      <c r="K21" s="44">
        <f t="shared" si="2"/>
        <v>18274</v>
      </c>
      <c r="L21" s="46">
        <v>18354</v>
      </c>
      <c r="M21" s="45">
        <v>18354</v>
      </c>
      <c r="N21" s="44">
        <f t="shared" si="3"/>
        <v>18354</v>
      </c>
      <c r="O21" s="46">
        <v>18434</v>
      </c>
      <c r="P21" s="45">
        <v>18434</v>
      </c>
      <c r="Q21" s="44">
        <f t="shared" si="4"/>
        <v>18434</v>
      </c>
      <c r="R21" s="52">
        <v>18055</v>
      </c>
      <c r="S21" s="51">
        <v>1.367</v>
      </c>
      <c r="T21" s="51">
        <v>1.2099</v>
      </c>
      <c r="U21" s="50">
        <v>103.83</v>
      </c>
      <c r="V21" s="43">
        <v>13207.75</v>
      </c>
      <c r="W21" s="43">
        <v>13239.75</v>
      </c>
      <c r="X21" s="49">
        <f t="shared" si="5"/>
        <v>14922.720886023639</v>
      </c>
      <c r="Y21" s="48">
        <v>1.3676999999999999</v>
      </c>
    </row>
    <row r="22" spans="2:25" x14ac:dyDescent="0.25">
      <c r="B22" s="47">
        <v>44217</v>
      </c>
      <c r="C22" s="46">
        <v>18370</v>
      </c>
      <c r="D22" s="45">
        <v>18370</v>
      </c>
      <c r="E22" s="44">
        <f t="shared" si="0"/>
        <v>18370</v>
      </c>
      <c r="F22" s="46">
        <v>18422</v>
      </c>
      <c r="G22" s="45">
        <v>18422</v>
      </c>
      <c r="H22" s="44">
        <f t="shared" si="1"/>
        <v>18422</v>
      </c>
      <c r="I22" s="46">
        <v>18589</v>
      </c>
      <c r="J22" s="45">
        <v>18589</v>
      </c>
      <c r="K22" s="44">
        <f t="shared" si="2"/>
        <v>18589</v>
      </c>
      <c r="L22" s="46">
        <v>18657</v>
      </c>
      <c r="M22" s="45">
        <v>18657</v>
      </c>
      <c r="N22" s="44">
        <f t="shared" si="3"/>
        <v>18657</v>
      </c>
      <c r="O22" s="46">
        <v>18724</v>
      </c>
      <c r="P22" s="45">
        <v>18724</v>
      </c>
      <c r="Q22" s="44">
        <f t="shared" si="4"/>
        <v>18724</v>
      </c>
      <c r="R22" s="52">
        <v>18370</v>
      </c>
      <c r="S22" s="51">
        <v>1.3712</v>
      </c>
      <c r="T22" s="51">
        <v>1.2143999999999999</v>
      </c>
      <c r="U22" s="50">
        <v>103.45</v>
      </c>
      <c r="V22" s="43">
        <v>13397.02</v>
      </c>
      <c r="W22" s="43">
        <v>13428.09</v>
      </c>
      <c r="X22" s="49">
        <f t="shared" si="5"/>
        <v>15126.8115942029</v>
      </c>
      <c r="Y22" s="48">
        <v>1.3718999999999999</v>
      </c>
    </row>
    <row r="23" spans="2:25" x14ac:dyDescent="0.25">
      <c r="B23" s="47">
        <v>44218</v>
      </c>
      <c r="C23" s="46">
        <v>17906</v>
      </c>
      <c r="D23" s="45">
        <v>17906</v>
      </c>
      <c r="E23" s="44">
        <f t="shared" si="0"/>
        <v>17906</v>
      </c>
      <c r="F23" s="46">
        <v>17938</v>
      </c>
      <c r="G23" s="45">
        <v>17938</v>
      </c>
      <c r="H23" s="44">
        <f t="shared" si="1"/>
        <v>17938</v>
      </c>
      <c r="I23" s="46">
        <v>18110</v>
      </c>
      <c r="J23" s="45">
        <v>18110</v>
      </c>
      <c r="K23" s="44">
        <f t="shared" si="2"/>
        <v>18110</v>
      </c>
      <c r="L23" s="46">
        <v>18180</v>
      </c>
      <c r="M23" s="45">
        <v>18180</v>
      </c>
      <c r="N23" s="44">
        <f t="shared" si="3"/>
        <v>18180</v>
      </c>
      <c r="O23" s="46">
        <v>18250</v>
      </c>
      <c r="P23" s="45">
        <v>18250</v>
      </c>
      <c r="Q23" s="44">
        <f t="shared" si="4"/>
        <v>18250</v>
      </c>
      <c r="R23" s="52">
        <v>17906</v>
      </c>
      <c r="S23" s="51">
        <v>1.3661000000000001</v>
      </c>
      <c r="T23" s="51">
        <v>1.2163999999999999</v>
      </c>
      <c r="U23" s="50">
        <v>103.76</v>
      </c>
      <c r="V23" s="43">
        <v>13107.39</v>
      </c>
      <c r="W23" s="43">
        <v>13124.09</v>
      </c>
      <c r="X23" s="49">
        <f t="shared" si="5"/>
        <v>14720.486682012497</v>
      </c>
      <c r="Y23" s="48">
        <v>1.3668</v>
      </c>
    </row>
    <row r="24" spans="2:25" x14ac:dyDescent="0.25">
      <c r="B24" s="47">
        <v>44221</v>
      </c>
      <c r="C24" s="46">
        <v>18240</v>
      </c>
      <c r="D24" s="45">
        <v>18240</v>
      </c>
      <c r="E24" s="44">
        <f t="shared" si="0"/>
        <v>18240</v>
      </c>
      <c r="F24" s="46">
        <v>18290</v>
      </c>
      <c r="G24" s="45">
        <v>18290</v>
      </c>
      <c r="H24" s="44">
        <f t="shared" si="1"/>
        <v>18290</v>
      </c>
      <c r="I24" s="46">
        <v>18469</v>
      </c>
      <c r="J24" s="45">
        <v>18469</v>
      </c>
      <c r="K24" s="44">
        <f t="shared" si="2"/>
        <v>18469</v>
      </c>
      <c r="L24" s="46">
        <v>18539</v>
      </c>
      <c r="M24" s="45">
        <v>18539</v>
      </c>
      <c r="N24" s="44">
        <f t="shared" si="3"/>
        <v>18539</v>
      </c>
      <c r="O24" s="46">
        <v>18609</v>
      </c>
      <c r="P24" s="45">
        <v>18609</v>
      </c>
      <c r="Q24" s="44">
        <f t="shared" si="4"/>
        <v>18609</v>
      </c>
      <c r="R24" s="52">
        <v>18240</v>
      </c>
      <c r="S24" s="51">
        <v>1.3684000000000001</v>
      </c>
      <c r="T24" s="51">
        <v>1.2154</v>
      </c>
      <c r="U24" s="50">
        <v>103.77</v>
      </c>
      <c r="V24" s="43">
        <v>13329.44</v>
      </c>
      <c r="W24" s="43">
        <v>13359.14</v>
      </c>
      <c r="X24" s="49">
        <f t="shared" si="5"/>
        <v>15007.404969557347</v>
      </c>
      <c r="Y24" s="48">
        <v>1.3691</v>
      </c>
    </row>
    <row r="25" spans="2:25" x14ac:dyDescent="0.25">
      <c r="B25" s="47">
        <v>44222</v>
      </c>
      <c r="C25" s="46">
        <v>18142</v>
      </c>
      <c r="D25" s="45">
        <v>18142</v>
      </c>
      <c r="E25" s="44">
        <f t="shared" si="0"/>
        <v>18142</v>
      </c>
      <c r="F25" s="46">
        <v>18197</v>
      </c>
      <c r="G25" s="45">
        <v>18197</v>
      </c>
      <c r="H25" s="44">
        <f t="shared" si="1"/>
        <v>18197</v>
      </c>
      <c r="I25" s="46">
        <v>18376</v>
      </c>
      <c r="J25" s="45">
        <v>18376</v>
      </c>
      <c r="K25" s="44">
        <f t="shared" si="2"/>
        <v>18376</v>
      </c>
      <c r="L25" s="46">
        <v>18446</v>
      </c>
      <c r="M25" s="45">
        <v>18446</v>
      </c>
      <c r="N25" s="44">
        <f t="shared" si="3"/>
        <v>18446</v>
      </c>
      <c r="O25" s="46">
        <v>18516</v>
      </c>
      <c r="P25" s="45">
        <v>18516</v>
      </c>
      <c r="Q25" s="44">
        <f t="shared" si="4"/>
        <v>18516</v>
      </c>
      <c r="R25" s="52">
        <v>18142</v>
      </c>
      <c r="S25" s="51">
        <v>1.3694999999999999</v>
      </c>
      <c r="T25" s="51">
        <v>1.2144999999999999</v>
      </c>
      <c r="U25" s="50">
        <v>103.73</v>
      </c>
      <c r="V25" s="43">
        <v>13247.17</v>
      </c>
      <c r="W25" s="43">
        <v>13280.54</v>
      </c>
      <c r="X25" s="49">
        <f t="shared" si="5"/>
        <v>14937.834499794155</v>
      </c>
      <c r="Y25" s="48">
        <v>1.3702000000000001</v>
      </c>
    </row>
    <row r="26" spans="2:25" x14ac:dyDescent="0.25">
      <c r="B26" s="47">
        <v>44223</v>
      </c>
      <c r="C26" s="46">
        <v>17818</v>
      </c>
      <c r="D26" s="45">
        <v>17818</v>
      </c>
      <c r="E26" s="44">
        <f t="shared" si="0"/>
        <v>17818</v>
      </c>
      <c r="F26" s="46">
        <v>17860</v>
      </c>
      <c r="G26" s="45">
        <v>17860</v>
      </c>
      <c r="H26" s="44">
        <f t="shared" si="1"/>
        <v>17860</v>
      </c>
      <c r="I26" s="46">
        <v>18038</v>
      </c>
      <c r="J26" s="45">
        <v>18038</v>
      </c>
      <c r="K26" s="44">
        <f t="shared" si="2"/>
        <v>18038</v>
      </c>
      <c r="L26" s="46">
        <v>18108</v>
      </c>
      <c r="M26" s="45">
        <v>18108</v>
      </c>
      <c r="N26" s="44">
        <f t="shared" si="3"/>
        <v>18108</v>
      </c>
      <c r="O26" s="46">
        <v>18178</v>
      </c>
      <c r="P26" s="45">
        <v>18178</v>
      </c>
      <c r="Q26" s="44">
        <f t="shared" si="4"/>
        <v>18178</v>
      </c>
      <c r="R26" s="52">
        <v>17818</v>
      </c>
      <c r="S26" s="51">
        <v>1.3703000000000001</v>
      </c>
      <c r="T26" s="51">
        <v>1.2108000000000001</v>
      </c>
      <c r="U26" s="50">
        <v>103.85</v>
      </c>
      <c r="V26" s="43">
        <v>13002.99</v>
      </c>
      <c r="W26" s="43">
        <v>13026.99</v>
      </c>
      <c r="X26" s="49">
        <f t="shared" si="5"/>
        <v>14715.890320449289</v>
      </c>
      <c r="Y26" s="48">
        <v>1.371</v>
      </c>
    </row>
    <row r="27" spans="2:25" x14ac:dyDescent="0.25">
      <c r="B27" s="47">
        <v>44224</v>
      </c>
      <c r="C27" s="46">
        <v>17662</v>
      </c>
      <c r="D27" s="45">
        <v>17662</v>
      </c>
      <c r="E27" s="44">
        <f t="shared" si="0"/>
        <v>17662</v>
      </c>
      <c r="F27" s="46">
        <v>17704</v>
      </c>
      <c r="G27" s="45">
        <v>17704</v>
      </c>
      <c r="H27" s="44">
        <f t="shared" si="1"/>
        <v>17704</v>
      </c>
      <c r="I27" s="46">
        <v>17888</v>
      </c>
      <c r="J27" s="45">
        <v>17888</v>
      </c>
      <c r="K27" s="44">
        <f t="shared" si="2"/>
        <v>17888</v>
      </c>
      <c r="L27" s="46">
        <v>17958</v>
      </c>
      <c r="M27" s="45">
        <v>17958</v>
      </c>
      <c r="N27" s="44">
        <f t="shared" si="3"/>
        <v>17958</v>
      </c>
      <c r="O27" s="46">
        <v>18028</v>
      </c>
      <c r="P27" s="45">
        <v>18028</v>
      </c>
      <c r="Q27" s="44">
        <f t="shared" si="4"/>
        <v>18028</v>
      </c>
      <c r="R27" s="52">
        <v>17662</v>
      </c>
      <c r="S27" s="51">
        <v>1.3653999999999999</v>
      </c>
      <c r="T27" s="51">
        <v>1.2098</v>
      </c>
      <c r="U27" s="50">
        <v>104.37</v>
      </c>
      <c r="V27" s="43">
        <v>12935.4</v>
      </c>
      <c r="W27" s="43">
        <v>12959.52</v>
      </c>
      <c r="X27" s="49">
        <f t="shared" si="5"/>
        <v>14599.107290461234</v>
      </c>
      <c r="Y27" s="48">
        <v>1.3661000000000001</v>
      </c>
    </row>
    <row r="28" spans="2:25" x14ac:dyDescent="0.25">
      <c r="B28" s="47">
        <v>44225</v>
      </c>
      <c r="C28" s="46">
        <v>17727</v>
      </c>
      <c r="D28" s="45">
        <v>17727</v>
      </c>
      <c r="E28" s="44">
        <f t="shared" si="0"/>
        <v>17727</v>
      </c>
      <c r="F28" s="46">
        <v>17761</v>
      </c>
      <c r="G28" s="45">
        <v>17761</v>
      </c>
      <c r="H28" s="44">
        <f t="shared" si="1"/>
        <v>17761</v>
      </c>
      <c r="I28" s="46">
        <v>17939</v>
      </c>
      <c r="J28" s="45">
        <v>17939</v>
      </c>
      <c r="K28" s="44">
        <f t="shared" si="2"/>
        <v>17939</v>
      </c>
      <c r="L28" s="46">
        <v>18009</v>
      </c>
      <c r="M28" s="45">
        <v>18009</v>
      </c>
      <c r="N28" s="44">
        <f t="shared" si="3"/>
        <v>18009</v>
      </c>
      <c r="O28" s="46">
        <v>18079</v>
      </c>
      <c r="P28" s="45">
        <v>18079</v>
      </c>
      <c r="Q28" s="44">
        <f t="shared" si="4"/>
        <v>18079</v>
      </c>
      <c r="R28" s="52">
        <v>17727</v>
      </c>
      <c r="S28" s="51">
        <v>1.3728</v>
      </c>
      <c r="T28" s="51">
        <v>1.2134</v>
      </c>
      <c r="U28" s="50">
        <v>104.66</v>
      </c>
      <c r="V28" s="43">
        <v>12913.02</v>
      </c>
      <c r="W28" s="43">
        <v>12931.2</v>
      </c>
      <c r="X28" s="49">
        <f t="shared" si="5"/>
        <v>14609.362122960276</v>
      </c>
      <c r="Y28" s="48">
        <v>1.3734999999999999</v>
      </c>
    </row>
    <row r="29" spans="2:25" s="10" customFormat="1" x14ac:dyDescent="0.25">
      <c r="B29" s="42" t="s">
        <v>11</v>
      </c>
      <c r="C29" s="41">
        <f>ROUND(AVERAGE(C9:C28),2)</f>
        <v>17847.599999999999</v>
      </c>
      <c r="D29" s="40">
        <f>ROUND(AVERAGE(D9:D28),2)</f>
        <v>17847.599999999999</v>
      </c>
      <c r="E29" s="39">
        <f>ROUND(AVERAGE(C29:D29),2)</f>
        <v>17847.599999999999</v>
      </c>
      <c r="F29" s="41">
        <f>ROUND(AVERAGE(F9:F28),2)</f>
        <v>17892.3</v>
      </c>
      <c r="G29" s="40">
        <f>ROUND(AVERAGE(G9:G28),2)</f>
        <v>17892.3</v>
      </c>
      <c r="H29" s="39">
        <f>ROUND(AVERAGE(F29:G29),2)</f>
        <v>17892.3</v>
      </c>
      <c r="I29" s="41">
        <f>ROUND(AVERAGE(I9:I28),2)</f>
        <v>18103.75</v>
      </c>
      <c r="J29" s="40">
        <f>ROUND(AVERAGE(J9:J28),2)</f>
        <v>18103.75</v>
      </c>
      <c r="K29" s="39">
        <f>ROUND(AVERAGE(I29:J29),2)</f>
        <v>18103.75</v>
      </c>
      <c r="L29" s="41">
        <f>ROUND(AVERAGE(L9:L28),2)</f>
        <v>18213.599999999999</v>
      </c>
      <c r="M29" s="40">
        <f>ROUND(AVERAGE(M9:M28),2)</f>
        <v>18213.599999999999</v>
      </c>
      <c r="N29" s="39">
        <f>ROUND(AVERAGE(L29:M29),2)</f>
        <v>18213.599999999999</v>
      </c>
      <c r="O29" s="41">
        <f>ROUND(AVERAGE(O9:O28),2)</f>
        <v>18324.599999999999</v>
      </c>
      <c r="P29" s="40">
        <f>ROUND(AVERAGE(P9:P28),2)</f>
        <v>18324.599999999999</v>
      </c>
      <c r="Q29" s="39">
        <f>ROUND(AVERAGE(O29:P29),2)</f>
        <v>18324.599999999999</v>
      </c>
      <c r="R29" s="38">
        <f>ROUND(AVERAGE(R9:R28),2)</f>
        <v>17847.599999999999</v>
      </c>
      <c r="S29" s="37">
        <f>ROUND(AVERAGE(S9:S28),4)</f>
        <v>1.3635999999999999</v>
      </c>
      <c r="T29" s="36">
        <f>ROUND(AVERAGE(T9:T28),4)</f>
        <v>1.2170000000000001</v>
      </c>
      <c r="U29" s="175">
        <f>ROUND(AVERAGE(U9:U28),2)</f>
        <v>103.78</v>
      </c>
      <c r="V29" s="35">
        <f>AVERAGE(V9:V28)</f>
        <v>13088.1945</v>
      </c>
      <c r="W29" s="35">
        <f>AVERAGE(W9:W28)</f>
        <v>13114.1495</v>
      </c>
      <c r="X29" s="35">
        <f>AVERAGE(X9:X28)</f>
        <v>14665.896476547563</v>
      </c>
      <c r="Y29" s="34">
        <f>AVERAGE(Y9:Y28)</f>
        <v>1.3643350000000001</v>
      </c>
    </row>
    <row r="30" spans="2:25" s="5" customFormat="1" x14ac:dyDescent="0.25">
      <c r="B30" s="33" t="s">
        <v>12</v>
      </c>
      <c r="C30" s="32">
        <f t="shared" ref="C30:Y30" si="6">MAX(C9:C28)</f>
        <v>18370</v>
      </c>
      <c r="D30" s="31">
        <f t="shared" si="6"/>
        <v>18370</v>
      </c>
      <c r="E30" s="30">
        <f t="shared" si="6"/>
        <v>18370</v>
      </c>
      <c r="F30" s="32">
        <f t="shared" si="6"/>
        <v>18422</v>
      </c>
      <c r="G30" s="31">
        <f t="shared" si="6"/>
        <v>18422</v>
      </c>
      <c r="H30" s="30">
        <f t="shared" si="6"/>
        <v>18422</v>
      </c>
      <c r="I30" s="32">
        <f t="shared" si="6"/>
        <v>18589</v>
      </c>
      <c r="J30" s="31">
        <f t="shared" si="6"/>
        <v>18589</v>
      </c>
      <c r="K30" s="30">
        <f t="shared" si="6"/>
        <v>18589</v>
      </c>
      <c r="L30" s="32">
        <f t="shared" si="6"/>
        <v>18657</v>
      </c>
      <c r="M30" s="31">
        <f t="shared" si="6"/>
        <v>18657</v>
      </c>
      <c r="N30" s="30">
        <f t="shared" si="6"/>
        <v>18657</v>
      </c>
      <c r="O30" s="32">
        <f t="shared" si="6"/>
        <v>18724</v>
      </c>
      <c r="P30" s="31">
        <f t="shared" si="6"/>
        <v>18724</v>
      </c>
      <c r="Q30" s="30">
        <f t="shared" si="6"/>
        <v>18724</v>
      </c>
      <c r="R30" s="29">
        <f t="shared" si="6"/>
        <v>18370</v>
      </c>
      <c r="S30" s="28">
        <f t="shared" si="6"/>
        <v>1.3728</v>
      </c>
      <c r="T30" s="27">
        <f t="shared" si="6"/>
        <v>1.234</v>
      </c>
      <c r="U30" s="26">
        <f t="shared" si="6"/>
        <v>104.66</v>
      </c>
      <c r="V30" s="25">
        <f t="shared" si="6"/>
        <v>13397.02</v>
      </c>
      <c r="W30" s="25">
        <f t="shared" si="6"/>
        <v>13428.09</v>
      </c>
      <c r="X30" s="25">
        <f t="shared" si="6"/>
        <v>15126.8115942029</v>
      </c>
      <c r="Y30" s="24">
        <f t="shared" si="6"/>
        <v>1.3734999999999999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17164</v>
      </c>
      <c r="D31" s="21">
        <f t="shared" si="7"/>
        <v>17164</v>
      </c>
      <c r="E31" s="20">
        <f t="shared" si="7"/>
        <v>17164</v>
      </c>
      <c r="F31" s="22">
        <f t="shared" si="7"/>
        <v>17217</v>
      </c>
      <c r="G31" s="21">
        <f t="shared" si="7"/>
        <v>17217</v>
      </c>
      <c r="H31" s="20">
        <f t="shared" si="7"/>
        <v>17217</v>
      </c>
      <c r="I31" s="22">
        <f t="shared" si="7"/>
        <v>17480</v>
      </c>
      <c r="J31" s="21">
        <f t="shared" si="7"/>
        <v>17480</v>
      </c>
      <c r="K31" s="20">
        <f t="shared" si="7"/>
        <v>17480</v>
      </c>
      <c r="L31" s="22">
        <f t="shared" si="7"/>
        <v>17625</v>
      </c>
      <c r="M31" s="21">
        <f t="shared" si="7"/>
        <v>17625</v>
      </c>
      <c r="N31" s="20">
        <f t="shared" si="7"/>
        <v>17625</v>
      </c>
      <c r="O31" s="22">
        <f t="shared" si="7"/>
        <v>17770</v>
      </c>
      <c r="P31" s="21">
        <f t="shared" si="7"/>
        <v>17770</v>
      </c>
      <c r="Q31" s="20">
        <f t="shared" si="7"/>
        <v>17770</v>
      </c>
      <c r="R31" s="19">
        <f t="shared" si="7"/>
        <v>17164</v>
      </c>
      <c r="S31" s="18">
        <f t="shared" si="7"/>
        <v>1.3482000000000001</v>
      </c>
      <c r="T31" s="17">
        <f t="shared" si="7"/>
        <v>1.2056</v>
      </c>
      <c r="U31" s="16">
        <f t="shared" si="7"/>
        <v>102.9</v>
      </c>
      <c r="V31" s="15">
        <f t="shared" si="7"/>
        <v>12700.64</v>
      </c>
      <c r="W31" s="15">
        <f t="shared" si="7"/>
        <v>12737.32</v>
      </c>
      <c r="X31" s="15">
        <f t="shared" si="7"/>
        <v>14096.228868660599</v>
      </c>
      <c r="Y31" s="14">
        <f t="shared" si="7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44200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44200</v>
      </c>
      <c r="C9" s="46">
        <v>33000</v>
      </c>
      <c r="D9" s="45">
        <v>33000</v>
      </c>
      <c r="E9" s="44">
        <f t="shared" ref="E9:E28" si="0">AVERAGE(C9:D9)</f>
        <v>33000</v>
      </c>
      <c r="F9" s="46">
        <v>33000</v>
      </c>
      <c r="G9" s="45">
        <v>33000</v>
      </c>
      <c r="H9" s="44">
        <f t="shared" ref="H9:H28" si="1">AVERAGE(F9:G9)</f>
        <v>33000</v>
      </c>
      <c r="I9" s="46">
        <v>34565</v>
      </c>
      <c r="J9" s="45">
        <v>34565</v>
      </c>
      <c r="K9" s="44">
        <f t="shared" ref="K9:K28" si="2">AVERAGE(I9:J9)</f>
        <v>34565</v>
      </c>
      <c r="L9" s="52">
        <v>33000</v>
      </c>
      <c r="M9" s="51">
        <v>1.3655999999999999</v>
      </c>
      <c r="N9" s="53">
        <v>1.2303999999999999</v>
      </c>
      <c r="O9" s="50">
        <v>102.92</v>
      </c>
      <c r="P9" s="43">
        <v>24165.200000000001</v>
      </c>
      <c r="Q9" s="43">
        <v>24152.82</v>
      </c>
      <c r="R9" s="49">
        <f t="shared" ref="R9:R28" si="3">L9/N9</f>
        <v>26820.546163849158</v>
      </c>
      <c r="S9" s="48">
        <v>1.3663000000000001</v>
      </c>
    </row>
    <row r="10" spans="1:19" x14ac:dyDescent="0.25">
      <c r="B10" s="47">
        <v>44201</v>
      </c>
      <c r="C10" s="46">
        <v>34000</v>
      </c>
      <c r="D10" s="45">
        <v>34000</v>
      </c>
      <c r="E10" s="44">
        <f t="shared" si="0"/>
        <v>34000</v>
      </c>
      <c r="F10" s="46">
        <v>34000</v>
      </c>
      <c r="G10" s="45">
        <v>34000</v>
      </c>
      <c r="H10" s="44">
        <f t="shared" si="1"/>
        <v>34000</v>
      </c>
      <c r="I10" s="46">
        <v>35565</v>
      </c>
      <c r="J10" s="45">
        <v>35565</v>
      </c>
      <c r="K10" s="44">
        <f t="shared" si="2"/>
        <v>35565</v>
      </c>
      <c r="L10" s="52">
        <v>34000</v>
      </c>
      <c r="M10" s="51">
        <v>1.3585</v>
      </c>
      <c r="N10" s="51">
        <v>1.2272000000000001</v>
      </c>
      <c r="O10" s="50">
        <v>102.9</v>
      </c>
      <c r="P10" s="43">
        <v>25027.599999999999</v>
      </c>
      <c r="Q10" s="43">
        <v>25014.71</v>
      </c>
      <c r="R10" s="49">
        <f t="shared" si="3"/>
        <v>27705.345501955671</v>
      </c>
      <c r="S10" s="48">
        <v>1.3592</v>
      </c>
    </row>
    <row r="11" spans="1:19" x14ac:dyDescent="0.25">
      <c r="B11" s="47">
        <v>44202</v>
      </c>
      <c r="C11" s="46">
        <v>35000</v>
      </c>
      <c r="D11" s="45">
        <v>35000</v>
      </c>
      <c r="E11" s="44">
        <f t="shared" si="0"/>
        <v>35000</v>
      </c>
      <c r="F11" s="46">
        <v>35000</v>
      </c>
      <c r="G11" s="45">
        <v>35000</v>
      </c>
      <c r="H11" s="44">
        <f t="shared" si="1"/>
        <v>35000</v>
      </c>
      <c r="I11" s="46">
        <v>36565</v>
      </c>
      <c r="J11" s="45">
        <v>36565</v>
      </c>
      <c r="K11" s="44">
        <f t="shared" si="2"/>
        <v>36565</v>
      </c>
      <c r="L11" s="52">
        <v>35000</v>
      </c>
      <c r="M11" s="51">
        <v>1.3615999999999999</v>
      </c>
      <c r="N11" s="51">
        <v>1.234</v>
      </c>
      <c r="O11" s="50">
        <v>102.93</v>
      </c>
      <c r="P11" s="43">
        <v>25705.05</v>
      </c>
      <c r="Q11" s="43">
        <v>25691.84</v>
      </c>
      <c r="R11" s="49">
        <f t="shared" si="3"/>
        <v>28363.047001620747</v>
      </c>
      <c r="S11" s="48">
        <v>1.3623000000000001</v>
      </c>
    </row>
    <row r="12" spans="1:19" x14ac:dyDescent="0.25">
      <c r="B12" s="47">
        <v>44203</v>
      </c>
      <c r="C12" s="46">
        <v>36000</v>
      </c>
      <c r="D12" s="45">
        <v>36000</v>
      </c>
      <c r="E12" s="44">
        <f t="shared" si="0"/>
        <v>36000</v>
      </c>
      <c r="F12" s="46">
        <v>36000</v>
      </c>
      <c r="G12" s="45">
        <v>36000</v>
      </c>
      <c r="H12" s="44">
        <f t="shared" si="1"/>
        <v>36000</v>
      </c>
      <c r="I12" s="46">
        <v>37565</v>
      </c>
      <c r="J12" s="45">
        <v>37565</v>
      </c>
      <c r="K12" s="44">
        <f t="shared" si="2"/>
        <v>37565</v>
      </c>
      <c r="L12" s="52">
        <v>36000</v>
      </c>
      <c r="M12" s="51">
        <v>1.3603000000000001</v>
      </c>
      <c r="N12" s="51">
        <v>1.2266999999999999</v>
      </c>
      <c r="O12" s="50">
        <v>103.63</v>
      </c>
      <c r="P12" s="43">
        <v>26464.75</v>
      </c>
      <c r="Q12" s="43">
        <v>26451.14</v>
      </c>
      <c r="R12" s="49">
        <f t="shared" si="3"/>
        <v>29347.028613352901</v>
      </c>
      <c r="S12" s="48">
        <v>1.361</v>
      </c>
    </row>
    <row r="13" spans="1:19" x14ac:dyDescent="0.25">
      <c r="B13" s="47">
        <v>44204</v>
      </c>
      <c r="C13" s="46">
        <v>36500</v>
      </c>
      <c r="D13" s="45">
        <v>36500</v>
      </c>
      <c r="E13" s="44">
        <f t="shared" si="0"/>
        <v>36500</v>
      </c>
      <c r="F13" s="46">
        <v>36500</v>
      </c>
      <c r="G13" s="45">
        <v>36500</v>
      </c>
      <c r="H13" s="44">
        <f t="shared" si="1"/>
        <v>36500</v>
      </c>
      <c r="I13" s="46">
        <v>38065</v>
      </c>
      <c r="J13" s="45">
        <v>38065</v>
      </c>
      <c r="K13" s="44">
        <f t="shared" si="2"/>
        <v>38065</v>
      </c>
      <c r="L13" s="52">
        <v>36500</v>
      </c>
      <c r="M13" s="51">
        <v>1.3601000000000001</v>
      </c>
      <c r="N13" s="51">
        <v>1.2249000000000001</v>
      </c>
      <c r="O13" s="50">
        <v>103.86</v>
      </c>
      <c r="P13" s="43">
        <v>26836.26</v>
      </c>
      <c r="Q13" s="43">
        <v>26822.46</v>
      </c>
      <c r="R13" s="49">
        <f t="shared" si="3"/>
        <v>29798.350885786593</v>
      </c>
      <c r="S13" s="48">
        <v>1.3608</v>
      </c>
    </row>
    <row r="14" spans="1:19" x14ac:dyDescent="0.25">
      <c r="B14" s="47">
        <v>44207</v>
      </c>
      <c r="C14" s="46">
        <v>36490</v>
      </c>
      <c r="D14" s="45">
        <v>36490</v>
      </c>
      <c r="E14" s="44">
        <f t="shared" si="0"/>
        <v>36490</v>
      </c>
      <c r="F14" s="46">
        <v>36500</v>
      </c>
      <c r="G14" s="45">
        <v>36500</v>
      </c>
      <c r="H14" s="44">
        <f t="shared" si="1"/>
        <v>36500</v>
      </c>
      <c r="I14" s="46">
        <v>38055</v>
      </c>
      <c r="J14" s="45">
        <v>38055</v>
      </c>
      <c r="K14" s="44">
        <f t="shared" si="2"/>
        <v>38055</v>
      </c>
      <c r="L14" s="52">
        <v>36490</v>
      </c>
      <c r="M14" s="51">
        <v>1.3482000000000001</v>
      </c>
      <c r="N14" s="51">
        <v>1.2165999999999999</v>
      </c>
      <c r="O14" s="50">
        <v>104.19</v>
      </c>
      <c r="P14" s="43">
        <v>27065.72</v>
      </c>
      <c r="Q14" s="43">
        <v>27057.08</v>
      </c>
      <c r="R14" s="49">
        <f t="shared" si="3"/>
        <v>29993.424297221769</v>
      </c>
      <c r="S14" s="48">
        <v>1.349</v>
      </c>
    </row>
    <row r="15" spans="1:19" x14ac:dyDescent="0.25">
      <c r="B15" s="47">
        <v>44208</v>
      </c>
      <c r="C15" s="46">
        <v>37000</v>
      </c>
      <c r="D15" s="45">
        <v>37000</v>
      </c>
      <c r="E15" s="44">
        <f t="shared" si="0"/>
        <v>37000</v>
      </c>
      <c r="F15" s="46">
        <v>37010</v>
      </c>
      <c r="G15" s="45">
        <v>37010</v>
      </c>
      <c r="H15" s="44">
        <f t="shared" si="1"/>
        <v>37010</v>
      </c>
      <c r="I15" s="46">
        <v>38565</v>
      </c>
      <c r="J15" s="45">
        <v>38565</v>
      </c>
      <c r="K15" s="44">
        <f t="shared" si="2"/>
        <v>38565</v>
      </c>
      <c r="L15" s="52">
        <v>37000</v>
      </c>
      <c r="M15" s="51">
        <v>1.3595999999999999</v>
      </c>
      <c r="N15" s="51">
        <v>1.2156</v>
      </c>
      <c r="O15" s="50">
        <v>104.23</v>
      </c>
      <c r="P15" s="43">
        <v>27213.89</v>
      </c>
      <c r="Q15" s="43">
        <v>27205.23</v>
      </c>
      <c r="R15" s="49">
        <f t="shared" si="3"/>
        <v>30437.643961829548</v>
      </c>
      <c r="S15" s="48">
        <v>1.3604000000000001</v>
      </c>
    </row>
    <row r="16" spans="1:19" x14ac:dyDescent="0.25">
      <c r="B16" s="47">
        <v>44209</v>
      </c>
      <c r="C16" s="46">
        <v>37600</v>
      </c>
      <c r="D16" s="45">
        <v>37600</v>
      </c>
      <c r="E16" s="44">
        <f t="shared" si="0"/>
        <v>37600</v>
      </c>
      <c r="F16" s="46">
        <v>37610</v>
      </c>
      <c r="G16" s="45">
        <v>37610</v>
      </c>
      <c r="H16" s="44">
        <f t="shared" si="1"/>
        <v>37610</v>
      </c>
      <c r="I16" s="46">
        <v>39165</v>
      </c>
      <c r="J16" s="45">
        <v>39165</v>
      </c>
      <c r="K16" s="44">
        <f t="shared" si="2"/>
        <v>39165</v>
      </c>
      <c r="L16" s="52">
        <v>37600</v>
      </c>
      <c r="M16" s="51">
        <v>1.3674999999999999</v>
      </c>
      <c r="N16" s="51">
        <v>1.2173</v>
      </c>
      <c r="O16" s="50">
        <v>103.88</v>
      </c>
      <c r="P16" s="43">
        <v>27495.43</v>
      </c>
      <c r="Q16" s="43">
        <v>27488.67</v>
      </c>
      <c r="R16" s="49">
        <f t="shared" si="3"/>
        <v>30888.030888030888</v>
      </c>
      <c r="S16" s="48">
        <v>1.3682000000000001</v>
      </c>
    </row>
    <row r="17" spans="2:19" x14ac:dyDescent="0.25">
      <c r="B17" s="47">
        <v>44210</v>
      </c>
      <c r="C17" s="46">
        <v>37995</v>
      </c>
      <c r="D17" s="45">
        <v>37995</v>
      </c>
      <c r="E17" s="44">
        <f t="shared" si="0"/>
        <v>37995</v>
      </c>
      <c r="F17" s="46">
        <v>38005</v>
      </c>
      <c r="G17" s="45">
        <v>38005</v>
      </c>
      <c r="H17" s="44">
        <f t="shared" si="1"/>
        <v>38005</v>
      </c>
      <c r="I17" s="46">
        <v>39555</v>
      </c>
      <c r="J17" s="45">
        <v>39555</v>
      </c>
      <c r="K17" s="44">
        <f t="shared" si="2"/>
        <v>39555</v>
      </c>
      <c r="L17" s="52">
        <v>37995</v>
      </c>
      <c r="M17" s="51">
        <v>1.3636999999999999</v>
      </c>
      <c r="N17" s="51">
        <v>1.2130000000000001</v>
      </c>
      <c r="O17" s="50">
        <v>104.09</v>
      </c>
      <c r="P17" s="43">
        <v>27861.7</v>
      </c>
      <c r="Q17" s="43">
        <v>27854.73</v>
      </c>
      <c r="R17" s="49">
        <f t="shared" si="3"/>
        <v>31323.165704863972</v>
      </c>
      <c r="S17" s="48">
        <v>1.3644000000000001</v>
      </c>
    </row>
    <row r="18" spans="2:19" x14ac:dyDescent="0.25">
      <c r="B18" s="47">
        <v>44211</v>
      </c>
      <c r="C18" s="46">
        <v>37995</v>
      </c>
      <c r="D18" s="45">
        <v>37995</v>
      </c>
      <c r="E18" s="44">
        <f t="shared" si="0"/>
        <v>37995</v>
      </c>
      <c r="F18" s="46">
        <v>38005</v>
      </c>
      <c r="G18" s="45">
        <v>38005</v>
      </c>
      <c r="H18" s="44">
        <f t="shared" si="1"/>
        <v>38005</v>
      </c>
      <c r="I18" s="46">
        <v>39555</v>
      </c>
      <c r="J18" s="45">
        <v>39555</v>
      </c>
      <c r="K18" s="44">
        <f t="shared" si="2"/>
        <v>39555</v>
      </c>
      <c r="L18" s="52">
        <v>37995</v>
      </c>
      <c r="M18" s="51">
        <v>1.3624000000000001</v>
      </c>
      <c r="N18" s="51">
        <v>1.2121999999999999</v>
      </c>
      <c r="O18" s="50">
        <v>103.72</v>
      </c>
      <c r="P18" s="43">
        <v>27888.29</v>
      </c>
      <c r="Q18" s="43">
        <v>27881.3</v>
      </c>
      <c r="R18" s="49">
        <f t="shared" si="3"/>
        <v>31343.837650552716</v>
      </c>
      <c r="S18" s="48">
        <v>1.3631</v>
      </c>
    </row>
    <row r="19" spans="2:19" x14ac:dyDescent="0.25">
      <c r="B19" s="47">
        <v>44214</v>
      </c>
      <c r="C19" s="46">
        <v>37490</v>
      </c>
      <c r="D19" s="45">
        <v>37490</v>
      </c>
      <c r="E19" s="44">
        <f t="shared" si="0"/>
        <v>37490</v>
      </c>
      <c r="F19" s="46">
        <v>37510</v>
      </c>
      <c r="G19" s="45">
        <v>37510</v>
      </c>
      <c r="H19" s="44">
        <f t="shared" si="1"/>
        <v>37510</v>
      </c>
      <c r="I19" s="46">
        <v>39050</v>
      </c>
      <c r="J19" s="45">
        <v>39050</v>
      </c>
      <c r="K19" s="44">
        <f t="shared" si="2"/>
        <v>39050</v>
      </c>
      <c r="L19" s="52">
        <v>37490</v>
      </c>
      <c r="M19" s="51">
        <v>1.3534999999999999</v>
      </c>
      <c r="N19" s="51">
        <v>1.2056</v>
      </c>
      <c r="O19" s="50">
        <v>103.78</v>
      </c>
      <c r="P19" s="43">
        <v>27698.560000000001</v>
      </c>
      <c r="Q19" s="43">
        <v>27699.01</v>
      </c>
      <c r="R19" s="49">
        <f t="shared" si="3"/>
        <v>31096.549435965495</v>
      </c>
      <c r="S19" s="48">
        <v>1.3542000000000001</v>
      </c>
    </row>
    <row r="20" spans="2:19" x14ac:dyDescent="0.25">
      <c r="B20" s="47">
        <v>44215</v>
      </c>
      <c r="C20" s="46">
        <v>37490</v>
      </c>
      <c r="D20" s="45">
        <v>37490</v>
      </c>
      <c r="E20" s="44">
        <f t="shared" si="0"/>
        <v>37490</v>
      </c>
      <c r="F20" s="46">
        <v>37510</v>
      </c>
      <c r="G20" s="45">
        <v>37510</v>
      </c>
      <c r="H20" s="44">
        <f t="shared" si="1"/>
        <v>37510</v>
      </c>
      <c r="I20" s="46">
        <v>39050</v>
      </c>
      <c r="J20" s="45">
        <v>39050</v>
      </c>
      <c r="K20" s="44">
        <f t="shared" si="2"/>
        <v>39050</v>
      </c>
      <c r="L20" s="52">
        <v>37490</v>
      </c>
      <c r="M20" s="51">
        <v>1.3608</v>
      </c>
      <c r="N20" s="51">
        <v>1.2125999999999999</v>
      </c>
      <c r="O20" s="50">
        <v>104</v>
      </c>
      <c r="P20" s="43">
        <v>27549.97</v>
      </c>
      <c r="Q20" s="43">
        <v>27550.5</v>
      </c>
      <c r="R20" s="49">
        <f t="shared" si="3"/>
        <v>30917.03777008082</v>
      </c>
      <c r="S20" s="48">
        <v>1.3614999999999999</v>
      </c>
    </row>
    <row r="21" spans="2:19" x14ac:dyDescent="0.25">
      <c r="B21" s="47">
        <v>44216</v>
      </c>
      <c r="C21" s="46">
        <v>37500</v>
      </c>
      <c r="D21" s="45">
        <v>37500</v>
      </c>
      <c r="E21" s="44">
        <f t="shared" si="0"/>
        <v>37500</v>
      </c>
      <c r="F21" s="46">
        <v>37520</v>
      </c>
      <c r="G21" s="45">
        <v>37520</v>
      </c>
      <c r="H21" s="44">
        <f t="shared" si="1"/>
        <v>37520</v>
      </c>
      <c r="I21" s="46">
        <v>39055</v>
      </c>
      <c r="J21" s="45">
        <v>39055</v>
      </c>
      <c r="K21" s="44">
        <f t="shared" si="2"/>
        <v>39055</v>
      </c>
      <c r="L21" s="52">
        <v>37500</v>
      </c>
      <c r="M21" s="51">
        <v>1.367</v>
      </c>
      <c r="N21" s="51">
        <v>1.2099</v>
      </c>
      <c r="O21" s="50">
        <v>103.83</v>
      </c>
      <c r="P21" s="43">
        <v>27432.33</v>
      </c>
      <c r="Q21" s="43">
        <v>27432.92</v>
      </c>
      <c r="R21" s="49">
        <f t="shared" si="3"/>
        <v>30994.29704934292</v>
      </c>
      <c r="S21" s="48">
        <v>1.3676999999999999</v>
      </c>
    </row>
    <row r="22" spans="2:19" x14ac:dyDescent="0.25">
      <c r="B22" s="47">
        <v>44217</v>
      </c>
      <c r="C22" s="46">
        <v>37750</v>
      </c>
      <c r="D22" s="45">
        <v>37750</v>
      </c>
      <c r="E22" s="44">
        <f t="shared" si="0"/>
        <v>37750</v>
      </c>
      <c r="F22" s="46">
        <v>37770</v>
      </c>
      <c r="G22" s="45">
        <v>37770</v>
      </c>
      <c r="H22" s="44">
        <f t="shared" si="1"/>
        <v>37770</v>
      </c>
      <c r="I22" s="46">
        <v>39305</v>
      </c>
      <c r="J22" s="45">
        <v>39305</v>
      </c>
      <c r="K22" s="44">
        <f t="shared" si="2"/>
        <v>39305</v>
      </c>
      <c r="L22" s="52">
        <v>37750</v>
      </c>
      <c r="M22" s="51">
        <v>1.3712</v>
      </c>
      <c r="N22" s="51">
        <v>1.2143999999999999</v>
      </c>
      <c r="O22" s="50">
        <v>103.45</v>
      </c>
      <c r="P22" s="43">
        <v>27530.63</v>
      </c>
      <c r="Q22" s="43">
        <v>27531.16</v>
      </c>
      <c r="R22" s="49">
        <f t="shared" si="3"/>
        <v>31085.309617918316</v>
      </c>
      <c r="S22" s="48">
        <v>1.3718999999999999</v>
      </c>
    </row>
    <row r="23" spans="2:19" x14ac:dyDescent="0.25">
      <c r="B23" s="47">
        <v>44218</v>
      </c>
      <c r="C23" s="46">
        <v>39600</v>
      </c>
      <c r="D23" s="45">
        <v>39600</v>
      </c>
      <c r="E23" s="44">
        <f t="shared" si="0"/>
        <v>39600</v>
      </c>
      <c r="F23" s="46">
        <v>39625</v>
      </c>
      <c r="G23" s="45">
        <v>39625</v>
      </c>
      <c r="H23" s="44">
        <f t="shared" si="1"/>
        <v>39625</v>
      </c>
      <c r="I23" s="46">
        <v>41155</v>
      </c>
      <c r="J23" s="45">
        <v>41155</v>
      </c>
      <c r="K23" s="44">
        <f t="shared" si="2"/>
        <v>41155</v>
      </c>
      <c r="L23" s="52">
        <v>39600</v>
      </c>
      <c r="M23" s="51">
        <v>1.3661000000000001</v>
      </c>
      <c r="N23" s="51">
        <v>1.2163999999999999</v>
      </c>
      <c r="O23" s="50">
        <v>103.76</v>
      </c>
      <c r="P23" s="43">
        <v>28987.63</v>
      </c>
      <c r="Q23" s="43">
        <v>28991.07</v>
      </c>
      <c r="R23" s="49">
        <f t="shared" si="3"/>
        <v>32555.080565603421</v>
      </c>
      <c r="S23" s="48">
        <v>1.3668</v>
      </c>
    </row>
    <row r="24" spans="2:19" x14ac:dyDescent="0.25">
      <c r="B24" s="47">
        <v>44221</v>
      </c>
      <c r="C24" s="46">
        <v>39585</v>
      </c>
      <c r="D24" s="45">
        <v>39585</v>
      </c>
      <c r="E24" s="44">
        <f t="shared" si="0"/>
        <v>39585</v>
      </c>
      <c r="F24" s="46">
        <v>39625</v>
      </c>
      <c r="G24" s="45">
        <v>39625</v>
      </c>
      <c r="H24" s="44">
        <f t="shared" si="1"/>
        <v>39625</v>
      </c>
      <c r="I24" s="46">
        <v>41145</v>
      </c>
      <c r="J24" s="45">
        <v>41145</v>
      </c>
      <c r="K24" s="44">
        <f t="shared" si="2"/>
        <v>41145</v>
      </c>
      <c r="L24" s="52">
        <v>39585</v>
      </c>
      <c r="M24" s="51">
        <v>1.3684000000000001</v>
      </c>
      <c r="N24" s="51">
        <v>1.2154</v>
      </c>
      <c r="O24" s="50">
        <v>103.77</v>
      </c>
      <c r="P24" s="43">
        <v>28927.95</v>
      </c>
      <c r="Q24" s="43">
        <v>28942.37</v>
      </c>
      <c r="R24" s="49">
        <f t="shared" si="3"/>
        <v>32569.524436399537</v>
      </c>
      <c r="S24" s="48">
        <v>1.3691</v>
      </c>
    </row>
    <row r="25" spans="2:19" x14ac:dyDescent="0.25">
      <c r="B25" s="47">
        <v>44222</v>
      </c>
      <c r="C25" s="46">
        <v>40000</v>
      </c>
      <c r="D25" s="45">
        <v>40000</v>
      </c>
      <c r="E25" s="44">
        <f t="shared" si="0"/>
        <v>40000</v>
      </c>
      <c r="F25" s="46">
        <v>40040</v>
      </c>
      <c r="G25" s="45">
        <v>40040</v>
      </c>
      <c r="H25" s="44">
        <f t="shared" si="1"/>
        <v>40040</v>
      </c>
      <c r="I25" s="46">
        <v>41560</v>
      </c>
      <c r="J25" s="45">
        <v>41560</v>
      </c>
      <c r="K25" s="44">
        <f t="shared" si="2"/>
        <v>41560</v>
      </c>
      <c r="L25" s="52">
        <v>40000</v>
      </c>
      <c r="M25" s="51">
        <v>1.3694999999999999</v>
      </c>
      <c r="N25" s="51">
        <v>1.2144999999999999</v>
      </c>
      <c r="O25" s="50">
        <v>103.73</v>
      </c>
      <c r="P25" s="43">
        <v>29207.74</v>
      </c>
      <c r="Q25" s="43">
        <v>29222.01</v>
      </c>
      <c r="R25" s="49">
        <f t="shared" si="3"/>
        <v>32935.364347468094</v>
      </c>
      <c r="S25" s="48">
        <v>1.3702000000000001</v>
      </c>
    </row>
    <row r="26" spans="2:19" x14ac:dyDescent="0.25">
      <c r="B26" s="47">
        <v>44223</v>
      </c>
      <c r="C26" s="46">
        <v>40345</v>
      </c>
      <c r="D26" s="45">
        <v>40345</v>
      </c>
      <c r="E26" s="44">
        <f t="shared" si="0"/>
        <v>40345</v>
      </c>
      <c r="F26" s="46">
        <v>40390</v>
      </c>
      <c r="G26" s="45">
        <v>40390</v>
      </c>
      <c r="H26" s="44">
        <f t="shared" si="1"/>
        <v>40390</v>
      </c>
      <c r="I26" s="46">
        <v>41905</v>
      </c>
      <c r="J26" s="45">
        <v>41905</v>
      </c>
      <c r="K26" s="44">
        <f t="shared" si="2"/>
        <v>41905</v>
      </c>
      <c r="L26" s="52">
        <v>40345</v>
      </c>
      <c r="M26" s="51">
        <v>1.3703000000000001</v>
      </c>
      <c r="N26" s="51">
        <v>1.2108000000000001</v>
      </c>
      <c r="O26" s="50">
        <v>103.85</v>
      </c>
      <c r="P26" s="43">
        <v>29442.46</v>
      </c>
      <c r="Q26" s="43">
        <v>29460.25</v>
      </c>
      <c r="R26" s="49">
        <f t="shared" si="3"/>
        <v>33320.944829864551</v>
      </c>
      <c r="S26" s="48">
        <v>1.371</v>
      </c>
    </row>
    <row r="27" spans="2:19" x14ac:dyDescent="0.25">
      <c r="B27" s="47">
        <v>44224</v>
      </c>
      <c r="C27" s="46">
        <v>41245</v>
      </c>
      <c r="D27" s="45">
        <v>41245</v>
      </c>
      <c r="E27" s="44">
        <f t="shared" si="0"/>
        <v>41245</v>
      </c>
      <c r="F27" s="46">
        <v>41250</v>
      </c>
      <c r="G27" s="45">
        <v>41250</v>
      </c>
      <c r="H27" s="44">
        <f t="shared" si="1"/>
        <v>41250</v>
      </c>
      <c r="I27" s="46">
        <v>42760</v>
      </c>
      <c r="J27" s="45">
        <v>42760</v>
      </c>
      <c r="K27" s="44">
        <f t="shared" si="2"/>
        <v>42760</v>
      </c>
      <c r="L27" s="52">
        <v>41245</v>
      </c>
      <c r="M27" s="51">
        <v>1.3653999999999999</v>
      </c>
      <c r="N27" s="51">
        <v>1.2098</v>
      </c>
      <c r="O27" s="50">
        <v>104.37</v>
      </c>
      <c r="P27" s="43">
        <v>30207.27</v>
      </c>
      <c r="Q27" s="43">
        <v>30195.45</v>
      </c>
      <c r="R27" s="49">
        <f t="shared" si="3"/>
        <v>34092.411968920482</v>
      </c>
      <c r="S27" s="48">
        <v>1.3661000000000001</v>
      </c>
    </row>
    <row r="28" spans="2:19" x14ac:dyDescent="0.25">
      <c r="B28" s="47">
        <v>44225</v>
      </c>
      <c r="C28" s="46">
        <v>41245</v>
      </c>
      <c r="D28" s="45">
        <v>41245</v>
      </c>
      <c r="E28" s="44">
        <f t="shared" si="0"/>
        <v>41245</v>
      </c>
      <c r="F28" s="46">
        <v>41250</v>
      </c>
      <c r="G28" s="45">
        <v>41250</v>
      </c>
      <c r="H28" s="44">
        <f t="shared" si="1"/>
        <v>41250</v>
      </c>
      <c r="I28" s="46">
        <v>42760</v>
      </c>
      <c r="J28" s="45">
        <v>42760</v>
      </c>
      <c r="K28" s="44">
        <f t="shared" si="2"/>
        <v>42760</v>
      </c>
      <c r="L28" s="52">
        <v>41245</v>
      </c>
      <c r="M28" s="51">
        <v>1.3728</v>
      </c>
      <c r="N28" s="51">
        <v>1.2134</v>
      </c>
      <c r="O28" s="50">
        <v>104.66</v>
      </c>
      <c r="P28" s="43">
        <v>30044.43</v>
      </c>
      <c r="Q28" s="43">
        <v>30032.76</v>
      </c>
      <c r="R28" s="49">
        <f t="shared" si="3"/>
        <v>33991.264216251853</v>
      </c>
      <c r="S28" s="48">
        <v>1.3734999999999999</v>
      </c>
    </row>
    <row r="29" spans="2:19" s="10" customFormat="1" x14ac:dyDescent="0.25">
      <c r="B29" s="42" t="s">
        <v>11</v>
      </c>
      <c r="C29" s="41">
        <f>ROUND(AVERAGE(C9:C28),2)</f>
        <v>37691.5</v>
      </c>
      <c r="D29" s="40">
        <f>ROUND(AVERAGE(D9:D28),2)</f>
        <v>37691.5</v>
      </c>
      <c r="E29" s="39">
        <f>ROUND(AVERAGE(C29:D29),2)</f>
        <v>37691.5</v>
      </c>
      <c r="F29" s="41">
        <f>ROUND(AVERAGE(F9:F28),2)</f>
        <v>37706</v>
      </c>
      <c r="G29" s="40">
        <f>ROUND(AVERAGE(G9:G28),2)</f>
        <v>37706</v>
      </c>
      <c r="H29" s="39">
        <f>ROUND(AVERAGE(F29:G29),2)</f>
        <v>37706</v>
      </c>
      <c r="I29" s="41">
        <f>ROUND(AVERAGE(I9:I28),2)</f>
        <v>39248.25</v>
      </c>
      <c r="J29" s="40">
        <f>ROUND(AVERAGE(J9:J28),2)</f>
        <v>39248.25</v>
      </c>
      <c r="K29" s="39">
        <f>ROUND(AVERAGE(I29:J29),2)</f>
        <v>39248.25</v>
      </c>
      <c r="L29" s="38">
        <f>ROUND(AVERAGE(L9:L28),2)</f>
        <v>37691.5</v>
      </c>
      <c r="M29" s="37">
        <f>ROUND(AVERAGE(M9:M28),4)</f>
        <v>1.3635999999999999</v>
      </c>
      <c r="N29" s="36">
        <f>ROUND(AVERAGE(N9:N28),4)</f>
        <v>1.2170000000000001</v>
      </c>
      <c r="O29" s="175">
        <f>ROUND(AVERAGE(O9:O28),2)</f>
        <v>103.78</v>
      </c>
      <c r="P29" s="35">
        <f>AVERAGE(P9:P28)</f>
        <v>27637.643000000004</v>
      </c>
      <c r="Q29" s="35">
        <f>AVERAGE(Q9:Q28)</f>
        <v>27633.874</v>
      </c>
      <c r="R29" s="35">
        <f>AVERAGE(R9:R28)</f>
        <v>30978.910245343977</v>
      </c>
      <c r="S29" s="34">
        <f>AVERAGE(S9:S28)</f>
        <v>1.3643350000000001</v>
      </c>
    </row>
    <row r="30" spans="2:19" s="5" customFormat="1" x14ac:dyDescent="0.25">
      <c r="B30" s="33" t="s">
        <v>12</v>
      </c>
      <c r="C30" s="32">
        <f t="shared" ref="C30:S30" si="4">MAX(C9:C28)</f>
        <v>41245</v>
      </c>
      <c r="D30" s="31">
        <f t="shared" si="4"/>
        <v>41245</v>
      </c>
      <c r="E30" s="30">
        <f t="shared" si="4"/>
        <v>41245</v>
      </c>
      <c r="F30" s="32">
        <f t="shared" si="4"/>
        <v>41250</v>
      </c>
      <c r="G30" s="31">
        <f t="shared" si="4"/>
        <v>41250</v>
      </c>
      <c r="H30" s="30">
        <f t="shared" si="4"/>
        <v>41250</v>
      </c>
      <c r="I30" s="32">
        <f t="shared" si="4"/>
        <v>42760</v>
      </c>
      <c r="J30" s="31">
        <f t="shared" si="4"/>
        <v>42760</v>
      </c>
      <c r="K30" s="30">
        <f t="shared" si="4"/>
        <v>42760</v>
      </c>
      <c r="L30" s="29">
        <f t="shared" si="4"/>
        <v>41245</v>
      </c>
      <c r="M30" s="28">
        <f t="shared" si="4"/>
        <v>1.3728</v>
      </c>
      <c r="N30" s="27">
        <f t="shared" si="4"/>
        <v>1.234</v>
      </c>
      <c r="O30" s="26">
        <f t="shared" si="4"/>
        <v>104.66</v>
      </c>
      <c r="P30" s="25">
        <f t="shared" si="4"/>
        <v>30207.27</v>
      </c>
      <c r="Q30" s="25">
        <f t="shared" si="4"/>
        <v>30195.45</v>
      </c>
      <c r="R30" s="25">
        <f t="shared" si="4"/>
        <v>34092.411968920482</v>
      </c>
      <c r="S30" s="24">
        <f t="shared" si="4"/>
        <v>1.3734999999999999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33000</v>
      </c>
      <c r="D31" s="21">
        <f t="shared" si="5"/>
        <v>33000</v>
      </c>
      <c r="E31" s="20">
        <f t="shared" si="5"/>
        <v>33000</v>
      </c>
      <c r="F31" s="22">
        <f t="shared" si="5"/>
        <v>33000</v>
      </c>
      <c r="G31" s="21">
        <f t="shared" si="5"/>
        <v>33000</v>
      </c>
      <c r="H31" s="20">
        <f t="shared" si="5"/>
        <v>33000</v>
      </c>
      <c r="I31" s="22">
        <f t="shared" si="5"/>
        <v>34565</v>
      </c>
      <c r="J31" s="21">
        <f t="shared" si="5"/>
        <v>34565</v>
      </c>
      <c r="K31" s="20">
        <f t="shared" si="5"/>
        <v>34565</v>
      </c>
      <c r="L31" s="19">
        <f t="shared" si="5"/>
        <v>33000</v>
      </c>
      <c r="M31" s="18">
        <f t="shared" si="5"/>
        <v>1.3482000000000001</v>
      </c>
      <c r="N31" s="17">
        <f t="shared" si="5"/>
        <v>1.2056</v>
      </c>
      <c r="O31" s="16">
        <f t="shared" si="5"/>
        <v>102.9</v>
      </c>
      <c r="P31" s="15">
        <f t="shared" si="5"/>
        <v>24165.200000000001</v>
      </c>
      <c r="Q31" s="15">
        <f t="shared" si="5"/>
        <v>24152.82</v>
      </c>
      <c r="R31" s="15">
        <f t="shared" si="5"/>
        <v>26820.546163849158</v>
      </c>
      <c r="S31" s="14">
        <f t="shared" si="5"/>
        <v>1.349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2021-02-01T07:12:57Z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d50da46f-f182-402e-924a-fdcc58c0de3e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